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1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1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2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13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14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5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16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17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8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19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drawing20.xml" ContentType="application/vnd.openxmlformats-officedocument.drawing+xml"/>
  <Override PartName="/xl/charts/chart1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ories\Glutamine\matlab\data2\raw\"/>
    </mc:Choice>
  </mc:AlternateContent>
  <bookViews>
    <workbookView xWindow="0" yWindow="0" windowWidth="15330" windowHeight="5280"/>
  </bookViews>
  <sheets>
    <sheet name="GROWTH CURVES ALL_JRH" sheetId="1" r:id="rId1"/>
    <sheet name="AAHPLC - COMPL" sheetId="4" r:id="rId2"/>
    <sheet name="AA-HPLC RAW VALUES_JRH" sheetId="10" r:id="rId3"/>
    <sheet name="Glc_pyr_allconditions" sheetId="2" r:id="rId4"/>
    <sheet name="AA_corrected" sheetId="26" r:id="rId5"/>
    <sheet name="Glc_flux " sheetId="27" r:id="rId6"/>
    <sheet name="Pyr_flux" sheetId="42" r:id="rId7"/>
    <sheet name="Gln-flux" sheetId="29" r:id="rId8"/>
    <sheet name="Ser_flux" sheetId="28" r:id="rId9"/>
    <sheet name="Glu_flux" sheetId="12" r:id="rId10"/>
    <sheet name="His_flux " sheetId="31" r:id="rId11"/>
    <sheet name="Gly_flux" sheetId="32" r:id="rId12"/>
    <sheet name="Thr_flux" sheetId="33" r:id="rId13"/>
    <sheet name="Tyr_flux " sheetId="34" r:id="rId14"/>
    <sheet name="Cys_flux" sheetId="35" r:id="rId15"/>
    <sheet name="Val_flux" sheetId="36" r:id="rId16"/>
    <sheet name="Met_flux" sheetId="37" r:id="rId17"/>
    <sheet name="Phe_flux" sheetId="38" r:id="rId18"/>
    <sheet name="Iso_flux" sheetId="39" r:id="rId19"/>
    <sheet name="leu_flux" sheetId="40" r:id="rId20"/>
    <sheet name="Lys_flux" sheetId="41" r:id="rId21"/>
    <sheet name="overview fluxes" sheetId="30" r:id="rId22"/>
  </sheets>
  <calcPr calcId="152511"/>
</workbook>
</file>

<file path=xl/calcChain.xml><?xml version="1.0" encoding="utf-8"?>
<calcChain xmlns="http://schemas.openxmlformats.org/spreadsheetml/2006/main">
  <c r="H4" i="1" l="1"/>
  <c r="I3" i="1"/>
  <c r="G4" i="1"/>
  <c r="F4" i="1"/>
  <c r="T15" i="1" l="1"/>
  <c r="U79" i="1"/>
  <c r="U78" i="1"/>
  <c r="U77" i="1"/>
  <c r="U76" i="1"/>
  <c r="U75" i="1"/>
  <c r="U74" i="1"/>
  <c r="U73" i="1"/>
  <c r="U72" i="1"/>
  <c r="T79" i="1"/>
  <c r="T78" i="1"/>
  <c r="T77" i="1"/>
  <c r="T76" i="1"/>
  <c r="T75" i="1"/>
  <c r="T74" i="1"/>
  <c r="T73" i="1"/>
  <c r="T72" i="1"/>
  <c r="U16" i="1"/>
  <c r="U15" i="1"/>
  <c r="U14" i="1"/>
  <c r="U13" i="1"/>
  <c r="U12" i="1"/>
  <c r="U11" i="1"/>
  <c r="U10" i="1"/>
  <c r="U9" i="1"/>
  <c r="T14" i="1"/>
  <c r="T13" i="1"/>
  <c r="T12" i="1"/>
  <c r="T11" i="1"/>
  <c r="T16" i="1"/>
  <c r="T10" i="1"/>
  <c r="T9" i="1"/>
  <c r="M107" i="1"/>
  <c r="M106" i="1"/>
  <c r="M97" i="1"/>
  <c r="M96" i="1"/>
  <c r="M92" i="1"/>
  <c r="M91" i="1"/>
  <c r="M87" i="1"/>
  <c r="M86" i="1"/>
  <c r="M82" i="1"/>
  <c r="M81" i="1"/>
  <c r="M77" i="1"/>
  <c r="M76" i="1"/>
  <c r="M72" i="1"/>
  <c r="M71" i="1"/>
  <c r="M43" i="1"/>
  <c r="M42" i="1"/>
  <c r="M59" i="1"/>
  <c r="M58" i="1"/>
  <c r="M53" i="1"/>
  <c r="M52" i="1"/>
  <c r="M51" i="1"/>
  <c r="M37" i="1"/>
  <c r="M36" i="1"/>
  <c r="M35" i="1"/>
  <c r="M30" i="1"/>
  <c r="M29" i="1"/>
  <c r="M28" i="1"/>
  <c r="M23" i="1"/>
  <c r="M22" i="1"/>
  <c r="M21" i="1"/>
  <c r="M16" i="1"/>
  <c r="M15" i="1"/>
  <c r="M14" i="1"/>
  <c r="M9" i="1"/>
  <c r="M8" i="1"/>
  <c r="M7" i="1"/>
  <c r="AG10" i="2" l="1"/>
  <c r="AG9" i="2"/>
  <c r="AG8" i="2"/>
  <c r="AG7" i="2"/>
  <c r="AG6" i="2"/>
  <c r="AG5" i="2"/>
  <c r="AG4" i="2"/>
  <c r="AG3" i="2"/>
  <c r="AG2" i="2"/>
  <c r="AF10" i="2"/>
  <c r="AF9" i="2"/>
  <c r="AF8" i="2"/>
  <c r="AF7" i="2"/>
  <c r="AF6" i="2"/>
  <c r="AF5" i="2"/>
  <c r="AF4" i="2"/>
  <c r="AF3" i="2"/>
  <c r="AF2" i="2"/>
  <c r="AE9" i="2"/>
  <c r="AE8" i="2"/>
  <c r="AE7" i="2"/>
  <c r="AE6" i="2"/>
  <c r="AE5" i="2"/>
  <c r="AE4" i="2"/>
  <c r="AE3" i="2"/>
  <c r="AE2" i="2"/>
  <c r="AE10" i="2"/>
  <c r="AD5" i="2"/>
  <c r="AD4" i="2"/>
  <c r="AD3" i="2"/>
  <c r="AD2" i="2"/>
  <c r="AD7" i="2"/>
  <c r="AD6" i="2"/>
  <c r="AD8" i="2"/>
  <c r="AD9" i="2"/>
  <c r="AD10" i="2"/>
  <c r="AY125" i="26" l="1"/>
  <c r="C169" i="26"/>
  <c r="E6" i="42" l="1"/>
  <c r="E7" i="42"/>
  <c r="E8" i="42"/>
  <c r="E9" i="42"/>
  <c r="E10" i="42"/>
  <c r="E11" i="42"/>
  <c r="E12" i="42"/>
  <c r="E13" i="42"/>
  <c r="F6" i="42"/>
  <c r="F7" i="42"/>
  <c r="F8" i="42"/>
  <c r="F9" i="42"/>
  <c r="F10" i="42"/>
  <c r="F11" i="42"/>
  <c r="F12" i="42"/>
  <c r="F13" i="42"/>
  <c r="T41" i="2"/>
  <c r="F17" i="42"/>
  <c r="T42" i="2"/>
  <c r="F18" i="42"/>
  <c r="T43" i="2"/>
  <c r="F19" i="42"/>
  <c r="T44" i="2"/>
  <c r="F20" i="42"/>
  <c r="T45" i="2"/>
  <c r="F21" i="42"/>
  <c r="T46" i="2"/>
  <c r="F22" i="42"/>
  <c r="T47" i="2"/>
  <c r="F23" i="42"/>
  <c r="T48" i="2"/>
  <c r="F24" i="42"/>
  <c r="T49" i="2"/>
  <c r="F25" i="42"/>
  <c r="T3" i="2"/>
  <c r="E17" i="42"/>
  <c r="T4" i="2"/>
  <c r="E18" i="42"/>
  <c r="T5" i="2"/>
  <c r="E19" i="42"/>
  <c r="T6" i="2"/>
  <c r="E20" i="42"/>
  <c r="T7" i="2"/>
  <c r="E21" i="42"/>
  <c r="T8" i="2"/>
  <c r="E22" i="42"/>
  <c r="T9" i="2"/>
  <c r="E23" i="42"/>
  <c r="T10" i="2"/>
  <c r="E24" i="42"/>
  <c r="T11" i="2"/>
  <c r="E25" i="42"/>
  <c r="T15" i="2"/>
  <c r="D17" i="42"/>
  <c r="T16" i="2"/>
  <c r="D18" i="42"/>
  <c r="T17" i="2"/>
  <c r="D19" i="42"/>
  <c r="T18" i="2"/>
  <c r="D20" i="42"/>
  <c r="T19" i="2"/>
  <c r="D21" i="42"/>
  <c r="T20" i="2"/>
  <c r="D22" i="42"/>
  <c r="T21" i="2"/>
  <c r="D23" i="42"/>
  <c r="T22" i="2"/>
  <c r="D24" i="42"/>
  <c r="T23" i="2"/>
  <c r="D25" i="42"/>
  <c r="T29" i="2"/>
  <c r="C17" i="42"/>
  <c r="T30" i="2"/>
  <c r="C18" i="42"/>
  <c r="T31" i="2"/>
  <c r="C19" i="42"/>
  <c r="T32" i="2"/>
  <c r="C20" i="42"/>
  <c r="T33" i="2"/>
  <c r="C21" i="42"/>
  <c r="T34" i="2"/>
  <c r="C22" i="42"/>
  <c r="T35" i="2"/>
  <c r="C23" i="42"/>
  <c r="T36" i="2"/>
  <c r="C24" i="42"/>
  <c r="T37" i="2"/>
  <c r="C25" i="42"/>
  <c r="F14" i="42"/>
  <c r="E14" i="42"/>
  <c r="D14" i="42"/>
  <c r="C14" i="42"/>
  <c r="D13" i="42"/>
  <c r="C13" i="42"/>
  <c r="D12" i="42"/>
  <c r="C12" i="42"/>
  <c r="D11" i="42"/>
  <c r="C11" i="42"/>
  <c r="D10" i="42"/>
  <c r="C10" i="42"/>
  <c r="C30" i="42" s="1"/>
  <c r="C4" i="30" s="1"/>
  <c r="D9" i="42"/>
  <c r="C9" i="42"/>
  <c r="D8" i="42"/>
  <c r="C8" i="42"/>
  <c r="D7" i="42"/>
  <c r="C7" i="42"/>
  <c r="D6" i="42"/>
  <c r="D32" i="42" s="1"/>
  <c r="D4" i="30" s="1"/>
  <c r="C6" i="42"/>
  <c r="C29" i="42" s="1"/>
  <c r="B4" i="30" s="1"/>
  <c r="E6" i="41"/>
  <c r="E7" i="41"/>
  <c r="E8" i="41"/>
  <c r="E9" i="41"/>
  <c r="E10" i="41"/>
  <c r="E11" i="41"/>
  <c r="E12" i="41"/>
  <c r="E13" i="41"/>
  <c r="F6" i="41"/>
  <c r="F7" i="41"/>
  <c r="F8" i="41"/>
  <c r="F9" i="41"/>
  <c r="F10" i="41"/>
  <c r="F11" i="41"/>
  <c r="F12" i="41"/>
  <c r="F13" i="41"/>
  <c r="BA71" i="26"/>
  <c r="BB71" i="26"/>
  <c r="C114" i="26"/>
  <c r="F17" i="41"/>
  <c r="AV71" i="26"/>
  <c r="AW71" i="26"/>
  <c r="AX71" i="26"/>
  <c r="D114" i="26"/>
  <c r="F18" i="41"/>
  <c r="AP71" i="26"/>
  <c r="AQ71" i="26"/>
  <c r="AR71" i="26"/>
  <c r="E114" i="26"/>
  <c r="F19" i="41"/>
  <c r="AJ71" i="26"/>
  <c r="AK71" i="26"/>
  <c r="AL71" i="26"/>
  <c r="F114" i="26"/>
  <c r="F20" i="41"/>
  <c r="AD71" i="26"/>
  <c r="AE71" i="26"/>
  <c r="AF71" i="26"/>
  <c r="G114" i="26"/>
  <c r="F21" i="41"/>
  <c r="X71" i="26"/>
  <c r="Y71" i="26"/>
  <c r="Z71" i="26"/>
  <c r="H114" i="26"/>
  <c r="F22" i="41"/>
  <c r="R71" i="26"/>
  <c r="S71" i="26"/>
  <c r="T71" i="26"/>
  <c r="I114" i="26"/>
  <c r="F23" i="41"/>
  <c r="L71" i="26"/>
  <c r="M71" i="26"/>
  <c r="N71" i="26"/>
  <c r="J114" i="26"/>
  <c r="F24" i="41"/>
  <c r="F71" i="26"/>
  <c r="G71" i="26"/>
  <c r="H71" i="26"/>
  <c r="K114" i="26"/>
  <c r="F25" i="41"/>
  <c r="AY140" i="26"/>
  <c r="AZ140" i="26"/>
  <c r="C184" i="26"/>
  <c r="E17" i="41"/>
  <c r="AS140" i="26"/>
  <c r="AT140" i="26"/>
  <c r="AU140" i="26"/>
  <c r="D184" i="26"/>
  <c r="E18" i="41"/>
  <c r="AM140" i="26"/>
  <c r="AN140" i="26"/>
  <c r="AO140" i="26"/>
  <c r="E184" i="26"/>
  <c r="E19" i="41"/>
  <c r="AG140" i="26"/>
  <c r="AH140" i="26"/>
  <c r="AI140" i="26"/>
  <c r="F184" i="26"/>
  <c r="E20" i="41"/>
  <c r="AA140" i="26"/>
  <c r="AB140" i="26"/>
  <c r="AC140" i="26"/>
  <c r="G184" i="26"/>
  <c r="E21" i="41"/>
  <c r="V140" i="26"/>
  <c r="W140" i="26"/>
  <c r="H184" i="26"/>
  <c r="E22" i="41"/>
  <c r="O140" i="26"/>
  <c r="P140" i="26"/>
  <c r="Q140" i="26"/>
  <c r="I184" i="26"/>
  <c r="E23" i="41"/>
  <c r="I140" i="26"/>
  <c r="J140" i="26"/>
  <c r="K140" i="26"/>
  <c r="J184" i="26"/>
  <c r="E24" i="41"/>
  <c r="C140" i="26"/>
  <c r="D140" i="26"/>
  <c r="E140" i="26"/>
  <c r="K184" i="26"/>
  <c r="E25" i="41"/>
  <c r="BB140" i="26"/>
  <c r="C162" i="26"/>
  <c r="D17" i="41"/>
  <c r="AV140" i="26"/>
  <c r="AW140" i="26"/>
  <c r="D162" i="26"/>
  <c r="D18" i="41"/>
  <c r="AP140" i="26"/>
  <c r="AQ140" i="26"/>
  <c r="AR140" i="26"/>
  <c r="E162" i="26"/>
  <c r="D19" i="41"/>
  <c r="AJ140" i="26"/>
  <c r="AK140" i="26"/>
  <c r="AL140" i="26"/>
  <c r="F162" i="26"/>
  <c r="D20" i="41"/>
  <c r="AD140" i="26"/>
  <c r="AE140" i="26"/>
  <c r="AF140" i="26"/>
  <c r="G162" i="26"/>
  <c r="D21" i="41"/>
  <c r="Y140" i="26"/>
  <c r="Z140" i="26"/>
  <c r="H162" i="26"/>
  <c r="D22" i="41"/>
  <c r="R140" i="26"/>
  <c r="T140" i="26"/>
  <c r="I162" i="26"/>
  <c r="D23" i="41"/>
  <c r="L140" i="26"/>
  <c r="M140" i="26"/>
  <c r="N140" i="26"/>
  <c r="J162" i="26"/>
  <c r="D24" i="41"/>
  <c r="F140" i="26"/>
  <c r="G140" i="26"/>
  <c r="H140" i="26"/>
  <c r="K162" i="26"/>
  <c r="D25" i="41"/>
  <c r="AY71" i="26"/>
  <c r="AZ71" i="26"/>
  <c r="C92" i="26"/>
  <c r="C17" i="41"/>
  <c r="AS71" i="26"/>
  <c r="AT71" i="26"/>
  <c r="AU71" i="26"/>
  <c r="D92" i="26"/>
  <c r="C18" i="41"/>
  <c r="AM71" i="26"/>
  <c r="AN71" i="26"/>
  <c r="AO71" i="26"/>
  <c r="E92" i="26"/>
  <c r="C19" i="41"/>
  <c r="AG71" i="26"/>
  <c r="AH71" i="26"/>
  <c r="AI71" i="26"/>
  <c r="F92" i="26"/>
  <c r="C20" i="41"/>
  <c r="AA71" i="26"/>
  <c r="AB71" i="26"/>
  <c r="AC71" i="26"/>
  <c r="G92" i="26"/>
  <c r="C21" i="41"/>
  <c r="U71" i="26"/>
  <c r="V71" i="26"/>
  <c r="W71" i="26"/>
  <c r="H92" i="26"/>
  <c r="C22" i="41"/>
  <c r="O71" i="26"/>
  <c r="P71" i="26"/>
  <c r="Q71" i="26"/>
  <c r="I92" i="26"/>
  <c r="C23" i="41"/>
  <c r="I71" i="26"/>
  <c r="J71" i="26"/>
  <c r="K71" i="26"/>
  <c r="J92" i="26"/>
  <c r="C24" i="41"/>
  <c r="D71" i="26"/>
  <c r="E71" i="26"/>
  <c r="K92" i="26"/>
  <c r="C25" i="41"/>
  <c r="F14" i="41"/>
  <c r="E14" i="41"/>
  <c r="D14" i="41"/>
  <c r="C14" i="41"/>
  <c r="D13" i="41"/>
  <c r="C13" i="41"/>
  <c r="D12" i="41"/>
  <c r="C12" i="41"/>
  <c r="D11" i="41"/>
  <c r="C11" i="41"/>
  <c r="D10" i="41"/>
  <c r="C10" i="41"/>
  <c r="D9" i="41"/>
  <c r="C9" i="41"/>
  <c r="C30" i="41" s="1"/>
  <c r="C18" i="30" s="1"/>
  <c r="D8" i="41"/>
  <c r="C8" i="41"/>
  <c r="D7" i="41"/>
  <c r="C7" i="41"/>
  <c r="C29" i="41" s="1"/>
  <c r="B18" i="30" s="1"/>
  <c r="D6" i="41"/>
  <c r="C6" i="41"/>
  <c r="E6" i="40"/>
  <c r="E7" i="40"/>
  <c r="E8" i="40"/>
  <c r="E9" i="40"/>
  <c r="E10" i="40"/>
  <c r="E11" i="40"/>
  <c r="E12" i="40"/>
  <c r="E13" i="40"/>
  <c r="F6" i="40"/>
  <c r="F7" i="40"/>
  <c r="F8" i="40"/>
  <c r="F9" i="40"/>
  <c r="F10" i="40"/>
  <c r="F11" i="40"/>
  <c r="F12" i="40"/>
  <c r="F13" i="40"/>
  <c r="BA70" i="26"/>
  <c r="BB70" i="26"/>
  <c r="C113" i="26"/>
  <c r="F17" i="40"/>
  <c r="AV70" i="26"/>
  <c r="AW70" i="26"/>
  <c r="AX70" i="26"/>
  <c r="D113" i="26"/>
  <c r="F18" i="40"/>
  <c r="AP70" i="26"/>
  <c r="AQ70" i="26"/>
  <c r="AR70" i="26"/>
  <c r="E113" i="26"/>
  <c r="F19" i="40"/>
  <c r="AJ70" i="26"/>
  <c r="AK70" i="26"/>
  <c r="AL70" i="26"/>
  <c r="F113" i="26"/>
  <c r="F20" i="40"/>
  <c r="AD70" i="26"/>
  <c r="AE70" i="26"/>
  <c r="AF70" i="26"/>
  <c r="G113" i="26"/>
  <c r="F21" i="40"/>
  <c r="X70" i="26"/>
  <c r="Y70" i="26"/>
  <c r="Z70" i="26"/>
  <c r="H113" i="26"/>
  <c r="F22" i="40"/>
  <c r="R70" i="26"/>
  <c r="S70" i="26"/>
  <c r="T70" i="26"/>
  <c r="I113" i="26"/>
  <c r="F23" i="40"/>
  <c r="L70" i="26"/>
  <c r="M70" i="26"/>
  <c r="N70" i="26"/>
  <c r="J113" i="26"/>
  <c r="F24" i="40"/>
  <c r="F70" i="26"/>
  <c r="G70" i="26"/>
  <c r="H70" i="26"/>
  <c r="K113" i="26"/>
  <c r="F25" i="40"/>
  <c r="AY139" i="26"/>
  <c r="AZ139" i="26"/>
  <c r="C183" i="26"/>
  <c r="E17" i="40"/>
  <c r="AS139" i="26"/>
  <c r="AT139" i="26"/>
  <c r="AU139" i="26"/>
  <c r="D183" i="26"/>
  <c r="E18" i="40"/>
  <c r="AM139" i="26"/>
  <c r="AN139" i="26"/>
  <c r="AO139" i="26"/>
  <c r="E183" i="26"/>
  <c r="E19" i="40"/>
  <c r="AG139" i="26"/>
  <c r="AH139" i="26"/>
  <c r="AI139" i="26"/>
  <c r="F183" i="26"/>
  <c r="E20" i="40"/>
  <c r="AA139" i="26"/>
  <c r="AB139" i="26"/>
  <c r="AC139" i="26"/>
  <c r="G183" i="26"/>
  <c r="E21" i="40"/>
  <c r="V139" i="26"/>
  <c r="W139" i="26"/>
  <c r="H183" i="26"/>
  <c r="E22" i="40"/>
  <c r="O139" i="26"/>
  <c r="P139" i="26"/>
  <c r="Q139" i="26"/>
  <c r="I183" i="26"/>
  <c r="E23" i="40"/>
  <c r="I139" i="26"/>
  <c r="J139" i="26"/>
  <c r="K139" i="26"/>
  <c r="J183" i="26"/>
  <c r="E24" i="40"/>
  <c r="C139" i="26"/>
  <c r="D139" i="26"/>
  <c r="E139" i="26"/>
  <c r="K183" i="26"/>
  <c r="E25" i="40"/>
  <c r="BB139" i="26"/>
  <c r="C161" i="26"/>
  <c r="D17" i="40"/>
  <c r="AV139" i="26"/>
  <c r="AW139" i="26"/>
  <c r="D161" i="26"/>
  <c r="D18" i="40"/>
  <c r="AP139" i="26"/>
  <c r="AQ139" i="26"/>
  <c r="AR139" i="26"/>
  <c r="E161" i="26"/>
  <c r="D19" i="40"/>
  <c r="AJ139" i="26"/>
  <c r="AK139" i="26"/>
  <c r="AL139" i="26"/>
  <c r="F161" i="26"/>
  <c r="D20" i="40"/>
  <c r="AD139" i="26"/>
  <c r="AE139" i="26"/>
  <c r="AF139" i="26"/>
  <c r="G161" i="26"/>
  <c r="D21" i="40"/>
  <c r="Y139" i="26"/>
  <c r="Z139" i="26"/>
  <c r="H161" i="26"/>
  <c r="D22" i="40"/>
  <c r="R139" i="26"/>
  <c r="T139" i="26"/>
  <c r="I161" i="26"/>
  <c r="D23" i="40"/>
  <c r="L139" i="26"/>
  <c r="M139" i="26"/>
  <c r="N139" i="26"/>
  <c r="J161" i="26"/>
  <c r="D24" i="40"/>
  <c r="F139" i="26"/>
  <c r="G139" i="26"/>
  <c r="H139" i="26"/>
  <c r="K161" i="26"/>
  <c r="D25" i="40"/>
  <c r="AY70" i="26"/>
  <c r="AZ70" i="26"/>
  <c r="C91" i="26"/>
  <c r="C17" i="40"/>
  <c r="AS70" i="26"/>
  <c r="AT70" i="26"/>
  <c r="AU70" i="26"/>
  <c r="D91" i="26"/>
  <c r="C18" i="40"/>
  <c r="AM70" i="26"/>
  <c r="AN70" i="26"/>
  <c r="AO70" i="26"/>
  <c r="E91" i="26"/>
  <c r="C19" i="40"/>
  <c r="AG70" i="26"/>
  <c r="AH70" i="26"/>
  <c r="AI70" i="26"/>
  <c r="F91" i="26"/>
  <c r="C20" i="40"/>
  <c r="AA70" i="26"/>
  <c r="AB70" i="26"/>
  <c r="AC70" i="26"/>
  <c r="G91" i="26"/>
  <c r="C21" i="40"/>
  <c r="U70" i="26"/>
  <c r="V70" i="26"/>
  <c r="W70" i="26"/>
  <c r="H91" i="26"/>
  <c r="C22" i="40"/>
  <c r="O70" i="26"/>
  <c r="P70" i="26"/>
  <c r="Q70" i="26"/>
  <c r="I91" i="26"/>
  <c r="C23" i="40"/>
  <c r="I70" i="26"/>
  <c r="J70" i="26"/>
  <c r="K70" i="26"/>
  <c r="J91" i="26"/>
  <c r="C24" i="40"/>
  <c r="D70" i="26"/>
  <c r="E70" i="26"/>
  <c r="K91" i="26"/>
  <c r="C25" i="40"/>
  <c r="F14" i="40"/>
  <c r="E14" i="40"/>
  <c r="D14" i="40"/>
  <c r="C14" i="40"/>
  <c r="D13" i="40"/>
  <c r="C13" i="40"/>
  <c r="D12" i="40"/>
  <c r="C12" i="40"/>
  <c r="D11" i="40"/>
  <c r="C11" i="40"/>
  <c r="D10" i="40"/>
  <c r="C10" i="40"/>
  <c r="C30" i="40" s="1"/>
  <c r="C17" i="30" s="1"/>
  <c r="D9" i="40"/>
  <c r="C9" i="40"/>
  <c r="D8" i="40"/>
  <c r="C8" i="40"/>
  <c r="D7" i="40"/>
  <c r="C7" i="40"/>
  <c r="D6" i="40"/>
  <c r="C6" i="40"/>
  <c r="C29" i="40" s="1"/>
  <c r="B17" i="30" s="1"/>
  <c r="E6" i="39"/>
  <c r="E7" i="39"/>
  <c r="E8" i="39"/>
  <c r="E9" i="39"/>
  <c r="E10" i="39"/>
  <c r="E11" i="39"/>
  <c r="E12" i="39"/>
  <c r="E13" i="39"/>
  <c r="F6" i="39"/>
  <c r="F7" i="39"/>
  <c r="F8" i="39"/>
  <c r="F9" i="39"/>
  <c r="F10" i="39"/>
  <c r="F11" i="39"/>
  <c r="F12" i="39"/>
  <c r="F13" i="39"/>
  <c r="BA69" i="26"/>
  <c r="BB69" i="26"/>
  <c r="C112" i="26"/>
  <c r="F17" i="39"/>
  <c r="AV69" i="26"/>
  <c r="AW69" i="26"/>
  <c r="AX69" i="26"/>
  <c r="D112" i="26"/>
  <c r="F18" i="39"/>
  <c r="AP69" i="26"/>
  <c r="AQ69" i="26"/>
  <c r="AR69" i="26"/>
  <c r="E112" i="26"/>
  <c r="F19" i="39"/>
  <c r="AJ69" i="26"/>
  <c r="AK69" i="26"/>
  <c r="AL69" i="26"/>
  <c r="F112" i="26"/>
  <c r="F20" i="39"/>
  <c r="AD69" i="26"/>
  <c r="AE69" i="26"/>
  <c r="AF69" i="26"/>
  <c r="G112" i="26"/>
  <c r="F21" i="39"/>
  <c r="X69" i="26"/>
  <c r="Y69" i="26"/>
  <c r="Z69" i="26"/>
  <c r="H112" i="26"/>
  <c r="F22" i="39"/>
  <c r="R69" i="26"/>
  <c r="S69" i="26"/>
  <c r="T69" i="26"/>
  <c r="I112" i="26"/>
  <c r="F23" i="39"/>
  <c r="L69" i="26"/>
  <c r="M69" i="26"/>
  <c r="N69" i="26"/>
  <c r="J112" i="26"/>
  <c r="F24" i="39"/>
  <c r="F69" i="26"/>
  <c r="G69" i="26"/>
  <c r="H69" i="26"/>
  <c r="K112" i="26"/>
  <c r="F25" i="39"/>
  <c r="AY138" i="26"/>
  <c r="AZ138" i="26"/>
  <c r="C182" i="26"/>
  <c r="E17" i="39"/>
  <c r="AS138" i="26"/>
  <c r="AT138" i="26"/>
  <c r="AU138" i="26"/>
  <c r="D182" i="26"/>
  <c r="E18" i="39"/>
  <c r="AM138" i="26"/>
  <c r="AN138" i="26"/>
  <c r="AO138" i="26"/>
  <c r="E182" i="26"/>
  <c r="E19" i="39"/>
  <c r="AG138" i="26"/>
  <c r="AH138" i="26"/>
  <c r="AI138" i="26"/>
  <c r="F182" i="26"/>
  <c r="E20" i="39"/>
  <c r="AA138" i="26"/>
  <c r="AB138" i="26"/>
  <c r="AC138" i="26"/>
  <c r="G182" i="26"/>
  <c r="E21" i="39"/>
  <c r="V138" i="26"/>
  <c r="W138" i="26"/>
  <c r="H182" i="26"/>
  <c r="E22" i="39"/>
  <c r="O138" i="26"/>
  <c r="P138" i="26"/>
  <c r="Q138" i="26"/>
  <c r="I182" i="26"/>
  <c r="E23" i="39"/>
  <c r="I138" i="26"/>
  <c r="J138" i="26"/>
  <c r="K138" i="26"/>
  <c r="J182" i="26"/>
  <c r="E24" i="39"/>
  <c r="C138" i="26"/>
  <c r="D138" i="26"/>
  <c r="E138" i="26"/>
  <c r="K182" i="26"/>
  <c r="E25" i="39"/>
  <c r="BB138" i="26"/>
  <c r="C160" i="26"/>
  <c r="D17" i="39"/>
  <c r="AV138" i="26"/>
  <c r="AW138" i="26"/>
  <c r="D160" i="26"/>
  <c r="D18" i="39"/>
  <c r="AP138" i="26"/>
  <c r="AQ138" i="26"/>
  <c r="AR138" i="26"/>
  <c r="E160" i="26"/>
  <c r="D19" i="39"/>
  <c r="AJ138" i="26"/>
  <c r="AK138" i="26"/>
  <c r="AL138" i="26"/>
  <c r="F160" i="26"/>
  <c r="D20" i="39"/>
  <c r="AD138" i="26"/>
  <c r="AE138" i="26"/>
  <c r="AF138" i="26"/>
  <c r="G160" i="26"/>
  <c r="D21" i="39"/>
  <c r="Y138" i="26"/>
  <c r="Z138" i="26"/>
  <c r="H160" i="26"/>
  <c r="D22" i="39"/>
  <c r="R138" i="26"/>
  <c r="T138" i="26"/>
  <c r="I160" i="26"/>
  <c r="D23" i="39"/>
  <c r="L138" i="26"/>
  <c r="M138" i="26"/>
  <c r="N138" i="26"/>
  <c r="J160" i="26"/>
  <c r="D24" i="39"/>
  <c r="F138" i="26"/>
  <c r="G138" i="26"/>
  <c r="H138" i="26"/>
  <c r="K160" i="26"/>
  <c r="D25" i="39"/>
  <c r="AY69" i="26"/>
  <c r="AZ69" i="26"/>
  <c r="C90" i="26"/>
  <c r="C17" i="39"/>
  <c r="AS69" i="26"/>
  <c r="AT69" i="26"/>
  <c r="AU69" i="26"/>
  <c r="D90" i="26"/>
  <c r="C18" i="39"/>
  <c r="AM69" i="26"/>
  <c r="AN69" i="26"/>
  <c r="AO69" i="26"/>
  <c r="E90" i="26"/>
  <c r="C19" i="39"/>
  <c r="AG69" i="26"/>
  <c r="AH69" i="26"/>
  <c r="AI69" i="26"/>
  <c r="F90" i="26"/>
  <c r="C20" i="39"/>
  <c r="AA69" i="26"/>
  <c r="AB69" i="26"/>
  <c r="AC69" i="26"/>
  <c r="G90" i="26"/>
  <c r="C21" i="39"/>
  <c r="U69" i="26"/>
  <c r="V69" i="26"/>
  <c r="W69" i="26"/>
  <c r="H90" i="26"/>
  <c r="C22" i="39"/>
  <c r="O69" i="26"/>
  <c r="P69" i="26"/>
  <c r="Q69" i="26"/>
  <c r="I90" i="26"/>
  <c r="C23" i="39"/>
  <c r="I69" i="26"/>
  <c r="J69" i="26"/>
  <c r="K69" i="26"/>
  <c r="J90" i="26"/>
  <c r="C24" i="39"/>
  <c r="D69" i="26"/>
  <c r="E69" i="26"/>
  <c r="K90" i="26"/>
  <c r="C25" i="39"/>
  <c r="F14" i="39"/>
  <c r="E14" i="39"/>
  <c r="D14" i="39"/>
  <c r="C14" i="39"/>
  <c r="D13" i="39"/>
  <c r="C13" i="39"/>
  <c r="D12" i="39"/>
  <c r="C12" i="39"/>
  <c r="D11" i="39"/>
  <c r="C11" i="39"/>
  <c r="D10" i="39"/>
  <c r="C10" i="39"/>
  <c r="D9" i="39"/>
  <c r="C9" i="39"/>
  <c r="C30" i="39" s="1"/>
  <c r="C16" i="30" s="1"/>
  <c r="D8" i="39"/>
  <c r="C8" i="39"/>
  <c r="D7" i="39"/>
  <c r="C7" i="39"/>
  <c r="D6" i="39"/>
  <c r="C6" i="39"/>
  <c r="E6" i="38"/>
  <c r="E7" i="38"/>
  <c r="E8" i="38"/>
  <c r="E9" i="38"/>
  <c r="E10" i="38"/>
  <c r="E11" i="38"/>
  <c r="E12" i="38"/>
  <c r="E13" i="38"/>
  <c r="F6" i="38"/>
  <c r="F7" i="38"/>
  <c r="F8" i="38"/>
  <c r="F9" i="38"/>
  <c r="F10" i="38"/>
  <c r="F11" i="38"/>
  <c r="F12" i="38"/>
  <c r="F13" i="38"/>
  <c r="BA68" i="26"/>
  <c r="BB68" i="26"/>
  <c r="C111" i="26"/>
  <c r="F17" i="38"/>
  <c r="AV68" i="26"/>
  <c r="AW68" i="26"/>
  <c r="AX68" i="26"/>
  <c r="D111" i="26"/>
  <c r="F18" i="38"/>
  <c r="AP68" i="26"/>
  <c r="AQ68" i="26"/>
  <c r="AR68" i="26"/>
  <c r="E111" i="26"/>
  <c r="F19" i="38"/>
  <c r="AJ68" i="26"/>
  <c r="AK68" i="26"/>
  <c r="AL68" i="26"/>
  <c r="F111" i="26"/>
  <c r="F20" i="38"/>
  <c r="AD68" i="26"/>
  <c r="AE68" i="26"/>
  <c r="AF68" i="26"/>
  <c r="G111" i="26"/>
  <c r="F21" i="38"/>
  <c r="X68" i="26"/>
  <c r="Y68" i="26"/>
  <c r="Z68" i="26"/>
  <c r="H111" i="26"/>
  <c r="F22" i="38"/>
  <c r="R68" i="26"/>
  <c r="S68" i="26"/>
  <c r="T68" i="26"/>
  <c r="I111" i="26"/>
  <c r="F23" i="38"/>
  <c r="L68" i="26"/>
  <c r="M68" i="26"/>
  <c r="N68" i="26"/>
  <c r="J111" i="26"/>
  <c r="F24" i="38"/>
  <c r="F68" i="26"/>
  <c r="G68" i="26"/>
  <c r="H68" i="26"/>
  <c r="K111" i="26"/>
  <c r="F25" i="38"/>
  <c r="AY137" i="26"/>
  <c r="AZ137" i="26"/>
  <c r="C181" i="26"/>
  <c r="E17" i="38"/>
  <c r="AS137" i="26"/>
  <c r="AT137" i="26"/>
  <c r="AU137" i="26"/>
  <c r="D181" i="26"/>
  <c r="E18" i="38"/>
  <c r="AM137" i="26"/>
  <c r="AN137" i="26"/>
  <c r="AO137" i="26"/>
  <c r="E181" i="26"/>
  <c r="E19" i="38"/>
  <c r="AG137" i="26"/>
  <c r="AH137" i="26"/>
  <c r="AI137" i="26"/>
  <c r="F181" i="26"/>
  <c r="E20" i="38"/>
  <c r="AA137" i="26"/>
  <c r="AB137" i="26"/>
  <c r="AC137" i="26"/>
  <c r="G181" i="26"/>
  <c r="E21" i="38"/>
  <c r="V137" i="26"/>
  <c r="W137" i="26"/>
  <c r="H181" i="26"/>
  <c r="E22" i="38"/>
  <c r="O137" i="26"/>
  <c r="P137" i="26"/>
  <c r="Q137" i="26"/>
  <c r="I181" i="26"/>
  <c r="E23" i="38"/>
  <c r="I137" i="26"/>
  <c r="J137" i="26"/>
  <c r="K137" i="26"/>
  <c r="J181" i="26"/>
  <c r="E24" i="38"/>
  <c r="C137" i="26"/>
  <c r="D137" i="26"/>
  <c r="E137" i="26"/>
  <c r="K181" i="26"/>
  <c r="E25" i="38"/>
  <c r="BB137" i="26"/>
  <c r="C159" i="26"/>
  <c r="D17" i="38"/>
  <c r="AV137" i="26"/>
  <c r="AW137" i="26"/>
  <c r="D159" i="26"/>
  <c r="D18" i="38"/>
  <c r="AP137" i="26"/>
  <c r="AQ137" i="26"/>
  <c r="AR137" i="26"/>
  <c r="E159" i="26"/>
  <c r="D19" i="38"/>
  <c r="AJ137" i="26"/>
  <c r="AK137" i="26"/>
  <c r="AL137" i="26"/>
  <c r="F159" i="26"/>
  <c r="D20" i="38"/>
  <c r="AD137" i="26"/>
  <c r="AE137" i="26"/>
  <c r="AF137" i="26"/>
  <c r="G159" i="26"/>
  <c r="D21" i="38"/>
  <c r="Y137" i="26"/>
  <c r="Z137" i="26"/>
  <c r="H159" i="26"/>
  <c r="D22" i="38"/>
  <c r="R137" i="26"/>
  <c r="T137" i="26"/>
  <c r="I159" i="26"/>
  <c r="D23" i="38"/>
  <c r="L137" i="26"/>
  <c r="M137" i="26"/>
  <c r="N137" i="26"/>
  <c r="J159" i="26"/>
  <c r="D24" i="38"/>
  <c r="F137" i="26"/>
  <c r="G137" i="26"/>
  <c r="H137" i="26"/>
  <c r="K159" i="26"/>
  <c r="D25" i="38"/>
  <c r="AY68" i="26"/>
  <c r="AZ68" i="26"/>
  <c r="C89" i="26"/>
  <c r="C17" i="38"/>
  <c r="AS68" i="26"/>
  <c r="AT68" i="26"/>
  <c r="AU68" i="26"/>
  <c r="D89" i="26"/>
  <c r="C18" i="38"/>
  <c r="AM68" i="26"/>
  <c r="AN68" i="26"/>
  <c r="AO68" i="26"/>
  <c r="E89" i="26"/>
  <c r="C19" i="38"/>
  <c r="AG68" i="26"/>
  <c r="AH68" i="26"/>
  <c r="AI68" i="26"/>
  <c r="F89" i="26"/>
  <c r="C20" i="38"/>
  <c r="AA68" i="26"/>
  <c r="AB68" i="26"/>
  <c r="AC68" i="26"/>
  <c r="G89" i="26"/>
  <c r="C21" i="38"/>
  <c r="U68" i="26"/>
  <c r="V68" i="26"/>
  <c r="W68" i="26"/>
  <c r="H89" i="26"/>
  <c r="C22" i="38"/>
  <c r="O68" i="26"/>
  <c r="P68" i="26"/>
  <c r="Q68" i="26"/>
  <c r="I89" i="26"/>
  <c r="C23" i="38"/>
  <c r="I68" i="26"/>
  <c r="J68" i="26"/>
  <c r="K68" i="26"/>
  <c r="J89" i="26"/>
  <c r="C24" i="38"/>
  <c r="D68" i="26"/>
  <c r="E68" i="26"/>
  <c r="K89" i="26"/>
  <c r="C25" i="38"/>
  <c r="F14" i="38"/>
  <c r="E14" i="38"/>
  <c r="D14" i="38"/>
  <c r="C14" i="38"/>
  <c r="D13" i="38"/>
  <c r="C13" i="38"/>
  <c r="D12" i="38"/>
  <c r="C12" i="38"/>
  <c r="D11" i="38"/>
  <c r="C11" i="38"/>
  <c r="D10" i="38"/>
  <c r="C10" i="38"/>
  <c r="C30" i="38" s="1"/>
  <c r="C15" i="30" s="1"/>
  <c r="D9" i="38"/>
  <c r="C9" i="38"/>
  <c r="D8" i="38"/>
  <c r="C8" i="38"/>
  <c r="D7" i="38"/>
  <c r="C7" i="38"/>
  <c r="D6" i="38"/>
  <c r="C6" i="38"/>
  <c r="E6" i="37"/>
  <c r="E7" i="37"/>
  <c r="E8" i="37"/>
  <c r="E9" i="37"/>
  <c r="E10" i="37"/>
  <c r="E11" i="37"/>
  <c r="E12" i="37"/>
  <c r="E13" i="37"/>
  <c r="F6" i="37"/>
  <c r="F7" i="37"/>
  <c r="F8" i="37"/>
  <c r="F9" i="37"/>
  <c r="F10" i="37"/>
  <c r="F11" i="37"/>
  <c r="F12" i="37"/>
  <c r="F13" i="37"/>
  <c r="BA65" i="26"/>
  <c r="BB65" i="26"/>
  <c r="C108" i="26"/>
  <c r="F17" i="37"/>
  <c r="AV65" i="26"/>
  <c r="AW65" i="26"/>
  <c r="AX65" i="26"/>
  <c r="D108" i="26"/>
  <c r="F18" i="37"/>
  <c r="AP65" i="26"/>
  <c r="AQ65" i="26"/>
  <c r="AR65" i="26"/>
  <c r="E108" i="26"/>
  <c r="F19" i="37"/>
  <c r="AJ65" i="26"/>
  <c r="AK65" i="26"/>
  <c r="AL65" i="26"/>
  <c r="F108" i="26"/>
  <c r="F20" i="37"/>
  <c r="AD65" i="26"/>
  <c r="AE65" i="26"/>
  <c r="AF65" i="26"/>
  <c r="G108" i="26"/>
  <c r="F21" i="37"/>
  <c r="X65" i="26"/>
  <c r="Y65" i="26"/>
  <c r="Z65" i="26"/>
  <c r="H108" i="26"/>
  <c r="F22" i="37"/>
  <c r="R65" i="26"/>
  <c r="S65" i="26"/>
  <c r="T65" i="26"/>
  <c r="I108" i="26"/>
  <c r="F23" i="37"/>
  <c r="L65" i="26"/>
  <c r="M65" i="26"/>
  <c r="N65" i="26"/>
  <c r="J108" i="26"/>
  <c r="F24" i="37"/>
  <c r="F65" i="26"/>
  <c r="G65" i="26"/>
  <c r="H65" i="26"/>
  <c r="K108" i="26"/>
  <c r="F25" i="37"/>
  <c r="AY134" i="26"/>
  <c r="AZ134" i="26"/>
  <c r="C178" i="26"/>
  <c r="E17" i="37"/>
  <c r="AS134" i="26"/>
  <c r="AT134" i="26"/>
  <c r="AU134" i="26"/>
  <c r="D178" i="26"/>
  <c r="E18" i="37"/>
  <c r="AM134" i="26"/>
  <c r="AN134" i="26"/>
  <c r="AO134" i="26"/>
  <c r="E178" i="26"/>
  <c r="E19" i="37"/>
  <c r="AG134" i="26"/>
  <c r="AH134" i="26"/>
  <c r="AI134" i="26"/>
  <c r="F178" i="26"/>
  <c r="E20" i="37"/>
  <c r="AA134" i="26"/>
  <c r="AB134" i="26"/>
  <c r="AC134" i="26"/>
  <c r="G178" i="26"/>
  <c r="E21" i="37"/>
  <c r="V134" i="26"/>
  <c r="W134" i="26"/>
  <c r="H178" i="26"/>
  <c r="E22" i="37"/>
  <c r="O134" i="26"/>
  <c r="P134" i="26"/>
  <c r="Q134" i="26"/>
  <c r="I178" i="26"/>
  <c r="E23" i="37"/>
  <c r="I134" i="26"/>
  <c r="J134" i="26"/>
  <c r="K134" i="26"/>
  <c r="J178" i="26"/>
  <c r="E24" i="37"/>
  <c r="C134" i="26"/>
  <c r="D134" i="26"/>
  <c r="E134" i="26"/>
  <c r="K178" i="26"/>
  <c r="E25" i="37"/>
  <c r="BB134" i="26"/>
  <c r="C156" i="26"/>
  <c r="D17" i="37"/>
  <c r="AV134" i="26"/>
  <c r="AW134" i="26"/>
  <c r="D156" i="26"/>
  <c r="D18" i="37"/>
  <c r="AP134" i="26"/>
  <c r="AQ134" i="26"/>
  <c r="AR134" i="26"/>
  <c r="E156" i="26"/>
  <c r="D19" i="37"/>
  <c r="AJ134" i="26"/>
  <c r="AK134" i="26"/>
  <c r="AL134" i="26"/>
  <c r="F156" i="26"/>
  <c r="D20" i="37"/>
  <c r="AD134" i="26"/>
  <c r="AE134" i="26"/>
  <c r="AF134" i="26"/>
  <c r="G156" i="26"/>
  <c r="D21" i="37"/>
  <c r="Y134" i="26"/>
  <c r="Z134" i="26"/>
  <c r="H156" i="26"/>
  <c r="D22" i="37"/>
  <c r="R134" i="26"/>
  <c r="T134" i="26"/>
  <c r="I156" i="26"/>
  <c r="D23" i="37"/>
  <c r="L134" i="26"/>
  <c r="M134" i="26"/>
  <c r="N134" i="26"/>
  <c r="J156" i="26"/>
  <c r="D24" i="37"/>
  <c r="F134" i="26"/>
  <c r="G134" i="26"/>
  <c r="H134" i="26"/>
  <c r="K156" i="26"/>
  <c r="D25" i="37"/>
  <c r="AY65" i="26"/>
  <c r="AZ65" i="26"/>
  <c r="C86" i="26"/>
  <c r="C17" i="37"/>
  <c r="AS65" i="26"/>
  <c r="AT65" i="26"/>
  <c r="AU65" i="26"/>
  <c r="D86" i="26"/>
  <c r="C18" i="37"/>
  <c r="AM65" i="26"/>
  <c r="AN65" i="26"/>
  <c r="AO65" i="26"/>
  <c r="E86" i="26"/>
  <c r="C19" i="37"/>
  <c r="AG65" i="26"/>
  <c r="AH65" i="26"/>
  <c r="AI65" i="26"/>
  <c r="F86" i="26"/>
  <c r="C20" i="37"/>
  <c r="AA65" i="26"/>
  <c r="AB65" i="26"/>
  <c r="AC65" i="26"/>
  <c r="G86" i="26"/>
  <c r="C21" i="37"/>
  <c r="U65" i="26"/>
  <c r="V65" i="26"/>
  <c r="W65" i="26"/>
  <c r="H86" i="26"/>
  <c r="C22" i="37"/>
  <c r="O65" i="26"/>
  <c r="P65" i="26"/>
  <c r="Q65" i="26"/>
  <c r="I86" i="26"/>
  <c r="C23" i="37"/>
  <c r="I65" i="26"/>
  <c r="J65" i="26"/>
  <c r="K65" i="26"/>
  <c r="J86" i="26"/>
  <c r="C24" i="37"/>
  <c r="D65" i="26"/>
  <c r="E65" i="26"/>
  <c r="K86" i="26"/>
  <c r="C25" i="37"/>
  <c r="F14" i="37"/>
  <c r="E14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C30" i="37" s="1"/>
  <c r="C14" i="30" s="1"/>
  <c r="D8" i="37"/>
  <c r="C8" i="37"/>
  <c r="D7" i="37"/>
  <c r="C7" i="37"/>
  <c r="D6" i="37"/>
  <c r="C6" i="37"/>
  <c r="E6" i="36"/>
  <c r="E7" i="36"/>
  <c r="E8" i="36"/>
  <c r="E9" i="36"/>
  <c r="E10" i="36"/>
  <c r="E11" i="36"/>
  <c r="E12" i="36"/>
  <c r="E13" i="36"/>
  <c r="F6" i="36"/>
  <c r="F7" i="36"/>
  <c r="F8" i="36"/>
  <c r="F9" i="36"/>
  <c r="F10" i="36"/>
  <c r="F11" i="36"/>
  <c r="F12" i="36"/>
  <c r="F13" i="36"/>
  <c r="BA64" i="26"/>
  <c r="BB64" i="26"/>
  <c r="C107" i="26"/>
  <c r="F17" i="36"/>
  <c r="AV64" i="26"/>
  <c r="AW64" i="26"/>
  <c r="AX64" i="26"/>
  <c r="D107" i="26"/>
  <c r="F18" i="36"/>
  <c r="AP64" i="26"/>
  <c r="AQ64" i="26"/>
  <c r="AR64" i="26"/>
  <c r="E107" i="26"/>
  <c r="F19" i="36"/>
  <c r="AJ64" i="26"/>
  <c r="AK64" i="26"/>
  <c r="AL64" i="26"/>
  <c r="F107" i="26"/>
  <c r="F20" i="36"/>
  <c r="AD64" i="26"/>
  <c r="AE64" i="26"/>
  <c r="AF64" i="26"/>
  <c r="G107" i="26"/>
  <c r="F21" i="36"/>
  <c r="X64" i="26"/>
  <c r="Y64" i="26"/>
  <c r="Z64" i="26"/>
  <c r="H107" i="26"/>
  <c r="F22" i="36"/>
  <c r="R64" i="26"/>
  <c r="S64" i="26"/>
  <c r="T64" i="26"/>
  <c r="I107" i="26"/>
  <c r="F23" i="36"/>
  <c r="L64" i="26"/>
  <c r="M64" i="26"/>
  <c r="N64" i="26"/>
  <c r="J107" i="26"/>
  <c r="F24" i="36"/>
  <c r="F64" i="26"/>
  <c r="G64" i="26"/>
  <c r="H64" i="26"/>
  <c r="K107" i="26"/>
  <c r="F25" i="36"/>
  <c r="AY133" i="26"/>
  <c r="AZ133" i="26"/>
  <c r="C177" i="26"/>
  <c r="E17" i="36"/>
  <c r="AS133" i="26"/>
  <c r="AT133" i="26"/>
  <c r="AU133" i="26"/>
  <c r="D177" i="26"/>
  <c r="E18" i="36"/>
  <c r="AM133" i="26"/>
  <c r="AN133" i="26"/>
  <c r="AO133" i="26"/>
  <c r="E177" i="26"/>
  <c r="E19" i="36"/>
  <c r="AG133" i="26"/>
  <c r="AH133" i="26"/>
  <c r="AI133" i="26"/>
  <c r="F177" i="26"/>
  <c r="E20" i="36"/>
  <c r="AA133" i="26"/>
  <c r="AB133" i="26"/>
  <c r="AC133" i="26"/>
  <c r="G177" i="26"/>
  <c r="E21" i="36"/>
  <c r="V133" i="26"/>
  <c r="W133" i="26"/>
  <c r="H177" i="26"/>
  <c r="E22" i="36"/>
  <c r="O133" i="26"/>
  <c r="P133" i="26"/>
  <c r="Q133" i="26"/>
  <c r="I177" i="26"/>
  <c r="E23" i="36"/>
  <c r="I133" i="26"/>
  <c r="J133" i="26"/>
  <c r="K133" i="26"/>
  <c r="J177" i="26"/>
  <c r="E24" i="36"/>
  <c r="C133" i="26"/>
  <c r="D133" i="26"/>
  <c r="E133" i="26"/>
  <c r="K177" i="26"/>
  <c r="E25" i="36"/>
  <c r="BB133" i="26"/>
  <c r="C155" i="26"/>
  <c r="D17" i="36"/>
  <c r="AV133" i="26"/>
  <c r="AW133" i="26"/>
  <c r="D155" i="26"/>
  <c r="D18" i="36"/>
  <c r="AP133" i="26"/>
  <c r="AQ133" i="26"/>
  <c r="AR133" i="26"/>
  <c r="E155" i="26"/>
  <c r="D19" i="36"/>
  <c r="AJ133" i="26"/>
  <c r="AK133" i="26"/>
  <c r="AL133" i="26"/>
  <c r="F155" i="26"/>
  <c r="D20" i="36"/>
  <c r="AD133" i="26"/>
  <c r="AE133" i="26"/>
  <c r="AF133" i="26"/>
  <c r="G155" i="26"/>
  <c r="D21" i="36"/>
  <c r="Y133" i="26"/>
  <c r="Z133" i="26"/>
  <c r="H155" i="26"/>
  <c r="D22" i="36"/>
  <c r="R133" i="26"/>
  <c r="T133" i="26"/>
  <c r="I155" i="26"/>
  <c r="D23" i="36"/>
  <c r="L133" i="26"/>
  <c r="M133" i="26"/>
  <c r="N133" i="26"/>
  <c r="J155" i="26"/>
  <c r="D24" i="36"/>
  <c r="F133" i="26"/>
  <c r="G133" i="26"/>
  <c r="H133" i="26"/>
  <c r="K155" i="26"/>
  <c r="D25" i="36"/>
  <c r="AY64" i="26"/>
  <c r="AZ64" i="26"/>
  <c r="C85" i="26"/>
  <c r="C17" i="36"/>
  <c r="AS64" i="26"/>
  <c r="AT64" i="26"/>
  <c r="AU64" i="26"/>
  <c r="D85" i="26"/>
  <c r="C18" i="36"/>
  <c r="AM64" i="26"/>
  <c r="AN64" i="26"/>
  <c r="AO64" i="26"/>
  <c r="E85" i="26"/>
  <c r="C19" i="36"/>
  <c r="AG64" i="26"/>
  <c r="AH64" i="26"/>
  <c r="AI64" i="26"/>
  <c r="F85" i="26"/>
  <c r="C20" i="36"/>
  <c r="AA64" i="26"/>
  <c r="AB64" i="26"/>
  <c r="AC64" i="26"/>
  <c r="G85" i="26"/>
  <c r="C21" i="36"/>
  <c r="U64" i="26"/>
  <c r="V64" i="26"/>
  <c r="W64" i="26"/>
  <c r="H85" i="26"/>
  <c r="C22" i="36"/>
  <c r="O64" i="26"/>
  <c r="P64" i="26"/>
  <c r="Q64" i="26"/>
  <c r="I85" i="26"/>
  <c r="C23" i="36"/>
  <c r="I64" i="26"/>
  <c r="J64" i="26"/>
  <c r="K64" i="26"/>
  <c r="J85" i="26"/>
  <c r="C24" i="36"/>
  <c r="D64" i="26"/>
  <c r="E64" i="26"/>
  <c r="K85" i="26"/>
  <c r="C25" i="36"/>
  <c r="F14" i="36"/>
  <c r="E14" i="36"/>
  <c r="D14" i="36"/>
  <c r="C14" i="36"/>
  <c r="D13" i="36"/>
  <c r="C13" i="36"/>
  <c r="D12" i="36"/>
  <c r="C12" i="36"/>
  <c r="D11" i="36"/>
  <c r="C11" i="36"/>
  <c r="D10" i="36"/>
  <c r="C10" i="36"/>
  <c r="C30" i="36" s="1"/>
  <c r="C13" i="30" s="1"/>
  <c r="D9" i="36"/>
  <c r="C9" i="36"/>
  <c r="D8" i="36"/>
  <c r="C8" i="36"/>
  <c r="D7" i="36"/>
  <c r="C7" i="36"/>
  <c r="D6" i="36"/>
  <c r="C6" i="36"/>
  <c r="C29" i="36" s="1"/>
  <c r="B13" i="30" s="1"/>
  <c r="E6" i="35"/>
  <c r="E7" i="35"/>
  <c r="E8" i="35"/>
  <c r="E9" i="35"/>
  <c r="E10" i="35"/>
  <c r="E11" i="35"/>
  <c r="E12" i="35"/>
  <c r="E13" i="35"/>
  <c r="F6" i="35"/>
  <c r="F7" i="35"/>
  <c r="F8" i="35"/>
  <c r="F9" i="35"/>
  <c r="F10" i="35"/>
  <c r="F11" i="35"/>
  <c r="F12" i="35"/>
  <c r="F13" i="35"/>
  <c r="X63" i="26"/>
  <c r="Y63" i="26"/>
  <c r="Z63" i="26"/>
  <c r="H106" i="26"/>
  <c r="F22" i="35"/>
  <c r="BA63" i="26"/>
  <c r="BB63" i="26"/>
  <c r="C106" i="26"/>
  <c r="F17" i="35"/>
  <c r="AV63" i="26"/>
  <c r="AW63" i="26"/>
  <c r="AX63" i="26"/>
  <c r="D106" i="26"/>
  <c r="F18" i="35"/>
  <c r="AP63" i="26"/>
  <c r="AQ63" i="26"/>
  <c r="AR63" i="26"/>
  <c r="E106" i="26"/>
  <c r="F19" i="35"/>
  <c r="AJ63" i="26"/>
  <c r="AK63" i="26"/>
  <c r="AL63" i="26"/>
  <c r="F106" i="26"/>
  <c r="F20" i="35"/>
  <c r="AD63" i="26"/>
  <c r="AE63" i="26"/>
  <c r="AF63" i="26"/>
  <c r="G106" i="26"/>
  <c r="F21" i="35"/>
  <c r="R63" i="26"/>
  <c r="S63" i="26"/>
  <c r="T63" i="26"/>
  <c r="I106" i="26"/>
  <c r="F23" i="35"/>
  <c r="L63" i="26"/>
  <c r="M63" i="26"/>
  <c r="N63" i="26"/>
  <c r="J106" i="26"/>
  <c r="F24" i="35"/>
  <c r="F63" i="26"/>
  <c r="G63" i="26"/>
  <c r="H63" i="26"/>
  <c r="K106" i="26"/>
  <c r="F25" i="35"/>
  <c r="AY132" i="26"/>
  <c r="AZ132" i="26"/>
  <c r="C176" i="26"/>
  <c r="E17" i="35"/>
  <c r="AS132" i="26"/>
  <c r="AT132" i="26"/>
  <c r="AU132" i="26"/>
  <c r="D176" i="26"/>
  <c r="E18" i="35"/>
  <c r="AM132" i="26"/>
  <c r="AN132" i="26"/>
  <c r="AO132" i="26"/>
  <c r="E176" i="26"/>
  <c r="E19" i="35"/>
  <c r="AG132" i="26"/>
  <c r="AH132" i="26"/>
  <c r="AI132" i="26"/>
  <c r="F176" i="26"/>
  <c r="E20" i="35"/>
  <c r="AA132" i="26"/>
  <c r="AB132" i="26"/>
  <c r="AC132" i="26"/>
  <c r="G176" i="26"/>
  <c r="E21" i="35"/>
  <c r="V132" i="26"/>
  <c r="W132" i="26"/>
  <c r="H176" i="26"/>
  <c r="E22" i="35"/>
  <c r="O132" i="26"/>
  <c r="P132" i="26"/>
  <c r="Q132" i="26"/>
  <c r="I176" i="26"/>
  <c r="E23" i="35"/>
  <c r="I132" i="26"/>
  <c r="J132" i="26"/>
  <c r="K132" i="26"/>
  <c r="J176" i="26"/>
  <c r="E24" i="35"/>
  <c r="C132" i="26"/>
  <c r="D132" i="26"/>
  <c r="E132" i="26"/>
  <c r="K176" i="26"/>
  <c r="E25" i="35"/>
  <c r="BB132" i="26"/>
  <c r="C154" i="26"/>
  <c r="D17" i="35"/>
  <c r="AV132" i="26"/>
  <c r="AW132" i="26"/>
  <c r="D154" i="26"/>
  <c r="D18" i="35"/>
  <c r="AP132" i="26"/>
  <c r="AQ132" i="26"/>
  <c r="AR132" i="26"/>
  <c r="E154" i="26"/>
  <c r="D19" i="35"/>
  <c r="AJ132" i="26"/>
  <c r="AK132" i="26"/>
  <c r="AL132" i="26"/>
  <c r="F154" i="26"/>
  <c r="D20" i="35"/>
  <c r="AD132" i="26"/>
  <c r="AE132" i="26"/>
  <c r="AF132" i="26"/>
  <c r="G154" i="26"/>
  <c r="D21" i="35"/>
  <c r="Y132" i="26"/>
  <c r="Z132" i="26"/>
  <c r="H154" i="26"/>
  <c r="D22" i="35"/>
  <c r="R132" i="26"/>
  <c r="T132" i="26"/>
  <c r="I154" i="26"/>
  <c r="D23" i="35"/>
  <c r="L132" i="26"/>
  <c r="M132" i="26"/>
  <c r="N132" i="26"/>
  <c r="J154" i="26"/>
  <c r="D24" i="35"/>
  <c r="F132" i="26"/>
  <c r="G132" i="26"/>
  <c r="H132" i="26"/>
  <c r="K154" i="26"/>
  <c r="D25" i="35"/>
  <c r="AY63" i="26"/>
  <c r="AZ63" i="26"/>
  <c r="C84" i="26"/>
  <c r="C17" i="35"/>
  <c r="AS63" i="26"/>
  <c r="AT63" i="26"/>
  <c r="AU63" i="26"/>
  <c r="D84" i="26"/>
  <c r="C18" i="35"/>
  <c r="AM63" i="26"/>
  <c r="AN63" i="26"/>
  <c r="AO63" i="26"/>
  <c r="E84" i="26"/>
  <c r="C19" i="35"/>
  <c r="AG63" i="26"/>
  <c r="AH63" i="26"/>
  <c r="AI63" i="26"/>
  <c r="F84" i="26"/>
  <c r="C20" i="35"/>
  <c r="AA63" i="26"/>
  <c r="AB63" i="26"/>
  <c r="AC63" i="26"/>
  <c r="G84" i="26"/>
  <c r="C21" i="35"/>
  <c r="U63" i="26"/>
  <c r="V63" i="26"/>
  <c r="W63" i="26"/>
  <c r="H84" i="26"/>
  <c r="C22" i="35"/>
  <c r="O63" i="26"/>
  <c r="P63" i="26"/>
  <c r="Q63" i="26"/>
  <c r="I84" i="26"/>
  <c r="C23" i="35"/>
  <c r="I63" i="26"/>
  <c r="J63" i="26"/>
  <c r="K63" i="26"/>
  <c r="J84" i="26"/>
  <c r="C24" i="35"/>
  <c r="D63" i="26"/>
  <c r="E63" i="26"/>
  <c r="K84" i="26"/>
  <c r="C25" i="35"/>
  <c r="F14" i="35"/>
  <c r="E14" i="35"/>
  <c r="D14" i="35"/>
  <c r="C14" i="35"/>
  <c r="D13" i="35"/>
  <c r="C13" i="35"/>
  <c r="D12" i="35"/>
  <c r="C12" i="35"/>
  <c r="D11" i="35"/>
  <c r="C11" i="35"/>
  <c r="D10" i="35"/>
  <c r="C10" i="35"/>
  <c r="D9" i="35"/>
  <c r="C9" i="35"/>
  <c r="C30" i="35" s="1"/>
  <c r="C12" i="30" s="1"/>
  <c r="D8" i="35"/>
  <c r="C8" i="35"/>
  <c r="D7" i="35"/>
  <c r="C7" i="35"/>
  <c r="D6" i="35"/>
  <c r="C6" i="35"/>
  <c r="E6" i="34"/>
  <c r="E7" i="34"/>
  <c r="E8" i="34"/>
  <c r="E9" i="34"/>
  <c r="E10" i="34"/>
  <c r="E11" i="34"/>
  <c r="E12" i="34"/>
  <c r="E13" i="34"/>
  <c r="F6" i="34"/>
  <c r="F7" i="34"/>
  <c r="F8" i="34"/>
  <c r="F9" i="34"/>
  <c r="F10" i="34"/>
  <c r="F11" i="34"/>
  <c r="F12" i="34"/>
  <c r="F13" i="34"/>
  <c r="BA62" i="26"/>
  <c r="BB62" i="26"/>
  <c r="C105" i="26"/>
  <c r="F17" i="34"/>
  <c r="AV62" i="26"/>
  <c r="AW62" i="26"/>
  <c r="AX62" i="26"/>
  <c r="D105" i="26"/>
  <c r="F18" i="34"/>
  <c r="AP62" i="26"/>
  <c r="AQ62" i="26"/>
  <c r="AR62" i="26"/>
  <c r="E105" i="26"/>
  <c r="F19" i="34"/>
  <c r="AJ62" i="26"/>
  <c r="AK62" i="26"/>
  <c r="AL62" i="26"/>
  <c r="F105" i="26"/>
  <c r="F20" i="34"/>
  <c r="AD62" i="26"/>
  <c r="AE62" i="26"/>
  <c r="AF62" i="26"/>
  <c r="G105" i="26"/>
  <c r="F21" i="34"/>
  <c r="X62" i="26"/>
  <c r="Y62" i="26"/>
  <c r="Z62" i="26"/>
  <c r="H105" i="26"/>
  <c r="F22" i="34"/>
  <c r="R62" i="26"/>
  <c r="S62" i="26"/>
  <c r="T62" i="26"/>
  <c r="I105" i="26"/>
  <c r="F23" i="34"/>
  <c r="L62" i="26"/>
  <c r="M62" i="26"/>
  <c r="N62" i="26"/>
  <c r="J105" i="26"/>
  <c r="F24" i="34"/>
  <c r="F62" i="26"/>
  <c r="G62" i="26"/>
  <c r="H62" i="26"/>
  <c r="K105" i="26"/>
  <c r="F25" i="34"/>
  <c r="AY131" i="26"/>
  <c r="AZ131" i="26"/>
  <c r="C175" i="26"/>
  <c r="E17" i="34"/>
  <c r="AS131" i="26"/>
  <c r="AT131" i="26"/>
  <c r="AU131" i="26"/>
  <c r="D175" i="26"/>
  <c r="E18" i="34"/>
  <c r="AM131" i="26"/>
  <c r="AN131" i="26"/>
  <c r="AO131" i="26"/>
  <c r="E175" i="26"/>
  <c r="E19" i="34"/>
  <c r="AG131" i="26"/>
  <c r="AH131" i="26"/>
  <c r="AI131" i="26"/>
  <c r="F175" i="26"/>
  <c r="E20" i="34"/>
  <c r="AA131" i="26"/>
  <c r="AB131" i="26"/>
  <c r="AC131" i="26"/>
  <c r="G175" i="26"/>
  <c r="E21" i="34"/>
  <c r="V131" i="26"/>
  <c r="W131" i="26"/>
  <c r="H175" i="26"/>
  <c r="E22" i="34"/>
  <c r="O131" i="26"/>
  <c r="P131" i="26"/>
  <c r="Q131" i="26"/>
  <c r="I175" i="26"/>
  <c r="E23" i="34"/>
  <c r="I131" i="26"/>
  <c r="J131" i="26"/>
  <c r="K131" i="26"/>
  <c r="J175" i="26"/>
  <c r="E24" i="34"/>
  <c r="C131" i="26"/>
  <c r="D131" i="26"/>
  <c r="E131" i="26"/>
  <c r="K175" i="26"/>
  <c r="E25" i="34"/>
  <c r="BB131" i="26"/>
  <c r="C153" i="26"/>
  <c r="D17" i="34"/>
  <c r="AV131" i="26"/>
  <c r="AW131" i="26"/>
  <c r="D153" i="26"/>
  <c r="D18" i="34"/>
  <c r="AP131" i="26"/>
  <c r="AQ131" i="26"/>
  <c r="AR131" i="26"/>
  <c r="E153" i="26"/>
  <c r="D19" i="34"/>
  <c r="AJ131" i="26"/>
  <c r="AK131" i="26"/>
  <c r="AL131" i="26"/>
  <c r="F153" i="26"/>
  <c r="D20" i="34"/>
  <c r="AD131" i="26"/>
  <c r="AE131" i="26"/>
  <c r="AF131" i="26"/>
  <c r="G153" i="26"/>
  <c r="D21" i="34"/>
  <c r="Y131" i="26"/>
  <c r="Z131" i="26"/>
  <c r="H153" i="26"/>
  <c r="D22" i="34"/>
  <c r="R131" i="26"/>
  <c r="T131" i="26"/>
  <c r="I153" i="26"/>
  <c r="D23" i="34"/>
  <c r="L131" i="26"/>
  <c r="M131" i="26"/>
  <c r="N131" i="26"/>
  <c r="J153" i="26"/>
  <c r="D24" i="34"/>
  <c r="F131" i="26"/>
  <c r="G131" i="26"/>
  <c r="H131" i="26"/>
  <c r="K153" i="26"/>
  <c r="D25" i="34"/>
  <c r="AY62" i="26"/>
  <c r="AZ62" i="26"/>
  <c r="C83" i="26"/>
  <c r="C17" i="34"/>
  <c r="AS62" i="26"/>
  <c r="AT62" i="26"/>
  <c r="AU62" i="26"/>
  <c r="D83" i="26"/>
  <c r="C18" i="34"/>
  <c r="AM62" i="26"/>
  <c r="AN62" i="26"/>
  <c r="AO62" i="26"/>
  <c r="E83" i="26"/>
  <c r="C19" i="34"/>
  <c r="AG62" i="26"/>
  <c r="AH62" i="26"/>
  <c r="AI62" i="26"/>
  <c r="F83" i="26"/>
  <c r="C20" i="34"/>
  <c r="AA62" i="26"/>
  <c r="AB62" i="26"/>
  <c r="AC62" i="26"/>
  <c r="G83" i="26"/>
  <c r="C21" i="34"/>
  <c r="U62" i="26"/>
  <c r="V62" i="26"/>
  <c r="W62" i="26"/>
  <c r="H83" i="26"/>
  <c r="C22" i="34"/>
  <c r="O62" i="26"/>
  <c r="P62" i="26"/>
  <c r="Q62" i="26"/>
  <c r="I83" i="26"/>
  <c r="C23" i="34"/>
  <c r="I62" i="26"/>
  <c r="J62" i="26"/>
  <c r="K62" i="26"/>
  <c r="J83" i="26"/>
  <c r="C24" i="34"/>
  <c r="D62" i="26"/>
  <c r="E62" i="26"/>
  <c r="K83" i="26"/>
  <c r="C25" i="34"/>
  <c r="F14" i="34"/>
  <c r="E14" i="34"/>
  <c r="D14" i="34"/>
  <c r="C14" i="34"/>
  <c r="D13" i="34"/>
  <c r="C13" i="34"/>
  <c r="D12" i="34"/>
  <c r="C12" i="34"/>
  <c r="D11" i="34"/>
  <c r="C11" i="34"/>
  <c r="D10" i="34"/>
  <c r="C10" i="34"/>
  <c r="C30" i="34" s="1"/>
  <c r="C11" i="30" s="1"/>
  <c r="D9" i="34"/>
  <c r="C9" i="34"/>
  <c r="D8" i="34"/>
  <c r="C8" i="34"/>
  <c r="D7" i="34"/>
  <c r="C7" i="34"/>
  <c r="D6" i="34"/>
  <c r="C6" i="34"/>
  <c r="C29" i="34" s="1"/>
  <c r="B11" i="30" s="1"/>
  <c r="E6" i="33"/>
  <c r="E7" i="33"/>
  <c r="E8" i="33"/>
  <c r="E9" i="33"/>
  <c r="E10" i="33"/>
  <c r="E11" i="33"/>
  <c r="E12" i="33"/>
  <c r="E13" i="33"/>
  <c r="F6" i="33"/>
  <c r="F7" i="33"/>
  <c r="F8" i="33"/>
  <c r="F9" i="33"/>
  <c r="F10" i="33"/>
  <c r="F11" i="33"/>
  <c r="F12" i="33"/>
  <c r="F13" i="33"/>
  <c r="BA59" i="26"/>
  <c r="BB59" i="26"/>
  <c r="C102" i="26"/>
  <c r="F17" i="33"/>
  <c r="AV59" i="26"/>
  <c r="AW59" i="26"/>
  <c r="AX59" i="26"/>
  <c r="D102" i="26"/>
  <c r="F18" i="33"/>
  <c r="AP59" i="26"/>
  <c r="AQ59" i="26"/>
  <c r="AR59" i="26"/>
  <c r="E102" i="26"/>
  <c r="F19" i="33"/>
  <c r="AJ59" i="26"/>
  <c r="AK59" i="26"/>
  <c r="AL59" i="26"/>
  <c r="F102" i="26"/>
  <c r="F20" i="33"/>
  <c r="AD59" i="26"/>
  <c r="AE59" i="26"/>
  <c r="AF59" i="26"/>
  <c r="G102" i="26"/>
  <c r="F21" i="33"/>
  <c r="X59" i="26"/>
  <c r="Y59" i="26"/>
  <c r="Z59" i="26"/>
  <c r="H102" i="26"/>
  <c r="F22" i="33"/>
  <c r="R59" i="26"/>
  <c r="S59" i="26"/>
  <c r="T59" i="26"/>
  <c r="I102" i="26"/>
  <c r="F23" i="33"/>
  <c r="L59" i="26"/>
  <c r="M59" i="26"/>
  <c r="N59" i="26"/>
  <c r="J102" i="26"/>
  <c r="F24" i="33"/>
  <c r="F59" i="26"/>
  <c r="G59" i="26"/>
  <c r="H59" i="26"/>
  <c r="K102" i="26"/>
  <c r="F25" i="33"/>
  <c r="AY128" i="26"/>
  <c r="AZ128" i="26"/>
  <c r="C172" i="26"/>
  <c r="E17" i="33"/>
  <c r="AS128" i="26"/>
  <c r="AT128" i="26"/>
  <c r="AU128" i="26"/>
  <c r="D172" i="26"/>
  <c r="E18" i="33"/>
  <c r="AM128" i="26"/>
  <c r="AN128" i="26"/>
  <c r="AO128" i="26"/>
  <c r="E172" i="26"/>
  <c r="E19" i="33"/>
  <c r="AG128" i="26"/>
  <c r="AH128" i="26"/>
  <c r="AI128" i="26"/>
  <c r="F172" i="26"/>
  <c r="E20" i="33"/>
  <c r="AA128" i="26"/>
  <c r="AB128" i="26"/>
  <c r="AC128" i="26"/>
  <c r="G172" i="26"/>
  <c r="E21" i="33"/>
  <c r="V128" i="26"/>
  <c r="W128" i="26"/>
  <c r="H172" i="26"/>
  <c r="E22" i="33"/>
  <c r="O128" i="26"/>
  <c r="P128" i="26"/>
  <c r="Q128" i="26"/>
  <c r="I172" i="26"/>
  <c r="E23" i="33"/>
  <c r="I128" i="26"/>
  <c r="J128" i="26"/>
  <c r="K128" i="26"/>
  <c r="J172" i="26"/>
  <c r="E24" i="33"/>
  <c r="C128" i="26"/>
  <c r="D128" i="26"/>
  <c r="E128" i="26"/>
  <c r="K172" i="26"/>
  <c r="E25" i="33"/>
  <c r="BB128" i="26"/>
  <c r="C150" i="26"/>
  <c r="D17" i="33"/>
  <c r="AV128" i="26"/>
  <c r="AW128" i="26"/>
  <c r="D150" i="26"/>
  <c r="D18" i="33"/>
  <c r="AP128" i="26"/>
  <c r="AQ128" i="26"/>
  <c r="AR128" i="26"/>
  <c r="E150" i="26"/>
  <c r="D19" i="33"/>
  <c r="AJ128" i="26"/>
  <c r="AK128" i="26"/>
  <c r="AL128" i="26"/>
  <c r="F150" i="26"/>
  <c r="D20" i="33"/>
  <c r="AD128" i="26"/>
  <c r="AE128" i="26"/>
  <c r="AF128" i="26"/>
  <c r="G150" i="26"/>
  <c r="D21" i="33"/>
  <c r="Y128" i="26"/>
  <c r="Z128" i="26"/>
  <c r="H150" i="26"/>
  <c r="D22" i="33"/>
  <c r="R128" i="26"/>
  <c r="T128" i="26"/>
  <c r="I150" i="26"/>
  <c r="D23" i="33"/>
  <c r="L128" i="26"/>
  <c r="M128" i="26"/>
  <c r="N128" i="26"/>
  <c r="J150" i="26"/>
  <c r="D24" i="33"/>
  <c r="F128" i="26"/>
  <c r="G128" i="26"/>
  <c r="H128" i="26"/>
  <c r="K150" i="26"/>
  <c r="D25" i="33"/>
  <c r="AY59" i="26"/>
  <c r="AZ59" i="26"/>
  <c r="C80" i="26"/>
  <c r="C17" i="33"/>
  <c r="AS59" i="26"/>
  <c r="AT59" i="26"/>
  <c r="AU59" i="26"/>
  <c r="D80" i="26"/>
  <c r="C18" i="33"/>
  <c r="AM59" i="26"/>
  <c r="AN59" i="26"/>
  <c r="AO59" i="26"/>
  <c r="E80" i="26"/>
  <c r="C19" i="33"/>
  <c r="AG59" i="26"/>
  <c r="AH59" i="26"/>
  <c r="AI59" i="26"/>
  <c r="F80" i="26"/>
  <c r="C20" i="33"/>
  <c r="AA59" i="26"/>
  <c r="AB59" i="26"/>
  <c r="AC59" i="26"/>
  <c r="G80" i="26"/>
  <c r="C21" i="33"/>
  <c r="U59" i="26"/>
  <c r="V59" i="26"/>
  <c r="W59" i="26"/>
  <c r="H80" i="26"/>
  <c r="C22" i="33"/>
  <c r="O59" i="26"/>
  <c r="P59" i="26"/>
  <c r="Q59" i="26"/>
  <c r="I80" i="26"/>
  <c r="C23" i="33"/>
  <c r="I59" i="26"/>
  <c r="J59" i="26"/>
  <c r="K59" i="26"/>
  <c r="J80" i="26"/>
  <c r="C24" i="33"/>
  <c r="D59" i="26"/>
  <c r="E59" i="26"/>
  <c r="K80" i="26"/>
  <c r="C25" i="33"/>
  <c r="F14" i="33"/>
  <c r="E14" i="33"/>
  <c r="D14" i="33"/>
  <c r="C14" i="33"/>
  <c r="D13" i="33"/>
  <c r="C13" i="33"/>
  <c r="D12" i="33"/>
  <c r="C12" i="33"/>
  <c r="D11" i="33"/>
  <c r="C11" i="33"/>
  <c r="D10" i="33"/>
  <c r="C10" i="33"/>
  <c r="D9" i="33"/>
  <c r="C9" i="33"/>
  <c r="C30" i="33" s="1"/>
  <c r="C10" i="30" s="1"/>
  <c r="D8" i="33"/>
  <c r="C8" i="33"/>
  <c r="D7" i="33"/>
  <c r="C7" i="33"/>
  <c r="D6" i="33"/>
  <c r="C6" i="33"/>
  <c r="E6" i="32"/>
  <c r="E7" i="32"/>
  <c r="E8" i="32"/>
  <c r="E9" i="32"/>
  <c r="E10" i="32"/>
  <c r="E11" i="32"/>
  <c r="E12" i="32"/>
  <c r="E13" i="32"/>
  <c r="F6" i="32"/>
  <c r="F7" i="32"/>
  <c r="F8" i="32"/>
  <c r="F9" i="32"/>
  <c r="F10" i="32"/>
  <c r="F11" i="32"/>
  <c r="F12" i="32"/>
  <c r="F13" i="32"/>
  <c r="BA58" i="26"/>
  <c r="BB58" i="26"/>
  <c r="C101" i="26"/>
  <c r="F17" i="32"/>
  <c r="AV58" i="26"/>
  <c r="AW58" i="26"/>
  <c r="AX58" i="26"/>
  <c r="D101" i="26"/>
  <c r="F18" i="32"/>
  <c r="AP58" i="26"/>
  <c r="AQ58" i="26"/>
  <c r="AR58" i="26"/>
  <c r="E101" i="26"/>
  <c r="F19" i="32"/>
  <c r="AJ58" i="26"/>
  <c r="AK58" i="26"/>
  <c r="AL58" i="26"/>
  <c r="F101" i="26"/>
  <c r="F20" i="32"/>
  <c r="AD58" i="26"/>
  <c r="AE58" i="26"/>
  <c r="AF58" i="26"/>
  <c r="G101" i="26"/>
  <c r="F21" i="32"/>
  <c r="X58" i="26"/>
  <c r="Y58" i="26"/>
  <c r="Z58" i="26"/>
  <c r="H101" i="26"/>
  <c r="F22" i="32"/>
  <c r="R58" i="26"/>
  <c r="S58" i="26"/>
  <c r="T58" i="26"/>
  <c r="I101" i="26"/>
  <c r="F23" i="32"/>
  <c r="L58" i="26"/>
  <c r="M58" i="26"/>
  <c r="N58" i="26"/>
  <c r="J101" i="26"/>
  <c r="F24" i="32"/>
  <c r="F58" i="26"/>
  <c r="G58" i="26"/>
  <c r="H58" i="26"/>
  <c r="K101" i="26"/>
  <c r="F25" i="32"/>
  <c r="AY127" i="26"/>
  <c r="AZ127" i="26"/>
  <c r="C171" i="26"/>
  <c r="E17" i="32"/>
  <c r="AS127" i="26"/>
  <c r="AT127" i="26"/>
  <c r="AU127" i="26"/>
  <c r="D171" i="26"/>
  <c r="E18" i="32"/>
  <c r="AM127" i="26"/>
  <c r="AN127" i="26"/>
  <c r="AO127" i="26"/>
  <c r="E171" i="26"/>
  <c r="E19" i="32"/>
  <c r="AG127" i="26"/>
  <c r="AH127" i="26"/>
  <c r="AI127" i="26"/>
  <c r="F171" i="26"/>
  <c r="E20" i="32"/>
  <c r="AA127" i="26"/>
  <c r="AB127" i="26"/>
  <c r="AC127" i="26"/>
  <c r="G171" i="26"/>
  <c r="E21" i="32"/>
  <c r="V127" i="26"/>
  <c r="W127" i="26"/>
  <c r="H171" i="26"/>
  <c r="E22" i="32"/>
  <c r="O127" i="26"/>
  <c r="P127" i="26"/>
  <c r="Q127" i="26"/>
  <c r="I171" i="26"/>
  <c r="E23" i="32"/>
  <c r="I127" i="26"/>
  <c r="J127" i="26"/>
  <c r="K127" i="26"/>
  <c r="J171" i="26"/>
  <c r="E24" i="32"/>
  <c r="C127" i="26"/>
  <c r="D127" i="26"/>
  <c r="E127" i="26"/>
  <c r="K171" i="26"/>
  <c r="E25" i="32"/>
  <c r="BB127" i="26"/>
  <c r="C149" i="26"/>
  <c r="D17" i="32"/>
  <c r="AV127" i="26"/>
  <c r="AW127" i="26"/>
  <c r="D149" i="26"/>
  <c r="D18" i="32"/>
  <c r="AP127" i="26"/>
  <c r="AQ127" i="26"/>
  <c r="AR127" i="26"/>
  <c r="E149" i="26"/>
  <c r="D19" i="32"/>
  <c r="AJ127" i="26"/>
  <c r="AK127" i="26"/>
  <c r="AL127" i="26"/>
  <c r="F149" i="26"/>
  <c r="D20" i="32"/>
  <c r="AD127" i="26"/>
  <c r="AE127" i="26"/>
  <c r="AF127" i="26"/>
  <c r="G149" i="26"/>
  <c r="D21" i="32"/>
  <c r="Y127" i="26"/>
  <c r="Z127" i="26"/>
  <c r="H149" i="26"/>
  <c r="D22" i="32"/>
  <c r="R127" i="26"/>
  <c r="T127" i="26"/>
  <c r="I149" i="26"/>
  <c r="D23" i="32"/>
  <c r="L127" i="26"/>
  <c r="M127" i="26"/>
  <c r="N127" i="26"/>
  <c r="J149" i="26"/>
  <c r="D24" i="32"/>
  <c r="F127" i="26"/>
  <c r="G127" i="26"/>
  <c r="H127" i="26"/>
  <c r="K149" i="26"/>
  <c r="D25" i="32"/>
  <c r="AY58" i="26"/>
  <c r="AZ58" i="26"/>
  <c r="C79" i="26"/>
  <c r="C17" i="32"/>
  <c r="AS58" i="26"/>
  <c r="AT58" i="26"/>
  <c r="AU58" i="26"/>
  <c r="D79" i="26"/>
  <c r="C18" i="32"/>
  <c r="AM58" i="26"/>
  <c r="AN58" i="26"/>
  <c r="AO58" i="26"/>
  <c r="E79" i="26"/>
  <c r="C19" i="32"/>
  <c r="AG58" i="26"/>
  <c r="AH58" i="26"/>
  <c r="AI58" i="26"/>
  <c r="F79" i="26"/>
  <c r="C20" i="32"/>
  <c r="AA58" i="26"/>
  <c r="AB58" i="26"/>
  <c r="AC58" i="26"/>
  <c r="G79" i="26"/>
  <c r="C21" i="32"/>
  <c r="U58" i="26"/>
  <c r="V58" i="26"/>
  <c r="W58" i="26"/>
  <c r="H79" i="26"/>
  <c r="C22" i="32"/>
  <c r="O58" i="26"/>
  <c r="P58" i="26"/>
  <c r="Q58" i="26"/>
  <c r="I79" i="26"/>
  <c r="C23" i="32"/>
  <c r="I58" i="26"/>
  <c r="J58" i="26"/>
  <c r="K58" i="26"/>
  <c r="J79" i="26"/>
  <c r="C24" i="32"/>
  <c r="D58" i="26"/>
  <c r="E58" i="26"/>
  <c r="K79" i="26"/>
  <c r="C25" i="32"/>
  <c r="F14" i="32"/>
  <c r="E14" i="32"/>
  <c r="D14" i="32"/>
  <c r="C14" i="32"/>
  <c r="D13" i="32"/>
  <c r="C13" i="32"/>
  <c r="D12" i="32"/>
  <c r="C12" i="32"/>
  <c r="D11" i="32"/>
  <c r="C11" i="32"/>
  <c r="D10" i="32"/>
  <c r="C10" i="32"/>
  <c r="C30" i="32" s="1"/>
  <c r="C9" i="30" s="1"/>
  <c r="D9" i="32"/>
  <c r="C9" i="32"/>
  <c r="D8" i="32"/>
  <c r="C8" i="32"/>
  <c r="D7" i="32"/>
  <c r="C7" i="32"/>
  <c r="D6" i="32"/>
  <c r="C6" i="32"/>
  <c r="C29" i="32" s="1"/>
  <c r="B9" i="30" s="1"/>
  <c r="E6" i="31"/>
  <c r="E7" i="31"/>
  <c r="E8" i="31"/>
  <c r="E9" i="31"/>
  <c r="E10" i="31"/>
  <c r="E11" i="31"/>
  <c r="E12" i="31"/>
  <c r="E13" i="31"/>
  <c r="F6" i="31"/>
  <c r="F7" i="31"/>
  <c r="F8" i="31"/>
  <c r="F9" i="31"/>
  <c r="F10" i="31"/>
  <c r="F11" i="31"/>
  <c r="F12" i="31"/>
  <c r="F13" i="31"/>
  <c r="BA57" i="26"/>
  <c r="BB57" i="26"/>
  <c r="C100" i="26"/>
  <c r="F17" i="31"/>
  <c r="AV57" i="26"/>
  <c r="AW57" i="26"/>
  <c r="AX57" i="26"/>
  <c r="D100" i="26"/>
  <c r="F18" i="31"/>
  <c r="AP57" i="26"/>
  <c r="AQ57" i="26"/>
  <c r="AR57" i="26"/>
  <c r="E100" i="26"/>
  <c r="F19" i="31"/>
  <c r="AJ57" i="26"/>
  <c r="AK57" i="26"/>
  <c r="AL57" i="26"/>
  <c r="F100" i="26"/>
  <c r="F20" i="31"/>
  <c r="AD57" i="26"/>
  <c r="AE57" i="26"/>
  <c r="AF57" i="26"/>
  <c r="G100" i="26"/>
  <c r="F21" i="31"/>
  <c r="X57" i="26"/>
  <c r="Y57" i="26"/>
  <c r="Z57" i="26"/>
  <c r="H100" i="26"/>
  <c r="F22" i="31"/>
  <c r="R57" i="26"/>
  <c r="S57" i="26"/>
  <c r="T57" i="26"/>
  <c r="I100" i="26"/>
  <c r="F23" i="31"/>
  <c r="L57" i="26"/>
  <c r="M57" i="26"/>
  <c r="N57" i="26"/>
  <c r="J100" i="26"/>
  <c r="F24" i="31"/>
  <c r="F57" i="26"/>
  <c r="G57" i="26"/>
  <c r="H57" i="26"/>
  <c r="K100" i="26"/>
  <c r="F25" i="31"/>
  <c r="AY126" i="26"/>
  <c r="AZ126" i="26"/>
  <c r="C170" i="26"/>
  <c r="E17" i="31"/>
  <c r="AS126" i="26"/>
  <c r="AT126" i="26"/>
  <c r="AU126" i="26"/>
  <c r="D170" i="26"/>
  <c r="E18" i="31"/>
  <c r="AM126" i="26"/>
  <c r="AN126" i="26"/>
  <c r="AO126" i="26"/>
  <c r="E170" i="26"/>
  <c r="E19" i="31"/>
  <c r="AG126" i="26"/>
  <c r="AH126" i="26"/>
  <c r="AI126" i="26"/>
  <c r="F170" i="26"/>
  <c r="E20" i="31"/>
  <c r="AA126" i="26"/>
  <c r="AB126" i="26"/>
  <c r="AC126" i="26"/>
  <c r="G170" i="26"/>
  <c r="E21" i="31"/>
  <c r="V126" i="26"/>
  <c r="W126" i="26"/>
  <c r="H170" i="26"/>
  <c r="E22" i="31"/>
  <c r="O126" i="26"/>
  <c r="P126" i="26"/>
  <c r="Q126" i="26"/>
  <c r="I170" i="26"/>
  <c r="E23" i="31"/>
  <c r="I126" i="26"/>
  <c r="J126" i="26"/>
  <c r="K126" i="26"/>
  <c r="J170" i="26"/>
  <c r="E24" i="31"/>
  <c r="C126" i="26"/>
  <c r="D126" i="26"/>
  <c r="E126" i="26"/>
  <c r="K170" i="26"/>
  <c r="E25" i="31"/>
  <c r="BB126" i="26"/>
  <c r="C148" i="26"/>
  <c r="D17" i="31"/>
  <c r="AV126" i="26"/>
  <c r="AW126" i="26"/>
  <c r="D148" i="26"/>
  <c r="D18" i="31"/>
  <c r="AP126" i="26"/>
  <c r="AQ126" i="26"/>
  <c r="AR126" i="26"/>
  <c r="E148" i="26"/>
  <c r="D19" i="31"/>
  <c r="AJ126" i="26"/>
  <c r="AK126" i="26"/>
  <c r="AL126" i="26"/>
  <c r="F148" i="26"/>
  <c r="D20" i="31"/>
  <c r="AD126" i="26"/>
  <c r="AE126" i="26"/>
  <c r="AF126" i="26"/>
  <c r="G148" i="26"/>
  <c r="D21" i="31"/>
  <c r="Y126" i="26"/>
  <c r="Z126" i="26"/>
  <c r="H148" i="26"/>
  <c r="D22" i="31"/>
  <c r="R126" i="26"/>
  <c r="T126" i="26"/>
  <c r="I148" i="26"/>
  <c r="D23" i="31"/>
  <c r="L126" i="26"/>
  <c r="M126" i="26"/>
  <c r="N126" i="26"/>
  <c r="J148" i="26"/>
  <c r="D24" i="31"/>
  <c r="F126" i="26"/>
  <c r="G126" i="26"/>
  <c r="H126" i="26"/>
  <c r="K148" i="26"/>
  <c r="D25" i="31"/>
  <c r="AY57" i="26"/>
  <c r="AZ57" i="26"/>
  <c r="C78" i="26"/>
  <c r="C17" i="31"/>
  <c r="AS57" i="26"/>
  <c r="AT57" i="26"/>
  <c r="AU57" i="26"/>
  <c r="D78" i="26"/>
  <c r="C18" i="31"/>
  <c r="AM57" i="26"/>
  <c r="AN57" i="26"/>
  <c r="AO57" i="26"/>
  <c r="E78" i="26"/>
  <c r="C19" i="31"/>
  <c r="AG57" i="26"/>
  <c r="AH57" i="26"/>
  <c r="AI57" i="26"/>
  <c r="F78" i="26"/>
  <c r="C20" i="31"/>
  <c r="AA57" i="26"/>
  <c r="AB57" i="26"/>
  <c r="AC57" i="26"/>
  <c r="G78" i="26"/>
  <c r="C21" i="31"/>
  <c r="U57" i="26"/>
  <c r="V57" i="26"/>
  <c r="W57" i="26"/>
  <c r="H78" i="26"/>
  <c r="C22" i="31"/>
  <c r="O57" i="26"/>
  <c r="P57" i="26"/>
  <c r="Q57" i="26"/>
  <c r="I78" i="26"/>
  <c r="C23" i="31"/>
  <c r="I57" i="26"/>
  <c r="J57" i="26"/>
  <c r="K57" i="26"/>
  <c r="J78" i="26"/>
  <c r="C24" i="31"/>
  <c r="D57" i="26"/>
  <c r="E57" i="26"/>
  <c r="K78" i="26"/>
  <c r="C25" i="31"/>
  <c r="F14" i="31"/>
  <c r="E14" i="31"/>
  <c r="D14" i="31"/>
  <c r="C14" i="31"/>
  <c r="D13" i="31"/>
  <c r="C13" i="31"/>
  <c r="D12" i="31"/>
  <c r="C12" i="31"/>
  <c r="D11" i="31"/>
  <c r="C11" i="31"/>
  <c r="D10" i="31"/>
  <c r="C10" i="31"/>
  <c r="D9" i="31"/>
  <c r="C9" i="31"/>
  <c r="C30" i="31" s="1"/>
  <c r="C8" i="30" s="1"/>
  <c r="D8" i="31"/>
  <c r="C8" i="31"/>
  <c r="D7" i="31"/>
  <c r="C7" i="31"/>
  <c r="D6" i="31"/>
  <c r="C6" i="31"/>
  <c r="E6" i="12"/>
  <c r="E7" i="12"/>
  <c r="E8" i="12"/>
  <c r="E9" i="12"/>
  <c r="E10" i="12"/>
  <c r="E11" i="12"/>
  <c r="E12" i="12"/>
  <c r="E13" i="12"/>
  <c r="F6" i="12"/>
  <c r="F7" i="12"/>
  <c r="F8" i="12"/>
  <c r="F9" i="12"/>
  <c r="F10" i="12"/>
  <c r="F11" i="12"/>
  <c r="F12" i="12"/>
  <c r="F13" i="12"/>
  <c r="E6" i="28"/>
  <c r="E7" i="28"/>
  <c r="E8" i="28"/>
  <c r="E9" i="28"/>
  <c r="E10" i="28"/>
  <c r="E11" i="28"/>
  <c r="E12" i="28"/>
  <c r="E13" i="28"/>
  <c r="F6" i="28"/>
  <c r="F7" i="28"/>
  <c r="F8" i="28"/>
  <c r="F9" i="28"/>
  <c r="F10" i="28"/>
  <c r="F11" i="28"/>
  <c r="F12" i="28"/>
  <c r="F13" i="28"/>
  <c r="E6" i="27"/>
  <c r="E7" i="27"/>
  <c r="E8" i="27"/>
  <c r="E9" i="27"/>
  <c r="E10" i="27"/>
  <c r="E11" i="27"/>
  <c r="E12" i="27"/>
  <c r="E13" i="27"/>
  <c r="BB125" i="26"/>
  <c r="C147" i="26"/>
  <c r="D17" i="29"/>
  <c r="AV125" i="26"/>
  <c r="AW125" i="26"/>
  <c r="D147" i="26"/>
  <c r="D18" i="29"/>
  <c r="AP125" i="26"/>
  <c r="AQ125" i="26"/>
  <c r="AR125" i="26"/>
  <c r="E147" i="26"/>
  <c r="D19" i="29"/>
  <c r="AJ125" i="26"/>
  <c r="AK125" i="26"/>
  <c r="AL125" i="26"/>
  <c r="F147" i="26"/>
  <c r="D20" i="29"/>
  <c r="AD125" i="26"/>
  <c r="AE125" i="26"/>
  <c r="AF125" i="26"/>
  <c r="G147" i="26"/>
  <c r="D21" i="29"/>
  <c r="Y125" i="26"/>
  <c r="Z125" i="26"/>
  <c r="H147" i="26"/>
  <c r="D22" i="29"/>
  <c r="R125" i="26"/>
  <c r="T125" i="26"/>
  <c r="I147" i="26"/>
  <c r="D23" i="29"/>
  <c r="L125" i="26"/>
  <c r="M125" i="26"/>
  <c r="N125" i="26"/>
  <c r="J147" i="26"/>
  <c r="D24" i="29"/>
  <c r="F125" i="26"/>
  <c r="G125" i="26"/>
  <c r="H125" i="26"/>
  <c r="K147" i="26"/>
  <c r="D25" i="29"/>
  <c r="AY56" i="26"/>
  <c r="AZ56" i="26"/>
  <c r="C77" i="26"/>
  <c r="C17" i="29"/>
  <c r="AS56" i="26"/>
  <c r="AT56" i="26"/>
  <c r="AU56" i="26"/>
  <c r="D77" i="26"/>
  <c r="C18" i="29"/>
  <c r="AM56" i="26"/>
  <c r="AN56" i="26"/>
  <c r="AO56" i="26"/>
  <c r="E77" i="26"/>
  <c r="C19" i="29"/>
  <c r="AG56" i="26"/>
  <c r="AH56" i="26"/>
  <c r="AI56" i="26"/>
  <c r="F77" i="26"/>
  <c r="C20" i="29"/>
  <c r="AA56" i="26"/>
  <c r="AB56" i="26"/>
  <c r="AC56" i="26"/>
  <c r="G77" i="26"/>
  <c r="C21" i="29"/>
  <c r="U56" i="26"/>
  <c r="V56" i="26"/>
  <c r="W56" i="26"/>
  <c r="H77" i="26"/>
  <c r="C22" i="29"/>
  <c r="O56" i="26"/>
  <c r="P56" i="26"/>
  <c r="Q56" i="26"/>
  <c r="I77" i="26"/>
  <c r="C23" i="29"/>
  <c r="I56" i="26"/>
  <c r="J56" i="26"/>
  <c r="K56" i="26"/>
  <c r="J77" i="26"/>
  <c r="C24" i="29"/>
  <c r="D56" i="26"/>
  <c r="E56" i="26"/>
  <c r="K77" i="26"/>
  <c r="C2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9" i="29"/>
  <c r="E9" i="29"/>
  <c r="D9" i="29"/>
  <c r="C9" i="29"/>
  <c r="C30" i="29" s="1"/>
  <c r="C5" i="30" s="1"/>
  <c r="F8" i="29"/>
  <c r="E8" i="29"/>
  <c r="D8" i="29"/>
  <c r="C8" i="29"/>
  <c r="F7" i="29"/>
  <c r="E7" i="29"/>
  <c r="D7" i="29"/>
  <c r="C7" i="29"/>
  <c r="F6" i="29"/>
  <c r="E6" i="29"/>
  <c r="D6" i="29"/>
  <c r="D34" i="29" s="1"/>
  <c r="D5" i="30" s="1"/>
  <c r="C6" i="29"/>
  <c r="C31" i="29" s="1"/>
  <c r="F4" i="29"/>
  <c r="E4" i="29"/>
  <c r="BA55" i="26"/>
  <c r="BB55" i="26"/>
  <c r="C98" i="26"/>
  <c r="F17" i="28"/>
  <c r="AV55" i="26"/>
  <c r="AW55" i="26"/>
  <c r="AX55" i="26"/>
  <c r="D98" i="26"/>
  <c r="F18" i="28"/>
  <c r="AP55" i="26"/>
  <c r="AQ55" i="26"/>
  <c r="AR55" i="26"/>
  <c r="E98" i="26"/>
  <c r="F19" i="28"/>
  <c r="AJ55" i="26"/>
  <c r="AK55" i="26"/>
  <c r="AL55" i="26"/>
  <c r="F98" i="26"/>
  <c r="F20" i="28"/>
  <c r="AD55" i="26"/>
  <c r="AE55" i="26"/>
  <c r="AF55" i="26"/>
  <c r="G98" i="26"/>
  <c r="F21" i="28"/>
  <c r="X55" i="26"/>
  <c r="Y55" i="26"/>
  <c r="Z55" i="26"/>
  <c r="H98" i="26"/>
  <c r="F22" i="28"/>
  <c r="R55" i="26"/>
  <c r="S55" i="26"/>
  <c r="T55" i="26"/>
  <c r="I98" i="26"/>
  <c r="F23" i="28"/>
  <c r="L55" i="26"/>
  <c r="M55" i="26"/>
  <c r="N55" i="26"/>
  <c r="J98" i="26"/>
  <c r="F24" i="28"/>
  <c r="F55" i="26"/>
  <c r="G55" i="26"/>
  <c r="H55" i="26"/>
  <c r="K98" i="26"/>
  <c r="F25" i="28"/>
  <c r="AY124" i="26"/>
  <c r="AZ124" i="26"/>
  <c r="C168" i="26"/>
  <c r="E17" i="28"/>
  <c r="AS124" i="26"/>
  <c r="AT124" i="26"/>
  <c r="AU124" i="26"/>
  <c r="D168" i="26"/>
  <c r="E18" i="28"/>
  <c r="AM124" i="26"/>
  <c r="AN124" i="26"/>
  <c r="AO124" i="26"/>
  <c r="E168" i="26"/>
  <c r="E19" i="28"/>
  <c r="AG124" i="26"/>
  <c r="AH124" i="26"/>
  <c r="AI124" i="26"/>
  <c r="F168" i="26"/>
  <c r="E20" i="28"/>
  <c r="AA124" i="26"/>
  <c r="AB124" i="26"/>
  <c r="AC124" i="26"/>
  <c r="G168" i="26"/>
  <c r="E21" i="28"/>
  <c r="V124" i="26"/>
  <c r="W124" i="26"/>
  <c r="H168" i="26"/>
  <c r="E22" i="28"/>
  <c r="O124" i="26"/>
  <c r="P124" i="26"/>
  <c r="Q124" i="26"/>
  <c r="I168" i="26"/>
  <c r="E23" i="28"/>
  <c r="I124" i="26"/>
  <c r="J124" i="26"/>
  <c r="K124" i="26"/>
  <c r="J168" i="26"/>
  <c r="E24" i="28"/>
  <c r="C124" i="26"/>
  <c r="D124" i="26"/>
  <c r="E124" i="26"/>
  <c r="K168" i="26"/>
  <c r="E25" i="28"/>
  <c r="BB124" i="26"/>
  <c r="C146" i="26"/>
  <c r="D17" i="28"/>
  <c r="AV124" i="26"/>
  <c r="AW124" i="26"/>
  <c r="D146" i="26"/>
  <c r="D18" i="28"/>
  <c r="AP124" i="26"/>
  <c r="AQ124" i="26"/>
  <c r="AR124" i="26"/>
  <c r="E146" i="26"/>
  <c r="D19" i="28"/>
  <c r="AJ124" i="26"/>
  <c r="AK124" i="26"/>
  <c r="AL124" i="26"/>
  <c r="F146" i="26"/>
  <c r="D20" i="28"/>
  <c r="AD124" i="26"/>
  <c r="AE124" i="26"/>
  <c r="AF124" i="26"/>
  <c r="G146" i="26"/>
  <c r="D21" i="28"/>
  <c r="Y124" i="26"/>
  <c r="Z124" i="26"/>
  <c r="H146" i="26"/>
  <c r="D22" i="28"/>
  <c r="R124" i="26"/>
  <c r="T124" i="26"/>
  <c r="I146" i="26"/>
  <c r="D23" i="28"/>
  <c r="L124" i="26"/>
  <c r="M124" i="26"/>
  <c r="N124" i="26"/>
  <c r="J146" i="26"/>
  <c r="D24" i="28"/>
  <c r="F124" i="26"/>
  <c r="G124" i="26"/>
  <c r="H124" i="26"/>
  <c r="K146" i="26"/>
  <c r="D25" i="28"/>
  <c r="AY55" i="26"/>
  <c r="AZ55" i="26"/>
  <c r="C76" i="26"/>
  <c r="C17" i="28"/>
  <c r="AS55" i="26"/>
  <c r="AT55" i="26"/>
  <c r="AU55" i="26"/>
  <c r="D76" i="26"/>
  <c r="C18" i="28"/>
  <c r="AM55" i="26"/>
  <c r="AN55" i="26"/>
  <c r="AO55" i="26"/>
  <c r="E76" i="26"/>
  <c r="C19" i="28"/>
  <c r="AG55" i="26"/>
  <c r="AH55" i="26"/>
  <c r="AI55" i="26"/>
  <c r="F76" i="26"/>
  <c r="C20" i="28"/>
  <c r="AA55" i="26"/>
  <c r="AB55" i="26"/>
  <c r="AC55" i="26"/>
  <c r="G76" i="26"/>
  <c r="C21" i="28"/>
  <c r="U55" i="26"/>
  <c r="V55" i="26"/>
  <c r="W55" i="26"/>
  <c r="H76" i="26"/>
  <c r="C22" i="28"/>
  <c r="O55" i="26"/>
  <c r="P55" i="26"/>
  <c r="Q55" i="26"/>
  <c r="I76" i="26"/>
  <c r="C23" i="28"/>
  <c r="I55" i="26"/>
  <c r="J55" i="26"/>
  <c r="K55" i="26"/>
  <c r="J76" i="26"/>
  <c r="C24" i="28"/>
  <c r="D55" i="26"/>
  <c r="E55" i="26"/>
  <c r="K76" i="26"/>
  <c r="C25" i="28"/>
  <c r="F14" i="28"/>
  <c r="E14" i="28"/>
  <c r="D14" i="28"/>
  <c r="C14" i="28"/>
  <c r="D13" i="28"/>
  <c r="C13" i="28"/>
  <c r="D12" i="28"/>
  <c r="C12" i="28"/>
  <c r="D11" i="28"/>
  <c r="C11" i="28"/>
  <c r="D10" i="28"/>
  <c r="C10" i="28"/>
  <c r="D9" i="28"/>
  <c r="C9" i="28"/>
  <c r="D8" i="28"/>
  <c r="C8" i="28"/>
  <c r="D7" i="28"/>
  <c r="C7" i="28"/>
  <c r="D6" i="28"/>
  <c r="D32" i="28" s="1"/>
  <c r="D6" i="30" s="1"/>
  <c r="C6" i="28"/>
  <c r="U37" i="2"/>
  <c r="X2" i="2"/>
  <c r="C17" i="27"/>
  <c r="U23" i="2"/>
  <c r="Y2" i="2"/>
  <c r="D17" i="27"/>
  <c r="U11" i="2"/>
  <c r="Z2" i="2"/>
  <c r="E17" i="27"/>
  <c r="U49" i="2"/>
  <c r="AA2" i="2"/>
  <c r="F17" i="27"/>
  <c r="U36" i="2"/>
  <c r="X3" i="2"/>
  <c r="C18" i="27"/>
  <c r="D18" i="27"/>
  <c r="U10" i="2"/>
  <c r="Z3" i="2"/>
  <c r="E18" i="27"/>
  <c r="F18" i="27"/>
  <c r="U35" i="2"/>
  <c r="X4" i="2"/>
  <c r="C19" i="27"/>
  <c r="D19" i="27"/>
  <c r="U9" i="2"/>
  <c r="Z4" i="2"/>
  <c r="E19" i="27"/>
  <c r="F19" i="27"/>
  <c r="U34" i="2"/>
  <c r="X5" i="2"/>
  <c r="C20" i="27"/>
  <c r="D20" i="27"/>
  <c r="U8" i="2"/>
  <c r="Z5" i="2"/>
  <c r="E20" i="27"/>
  <c r="F20" i="27"/>
  <c r="U33" i="2"/>
  <c r="X6" i="2"/>
  <c r="C21" i="27"/>
  <c r="D21" i="27"/>
  <c r="U7" i="2"/>
  <c r="Z6" i="2"/>
  <c r="E21" i="27"/>
  <c r="F21" i="27"/>
  <c r="U32" i="2"/>
  <c r="X7" i="2"/>
  <c r="C22" i="27"/>
  <c r="D22" i="27"/>
  <c r="U6" i="2"/>
  <c r="Z7" i="2"/>
  <c r="E22" i="27"/>
  <c r="F22" i="27"/>
  <c r="U31" i="2"/>
  <c r="X8" i="2"/>
  <c r="C23" i="27"/>
  <c r="D23" i="27"/>
  <c r="U5" i="2"/>
  <c r="Z8" i="2"/>
  <c r="E23" i="27"/>
  <c r="F23" i="27"/>
  <c r="U30" i="2"/>
  <c r="X9" i="2"/>
  <c r="C24" i="27"/>
  <c r="D24" i="27"/>
  <c r="U4" i="2"/>
  <c r="Z9" i="2"/>
  <c r="E24" i="27"/>
  <c r="F24" i="27"/>
  <c r="U29" i="2"/>
  <c r="X10" i="2"/>
  <c r="C25" i="27"/>
  <c r="U15" i="2"/>
  <c r="Y10" i="2"/>
  <c r="D25" i="27"/>
  <c r="U3" i="2"/>
  <c r="Z10" i="2"/>
  <c r="E25" i="27"/>
  <c r="F25" i="27"/>
  <c r="F14" i="27"/>
  <c r="E14" i="27"/>
  <c r="D14" i="27"/>
  <c r="C14" i="27"/>
  <c r="F13" i="27"/>
  <c r="D13" i="27"/>
  <c r="C13" i="27"/>
  <c r="F12" i="27"/>
  <c r="D12" i="27"/>
  <c r="C12" i="27"/>
  <c r="F11" i="27"/>
  <c r="D11" i="27"/>
  <c r="C11" i="27"/>
  <c r="F10" i="27"/>
  <c r="D10" i="27"/>
  <c r="C10" i="27"/>
  <c r="F9" i="27"/>
  <c r="D9" i="27"/>
  <c r="C9" i="27"/>
  <c r="F8" i="27"/>
  <c r="D8" i="27"/>
  <c r="C8" i="27"/>
  <c r="F7" i="27"/>
  <c r="D7" i="27"/>
  <c r="C7" i="27"/>
  <c r="F6" i="27"/>
  <c r="D6" i="27"/>
  <c r="C6" i="27"/>
  <c r="BA54" i="26"/>
  <c r="BB54" i="26"/>
  <c r="C97" i="26"/>
  <c r="F17" i="12"/>
  <c r="AV54" i="26"/>
  <c r="AW54" i="26"/>
  <c r="AX54" i="26"/>
  <c r="D97" i="26"/>
  <c r="F18" i="12"/>
  <c r="AP54" i="26"/>
  <c r="AQ54" i="26"/>
  <c r="AR54" i="26"/>
  <c r="E97" i="26"/>
  <c r="F19" i="12"/>
  <c r="AJ54" i="26"/>
  <c r="AK54" i="26"/>
  <c r="AL54" i="26"/>
  <c r="F97" i="26"/>
  <c r="F20" i="12"/>
  <c r="AD54" i="26"/>
  <c r="AE54" i="26"/>
  <c r="AF54" i="26"/>
  <c r="G97" i="26"/>
  <c r="F21" i="12"/>
  <c r="X54" i="26"/>
  <c r="Y54" i="26"/>
  <c r="Z54" i="26"/>
  <c r="H97" i="26"/>
  <c r="F22" i="12"/>
  <c r="R54" i="26"/>
  <c r="S54" i="26"/>
  <c r="T54" i="26"/>
  <c r="I97" i="26"/>
  <c r="F23" i="12"/>
  <c r="L54" i="26"/>
  <c r="M54" i="26"/>
  <c r="N54" i="26"/>
  <c r="J97" i="26"/>
  <c r="F24" i="12"/>
  <c r="F54" i="26"/>
  <c r="G54" i="26"/>
  <c r="H54" i="26"/>
  <c r="K97" i="26"/>
  <c r="F25" i="12"/>
  <c r="AY123" i="26"/>
  <c r="AZ123" i="26"/>
  <c r="C167" i="26"/>
  <c r="E17" i="12"/>
  <c r="AS123" i="26"/>
  <c r="AT123" i="26"/>
  <c r="AU123" i="26"/>
  <c r="D167" i="26"/>
  <c r="E18" i="12"/>
  <c r="AM123" i="26"/>
  <c r="AN123" i="26"/>
  <c r="AO123" i="26"/>
  <c r="E167" i="26"/>
  <c r="E19" i="12"/>
  <c r="AG123" i="26"/>
  <c r="AH123" i="26"/>
  <c r="AI123" i="26"/>
  <c r="F167" i="26"/>
  <c r="E20" i="12"/>
  <c r="AA123" i="26"/>
  <c r="AB123" i="26"/>
  <c r="AC123" i="26"/>
  <c r="G167" i="26"/>
  <c r="E21" i="12"/>
  <c r="V123" i="26"/>
  <c r="W123" i="26"/>
  <c r="H167" i="26"/>
  <c r="E22" i="12"/>
  <c r="O123" i="26"/>
  <c r="P123" i="26"/>
  <c r="Q123" i="26"/>
  <c r="I167" i="26"/>
  <c r="E23" i="12"/>
  <c r="I123" i="26"/>
  <c r="J123" i="26"/>
  <c r="K123" i="26"/>
  <c r="J167" i="26"/>
  <c r="E24" i="12"/>
  <c r="C123" i="26"/>
  <c r="D123" i="26"/>
  <c r="E123" i="26"/>
  <c r="K167" i="26"/>
  <c r="E25" i="12"/>
  <c r="F14" i="12"/>
  <c r="E14" i="12"/>
  <c r="D6" i="12"/>
  <c r="D7" i="12"/>
  <c r="D8" i="12"/>
  <c r="D9" i="12"/>
  <c r="D10" i="12"/>
  <c r="D11" i="12"/>
  <c r="D12" i="12"/>
  <c r="D13" i="12"/>
  <c r="D14" i="12"/>
  <c r="C6" i="12"/>
  <c r="C7" i="12"/>
  <c r="C8" i="12"/>
  <c r="C29" i="12" s="1"/>
  <c r="B7" i="30" s="1"/>
  <c r="C9" i="12"/>
  <c r="C10" i="12"/>
  <c r="C11" i="12"/>
  <c r="C12" i="12"/>
  <c r="C13" i="12"/>
  <c r="C14" i="12"/>
  <c r="AJ123" i="26"/>
  <c r="AK123" i="26"/>
  <c r="AL123" i="26"/>
  <c r="F145" i="26"/>
  <c r="D20" i="12"/>
  <c r="AD123" i="26"/>
  <c r="AE123" i="26"/>
  <c r="AF123" i="26"/>
  <c r="G145" i="26"/>
  <c r="D21" i="12"/>
  <c r="Y123" i="26"/>
  <c r="Z123" i="26"/>
  <c r="H145" i="26"/>
  <c r="D22" i="12"/>
  <c r="R123" i="26"/>
  <c r="T123" i="26"/>
  <c r="I145" i="26"/>
  <c r="D23" i="12"/>
  <c r="L123" i="26"/>
  <c r="M123" i="26"/>
  <c r="N123" i="26"/>
  <c r="J145" i="26"/>
  <c r="D24" i="12"/>
  <c r="F123" i="26"/>
  <c r="G123" i="26"/>
  <c r="H123" i="26"/>
  <c r="K145" i="26"/>
  <c r="D25" i="12"/>
  <c r="BB123" i="26"/>
  <c r="C145" i="26"/>
  <c r="D17" i="12"/>
  <c r="AV123" i="26"/>
  <c r="AW123" i="26"/>
  <c r="D145" i="26"/>
  <c r="D18" i="12"/>
  <c r="AP123" i="26"/>
  <c r="AQ123" i="26"/>
  <c r="AR123" i="26"/>
  <c r="E145" i="26"/>
  <c r="D19" i="12"/>
  <c r="AY54" i="26"/>
  <c r="AZ54" i="26"/>
  <c r="C75" i="26"/>
  <c r="C17" i="12"/>
  <c r="AS54" i="26"/>
  <c r="AT54" i="26"/>
  <c r="AU54" i="26"/>
  <c r="D75" i="26"/>
  <c r="C18" i="12"/>
  <c r="AM54" i="26"/>
  <c r="AN54" i="26"/>
  <c r="AO54" i="26"/>
  <c r="E75" i="26"/>
  <c r="C19" i="12"/>
  <c r="AG54" i="26"/>
  <c r="AH54" i="26"/>
  <c r="AI54" i="26"/>
  <c r="F75" i="26"/>
  <c r="C20" i="12"/>
  <c r="AA54" i="26"/>
  <c r="AB54" i="26"/>
  <c r="AC54" i="26"/>
  <c r="G75" i="26"/>
  <c r="C21" i="12"/>
  <c r="U54" i="26"/>
  <c r="V54" i="26"/>
  <c r="W54" i="26"/>
  <c r="H75" i="26"/>
  <c r="C22" i="12"/>
  <c r="O54" i="26"/>
  <c r="P54" i="26"/>
  <c r="Q54" i="26"/>
  <c r="I75" i="26"/>
  <c r="C23" i="12"/>
  <c r="I54" i="26"/>
  <c r="J54" i="26"/>
  <c r="K54" i="26"/>
  <c r="J75" i="26"/>
  <c r="C24" i="12"/>
  <c r="D54" i="26"/>
  <c r="E54" i="26"/>
  <c r="K75" i="26"/>
  <c r="C25" i="12"/>
  <c r="U16" i="2"/>
  <c r="U17" i="2"/>
  <c r="U18" i="2"/>
  <c r="U19" i="2"/>
  <c r="U20" i="2"/>
  <c r="U21" i="2"/>
  <c r="U22" i="2"/>
  <c r="U41" i="2"/>
  <c r="U42" i="2"/>
  <c r="U43" i="2"/>
  <c r="U44" i="2"/>
  <c r="U45" i="2"/>
  <c r="U46" i="2"/>
  <c r="U47" i="2"/>
  <c r="U48" i="2"/>
  <c r="M168" i="26"/>
  <c r="AZ125" i="26"/>
  <c r="M169" i="26"/>
  <c r="M170" i="26"/>
  <c r="M171" i="26"/>
  <c r="M172" i="26"/>
  <c r="AY129" i="26"/>
  <c r="AZ129" i="26"/>
  <c r="M173" i="26"/>
  <c r="AY130" i="26"/>
  <c r="AZ130" i="26"/>
  <c r="M174" i="26"/>
  <c r="M175" i="26"/>
  <c r="M176" i="26"/>
  <c r="M177" i="26"/>
  <c r="M178" i="26"/>
  <c r="AY135" i="26"/>
  <c r="AZ135" i="26"/>
  <c r="M179" i="26"/>
  <c r="AY136" i="26"/>
  <c r="AZ136" i="26"/>
  <c r="M180" i="26"/>
  <c r="M181" i="26"/>
  <c r="M182" i="26"/>
  <c r="M183" i="26"/>
  <c r="M184" i="26"/>
  <c r="M167" i="26"/>
  <c r="C173" i="26"/>
  <c r="C174" i="26"/>
  <c r="C179" i="26"/>
  <c r="C180" i="26"/>
  <c r="N168" i="26"/>
  <c r="AS125" i="26"/>
  <c r="AT125" i="26"/>
  <c r="AU125" i="26"/>
  <c r="N169" i="26"/>
  <c r="N170" i="26"/>
  <c r="N171" i="26"/>
  <c r="N172" i="26"/>
  <c r="AS129" i="26"/>
  <c r="AT129" i="26"/>
  <c r="AU129" i="26"/>
  <c r="N173" i="26"/>
  <c r="AS130" i="26"/>
  <c r="AT130" i="26"/>
  <c r="AU130" i="26"/>
  <c r="N174" i="26"/>
  <c r="N175" i="26"/>
  <c r="N176" i="26"/>
  <c r="N177" i="26"/>
  <c r="N178" i="26"/>
  <c r="AS135" i="26"/>
  <c r="AT135" i="26"/>
  <c r="AU135" i="26"/>
  <c r="N179" i="26"/>
  <c r="AS136" i="26"/>
  <c r="AT136" i="26"/>
  <c r="AU136" i="26"/>
  <c r="N180" i="26"/>
  <c r="N181" i="26"/>
  <c r="N182" i="26"/>
  <c r="N183" i="26"/>
  <c r="N184" i="26"/>
  <c r="N167" i="26"/>
  <c r="D169" i="26"/>
  <c r="D173" i="26"/>
  <c r="D174" i="26"/>
  <c r="D179" i="26"/>
  <c r="D180" i="26"/>
  <c r="O168" i="26"/>
  <c r="AM125" i="26"/>
  <c r="AN125" i="26"/>
  <c r="AO125" i="26"/>
  <c r="O169" i="26"/>
  <c r="O170" i="26"/>
  <c r="O171" i="26"/>
  <c r="O172" i="26"/>
  <c r="AM129" i="26"/>
  <c r="AN129" i="26"/>
  <c r="AO129" i="26"/>
  <c r="O173" i="26"/>
  <c r="AM130" i="26"/>
  <c r="AN130" i="26"/>
  <c r="AO130" i="26"/>
  <c r="O174" i="26"/>
  <c r="O175" i="26"/>
  <c r="O176" i="26"/>
  <c r="O177" i="26"/>
  <c r="O178" i="26"/>
  <c r="AM135" i="26"/>
  <c r="AN135" i="26"/>
  <c r="AO135" i="26"/>
  <c r="O179" i="26"/>
  <c r="AM136" i="26"/>
  <c r="AN136" i="26"/>
  <c r="AO136" i="26"/>
  <c r="O180" i="26"/>
  <c r="O181" i="26"/>
  <c r="O182" i="26"/>
  <c r="O183" i="26"/>
  <c r="O184" i="26"/>
  <c r="O167" i="26"/>
  <c r="E169" i="26"/>
  <c r="E173" i="26"/>
  <c r="E174" i="26"/>
  <c r="E179" i="26"/>
  <c r="E180" i="26"/>
  <c r="P168" i="26"/>
  <c r="AG125" i="26"/>
  <c r="AH125" i="26"/>
  <c r="AI125" i="26"/>
  <c r="P169" i="26"/>
  <c r="P170" i="26"/>
  <c r="P171" i="26"/>
  <c r="P172" i="26"/>
  <c r="AG129" i="26"/>
  <c r="AH129" i="26"/>
  <c r="AI129" i="26"/>
  <c r="P173" i="26"/>
  <c r="AG130" i="26"/>
  <c r="AH130" i="26"/>
  <c r="AI130" i="26"/>
  <c r="P174" i="26"/>
  <c r="P175" i="26"/>
  <c r="P176" i="26"/>
  <c r="P177" i="26"/>
  <c r="P178" i="26"/>
  <c r="AG135" i="26"/>
  <c r="AH135" i="26"/>
  <c r="AI135" i="26"/>
  <c r="P179" i="26"/>
  <c r="AG136" i="26"/>
  <c r="AH136" i="26"/>
  <c r="AI136" i="26"/>
  <c r="P180" i="26"/>
  <c r="P181" i="26"/>
  <c r="P182" i="26"/>
  <c r="P183" i="26"/>
  <c r="P184" i="26"/>
  <c r="P167" i="26"/>
  <c r="F169" i="26"/>
  <c r="F173" i="26"/>
  <c r="F174" i="26"/>
  <c r="F179" i="26"/>
  <c r="F180" i="26"/>
  <c r="Q168" i="26"/>
  <c r="AA125" i="26"/>
  <c r="AB125" i="26"/>
  <c r="AC125" i="26"/>
  <c r="Q169" i="26"/>
  <c r="Q170" i="26"/>
  <c r="Q171" i="26"/>
  <c r="Q172" i="26"/>
  <c r="AA129" i="26"/>
  <c r="AB129" i="26"/>
  <c r="AC129" i="26"/>
  <c r="Q173" i="26"/>
  <c r="AA130" i="26"/>
  <c r="AB130" i="26"/>
  <c r="AC130" i="26"/>
  <c r="Q174" i="26"/>
  <c r="Q175" i="26"/>
  <c r="Q176" i="26"/>
  <c r="Q177" i="26"/>
  <c r="Q178" i="26"/>
  <c r="AA135" i="26"/>
  <c r="AB135" i="26"/>
  <c r="AC135" i="26"/>
  <c r="Q179" i="26"/>
  <c r="AA136" i="26"/>
  <c r="AB136" i="26"/>
  <c r="AC136" i="26"/>
  <c r="Q180" i="26"/>
  <c r="Q181" i="26"/>
  <c r="Q182" i="26"/>
  <c r="Q183" i="26"/>
  <c r="Q184" i="26"/>
  <c r="Q167" i="26"/>
  <c r="G169" i="26"/>
  <c r="G173" i="26"/>
  <c r="G174" i="26"/>
  <c r="G179" i="26"/>
  <c r="G180" i="26"/>
  <c r="R168" i="26"/>
  <c r="V125" i="26"/>
  <c r="W125" i="26"/>
  <c r="R169" i="26"/>
  <c r="R170" i="26"/>
  <c r="R171" i="26"/>
  <c r="R172" i="26"/>
  <c r="V129" i="26"/>
  <c r="W129" i="26"/>
  <c r="R173" i="26"/>
  <c r="V130" i="26"/>
  <c r="W130" i="26"/>
  <c r="R174" i="26"/>
  <c r="R175" i="26"/>
  <c r="R176" i="26"/>
  <c r="R177" i="26"/>
  <c r="R178" i="26"/>
  <c r="V135" i="26"/>
  <c r="W135" i="26"/>
  <c r="R179" i="26"/>
  <c r="V136" i="26"/>
  <c r="W136" i="26"/>
  <c r="R180" i="26"/>
  <c r="R181" i="26"/>
  <c r="R182" i="26"/>
  <c r="R183" i="26"/>
  <c r="R184" i="26"/>
  <c r="R167" i="26"/>
  <c r="H169" i="26"/>
  <c r="H173" i="26"/>
  <c r="H174" i="26"/>
  <c r="H179" i="26"/>
  <c r="H180" i="26"/>
  <c r="S168" i="26"/>
  <c r="O125" i="26"/>
  <c r="P125" i="26"/>
  <c r="Q125" i="26"/>
  <c r="S169" i="26"/>
  <c r="S170" i="26"/>
  <c r="S171" i="26"/>
  <c r="S172" i="26"/>
  <c r="O129" i="26"/>
  <c r="P129" i="26"/>
  <c r="Q129" i="26"/>
  <c r="S173" i="26"/>
  <c r="O130" i="26"/>
  <c r="P130" i="26"/>
  <c r="Q130" i="26"/>
  <c r="S174" i="26"/>
  <c r="S175" i="26"/>
  <c r="S176" i="26"/>
  <c r="S177" i="26"/>
  <c r="S178" i="26"/>
  <c r="O135" i="26"/>
  <c r="P135" i="26"/>
  <c r="Q135" i="26"/>
  <c r="S179" i="26"/>
  <c r="O136" i="26"/>
  <c r="P136" i="26"/>
  <c r="Q136" i="26"/>
  <c r="S180" i="26"/>
  <c r="S181" i="26"/>
  <c r="S182" i="26"/>
  <c r="S183" i="26"/>
  <c r="S184" i="26"/>
  <c r="S167" i="26"/>
  <c r="I169" i="26"/>
  <c r="I173" i="26"/>
  <c r="I174" i="26"/>
  <c r="I179" i="26"/>
  <c r="I180" i="26"/>
  <c r="T168" i="26"/>
  <c r="I125" i="26"/>
  <c r="J125" i="26"/>
  <c r="K125" i="26"/>
  <c r="T169" i="26"/>
  <c r="T170" i="26"/>
  <c r="T171" i="26"/>
  <c r="T172" i="26"/>
  <c r="I129" i="26"/>
  <c r="J129" i="26"/>
  <c r="K129" i="26"/>
  <c r="T173" i="26"/>
  <c r="I130" i="26"/>
  <c r="J130" i="26"/>
  <c r="K130" i="26"/>
  <c r="T174" i="26"/>
  <c r="T175" i="26"/>
  <c r="T176" i="26"/>
  <c r="T177" i="26"/>
  <c r="T178" i="26"/>
  <c r="I135" i="26"/>
  <c r="J135" i="26"/>
  <c r="K135" i="26"/>
  <c r="T179" i="26"/>
  <c r="I136" i="26"/>
  <c r="J136" i="26"/>
  <c r="K136" i="26"/>
  <c r="T180" i="26"/>
  <c r="T181" i="26"/>
  <c r="T182" i="26"/>
  <c r="T183" i="26"/>
  <c r="T184" i="26"/>
  <c r="T167" i="26"/>
  <c r="J169" i="26"/>
  <c r="J173" i="26"/>
  <c r="J174" i="26"/>
  <c r="J179" i="26"/>
  <c r="J180" i="26"/>
  <c r="U168" i="26"/>
  <c r="C125" i="26"/>
  <c r="D125" i="26"/>
  <c r="E125" i="26"/>
  <c r="U169" i="26"/>
  <c r="U170" i="26"/>
  <c r="U171" i="26"/>
  <c r="U172" i="26"/>
  <c r="C129" i="26"/>
  <c r="D129" i="26"/>
  <c r="E129" i="26"/>
  <c r="U173" i="26"/>
  <c r="C130" i="26"/>
  <c r="D130" i="26"/>
  <c r="E130" i="26"/>
  <c r="U174" i="26"/>
  <c r="U175" i="26"/>
  <c r="U176" i="26"/>
  <c r="U177" i="26"/>
  <c r="U178" i="26"/>
  <c r="C135" i="26"/>
  <c r="D135" i="26"/>
  <c r="E135" i="26"/>
  <c r="U179" i="26"/>
  <c r="C136" i="26"/>
  <c r="D136" i="26"/>
  <c r="E136" i="26"/>
  <c r="U180" i="26"/>
  <c r="U181" i="26"/>
  <c r="U182" i="26"/>
  <c r="U183" i="26"/>
  <c r="U184" i="26"/>
  <c r="U167" i="26"/>
  <c r="K169" i="26"/>
  <c r="K173" i="26"/>
  <c r="K174" i="26"/>
  <c r="K179" i="26"/>
  <c r="K180" i="26"/>
  <c r="BB129" i="26"/>
  <c r="C151" i="26"/>
  <c r="BB130" i="26"/>
  <c r="C152" i="26"/>
  <c r="BB135" i="26"/>
  <c r="C157" i="26"/>
  <c r="BB136" i="26"/>
  <c r="C158" i="26"/>
  <c r="N146" i="26"/>
  <c r="N147" i="26"/>
  <c r="N148" i="26"/>
  <c r="N149" i="26"/>
  <c r="N150" i="26"/>
  <c r="AV129" i="26"/>
  <c r="AW129" i="26"/>
  <c r="N151" i="26"/>
  <c r="AV130" i="26"/>
  <c r="AW130" i="26"/>
  <c r="N152" i="26"/>
  <c r="N153" i="26"/>
  <c r="N154" i="26"/>
  <c r="N155" i="26"/>
  <c r="N156" i="26"/>
  <c r="AV135" i="26"/>
  <c r="AW135" i="26"/>
  <c r="N157" i="26"/>
  <c r="AV136" i="26"/>
  <c r="AW136" i="26"/>
  <c r="N158" i="26"/>
  <c r="N159" i="26"/>
  <c r="N160" i="26"/>
  <c r="N161" i="26"/>
  <c r="N162" i="26"/>
  <c r="N145" i="26"/>
  <c r="D151" i="26"/>
  <c r="D152" i="26"/>
  <c r="D157" i="26"/>
  <c r="D158" i="26"/>
  <c r="O146" i="26"/>
  <c r="O147" i="26"/>
  <c r="O148" i="26"/>
  <c r="O149" i="26"/>
  <c r="O150" i="26"/>
  <c r="AP129" i="26"/>
  <c r="AQ129" i="26"/>
  <c r="AR129" i="26"/>
  <c r="O151" i="26"/>
  <c r="AP130" i="26"/>
  <c r="AQ130" i="26"/>
  <c r="AR130" i="26"/>
  <c r="O152" i="26"/>
  <c r="O153" i="26"/>
  <c r="O154" i="26"/>
  <c r="O155" i="26"/>
  <c r="O156" i="26"/>
  <c r="AP135" i="26"/>
  <c r="AQ135" i="26"/>
  <c r="AR135" i="26"/>
  <c r="O157" i="26"/>
  <c r="AP136" i="26"/>
  <c r="AQ136" i="26"/>
  <c r="AR136" i="26"/>
  <c r="O158" i="26"/>
  <c r="O159" i="26"/>
  <c r="O160" i="26"/>
  <c r="O161" i="26"/>
  <c r="O162" i="26"/>
  <c r="O145" i="26"/>
  <c r="E151" i="26"/>
  <c r="E152" i="26"/>
  <c r="E157" i="26"/>
  <c r="E158" i="26"/>
  <c r="P146" i="26"/>
  <c r="P147" i="26"/>
  <c r="P148" i="26"/>
  <c r="P149" i="26"/>
  <c r="P150" i="26"/>
  <c r="AJ129" i="26"/>
  <c r="AK129" i="26"/>
  <c r="AL129" i="26"/>
  <c r="P151" i="26"/>
  <c r="AJ130" i="26"/>
  <c r="AK130" i="26"/>
  <c r="AL130" i="26"/>
  <c r="P152" i="26"/>
  <c r="P153" i="26"/>
  <c r="P154" i="26"/>
  <c r="P155" i="26"/>
  <c r="P156" i="26"/>
  <c r="AJ135" i="26"/>
  <c r="AK135" i="26"/>
  <c r="AL135" i="26"/>
  <c r="P157" i="26"/>
  <c r="AJ136" i="26"/>
  <c r="AK136" i="26"/>
  <c r="AL136" i="26"/>
  <c r="P158" i="26"/>
  <c r="P159" i="26"/>
  <c r="P160" i="26"/>
  <c r="P161" i="26"/>
  <c r="P162" i="26"/>
  <c r="P145" i="26"/>
  <c r="F151" i="26"/>
  <c r="F152" i="26"/>
  <c r="F157" i="26"/>
  <c r="F158" i="26"/>
  <c r="Q146" i="26"/>
  <c r="Q147" i="26"/>
  <c r="Q148" i="26"/>
  <c r="Q149" i="26"/>
  <c r="Q150" i="26"/>
  <c r="AD129" i="26"/>
  <c r="AE129" i="26"/>
  <c r="AF129" i="26"/>
  <c r="Q151" i="26"/>
  <c r="AD130" i="26"/>
  <c r="AE130" i="26"/>
  <c r="AF130" i="26"/>
  <c r="Q152" i="26"/>
  <c r="Q153" i="26"/>
  <c r="Q154" i="26"/>
  <c r="Q155" i="26"/>
  <c r="Q156" i="26"/>
  <c r="AD135" i="26"/>
  <c r="AE135" i="26"/>
  <c r="AF135" i="26"/>
  <c r="Q157" i="26"/>
  <c r="AD136" i="26"/>
  <c r="AE136" i="26"/>
  <c r="AF136" i="26"/>
  <c r="Q158" i="26"/>
  <c r="Q159" i="26"/>
  <c r="Q160" i="26"/>
  <c r="Q161" i="26"/>
  <c r="Q162" i="26"/>
  <c r="Q145" i="26"/>
  <c r="G151" i="26"/>
  <c r="G152" i="26"/>
  <c r="G157" i="26"/>
  <c r="G158" i="26"/>
  <c r="R146" i="26"/>
  <c r="R147" i="26"/>
  <c r="R148" i="26"/>
  <c r="R149" i="26"/>
  <c r="R150" i="26"/>
  <c r="R151" i="26"/>
  <c r="R152" i="26"/>
  <c r="R153" i="26"/>
  <c r="R154" i="26"/>
  <c r="R155" i="26"/>
  <c r="R156" i="26"/>
  <c r="R157" i="26"/>
  <c r="R158" i="26"/>
  <c r="R159" i="26"/>
  <c r="R160" i="26"/>
  <c r="R161" i="26"/>
  <c r="R162" i="26"/>
  <c r="R145" i="26"/>
  <c r="Y129" i="26"/>
  <c r="Z129" i="26"/>
  <c r="H151" i="26"/>
  <c r="Y130" i="26"/>
  <c r="Z130" i="26"/>
  <c r="H152" i="26"/>
  <c r="Y135" i="26"/>
  <c r="Z135" i="26"/>
  <c r="H157" i="26"/>
  <c r="Y136" i="26"/>
  <c r="Z136" i="26"/>
  <c r="H158" i="26"/>
  <c r="S146" i="26"/>
  <c r="S147" i="26"/>
  <c r="S148" i="26"/>
  <c r="S149" i="26"/>
  <c r="S150" i="26"/>
  <c r="R129" i="26"/>
  <c r="T129" i="26"/>
  <c r="S151" i="26"/>
  <c r="R130" i="26"/>
  <c r="T130" i="26"/>
  <c r="S152" i="26"/>
  <c r="S153" i="26"/>
  <c r="S154" i="26"/>
  <c r="S155" i="26"/>
  <c r="S156" i="26"/>
  <c r="R135" i="26"/>
  <c r="T135" i="26"/>
  <c r="S157" i="26"/>
  <c r="R136" i="26"/>
  <c r="T136" i="26"/>
  <c r="S158" i="26"/>
  <c r="S159" i="26"/>
  <c r="S160" i="26"/>
  <c r="S161" i="26"/>
  <c r="S162" i="26"/>
  <c r="S145" i="26"/>
  <c r="I151" i="26"/>
  <c r="I152" i="26"/>
  <c r="I157" i="26"/>
  <c r="I158" i="26"/>
  <c r="T146" i="26"/>
  <c r="T147" i="26"/>
  <c r="T148" i="26"/>
  <c r="T149" i="26"/>
  <c r="T150" i="26"/>
  <c r="L129" i="26"/>
  <c r="M129" i="26"/>
  <c r="N129" i="26"/>
  <c r="T151" i="26"/>
  <c r="L130" i="26"/>
  <c r="M130" i="26"/>
  <c r="N130" i="26"/>
  <c r="T152" i="26"/>
  <c r="T153" i="26"/>
  <c r="T154" i="26"/>
  <c r="T155" i="26"/>
  <c r="T156" i="26"/>
  <c r="L135" i="26"/>
  <c r="M135" i="26"/>
  <c r="N135" i="26"/>
  <c r="T157" i="26"/>
  <c r="L136" i="26"/>
  <c r="M136" i="26"/>
  <c r="N136" i="26"/>
  <c r="T158" i="26"/>
  <c r="T159" i="26"/>
  <c r="T160" i="26"/>
  <c r="T161" i="26"/>
  <c r="T162" i="26"/>
  <c r="T145" i="26"/>
  <c r="J151" i="26"/>
  <c r="J152" i="26"/>
  <c r="J157" i="26"/>
  <c r="J158" i="26"/>
  <c r="U146" i="26"/>
  <c r="U147" i="26"/>
  <c r="U148" i="26"/>
  <c r="U149" i="26"/>
  <c r="U150" i="26"/>
  <c r="F129" i="26"/>
  <c r="G129" i="26"/>
  <c r="H129" i="26"/>
  <c r="U151" i="26"/>
  <c r="F130" i="26"/>
  <c r="G130" i="26"/>
  <c r="H130" i="26"/>
  <c r="U152" i="26"/>
  <c r="U153" i="26"/>
  <c r="U154" i="26"/>
  <c r="U155" i="26"/>
  <c r="U156" i="26"/>
  <c r="F135" i="26"/>
  <c r="G135" i="26"/>
  <c r="H135" i="26"/>
  <c r="U157" i="26"/>
  <c r="F136" i="26"/>
  <c r="G136" i="26"/>
  <c r="H136" i="26"/>
  <c r="U158" i="26"/>
  <c r="U159" i="26"/>
  <c r="U160" i="26"/>
  <c r="U161" i="26"/>
  <c r="U162" i="26"/>
  <c r="U145" i="26"/>
  <c r="K151" i="26"/>
  <c r="K152" i="26"/>
  <c r="K157" i="26"/>
  <c r="K158" i="26"/>
  <c r="S123" i="26"/>
  <c r="U123" i="26"/>
  <c r="X123" i="26"/>
  <c r="AX123" i="26"/>
  <c r="BA123" i="26"/>
  <c r="S124" i="26"/>
  <c r="U124" i="26"/>
  <c r="X124" i="26"/>
  <c r="AX124" i="26"/>
  <c r="BA124" i="26"/>
  <c r="S125" i="26"/>
  <c r="U125" i="26"/>
  <c r="X125" i="26"/>
  <c r="AX125" i="26"/>
  <c r="BA125" i="26"/>
  <c r="S126" i="26"/>
  <c r="U126" i="26"/>
  <c r="X126" i="26"/>
  <c r="AX126" i="26"/>
  <c r="BA126" i="26"/>
  <c r="S127" i="26"/>
  <c r="U127" i="26"/>
  <c r="X127" i="26"/>
  <c r="AX127" i="26"/>
  <c r="BA127" i="26"/>
  <c r="S128" i="26"/>
  <c r="U128" i="26"/>
  <c r="X128" i="26"/>
  <c r="AX128" i="26"/>
  <c r="BA128" i="26"/>
  <c r="S129" i="26"/>
  <c r="U129" i="26"/>
  <c r="X129" i="26"/>
  <c r="AX129" i="26"/>
  <c r="BA129" i="26"/>
  <c r="S130" i="26"/>
  <c r="U130" i="26"/>
  <c r="X130" i="26"/>
  <c r="AX130" i="26"/>
  <c r="BA130" i="26"/>
  <c r="S131" i="26"/>
  <c r="U131" i="26"/>
  <c r="X131" i="26"/>
  <c r="AX131" i="26"/>
  <c r="BA131" i="26"/>
  <c r="S132" i="26"/>
  <c r="U132" i="26"/>
  <c r="X132" i="26"/>
  <c r="AX132" i="26"/>
  <c r="BA132" i="26"/>
  <c r="S133" i="26"/>
  <c r="U133" i="26"/>
  <c r="X133" i="26"/>
  <c r="AX133" i="26"/>
  <c r="BA133" i="26"/>
  <c r="S134" i="26"/>
  <c r="U134" i="26"/>
  <c r="X134" i="26"/>
  <c r="AX134" i="26"/>
  <c r="BA134" i="26"/>
  <c r="S135" i="26"/>
  <c r="U135" i="26"/>
  <c r="X135" i="26"/>
  <c r="AX135" i="26"/>
  <c r="BA135" i="26"/>
  <c r="S136" i="26"/>
  <c r="U136" i="26"/>
  <c r="X136" i="26"/>
  <c r="AX136" i="26"/>
  <c r="BA136" i="26"/>
  <c r="S137" i="26"/>
  <c r="U137" i="26"/>
  <c r="X137" i="26"/>
  <c r="AX137" i="26"/>
  <c r="BA137" i="26"/>
  <c r="S138" i="26"/>
  <c r="U138" i="26"/>
  <c r="X138" i="26"/>
  <c r="AX138" i="26"/>
  <c r="BA138" i="26"/>
  <c r="S139" i="26"/>
  <c r="U139" i="26"/>
  <c r="X139" i="26"/>
  <c r="AX139" i="26"/>
  <c r="BA139" i="26"/>
  <c r="S140" i="26"/>
  <c r="U140" i="26"/>
  <c r="X140" i="26"/>
  <c r="AX140" i="26"/>
  <c r="BA140" i="26"/>
  <c r="U98" i="26"/>
  <c r="F56" i="26"/>
  <c r="G56" i="26"/>
  <c r="H56" i="26"/>
  <c r="U99" i="26"/>
  <c r="U100" i="26"/>
  <c r="U101" i="26"/>
  <c r="U102" i="26"/>
  <c r="F60" i="26"/>
  <c r="G60" i="26"/>
  <c r="H60" i="26"/>
  <c r="U103" i="26"/>
  <c r="F61" i="26"/>
  <c r="G61" i="26"/>
  <c r="H61" i="26"/>
  <c r="U104" i="26"/>
  <c r="U105" i="26"/>
  <c r="U106" i="26"/>
  <c r="U107" i="26"/>
  <c r="U108" i="26"/>
  <c r="F66" i="26"/>
  <c r="G66" i="26"/>
  <c r="H66" i="26"/>
  <c r="U109" i="26"/>
  <c r="F67" i="26"/>
  <c r="G67" i="26"/>
  <c r="H67" i="26"/>
  <c r="U110" i="26"/>
  <c r="U111" i="26"/>
  <c r="U112" i="26"/>
  <c r="U113" i="26"/>
  <c r="U114" i="26"/>
  <c r="U97" i="26"/>
  <c r="K99" i="26"/>
  <c r="K103" i="26"/>
  <c r="K104" i="26"/>
  <c r="K109" i="26"/>
  <c r="K110" i="26"/>
  <c r="T98" i="26"/>
  <c r="L56" i="26"/>
  <c r="M56" i="26"/>
  <c r="N56" i="26"/>
  <c r="T99" i="26"/>
  <c r="T100" i="26"/>
  <c r="T101" i="26"/>
  <c r="T102" i="26"/>
  <c r="L60" i="26"/>
  <c r="M60" i="26"/>
  <c r="N60" i="26"/>
  <c r="T103" i="26"/>
  <c r="L61" i="26"/>
  <c r="M61" i="26"/>
  <c r="N61" i="26"/>
  <c r="T104" i="26"/>
  <c r="T105" i="26"/>
  <c r="T106" i="26"/>
  <c r="T107" i="26"/>
  <c r="T108" i="26"/>
  <c r="L66" i="26"/>
  <c r="M66" i="26"/>
  <c r="N66" i="26"/>
  <c r="T109" i="26"/>
  <c r="L67" i="26"/>
  <c r="M67" i="26"/>
  <c r="N67" i="26"/>
  <c r="T110" i="26"/>
  <c r="T111" i="26"/>
  <c r="T112" i="26"/>
  <c r="T113" i="26"/>
  <c r="T114" i="26"/>
  <c r="T97" i="26"/>
  <c r="J99" i="26"/>
  <c r="J103" i="26"/>
  <c r="J104" i="26"/>
  <c r="J109" i="26"/>
  <c r="J110" i="26"/>
  <c r="S98" i="26"/>
  <c r="R56" i="26"/>
  <c r="S56" i="26"/>
  <c r="T56" i="26"/>
  <c r="S99" i="26"/>
  <c r="S100" i="26"/>
  <c r="S101" i="26"/>
  <c r="S102" i="26"/>
  <c r="R60" i="26"/>
  <c r="S60" i="26"/>
  <c r="T60" i="26"/>
  <c r="S103" i="26"/>
  <c r="R61" i="26"/>
  <c r="S61" i="26"/>
  <c r="T61" i="26"/>
  <c r="S104" i="26"/>
  <c r="S105" i="26"/>
  <c r="S106" i="26"/>
  <c r="S107" i="26"/>
  <c r="S108" i="26"/>
  <c r="R66" i="26"/>
  <c r="S66" i="26"/>
  <c r="T66" i="26"/>
  <c r="S109" i="26"/>
  <c r="R67" i="26"/>
  <c r="S67" i="26"/>
  <c r="T67" i="26"/>
  <c r="S110" i="26"/>
  <c r="S111" i="26"/>
  <c r="S112" i="26"/>
  <c r="S113" i="26"/>
  <c r="S114" i="26"/>
  <c r="S97" i="26"/>
  <c r="I99" i="26"/>
  <c r="I103" i="26"/>
  <c r="I104" i="26"/>
  <c r="I109" i="26"/>
  <c r="I110" i="26"/>
  <c r="R98" i="26"/>
  <c r="X56" i="26"/>
  <c r="Y56" i="26"/>
  <c r="Z56" i="26"/>
  <c r="R99" i="26"/>
  <c r="R100" i="26"/>
  <c r="R101" i="26"/>
  <c r="R102" i="26"/>
  <c r="X60" i="26"/>
  <c r="Y60" i="26"/>
  <c r="Z60" i="26"/>
  <c r="R103" i="26"/>
  <c r="X61" i="26"/>
  <c r="Y61" i="26"/>
  <c r="Z61" i="26"/>
  <c r="R104" i="26"/>
  <c r="R105" i="26"/>
  <c r="R106" i="26"/>
  <c r="R107" i="26"/>
  <c r="R108" i="26"/>
  <c r="X66" i="26"/>
  <c r="Y66" i="26"/>
  <c r="Z66" i="26"/>
  <c r="R109" i="26"/>
  <c r="X67" i="26"/>
  <c r="Y67" i="26"/>
  <c r="Z67" i="26"/>
  <c r="R110" i="26"/>
  <c r="R111" i="26"/>
  <c r="R112" i="26"/>
  <c r="R113" i="26"/>
  <c r="R114" i="26"/>
  <c r="R97" i="26"/>
  <c r="H99" i="26"/>
  <c r="H103" i="26"/>
  <c r="H104" i="26"/>
  <c r="H109" i="26"/>
  <c r="H110" i="26"/>
  <c r="Q98" i="26"/>
  <c r="AD56" i="26"/>
  <c r="AE56" i="26"/>
  <c r="AF56" i="26"/>
  <c r="Q99" i="26"/>
  <c r="Q100" i="26"/>
  <c r="Q101" i="26"/>
  <c r="Q102" i="26"/>
  <c r="AD60" i="26"/>
  <c r="AE60" i="26"/>
  <c r="AF60" i="26"/>
  <c r="Q103" i="26"/>
  <c r="AD61" i="26"/>
  <c r="AE61" i="26"/>
  <c r="AF61" i="26"/>
  <c r="Q104" i="26"/>
  <c r="Q105" i="26"/>
  <c r="Q106" i="26"/>
  <c r="Q107" i="26"/>
  <c r="Q108" i="26"/>
  <c r="AD66" i="26"/>
  <c r="AE66" i="26"/>
  <c r="AF66" i="26"/>
  <c r="Q109" i="26"/>
  <c r="AD67" i="26"/>
  <c r="AE67" i="26"/>
  <c r="AF67" i="26"/>
  <c r="Q110" i="26"/>
  <c r="Q111" i="26"/>
  <c r="Q112" i="26"/>
  <c r="Q113" i="26"/>
  <c r="Q114" i="26"/>
  <c r="Q97" i="26"/>
  <c r="P98" i="26"/>
  <c r="AJ56" i="26"/>
  <c r="AK56" i="26"/>
  <c r="AL56" i="26"/>
  <c r="P99" i="26"/>
  <c r="P100" i="26"/>
  <c r="P101" i="26"/>
  <c r="P102" i="26"/>
  <c r="AJ60" i="26"/>
  <c r="AK60" i="26"/>
  <c r="AL60" i="26"/>
  <c r="P103" i="26"/>
  <c r="AJ61" i="26"/>
  <c r="AK61" i="26"/>
  <c r="AL61" i="26"/>
  <c r="P104" i="26"/>
  <c r="P105" i="26"/>
  <c r="P106" i="26"/>
  <c r="P107" i="26"/>
  <c r="P108" i="26"/>
  <c r="AJ66" i="26"/>
  <c r="AK66" i="26"/>
  <c r="AL66" i="26"/>
  <c r="P109" i="26"/>
  <c r="AJ67" i="26"/>
  <c r="AK67" i="26"/>
  <c r="AL67" i="26"/>
  <c r="P110" i="26"/>
  <c r="P111" i="26"/>
  <c r="P112" i="26"/>
  <c r="P113" i="26"/>
  <c r="P114" i="26"/>
  <c r="O98" i="26"/>
  <c r="AP56" i="26"/>
  <c r="AQ56" i="26"/>
  <c r="AR56" i="26"/>
  <c r="O99" i="26"/>
  <c r="O100" i="26"/>
  <c r="O101" i="26"/>
  <c r="O102" i="26"/>
  <c r="AP60" i="26"/>
  <c r="AQ60" i="26"/>
  <c r="AR60" i="26"/>
  <c r="O103" i="26"/>
  <c r="AP61" i="26"/>
  <c r="AQ61" i="26"/>
  <c r="AR61" i="26"/>
  <c r="O104" i="26"/>
  <c r="O105" i="26"/>
  <c r="O106" i="26"/>
  <c r="O107" i="26"/>
  <c r="O108" i="26"/>
  <c r="AP66" i="26"/>
  <c r="AQ66" i="26"/>
  <c r="AR66" i="26"/>
  <c r="O109" i="26"/>
  <c r="AP67" i="26"/>
  <c r="AQ67" i="26"/>
  <c r="AR67" i="26"/>
  <c r="O110" i="26"/>
  <c r="O111" i="26"/>
  <c r="O112" i="26"/>
  <c r="O113" i="26"/>
  <c r="O114" i="26"/>
  <c r="O97" i="26"/>
  <c r="P97" i="26"/>
  <c r="G99" i="26"/>
  <c r="G103" i="26"/>
  <c r="G104" i="26"/>
  <c r="G109" i="26"/>
  <c r="G110" i="26"/>
  <c r="F99" i="26"/>
  <c r="F103" i="26"/>
  <c r="F104" i="26"/>
  <c r="F109" i="26"/>
  <c r="F110" i="26"/>
  <c r="E99" i="26"/>
  <c r="E103" i="26"/>
  <c r="E104" i="26"/>
  <c r="E109" i="26"/>
  <c r="E110" i="26"/>
  <c r="N98" i="26"/>
  <c r="AV56" i="26"/>
  <c r="AW56" i="26"/>
  <c r="AX56" i="26"/>
  <c r="N99" i="26"/>
  <c r="N100" i="26"/>
  <c r="N101" i="26"/>
  <c r="N102" i="26"/>
  <c r="AV60" i="26"/>
  <c r="AW60" i="26"/>
  <c r="AX60" i="26"/>
  <c r="N103" i="26"/>
  <c r="AV61" i="26"/>
  <c r="AW61" i="26"/>
  <c r="AX61" i="26"/>
  <c r="N104" i="26"/>
  <c r="N105" i="26"/>
  <c r="N106" i="26"/>
  <c r="N107" i="26"/>
  <c r="N108" i="26"/>
  <c r="AV66" i="26"/>
  <c r="AW66" i="26"/>
  <c r="AX66" i="26"/>
  <c r="N109" i="26"/>
  <c r="AV67" i="26"/>
  <c r="AW67" i="26"/>
  <c r="AX67" i="26"/>
  <c r="N110" i="26"/>
  <c r="N111" i="26"/>
  <c r="N112" i="26"/>
  <c r="N113" i="26"/>
  <c r="N114" i="26"/>
  <c r="N97" i="26"/>
  <c r="D99" i="26"/>
  <c r="D103" i="26"/>
  <c r="D104" i="26"/>
  <c r="D109" i="26"/>
  <c r="D110" i="26"/>
  <c r="M98" i="26"/>
  <c r="BA56" i="26"/>
  <c r="BB56" i="26"/>
  <c r="M99" i="26"/>
  <c r="M100" i="26"/>
  <c r="M101" i="26"/>
  <c r="M102" i="26"/>
  <c r="BA60" i="26"/>
  <c r="BB60" i="26"/>
  <c r="M103" i="26"/>
  <c r="BA61" i="26"/>
  <c r="BB61" i="26"/>
  <c r="M104" i="26"/>
  <c r="M105" i="26"/>
  <c r="M106" i="26"/>
  <c r="M107" i="26"/>
  <c r="M108" i="26"/>
  <c r="BA66" i="26"/>
  <c r="BB66" i="26"/>
  <c r="M109" i="26"/>
  <c r="BA67" i="26"/>
  <c r="BB67" i="26"/>
  <c r="M110" i="26"/>
  <c r="M111" i="26"/>
  <c r="M112" i="26"/>
  <c r="M113" i="26"/>
  <c r="M114" i="26"/>
  <c r="M97" i="26"/>
  <c r="C99" i="26"/>
  <c r="C103" i="26"/>
  <c r="C104" i="26"/>
  <c r="C109" i="26"/>
  <c r="C110" i="26"/>
  <c r="U76" i="26"/>
  <c r="U77" i="26"/>
  <c r="U78" i="26"/>
  <c r="U79" i="26"/>
  <c r="U80" i="26"/>
  <c r="D60" i="26"/>
  <c r="E60" i="26"/>
  <c r="U81" i="26"/>
  <c r="D61" i="26"/>
  <c r="E61" i="26"/>
  <c r="U82" i="26"/>
  <c r="U83" i="26"/>
  <c r="U84" i="26"/>
  <c r="U85" i="26"/>
  <c r="U86" i="26"/>
  <c r="D66" i="26"/>
  <c r="E66" i="26"/>
  <c r="U87" i="26"/>
  <c r="D67" i="26"/>
  <c r="E67" i="26"/>
  <c r="U88" i="26"/>
  <c r="U89" i="26"/>
  <c r="U90" i="26"/>
  <c r="U91" i="26"/>
  <c r="U92" i="26"/>
  <c r="U75" i="26"/>
  <c r="K81" i="26"/>
  <c r="K82" i="26"/>
  <c r="K87" i="26"/>
  <c r="K88" i="26"/>
  <c r="T76" i="26"/>
  <c r="T77" i="26"/>
  <c r="T78" i="26"/>
  <c r="T79" i="26"/>
  <c r="T80" i="26"/>
  <c r="I60" i="26"/>
  <c r="J60" i="26"/>
  <c r="K60" i="26"/>
  <c r="T81" i="26"/>
  <c r="I61" i="26"/>
  <c r="J61" i="26"/>
  <c r="K61" i="26"/>
  <c r="T82" i="26"/>
  <c r="T83" i="26"/>
  <c r="T84" i="26"/>
  <c r="T85" i="26"/>
  <c r="T86" i="26"/>
  <c r="I66" i="26"/>
  <c r="J66" i="26"/>
  <c r="K66" i="26"/>
  <c r="T87" i="26"/>
  <c r="I67" i="26"/>
  <c r="J67" i="26"/>
  <c r="K67" i="26"/>
  <c r="T88" i="26"/>
  <c r="T89" i="26"/>
  <c r="T90" i="26"/>
  <c r="T91" i="26"/>
  <c r="T92" i="26"/>
  <c r="T75" i="26"/>
  <c r="J81" i="26"/>
  <c r="J82" i="26"/>
  <c r="J87" i="26"/>
  <c r="J88" i="26"/>
  <c r="S76" i="26"/>
  <c r="S77" i="26"/>
  <c r="S78" i="26"/>
  <c r="S79" i="26"/>
  <c r="S80" i="26"/>
  <c r="O60" i="26"/>
  <c r="P60" i="26"/>
  <c r="Q60" i="26"/>
  <c r="S81" i="26"/>
  <c r="O61" i="26"/>
  <c r="P61" i="26"/>
  <c r="Q61" i="26"/>
  <c r="S82" i="26"/>
  <c r="S83" i="26"/>
  <c r="S84" i="26"/>
  <c r="S85" i="26"/>
  <c r="S86" i="26"/>
  <c r="O66" i="26"/>
  <c r="P66" i="26"/>
  <c r="Q66" i="26"/>
  <c r="S87" i="26"/>
  <c r="O67" i="26"/>
  <c r="P67" i="26"/>
  <c r="Q67" i="26"/>
  <c r="S88" i="26"/>
  <c r="S89" i="26"/>
  <c r="S90" i="26"/>
  <c r="S91" i="26"/>
  <c r="S92" i="26"/>
  <c r="S75" i="26"/>
  <c r="I81" i="26"/>
  <c r="I82" i="26"/>
  <c r="I87" i="26"/>
  <c r="I88" i="26"/>
  <c r="R76" i="26"/>
  <c r="R77" i="26"/>
  <c r="R78" i="26"/>
  <c r="R79" i="26"/>
  <c r="R80" i="26"/>
  <c r="U60" i="26"/>
  <c r="V60" i="26"/>
  <c r="W60" i="26"/>
  <c r="R81" i="26"/>
  <c r="U61" i="26"/>
  <c r="V61" i="26"/>
  <c r="W61" i="26"/>
  <c r="R82" i="26"/>
  <c r="R83" i="26"/>
  <c r="R84" i="26"/>
  <c r="R85" i="26"/>
  <c r="R86" i="26"/>
  <c r="U66" i="26"/>
  <c r="V66" i="26"/>
  <c r="W66" i="26"/>
  <c r="R87" i="26"/>
  <c r="U67" i="26"/>
  <c r="V67" i="26"/>
  <c r="W67" i="26"/>
  <c r="R88" i="26"/>
  <c r="R89" i="26"/>
  <c r="R90" i="26"/>
  <c r="R91" i="26"/>
  <c r="R92" i="26"/>
  <c r="R75" i="26"/>
  <c r="H81" i="26"/>
  <c r="H82" i="26"/>
  <c r="H87" i="26"/>
  <c r="H88" i="26"/>
  <c r="Q76" i="26"/>
  <c r="Q77" i="26"/>
  <c r="Q78" i="26"/>
  <c r="Q79" i="26"/>
  <c r="Q80" i="26"/>
  <c r="AA60" i="26"/>
  <c r="AB60" i="26"/>
  <c r="AC60" i="26"/>
  <c r="Q81" i="26"/>
  <c r="AA61" i="26"/>
  <c r="AB61" i="26"/>
  <c r="AC61" i="26"/>
  <c r="Q82" i="26"/>
  <c r="Q83" i="26"/>
  <c r="Q84" i="26"/>
  <c r="Q85" i="26"/>
  <c r="Q86" i="26"/>
  <c r="AA66" i="26"/>
  <c r="AB66" i="26"/>
  <c r="AC66" i="26"/>
  <c r="Q87" i="26"/>
  <c r="AA67" i="26"/>
  <c r="AB67" i="26"/>
  <c r="AC67" i="26"/>
  <c r="Q88" i="26"/>
  <c r="Q89" i="26"/>
  <c r="Q90" i="26"/>
  <c r="Q91" i="26"/>
  <c r="Q92" i="26"/>
  <c r="Q75" i="26"/>
  <c r="G81" i="26"/>
  <c r="G82" i="26"/>
  <c r="G87" i="26"/>
  <c r="G88" i="26"/>
  <c r="P76" i="26"/>
  <c r="P77" i="26"/>
  <c r="P78" i="26"/>
  <c r="P79" i="26"/>
  <c r="P80" i="26"/>
  <c r="AG60" i="26"/>
  <c r="AH60" i="26"/>
  <c r="AI60" i="26"/>
  <c r="P81" i="26"/>
  <c r="AG61" i="26"/>
  <c r="AH61" i="26"/>
  <c r="AI61" i="26"/>
  <c r="P82" i="26"/>
  <c r="P83" i="26"/>
  <c r="P84" i="26"/>
  <c r="P85" i="26"/>
  <c r="P86" i="26"/>
  <c r="AG66" i="26"/>
  <c r="AH66" i="26"/>
  <c r="AI66" i="26"/>
  <c r="P87" i="26"/>
  <c r="AG67" i="26"/>
  <c r="AH67" i="26"/>
  <c r="AI67" i="26"/>
  <c r="P88" i="26"/>
  <c r="P89" i="26"/>
  <c r="P90" i="26"/>
  <c r="P91" i="26"/>
  <c r="P92" i="26"/>
  <c r="P75" i="26"/>
  <c r="F81" i="26"/>
  <c r="F82" i="26"/>
  <c r="F87" i="26"/>
  <c r="F88" i="26"/>
  <c r="O76" i="26"/>
  <c r="O77" i="26"/>
  <c r="O78" i="26"/>
  <c r="O79" i="26"/>
  <c r="O80" i="26"/>
  <c r="AM60" i="26"/>
  <c r="AN60" i="26"/>
  <c r="AO60" i="26"/>
  <c r="O81" i="26"/>
  <c r="AM61" i="26"/>
  <c r="AN61" i="26"/>
  <c r="AO61" i="26"/>
  <c r="O82" i="26"/>
  <c r="O83" i="26"/>
  <c r="O84" i="26"/>
  <c r="O85" i="26"/>
  <c r="O86" i="26"/>
  <c r="AM66" i="26"/>
  <c r="AN66" i="26"/>
  <c r="AO66" i="26"/>
  <c r="O87" i="26"/>
  <c r="AM67" i="26"/>
  <c r="AN67" i="26"/>
  <c r="AO67" i="26"/>
  <c r="O88" i="26"/>
  <c r="O89" i="26"/>
  <c r="O90" i="26"/>
  <c r="O91" i="26"/>
  <c r="O92" i="26"/>
  <c r="O75" i="26"/>
  <c r="E81" i="26"/>
  <c r="E82" i="26"/>
  <c r="E87" i="26"/>
  <c r="E88" i="26"/>
  <c r="N76" i="26"/>
  <c r="N77" i="26"/>
  <c r="N78" i="26"/>
  <c r="N79" i="26"/>
  <c r="N80" i="26"/>
  <c r="AS60" i="26"/>
  <c r="AT60" i="26"/>
  <c r="AU60" i="26"/>
  <c r="N81" i="26"/>
  <c r="AS61" i="26"/>
  <c r="AT61" i="26"/>
  <c r="AU61" i="26"/>
  <c r="N82" i="26"/>
  <c r="N83" i="26"/>
  <c r="N84" i="26"/>
  <c r="N85" i="26"/>
  <c r="N86" i="26"/>
  <c r="AS66" i="26"/>
  <c r="AT66" i="26"/>
  <c r="AU66" i="26"/>
  <c r="N87" i="26"/>
  <c r="AS67" i="26"/>
  <c r="AT67" i="26"/>
  <c r="AU67" i="26"/>
  <c r="N88" i="26"/>
  <c r="N89" i="26"/>
  <c r="N90" i="26"/>
  <c r="N91" i="26"/>
  <c r="N92" i="26"/>
  <c r="N75" i="26"/>
  <c r="D81" i="26"/>
  <c r="D82" i="26"/>
  <c r="D87" i="26"/>
  <c r="D88" i="26"/>
  <c r="M76" i="26"/>
  <c r="M77" i="26"/>
  <c r="M78" i="26"/>
  <c r="M79" i="26"/>
  <c r="M80" i="26"/>
  <c r="AY60" i="26"/>
  <c r="AZ60" i="26"/>
  <c r="M81" i="26"/>
  <c r="AY61" i="26"/>
  <c r="AZ61" i="26"/>
  <c r="M82" i="26"/>
  <c r="M83" i="26"/>
  <c r="M84" i="26"/>
  <c r="M85" i="26"/>
  <c r="M86" i="26"/>
  <c r="AY66" i="26"/>
  <c r="AZ66" i="26"/>
  <c r="M87" i="26"/>
  <c r="AY67" i="26"/>
  <c r="AZ67" i="26"/>
  <c r="M88" i="26"/>
  <c r="M89" i="26"/>
  <c r="M90" i="26"/>
  <c r="M91" i="26"/>
  <c r="M92" i="26"/>
  <c r="M75" i="26"/>
  <c r="C81" i="26"/>
  <c r="C82" i="26"/>
  <c r="C87" i="26"/>
  <c r="C88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54" i="26"/>
  <c r="C32" i="29"/>
  <c r="C29" i="29"/>
  <c r="B5" i="30" s="1"/>
  <c r="C29" i="38" l="1"/>
  <c r="B15" i="30" s="1"/>
  <c r="F4" i="28"/>
  <c r="F34" i="28" s="1"/>
  <c r="F6" i="30" s="1"/>
  <c r="C29" i="27"/>
  <c r="B3" i="30" s="1"/>
  <c r="F4" i="42"/>
  <c r="F34" i="42" s="1"/>
  <c r="F4" i="30" s="1"/>
  <c r="D32" i="31"/>
  <c r="D8" i="30" s="1"/>
  <c r="D32" i="33"/>
  <c r="D10" i="30" s="1"/>
  <c r="D32" i="35"/>
  <c r="D12" i="30" s="1"/>
  <c r="D32" i="37"/>
  <c r="D14" i="30" s="1"/>
  <c r="D32" i="39"/>
  <c r="D16" i="30" s="1"/>
  <c r="D32" i="41"/>
  <c r="D18" i="30" s="1"/>
  <c r="E4" i="42"/>
  <c r="E34" i="42" s="1"/>
  <c r="E4" i="30" s="1"/>
  <c r="E4" i="28"/>
  <c r="E34" i="28" s="1"/>
  <c r="E6" i="30" s="1"/>
  <c r="E4" i="12"/>
  <c r="E34" i="12" s="1"/>
  <c r="E7" i="30" s="1"/>
  <c r="E4" i="32"/>
  <c r="E34" i="32" s="1"/>
  <c r="E9" i="30" s="1"/>
  <c r="E4" i="34"/>
  <c r="E34" i="34" s="1"/>
  <c r="E11" i="30" s="1"/>
  <c r="E4" i="36"/>
  <c r="E34" i="36" s="1"/>
  <c r="E13" i="30" s="1"/>
  <c r="E4" i="38"/>
  <c r="E34" i="38" s="1"/>
  <c r="E15" i="30" s="1"/>
  <c r="E4" i="40"/>
  <c r="E34" i="40" s="1"/>
  <c r="E17" i="30" s="1"/>
  <c r="D32" i="32"/>
  <c r="D9" i="30" s="1"/>
  <c r="D32" i="34"/>
  <c r="D11" i="30" s="1"/>
  <c r="D32" i="36"/>
  <c r="D13" i="30" s="1"/>
  <c r="D32" i="38"/>
  <c r="D15" i="30" s="1"/>
  <c r="D32" i="40"/>
  <c r="D17" i="30" s="1"/>
  <c r="F4" i="27"/>
  <c r="F34" i="27" s="1"/>
  <c r="C29" i="28"/>
  <c r="B6" i="30" s="1"/>
  <c r="C30" i="28"/>
  <c r="C6" i="30" s="1"/>
  <c r="C29" i="31"/>
  <c r="B8" i="30" s="1"/>
  <c r="C29" i="33"/>
  <c r="B10" i="30" s="1"/>
  <c r="C29" i="35"/>
  <c r="B12" i="30" s="1"/>
  <c r="C29" i="37"/>
  <c r="B14" i="30" s="1"/>
  <c r="C29" i="39"/>
  <c r="B16" i="30" s="1"/>
  <c r="F4" i="12"/>
  <c r="F34" i="12" s="1"/>
  <c r="F7" i="30" s="1"/>
  <c r="F4" i="32"/>
  <c r="F34" i="32" s="1"/>
  <c r="F9" i="30" s="1"/>
  <c r="F4" i="34"/>
  <c r="F34" i="34" s="1"/>
  <c r="F11" i="30" s="1"/>
  <c r="F4" i="36"/>
  <c r="F34" i="36" s="1"/>
  <c r="F13" i="30" s="1"/>
  <c r="F4" i="38"/>
  <c r="F34" i="38" s="1"/>
  <c r="F15" i="30" s="1"/>
  <c r="F4" i="40"/>
  <c r="F34" i="40" s="1"/>
  <c r="F17" i="30" s="1"/>
  <c r="C30" i="12"/>
  <c r="C7" i="30" s="1"/>
  <c r="D32" i="12"/>
  <c r="D7" i="30" s="1"/>
  <c r="D32" i="27"/>
  <c r="C30" i="27"/>
  <c r="C3" i="30" s="1"/>
  <c r="E4" i="27"/>
  <c r="E34" i="27" s="1"/>
  <c r="E3" i="30" s="1"/>
  <c r="F4" i="31"/>
  <c r="F34" i="31" s="1"/>
  <c r="F8" i="30" s="1"/>
  <c r="E4" i="31"/>
  <c r="E34" i="31" s="1"/>
  <c r="E8" i="30" s="1"/>
  <c r="F4" i="33"/>
  <c r="F34" i="33" s="1"/>
  <c r="F10" i="30" s="1"/>
  <c r="E4" i="33"/>
  <c r="E34" i="33" s="1"/>
  <c r="E10" i="30" s="1"/>
  <c r="F4" i="35"/>
  <c r="F34" i="35" s="1"/>
  <c r="F12" i="30" s="1"/>
  <c r="E4" i="35"/>
  <c r="E34" i="35" s="1"/>
  <c r="E12" i="30" s="1"/>
  <c r="F4" i="37"/>
  <c r="F34" i="37" s="1"/>
  <c r="F14" i="30" s="1"/>
  <c r="E4" i="37"/>
  <c r="E34" i="37" s="1"/>
  <c r="E14" i="30" s="1"/>
  <c r="F4" i="39"/>
  <c r="F34" i="39" s="1"/>
  <c r="F16" i="30" s="1"/>
  <c r="E4" i="39"/>
  <c r="E34" i="39" s="1"/>
  <c r="E16" i="30" s="1"/>
  <c r="F4" i="41"/>
  <c r="F34" i="41" s="1"/>
  <c r="F18" i="30" s="1"/>
  <c r="E4" i="41"/>
  <c r="E34" i="41" s="1"/>
  <c r="E18" i="30" s="1"/>
</calcChain>
</file>

<file path=xl/sharedStrings.xml><?xml version="1.0" encoding="utf-8"?>
<sst xmlns="http://schemas.openxmlformats.org/spreadsheetml/2006/main" count="3571" uniqueCount="131">
  <si>
    <t>Growth curves</t>
  </si>
  <si>
    <t>gemiddelde</t>
  </si>
  <si>
    <t>*6400</t>
  </si>
  <si>
    <t># harvested cells</t>
  </si>
  <si>
    <t>T=0</t>
  </si>
  <si>
    <t>Conditie</t>
  </si>
  <si>
    <t>C1</t>
  </si>
  <si>
    <t>C2</t>
  </si>
  <si>
    <t>C3</t>
  </si>
  <si>
    <t>T=22</t>
  </si>
  <si>
    <t>2 = –GLN</t>
  </si>
  <si>
    <t>T (h)</t>
  </si>
  <si>
    <t>3 = –GLC</t>
  </si>
  <si>
    <t>Compleet</t>
  </si>
  <si>
    <t>T=41</t>
  </si>
  <si>
    <t>T=47</t>
  </si>
  <si>
    <t>T=65</t>
  </si>
  <si>
    <t>T=71</t>
  </si>
  <si>
    <t>T=89</t>
  </si>
  <si>
    <t>4 = –GLN/-GLC</t>
  </si>
  <si>
    <t>T=95</t>
  </si>
  <si>
    <t xml:space="preserve"> </t>
  </si>
  <si>
    <t>Pyruvate</t>
  </si>
  <si>
    <t>Glucose</t>
  </si>
  <si>
    <t>T</t>
  </si>
  <si>
    <t>Cond</t>
  </si>
  <si>
    <t>RAW</t>
  </si>
  <si>
    <t>T=161</t>
  </si>
  <si>
    <t>-GLN1</t>
  </si>
  <si>
    <t>-GLN2</t>
  </si>
  <si>
    <t>-GLN3</t>
  </si>
  <si>
    <t>-GLC1</t>
  </si>
  <si>
    <t>-GLC2</t>
  </si>
  <si>
    <t>-GLC3</t>
  </si>
  <si>
    <t>Compl 1</t>
  </si>
  <si>
    <t>Compl 2</t>
  </si>
  <si>
    <t>Compl 3</t>
  </si>
  <si>
    <t xml:space="preserve"> –GG1</t>
  </si>
  <si>
    <t xml:space="preserve"> –GG2</t>
  </si>
  <si>
    <t xml:space="preserve"> –GG3</t>
  </si>
  <si>
    <t xml:space="preserve">   </t>
  </si>
  <si>
    <t>GLU</t>
  </si>
  <si>
    <t xml:space="preserve">S  </t>
  </si>
  <si>
    <t>SER</t>
  </si>
  <si>
    <t xml:space="preserve"> V</t>
  </si>
  <si>
    <t>GLN</t>
  </si>
  <si>
    <t>HIS</t>
  </si>
  <si>
    <t>GLY</t>
  </si>
  <si>
    <t>THR</t>
  </si>
  <si>
    <t>ALA</t>
  </si>
  <si>
    <t>TYR</t>
  </si>
  <si>
    <t>CYS</t>
  </si>
  <si>
    <t>VAL</t>
  </si>
  <si>
    <t>TRP</t>
  </si>
  <si>
    <t>PHE</t>
  </si>
  <si>
    <t>SV</t>
  </si>
  <si>
    <t>ISO</t>
  </si>
  <si>
    <t>LEU</t>
  </si>
  <si>
    <t>LYS</t>
  </si>
  <si>
    <t>ARG</t>
  </si>
  <si>
    <t>MET</t>
  </si>
  <si>
    <t>NOR</t>
  </si>
  <si>
    <t xml:space="preserve">T  </t>
  </si>
  <si>
    <t>TV</t>
  </si>
  <si>
    <t>Dmem 20</t>
  </si>
  <si>
    <t>DMEM20</t>
  </si>
  <si>
    <t>COMPL -GG</t>
  </si>
  <si>
    <t>-gln en -glc</t>
  </si>
  <si>
    <t>DMEM in medium</t>
  </si>
  <si>
    <t>Average</t>
  </si>
  <si>
    <t>0-89</t>
  </si>
  <si>
    <t>serine</t>
  </si>
  <si>
    <t>complete</t>
  </si>
  <si>
    <t>glc-</t>
  </si>
  <si>
    <t xml:space="preserve">gln- </t>
  </si>
  <si>
    <t>glc-gln-</t>
  </si>
  <si>
    <t>growth</t>
  </si>
  <si>
    <t>flux</t>
  </si>
  <si>
    <t>0-41</t>
  </si>
  <si>
    <t>nmol/min/10^6 cells</t>
  </si>
  <si>
    <t>0-65</t>
  </si>
  <si>
    <t>0-95</t>
  </si>
  <si>
    <t>glutamate</t>
  </si>
  <si>
    <t>0-47</t>
  </si>
  <si>
    <t>glucose</t>
  </si>
  <si>
    <t>glutamine</t>
  </si>
  <si>
    <t>valine</t>
  </si>
  <si>
    <t>glycine</t>
  </si>
  <si>
    <t>Glc-</t>
  </si>
  <si>
    <t>Gln</t>
  </si>
  <si>
    <t>Gln-</t>
  </si>
  <si>
    <t>Glc-Gln-</t>
  </si>
  <si>
    <t>Glc</t>
  </si>
  <si>
    <t>Ser</t>
  </si>
  <si>
    <t>Samples were diluted 1:3 and by the PCA/KOH: 241/200</t>
  </si>
  <si>
    <t>stdev</t>
  </si>
  <si>
    <t>gln-</t>
  </si>
  <si>
    <t>growth rate</t>
  </si>
  <si>
    <t>47-89</t>
  </si>
  <si>
    <t>average cells</t>
  </si>
  <si>
    <t>interval</t>
  </si>
  <si>
    <t>complete 0-47</t>
  </si>
  <si>
    <t>complete 47-89</t>
  </si>
  <si>
    <t>glc- (0-65)</t>
  </si>
  <si>
    <t>gln- (0-95)</t>
  </si>
  <si>
    <t>glc-gln-(0-95)</t>
  </si>
  <si>
    <t>Glu</t>
  </si>
  <si>
    <t>histidine</t>
  </si>
  <si>
    <t>His</t>
  </si>
  <si>
    <t>Gly</t>
  </si>
  <si>
    <t>Threonine</t>
  </si>
  <si>
    <t>Thr</t>
  </si>
  <si>
    <t>tyrosine</t>
  </si>
  <si>
    <t>Tyr</t>
  </si>
  <si>
    <t>Cys</t>
  </si>
  <si>
    <t>cystine</t>
  </si>
  <si>
    <t>Val</t>
  </si>
  <si>
    <t>Methionine</t>
  </si>
  <si>
    <t>Met</t>
  </si>
  <si>
    <t>phenylalanine</t>
  </si>
  <si>
    <t>Phe</t>
  </si>
  <si>
    <t>Isoleucine</t>
  </si>
  <si>
    <t>Iso</t>
  </si>
  <si>
    <t>Leu</t>
  </si>
  <si>
    <t>Leucine</t>
  </si>
  <si>
    <t>Lys</t>
  </si>
  <si>
    <t>Lysine</t>
  </si>
  <si>
    <t>Pyr</t>
  </si>
  <si>
    <t>complete was done here only as a check for normal growth in this part of the experiment - no metabolite samples were taken</t>
  </si>
  <si>
    <t>Correctie 241/200 PCAKOH</t>
  </si>
  <si>
    <t>hepg2-GLN-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</si>
</sst>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"/>
    <numFmt numFmtId="165" formatCode="hh&quot;:&quot;mm&quot;:&quot;ss"/>
    <numFmt numFmtId="166" formatCode="[$-413]General"/>
    <numFmt numFmtId="167" formatCode="[$€-413]&quot; &quot;#,##0.00;[Red][$€-413]&quot; &quot;#,##0.00&quot;-&quot;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</font>
    <font>
      <sz val="11"/>
      <color rgb="FF7030A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3FF99"/>
        <bgColor rgb="FF33FF99"/>
      </patternFill>
    </fill>
    <fill>
      <patternFill patternType="solid">
        <fgColor rgb="FFFFFF66"/>
        <bgColor rgb="FFFFFF66"/>
      </patternFill>
    </fill>
    <fill>
      <patternFill patternType="solid">
        <fgColor rgb="FF99FF66"/>
        <bgColor rgb="FF99FF66"/>
      </patternFill>
    </fill>
    <fill>
      <patternFill patternType="solid">
        <fgColor rgb="FF66FFFF"/>
        <bgColor rgb="FF66FFFF"/>
      </patternFill>
    </fill>
    <fill>
      <patternFill patternType="solid">
        <fgColor rgb="FFCCFF00"/>
        <bgColor rgb="FFCCFF00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">
    <xf numFmtId="0" fontId="0" fillId="0" borderId="0"/>
    <xf numFmtId="0" fontId="1" fillId="0" borderId="0">
      <alignment horizontal="left"/>
    </xf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1" fillId="0" borderId="0"/>
    <xf numFmtId="0" fontId="4" fillId="0" borderId="0"/>
    <xf numFmtId="167" fontId="4" fillId="0" borderId="0"/>
    <xf numFmtId="0" fontId="5" fillId="0" borderId="0"/>
    <xf numFmtId="0" fontId="5" fillId="0" borderId="0">
      <alignment horizontal="left"/>
    </xf>
    <xf numFmtId="0" fontId="1" fillId="0" borderId="0"/>
    <xf numFmtId="0" fontId="1" fillId="0" borderId="0"/>
    <xf numFmtId="0" fontId="7" fillId="9" borderId="0" applyNumberFormat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8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0" fontId="0" fillId="2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6" borderId="12" xfId="0" applyFill="1" applyBorder="1"/>
    <xf numFmtId="166" fontId="2" fillId="0" borderId="0" xfId="2"/>
    <xf numFmtId="0" fontId="0" fillId="5" borderId="15" xfId="0" applyFill="1" applyBorder="1"/>
    <xf numFmtId="0" fontId="0" fillId="6" borderId="15" xfId="0" applyFill="1" applyBorder="1"/>
    <xf numFmtId="0" fontId="0" fillId="0" borderId="0" xfId="0" applyAlignment="1">
      <alignment horizontal="right"/>
    </xf>
    <xf numFmtId="0" fontId="0" fillId="2" borderId="15" xfId="0" applyFill="1" applyBorder="1"/>
    <xf numFmtId="0" fontId="0" fillId="4" borderId="15" xfId="0" applyFill="1" applyBorder="1"/>
    <xf numFmtId="2" fontId="0" fillId="0" borderId="0" xfId="0" applyNumberFormat="1"/>
    <xf numFmtId="2" fontId="0" fillId="2" borderId="15" xfId="0" applyNumberFormat="1" applyFill="1" applyBorder="1"/>
    <xf numFmtId="2" fontId="0" fillId="4" borderId="15" xfId="0" applyNumberFormat="1" applyFill="1" applyBorder="1"/>
    <xf numFmtId="0" fontId="6" fillId="0" borderId="0" xfId="0" applyFont="1"/>
    <xf numFmtId="166" fontId="0" fillId="0" borderId="0" xfId="0" applyNumberFormat="1"/>
    <xf numFmtId="166" fontId="8" fillId="0" borderId="0" xfId="2" applyFont="1"/>
    <xf numFmtId="0" fontId="9" fillId="0" borderId="0" xfId="0" applyFont="1"/>
    <xf numFmtId="166" fontId="7" fillId="9" borderId="0" xfId="12" applyNumberFormat="1"/>
    <xf numFmtId="0" fontId="7" fillId="9" borderId="0" xfId="12"/>
    <xf numFmtId="0" fontId="0" fillId="0" borderId="0" xfId="0" applyFill="1"/>
    <xf numFmtId="0" fontId="0" fillId="6" borderId="9" xfId="0" applyFill="1" applyBorder="1"/>
    <xf numFmtId="0" fontId="0" fillId="4" borderId="9" xfId="0" applyFill="1" applyBorder="1"/>
    <xf numFmtId="0" fontId="0" fillId="0" borderId="0" xfId="0" applyFill="1" applyBorder="1"/>
    <xf numFmtId="166" fontId="2" fillId="0" borderId="0" xfId="2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9" borderId="1" xfId="12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165" fontId="0" fillId="0" borderId="0" xfId="0" applyNumberFormat="1"/>
  </cellXfs>
  <cellStyles count="13">
    <cellStyle name="Bad" xfId="12" builtinId="27"/>
    <cellStyle name="Categorie draaitabel" xfId="1"/>
    <cellStyle name="Excel Built-in Normal" xfId="2"/>
    <cellStyle name="Heading" xfId="3"/>
    <cellStyle name="Heading1" xfId="4"/>
    <cellStyle name="Hoek draaitabel" xfId="5"/>
    <cellStyle name="Normal" xfId="0" builtinId="0" customBuiltin="1"/>
    <cellStyle name="Result" xfId="6"/>
    <cellStyle name="Result2" xfId="7"/>
    <cellStyle name="Resultaat draaitabel" xfId="8"/>
    <cellStyle name="Titel draaitabel" xfId="9"/>
    <cellStyle name="Waarde draaitabel" xfId="11"/>
    <cellStyle name="Veld draaitabe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67906250000000001"/>
          <c:h val="0.83833333333333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CURVES ALL_JRH'!$P$25:$P$25</c:f>
              <c:strCache>
                <c:ptCount val="1"/>
                <c:pt idx="0">
                  <c:v>Compleet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ALL_JRH'!$P$26:$P$34</c:f>
              <c:numCache>
                <c:formatCode>General</c:formatCode>
                <c:ptCount val="9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  <c:pt idx="7">
                  <c:v>1414400</c:v>
                </c:pt>
                <c:pt idx="8">
                  <c:v>2368000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'GROWTH CURVES ALL_JRH'!$Q$25:$Q$25</c:f>
              <c:strCache>
                <c:ptCount val="1"/>
                <c:pt idx="0">
                  <c:v>2 = –GLN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ALL_JRH'!$Q$26:$Q$34</c:f>
              <c:numCache>
                <c:formatCode>General</c:formatCode>
                <c:ptCount val="9"/>
                <c:pt idx="0">
                  <c:v>121920</c:v>
                </c:pt>
                <c:pt idx="1">
                  <c:v>172320</c:v>
                </c:pt>
                <c:pt idx="2">
                  <c:v>260160</c:v>
                </c:pt>
                <c:pt idx="3">
                  <c:v>292320</c:v>
                </c:pt>
                <c:pt idx="4">
                  <c:v>215040</c:v>
                </c:pt>
                <c:pt idx="5">
                  <c:v>164160</c:v>
                </c:pt>
                <c:pt idx="6">
                  <c:v>105920</c:v>
                </c:pt>
                <c:pt idx="7">
                  <c:v>173760</c:v>
                </c:pt>
                <c:pt idx="8">
                  <c:v>143780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'GROWTH CURVES ALL_JRH'!$R$25:$R$25</c:f>
              <c:strCache>
                <c:ptCount val="1"/>
                <c:pt idx="0">
                  <c:v>3 = –GLC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ALL_JRH'!$R$26:$R$34</c:f>
              <c:numCache>
                <c:formatCode>General</c:formatCode>
                <c:ptCount val="9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  <c:pt idx="5">
                  <c:v>532000</c:v>
                </c:pt>
                <c:pt idx="6">
                  <c:v>547200</c:v>
                </c:pt>
                <c:pt idx="7">
                  <c:v>1052800</c:v>
                </c:pt>
                <c:pt idx="8">
                  <c:v>499200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'GROWTH CURVES ALL_JRH'!$S$25:$S$25</c:f>
              <c:strCache>
                <c:ptCount val="1"/>
                <c:pt idx="0">
                  <c:v>4 = –GLN/-GLC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ALL_JRH'!$S$26:$S$34</c:f>
              <c:numCache>
                <c:formatCode>General</c:formatCode>
                <c:ptCount val="9"/>
                <c:pt idx="0">
                  <c:v>180000</c:v>
                </c:pt>
                <c:pt idx="1">
                  <c:v>190720</c:v>
                </c:pt>
                <c:pt idx="2">
                  <c:v>162560</c:v>
                </c:pt>
                <c:pt idx="3">
                  <c:v>181440</c:v>
                </c:pt>
                <c:pt idx="4">
                  <c:v>163520</c:v>
                </c:pt>
                <c:pt idx="5">
                  <c:v>187840</c:v>
                </c:pt>
                <c:pt idx="6">
                  <c:v>139840</c:v>
                </c:pt>
                <c:pt idx="7">
                  <c:v>206400</c:v>
                </c:pt>
                <c:pt idx="8">
                  <c:v>153920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36952"/>
        <c:axId val="301636560"/>
      </c:scatterChart>
      <c:valAx>
        <c:axId val="301636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Number of cells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636952"/>
        <c:crosses val="autoZero"/>
        <c:crossBetween val="midCat"/>
      </c:valAx>
      <c:valAx>
        <c:axId val="30163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636560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Glc_pyr_allconditions!$X$1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>
              <a:noFill/>
            </a:ln>
          </c:spPr>
          <c:xVal>
            <c:numRef>
              <c:f>Glc_pyr_allconditions!$W$2:$W$10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Glc_pyr_allconditions!$AD$2:$AD$10</c:f>
              <c:numCache>
                <c:formatCode>General</c:formatCode>
                <c:ptCount val="9"/>
                <c:pt idx="0">
                  <c:v>8.2542500000000005E-2</c:v>
                </c:pt>
                <c:pt idx="1">
                  <c:v>0.38439500000000004</c:v>
                </c:pt>
                <c:pt idx="2">
                  <c:v>0.47838500000000006</c:v>
                </c:pt>
                <c:pt idx="3">
                  <c:v>0.60611499999999996</c:v>
                </c:pt>
                <c:pt idx="4">
                  <c:v>0.67399666666666636</c:v>
                </c:pt>
                <c:pt idx="5">
                  <c:v>0.72179499999999985</c:v>
                </c:pt>
                <c:pt idx="6">
                  <c:v>0.8077516666666662</c:v>
                </c:pt>
                <c:pt idx="7">
                  <c:v>0.74067333333333385</c:v>
                </c:pt>
                <c:pt idx="8">
                  <c:v>0.46392499999999998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Glc_pyr_allconditions!$Y$1</c:f>
              <c:strCache>
                <c:ptCount val="1"/>
                <c:pt idx="0">
                  <c:v>glc-</c:v>
                </c:pt>
              </c:strCache>
            </c:strRef>
          </c:tx>
          <c:spPr>
            <a:ln w="28575">
              <a:noFill/>
            </a:ln>
          </c:spPr>
          <c:xVal>
            <c:numRef>
              <c:f>Glc_pyr_allconditions!$W$2:$W$10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Glc_pyr_allconditions!$AE$2:$AE$10</c:f>
              <c:numCache>
                <c:formatCode>General</c:formatCode>
                <c:ptCount val="9"/>
                <c:pt idx="0">
                  <c:v>8.5153333333333373E-2</c:v>
                </c:pt>
                <c:pt idx="1">
                  <c:v>0.40287166666666624</c:v>
                </c:pt>
                <c:pt idx="2">
                  <c:v>0.44504666666666631</c:v>
                </c:pt>
                <c:pt idx="3">
                  <c:v>0.41291333333333374</c:v>
                </c:pt>
                <c:pt idx="4">
                  <c:v>0.35306500000000002</c:v>
                </c:pt>
                <c:pt idx="5">
                  <c:v>0.36471333333333367</c:v>
                </c:pt>
                <c:pt idx="6">
                  <c:v>0.26349333333333375</c:v>
                </c:pt>
                <c:pt idx="7">
                  <c:v>9.9211666666666629E-2</c:v>
                </c:pt>
                <c:pt idx="8">
                  <c:v>8.5153333333333373E-2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Glc_pyr_allconditions!$Z$1</c:f>
              <c:strCache>
                <c:ptCount val="1"/>
                <c:pt idx="0">
                  <c:v>gln-</c:v>
                </c:pt>
              </c:strCache>
            </c:strRef>
          </c:tx>
          <c:spPr>
            <a:ln w="28575">
              <a:noFill/>
            </a:ln>
          </c:spPr>
          <c:xVal>
            <c:numRef>
              <c:f>Glc_pyr_allconditions!$W$2:$W$10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Glc_pyr_allconditions!$AF$2:$AF$10</c:f>
              <c:numCache>
                <c:formatCode>General</c:formatCode>
                <c:ptCount val="9"/>
                <c:pt idx="0">
                  <c:v>0.12612333333333375</c:v>
                </c:pt>
                <c:pt idx="1">
                  <c:v>0.15182999999999999</c:v>
                </c:pt>
                <c:pt idx="2">
                  <c:v>9.6801666666666633E-2</c:v>
                </c:pt>
                <c:pt idx="3">
                  <c:v>8.1538333333333365E-2</c:v>
                </c:pt>
                <c:pt idx="4">
                  <c:v>6.908666666666663E-2</c:v>
                </c:pt>
                <c:pt idx="5">
                  <c:v>9.7203333333333378E-2</c:v>
                </c:pt>
                <c:pt idx="6">
                  <c:v>8.3948333333333361E-2</c:v>
                </c:pt>
                <c:pt idx="7">
                  <c:v>7.5111666666666632E-2</c:v>
                </c:pt>
                <c:pt idx="8">
                  <c:v>8.0735000000000015E-2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Glc_pyr_allconditions!$AA$1</c:f>
              <c:strCache>
                <c:ptCount val="1"/>
                <c:pt idx="0">
                  <c:v>glc-gln-</c:v>
                </c:pt>
              </c:strCache>
            </c:strRef>
          </c:tx>
          <c:spPr>
            <a:ln w="28575">
              <a:noFill/>
            </a:ln>
          </c:spPr>
          <c:xVal>
            <c:numRef>
              <c:f>Glc_pyr_allconditions!$W$2:$W$10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Glc_pyr_allconditions!$AG$2:$AG$10</c:f>
              <c:numCache>
                <c:formatCode>General</c:formatCode>
                <c:ptCount val="9"/>
                <c:pt idx="0">
                  <c:v>0.104835</c:v>
                </c:pt>
                <c:pt idx="1">
                  <c:v>0.14259166666666626</c:v>
                </c:pt>
                <c:pt idx="2">
                  <c:v>0.12692666666666627</c:v>
                </c:pt>
                <c:pt idx="3">
                  <c:v>0.11648333333333338</c:v>
                </c:pt>
                <c:pt idx="4">
                  <c:v>9.1178333333333375E-2</c:v>
                </c:pt>
                <c:pt idx="5">
                  <c:v>5.7438333333333376E-2</c:v>
                </c:pt>
                <c:pt idx="6">
                  <c:v>5.6233333333333364E-2</c:v>
                </c:pt>
                <c:pt idx="7">
                  <c:v>6.1856666666666629E-2</c:v>
                </c:pt>
                <c:pt idx="8">
                  <c:v>6.9488333333333374E-2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73304"/>
        <c:axId val="303873696"/>
      </c:scatterChart>
      <c:valAx>
        <c:axId val="30387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873696"/>
        <c:crosses val="autoZero"/>
        <c:crossBetween val="midCat"/>
      </c:valAx>
      <c:valAx>
        <c:axId val="3038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873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Met_flux!$B$17:$B$24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Met_flux!$F$17:$F$24</c:f>
              <c:numCache>
                <c:formatCode>General</c:formatCode>
                <c:ptCount val="8"/>
                <c:pt idx="0">
                  <c:v>0.19701750000000001</c:v>
                </c:pt>
                <c:pt idx="1">
                  <c:v>0.17472500000000002</c:v>
                </c:pt>
                <c:pt idx="2">
                  <c:v>0.17713500000000001</c:v>
                </c:pt>
                <c:pt idx="3">
                  <c:v>0.17834000000000003</c:v>
                </c:pt>
                <c:pt idx="4">
                  <c:v>0.186775</c:v>
                </c:pt>
                <c:pt idx="5">
                  <c:v>0.17352000000000001</c:v>
                </c:pt>
                <c:pt idx="6">
                  <c:v>0.17231500000000002</c:v>
                </c:pt>
                <c:pt idx="7">
                  <c:v>0.184365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85672"/>
        <c:axId val="310186064"/>
      </c:scatterChart>
      <c:valAx>
        <c:axId val="31018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86064"/>
        <c:crosses val="autoZero"/>
        <c:crossBetween val="midCat"/>
      </c:valAx>
      <c:valAx>
        <c:axId val="31018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85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Phe_flux!$B$18:$B$25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Phe_flux!$E$7:$E$14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86848"/>
        <c:axId val="310187240"/>
      </c:scatterChart>
      <c:valAx>
        <c:axId val="3101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87240"/>
        <c:crosses val="autoZero"/>
        <c:crossBetween val="midCat"/>
      </c:valAx>
      <c:valAx>
        <c:axId val="31018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8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Phe_flux!$C$6:$C$12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Phe_flux!$C$17:$C$23</c:f>
              <c:numCache>
                <c:formatCode>General</c:formatCode>
                <c:ptCount val="7"/>
                <c:pt idx="0" formatCode="[$-413]General">
                  <c:v>0.34704000000000002</c:v>
                </c:pt>
                <c:pt idx="1">
                  <c:v>0.30607000000000001</c:v>
                </c:pt>
                <c:pt idx="2">
                  <c:v>0.23136000000000001</c:v>
                </c:pt>
                <c:pt idx="3">
                  <c:v>0.25666500000000003</c:v>
                </c:pt>
                <c:pt idx="4">
                  <c:v>0.21810499999999999</c:v>
                </c:pt>
                <c:pt idx="5">
                  <c:v>0.20485</c:v>
                </c:pt>
                <c:pt idx="6">
                  <c:v>0.17713500000000001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88024"/>
        <c:axId val="310188416"/>
      </c:scatterChart>
      <c:valAx>
        <c:axId val="31018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88416"/>
        <c:crosses val="autoZero"/>
        <c:crossBetween val="midCat"/>
      </c:valAx>
      <c:valAx>
        <c:axId val="310188416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018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Phe_flux!$C$6:$C$9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Phe_flux!$C$17:$C$20</c:f>
              <c:numCache>
                <c:formatCode>General</c:formatCode>
                <c:ptCount val="4"/>
                <c:pt idx="0" formatCode="[$-413]General">
                  <c:v>0.34704000000000002</c:v>
                </c:pt>
                <c:pt idx="1">
                  <c:v>0.30607000000000001</c:v>
                </c:pt>
                <c:pt idx="2">
                  <c:v>0.23136000000000001</c:v>
                </c:pt>
                <c:pt idx="3">
                  <c:v>0.25666500000000003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89200"/>
        <c:axId val="310189592"/>
      </c:scatterChart>
      <c:valAx>
        <c:axId val="31018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89592"/>
        <c:crosses val="autoZero"/>
        <c:crossBetween val="midCat"/>
      </c:valAx>
      <c:valAx>
        <c:axId val="31018959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018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Phe_flux!$C$9:$C$12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Phe_flux!$C$20:$C$23</c:f>
              <c:numCache>
                <c:formatCode>General</c:formatCode>
                <c:ptCount val="4"/>
                <c:pt idx="0">
                  <c:v>0.25666500000000003</c:v>
                </c:pt>
                <c:pt idx="1">
                  <c:v>0.21810499999999999</c:v>
                </c:pt>
                <c:pt idx="2">
                  <c:v>0.20485</c:v>
                </c:pt>
                <c:pt idx="3">
                  <c:v>0.17713500000000001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90376"/>
        <c:axId val="310190768"/>
      </c:scatterChart>
      <c:valAx>
        <c:axId val="31019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90768"/>
        <c:crosses val="autoZero"/>
        <c:crossBetween val="midCat"/>
      </c:valAx>
      <c:valAx>
        <c:axId val="31019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90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Phe_flux!$B$17:$B$24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Phe_flux!$E$17:$E$24</c:f>
              <c:numCache>
                <c:formatCode>General</c:formatCode>
                <c:ptCount val="8"/>
                <c:pt idx="0">
                  <c:v>0.33619500000000002</c:v>
                </c:pt>
                <c:pt idx="1">
                  <c:v>0.30004499999999995</c:v>
                </c:pt>
                <c:pt idx="2">
                  <c:v>0.21328499999999997</c:v>
                </c:pt>
                <c:pt idx="3">
                  <c:v>0.29884000000000005</c:v>
                </c:pt>
                <c:pt idx="4">
                  <c:v>0.30125000000000002</c:v>
                </c:pt>
                <c:pt idx="5">
                  <c:v>0.30185249999999997</c:v>
                </c:pt>
                <c:pt idx="6">
                  <c:v>0.32294</c:v>
                </c:pt>
                <c:pt idx="7">
                  <c:v>0.39283000000000001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91552"/>
        <c:axId val="310191944"/>
      </c:scatterChart>
      <c:valAx>
        <c:axId val="3101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91944"/>
        <c:crosses val="autoZero"/>
        <c:crossBetween val="midCat"/>
      </c:valAx>
      <c:valAx>
        <c:axId val="31019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9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Phe_flux!$D$6:$D$10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Phe_flux!$D$17:$D$21</c:f>
              <c:numCache>
                <c:formatCode>General</c:formatCode>
                <c:ptCount val="5"/>
                <c:pt idx="0">
                  <c:v>0.32896500000000001</c:v>
                </c:pt>
                <c:pt idx="1">
                  <c:v>0.26028000000000001</c:v>
                </c:pt>
                <c:pt idx="2">
                  <c:v>0.30968500000000004</c:v>
                </c:pt>
                <c:pt idx="3">
                  <c:v>0.20605500000000002</c:v>
                </c:pt>
                <c:pt idx="4">
                  <c:v>0.21208000000000002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92728"/>
        <c:axId val="310193120"/>
      </c:scatterChart>
      <c:valAx>
        <c:axId val="31019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93120"/>
        <c:crosses val="autoZero"/>
        <c:crossBetween val="midCat"/>
      </c:valAx>
      <c:valAx>
        <c:axId val="3101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92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Phe_flux!$B$17:$B$24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Phe_flux!$F$17:$F$24</c:f>
              <c:numCache>
                <c:formatCode>General</c:formatCode>
                <c:ptCount val="8"/>
                <c:pt idx="0">
                  <c:v>0.35246250000000001</c:v>
                </c:pt>
                <c:pt idx="1">
                  <c:v>0.31570999999999999</c:v>
                </c:pt>
                <c:pt idx="2">
                  <c:v>0.30004499999999995</c:v>
                </c:pt>
                <c:pt idx="3">
                  <c:v>0.32655499999999998</c:v>
                </c:pt>
                <c:pt idx="4">
                  <c:v>0.34704000000000002</c:v>
                </c:pt>
                <c:pt idx="5">
                  <c:v>0.32052999999999998</c:v>
                </c:pt>
                <c:pt idx="6">
                  <c:v>0.32053000000000004</c:v>
                </c:pt>
                <c:pt idx="7">
                  <c:v>0.34101500000000007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93904"/>
        <c:axId val="310194296"/>
      </c:scatterChart>
      <c:valAx>
        <c:axId val="31019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94296"/>
        <c:crosses val="autoZero"/>
        <c:crossBetween val="midCat"/>
      </c:valAx>
      <c:valAx>
        <c:axId val="31019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9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Iso_flux!$B$18:$B$25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Iso_flux!$E$7:$E$14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2576"/>
        <c:axId val="310962968"/>
      </c:scatterChart>
      <c:valAx>
        <c:axId val="3109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2968"/>
        <c:crosses val="autoZero"/>
        <c:crossBetween val="midCat"/>
      </c:valAx>
      <c:valAx>
        <c:axId val="31096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6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Iso_flux!$C$6:$C$12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Iso_flux!$C$17:$C$23</c:f>
              <c:numCache>
                <c:formatCode>General</c:formatCode>
                <c:ptCount val="7"/>
                <c:pt idx="0" formatCode="[$-413]General">
                  <c:v>0.66696749999999994</c:v>
                </c:pt>
                <c:pt idx="1">
                  <c:v>0.553095</c:v>
                </c:pt>
                <c:pt idx="2">
                  <c:v>0.49284499999999998</c:v>
                </c:pt>
                <c:pt idx="3">
                  <c:v>0.52417499999999995</c:v>
                </c:pt>
                <c:pt idx="4">
                  <c:v>0.44826000000000005</c:v>
                </c:pt>
                <c:pt idx="5">
                  <c:v>0.46151499999999995</c:v>
                </c:pt>
                <c:pt idx="6">
                  <c:v>0.41331500000000004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3752"/>
        <c:axId val="310964144"/>
      </c:scatterChart>
      <c:valAx>
        <c:axId val="31096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4144"/>
        <c:crosses val="autoZero"/>
        <c:crossBetween val="midCat"/>
      </c:valAx>
      <c:valAx>
        <c:axId val="310964144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0963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AA_corrected!$B$77</c:f>
              <c:strCache>
                <c:ptCount val="1"/>
                <c:pt idx="0">
                  <c:v>GLN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AA_corrected!$M$77:$U$77</c:f>
                <c:numCache>
                  <c:formatCode>General</c:formatCode>
                  <c:ptCount val="9"/>
                  <c:pt idx="0">
                    <c:v>3.0674292167872572E-2</c:v>
                  </c:pt>
                  <c:pt idx="1">
                    <c:v>0.11425916494968799</c:v>
                  </c:pt>
                  <c:pt idx="2">
                    <c:v>1.1620599166996646E-2</c:v>
                  </c:pt>
                  <c:pt idx="3">
                    <c:v>5.719626145999411E-2</c:v>
                  </c:pt>
                  <c:pt idx="4">
                    <c:v>7.963947011375698E-2</c:v>
                  </c:pt>
                  <c:pt idx="5">
                    <c:v>0.11002514451251591</c:v>
                  </c:pt>
                  <c:pt idx="6">
                    <c:v>1.6696969784963975E-2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AA_corrected!$M$77:$U$77</c:f>
                <c:numCache>
                  <c:formatCode>General</c:formatCode>
                  <c:ptCount val="9"/>
                  <c:pt idx="0">
                    <c:v>3.0674292167872572E-2</c:v>
                  </c:pt>
                  <c:pt idx="1">
                    <c:v>0.11425916494968799</c:v>
                  </c:pt>
                  <c:pt idx="2">
                    <c:v>1.1620599166996646E-2</c:v>
                  </c:pt>
                  <c:pt idx="3">
                    <c:v>5.719626145999411E-2</c:v>
                  </c:pt>
                  <c:pt idx="4">
                    <c:v>7.963947011375698E-2</c:v>
                  </c:pt>
                  <c:pt idx="5">
                    <c:v>0.11002514451251591</c:v>
                  </c:pt>
                  <c:pt idx="6">
                    <c:v>1.6696969784963975E-2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AA_corrected!$C$74:$K$74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AA_corrected!$C$77:$K$77</c:f>
              <c:numCache>
                <c:formatCode>[$-413]General</c:formatCode>
                <c:ptCount val="9"/>
                <c:pt idx="0">
                  <c:v>1.5508349999999997</c:v>
                </c:pt>
                <c:pt idx="1">
                  <c:v>1.0375050000000001</c:v>
                </c:pt>
                <c:pt idx="2">
                  <c:v>0.72541000000000011</c:v>
                </c:pt>
                <c:pt idx="3">
                  <c:v>0.702515</c:v>
                </c:pt>
                <c:pt idx="4">
                  <c:v>0.36391000000000001</c:v>
                </c:pt>
                <c:pt idx="5">
                  <c:v>0.259075</c:v>
                </c:pt>
                <c:pt idx="6">
                  <c:v>9.6399999999999993E-3</c:v>
                </c:pt>
                <c:pt idx="7">
                  <c:v>0</c:v>
                </c:pt>
                <c:pt idx="8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74088"/>
        <c:axId val="303874872"/>
      </c:scatterChart>
      <c:valAx>
        <c:axId val="30387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874872"/>
        <c:crosses val="autoZero"/>
        <c:crossBetween val="midCat"/>
      </c:valAx>
      <c:valAx>
        <c:axId val="30387487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3874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Iso_flux!$C$6:$C$9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Iso_flux!$C$17:$C$20</c:f>
              <c:numCache>
                <c:formatCode>General</c:formatCode>
                <c:ptCount val="4"/>
                <c:pt idx="0" formatCode="[$-413]General">
                  <c:v>0.66696749999999994</c:v>
                </c:pt>
                <c:pt idx="1">
                  <c:v>0.553095</c:v>
                </c:pt>
                <c:pt idx="2">
                  <c:v>0.49284499999999998</c:v>
                </c:pt>
                <c:pt idx="3">
                  <c:v>0.52417499999999995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4928"/>
        <c:axId val="310965320"/>
      </c:scatterChart>
      <c:valAx>
        <c:axId val="3109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5320"/>
        <c:crosses val="autoZero"/>
        <c:crossBetween val="midCat"/>
      </c:valAx>
      <c:valAx>
        <c:axId val="310965320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096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Iso_flux!$C$20:$C$23</c:f>
              <c:numCache>
                <c:formatCode>General</c:formatCode>
                <c:ptCount val="4"/>
                <c:pt idx="0">
                  <c:v>0.52417499999999995</c:v>
                </c:pt>
                <c:pt idx="1">
                  <c:v>0.44826000000000005</c:v>
                </c:pt>
                <c:pt idx="2">
                  <c:v>0.46151499999999995</c:v>
                </c:pt>
                <c:pt idx="3">
                  <c:v>0.41331500000000004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6104"/>
        <c:axId val="310966496"/>
      </c:scatterChart>
      <c:valAx>
        <c:axId val="31096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6496"/>
        <c:crosses val="autoZero"/>
        <c:crossBetween val="midCat"/>
      </c:valAx>
      <c:valAx>
        <c:axId val="3109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66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Iso_flux!$B$17:$B$24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Iso_flux!$E$17:$E$24</c:f>
              <c:numCache>
                <c:formatCode>General</c:formatCode>
                <c:ptCount val="8"/>
                <c:pt idx="0">
                  <c:v>0.68142750000000007</c:v>
                </c:pt>
                <c:pt idx="1">
                  <c:v>0.55430000000000001</c:v>
                </c:pt>
                <c:pt idx="2">
                  <c:v>0.5542999999999999</c:v>
                </c:pt>
                <c:pt idx="3">
                  <c:v>0.53019999999999989</c:v>
                </c:pt>
                <c:pt idx="4">
                  <c:v>0.53622499999999995</c:v>
                </c:pt>
                <c:pt idx="5">
                  <c:v>0.53863499999999997</c:v>
                </c:pt>
                <c:pt idx="6">
                  <c:v>0.55188999999999999</c:v>
                </c:pt>
                <c:pt idx="7">
                  <c:v>0.67600499999999997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280"/>
        <c:axId val="310967672"/>
      </c:scatterChart>
      <c:valAx>
        <c:axId val="31096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7672"/>
        <c:crosses val="autoZero"/>
        <c:crossBetween val="midCat"/>
      </c:valAx>
      <c:valAx>
        <c:axId val="31096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67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Iso_flux!$D$6:$D$10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Iso_flux!$D$17:$D$21</c:f>
              <c:numCache>
                <c:formatCode>General</c:formatCode>
                <c:ptCount val="5"/>
                <c:pt idx="0">
                  <c:v>0.65070000000000006</c:v>
                </c:pt>
                <c:pt idx="1">
                  <c:v>0.44645249999999997</c:v>
                </c:pt>
                <c:pt idx="2">
                  <c:v>0.51814999999999989</c:v>
                </c:pt>
                <c:pt idx="3">
                  <c:v>0.41452</c:v>
                </c:pt>
                <c:pt idx="4">
                  <c:v>0.38078000000000006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8456"/>
        <c:axId val="310968848"/>
      </c:scatterChart>
      <c:valAx>
        <c:axId val="31096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8848"/>
        <c:crosses val="autoZero"/>
        <c:crossBetween val="midCat"/>
      </c:valAx>
      <c:valAx>
        <c:axId val="31096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68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Iso_flux!$B$17:$B$24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Iso_flux!$F$17:$F$24</c:f>
              <c:numCache>
                <c:formatCode>General</c:formatCode>
                <c:ptCount val="8"/>
                <c:pt idx="0">
                  <c:v>0.67962</c:v>
                </c:pt>
                <c:pt idx="1">
                  <c:v>0.59285999999999994</c:v>
                </c:pt>
                <c:pt idx="2">
                  <c:v>0.60370500000000005</c:v>
                </c:pt>
                <c:pt idx="3">
                  <c:v>0.58924500000000013</c:v>
                </c:pt>
                <c:pt idx="4">
                  <c:v>0.60852500000000009</c:v>
                </c:pt>
                <c:pt idx="5">
                  <c:v>0.55911999999999995</c:v>
                </c:pt>
                <c:pt idx="6">
                  <c:v>0.55911999999999995</c:v>
                </c:pt>
                <c:pt idx="7">
                  <c:v>0.58804000000000001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9632"/>
        <c:axId val="310970024"/>
      </c:scatterChart>
      <c:valAx>
        <c:axId val="3109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0024"/>
        <c:crosses val="autoZero"/>
        <c:crossBetween val="midCat"/>
      </c:valAx>
      <c:valAx>
        <c:axId val="31097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6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leu_flux!$B$18:$B$25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leu_flux!$E$7:$E$14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0808"/>
        <c:axId val="310971200"/>
      </c:scatterChart>
      <c:valAx>
        <c:axId val="31097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1200"/>
        <c:crosses val="autoZero"/>
        <c:crossBetween val="midCat"/>
      </c:valAx>
      <c:valAx>
        <c:axId val="3109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70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leu_flux!$C$6:$C$12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leu_flux!$C$17:$C$23</c:f>
              <c:numCache>
                <c:formatCode>General</c:formatCode>
                <c:ptCount val="7"/>
                <c:pt idx="0" formatCode="[$-413]General">
                  <c:v>0.71757749999999998</c:v>
                </c:pt>
                <c:pt idx="1">
                  <c:v>0.59647499999999998</c:v>
                </c:pt>
                <c:pt idx="2">
                  <c:v>0.51573999999999998</c:v>
                </c:pt>
                <c:pt idx="3">
                  <c:v>0.55430000000000001</c:v>
                </c:pt>
                <c:pt idx="4">
                  <c:v>0.45308000000000009</c:v>
                </c:pt>
                <c:pt idx="5">
                  <c:v>0.46633499999999994</c:v>
                </c:pt>
                <c:pt idx="6">
                  <c:v>0.39403499999999997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1984"/>
        <c:axId val="310972376"/>
      </c:scatterChart>
      <c:valAx>
        <c:axId val="31097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2376"/>
        <c:crosses val="autoZero"/>
        <c:crossBetween val="midCat"/>
      </c:valAx>
      <c:valAx>
        <c:axId val="310972376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097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leu_flux!$C$6:$C$9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leu_flux!$C$17:$C$20</c:f>
              <c:numCache>
                <c:formatCode>General</c:formatCode>
                <c:ptCount val="4"/>
                <c:pt idx="0" formatCode="[$-413]General">
                  <c:v>0.71757749999999998</c:v>
                </c:pt>
                <c:pt idx="1">
                  <c:v>0.59647499999999998</c:v>
                </c:pt>
                <c:pt idx="2">
                  <c:v>0.51573999999999998</c:v>
                </c:pt>
                <c:pt idx="3">
                  <c:v>0.55430000000000001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3160"/>
        <c:axId val="310973552"/>
      </c:scatterChart>
      <c:valAx>
        <c:axId val="31097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3552"/>
        <c:crosses val="autoZero"/>
        <c:crossBetween val="midCat"/>
      </c:valAx>
      <c:valAx>
        <c:axId val="31097355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0973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leu_flux!$C$9:$C$12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leu_flux!$C$20:$C$23</c:f>
              <c:numCache>
                <c:formatCode>General</c:formatCode>
                <c:ptCount val="4"/>
                <c:pt idx="0">
                  <c:v>0.55430000000000001</c:v>
                </c:pt>
                <c:pt idx="1">
                  <c:v>0.45308000000000009</c:v>
                </c:pt>
                <c:pt idx="2">
                  <c:v>0.46633499999999994</c:v>
                </c:pt>
                <c:pt idx="3">
                  <c:v>0.39403499999999997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4336"/>
        <c:axId val="310974728"/>
      </c:scatterChart>
      <c:valAx>
        <c:axId val="3109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4728"/>
        <c:crosses val="autoZero"/>
        <c:crossBetween val="midCat"/>
      </c:valAx>
      <c:valAx>
        <c:axId val="31097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74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leu_flux!$B$17:$B$24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leu_flux!$E$17:$E$24</c:f>
              <c:numCache>
                <c:formatCode>General</c:formatCode>
                <c:ptCount val="8"/>
                <c:pt idx="0">
                  <c:v>0.69588749999999999</c:v>
                </c:pt>
                <c:pt idx="1">
                  <c:v>0.58442499999999997</c:v>
                </c:pt>
                <c:pt idx="2">
                  <c:v>0.58924499999999991</c:v>
                </c:pt>
                <c:pt idx="3">
                  <c:v>0.57599</c:v>
                </c:pt>
                <c:pt idx="4">
                  <c:v>0.55670999999999993</c:v>
                </c:pt>
                <c:pt idx="5">
                  <c:v>0.55671000000000004</c:v>
                </c:pt>
                <c:pt idx="6">
                  <c:v>0.56152999999999986</c:v>
                </c:pt>
                <c:pt idx="7">
                  <c:v>0.67239000000000004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5512"/>
        <c:axId val="310975904"/>
      </c:scatterChart>
      <c:valAx>
        <c:axId val="31097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5904"/>
        <c:crosses val="autoZero"/>
        <c:crossBetween val="midCat"/>
      </c:valAx>
      <c:valAx>
        <c:axId val="3109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75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AA_corrected!$B$76</c:f>
              <c:strCache>
                <c:ptCount val="1"/>
                <c:pt idx="0">
                  <c:v>SER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AA_corrected!$M$76:$U$76</c:f>
                <c:numCache>
                  <c:formatCode>General</c:formatCode>
                  <c:ptCount val="9"/>
                  <c:pt idx="0">
                    <c:v>1.5337146083936206E-2</c:v>
                  </c:pt>
                  <c:pt idx="1">
                    <c:v>3.1167366346869972E-2</c:v>
                  </c:pt>
                  <c:pt idx="2">
                    <c:v>4.1742424462409868E-3</c:v>
                  </c:pt>
                  <c:pt idx="3">
                    <c:v>1.6300937856454752E-2</c:v>
                  </c:pt>
                  <c:pt idx="4">
                    <c:v>2.208801484968715E-2</c:v>
                  </c:pt>
                  <c:pt idx="5">
                    <c:v>2.7292651483503596E-2</c:v>
                  </c:pt>
                  <c:pt idx="6">
                    <c:v>6.2613636693615035E-3</c:v>
                  </c:pt>
                  <c:pt idx="7">
                    <c:v>3.6150000000000071E-3</c:v>
                  </c:pt>
                  <c:pt idx="8">
                    <c:v>3.3230483181861767E-2</c:v>
                  </c:pt>
                </c:numCache>
              </c:numRef>
            </c:plus>
            <c:minus>
              <c:numRef>
                <c:f>AA_corrected!$M$76:$U$76</c:f>
                <c:numCache>
                  <c:formatCode>General</c:formatCode>
                  <c:ptCount val="9"/>
                  <c:pt idx="0">
                    <c:v>1.5337146083936206E-2</c:v>
                  </c:pt>
                  <c:pt idx="1">
                    <c:v>3.1167366346869972E-2</c:v>
                  </c:pt>
                  <c:pt idx="2">
                    <c:v>4.1742424462409868E-3</c:v>
                  </c:pt>
                  <c:pt idx="3">
                    <c:v>1.6300937856454752E-2</c:v>
                  </c:pt>
                  <c:pt idx="4">
                    <c:v>2.208801484968715E-2</c:v>
                  </c:pt>
                  <c:pt idx="5">
                    <c:v>2.7292651483503596E-2</c:v>
                  </c:pt>
                  <c:pt idx="6">
                    <c:v>6.2613636693615035E-3</c:v>
                  </c:pt>
                  <c:pt idx="7">
                    <c:v>3.6150000000000071E-3</c:v>
                  </c:pt>
                  <c:pt idx="8">
                    <c:v>3.3230483181861767E-2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AA_corrected!$C$74:$K$74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AA_corrected!$C$76:$K$76</c:f>
              <c:numCache>
                <c:formatCode>[$-413]General</c:formatCode>
                <c:ptCount val="9"/>
                <c:pt idx="0">
                  <c:v>0.379575</c:v>
                </c:pt>
                <c:pt idx="1">
                  <c:v>0.29402</c:v>
                </c:pt>
                <c:pt idx="2">
                  <c:v>0.23738500000000004</c:v>
                </c:pt>
                <c:pt idx="3">
                  <c:v>0.24099999999999999</c:v>
                </c:pt>
                <c:pt idx="4">
                  <c:v>0.18557000000000001</c:v>
                </c:pt>
                <c:pt idx="5">
                  <c:v>0.18075000000000005</c:v>
                </c:pt>
                <c:pt idx="6">
                  <c:v>0.15906000000000001</c:v>
                </c:pt>
                <c:pt idx="7">
                  <c:v>0.15906000000000001</c:v>
                </c:pt>
                <c:pt idx="8" formatCode="General">
                  <c:v>3.3230483181861767E-2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75656"/>
        <c:axId val="303876048"/>
      </c:scatterChart>
      <c:valAx>
        <c:axId val="30387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876048"/>
        <c:crosses val="autoZero"/>
        <c:crossBetween val="midCat"/>
      </c:valAx>
      <c:valAx>
        <c:axId val="303876048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387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leu_flux!$D$6:$D$10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leu_flux!$D$17:$D$21</c:f>
              <c:numCache>
                <c:formatCode>General</c:formatCode>
                <c:ptCount val="5"/>
                <c:pt idx="0">
                  <c:v>0.67239000000000004</c:v>
                </c:pt>
                <c:pt idx="1">
                  <c:v>0.49344749999999998</c:v>
                </c:pt>
                <c:pt idx="2">
                  <c:v>0.54586500000000004</c:v>
                </c:pt>
                <c:pt idx="3">
                  <c:v>0.449465</c:v>
                </c:pt>
                <c:pt idx="4">
                  <c:v>0.41090500000000002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6688"/>
        <c:axId val="310977080"/>
      </c:scatterChart>
      <c:valAx>
        <c:axId val="31097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7080"/>
        <c:crosses val="autoZero"/>
        <c:crossBetween val="midCat"/>
      </c:valAx>
      <c:valAx>
        <c:axId val="31097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7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leu_flux!$B$17:$B$24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leu_flux!$F$17:$F$24</c:f>
              <c:numCache>
                <c:formatCode>General</c:formatCode>
                <c:ptCount val="8"/>
                <c:pt idx="0">
                  <c:v>0.73746</c:v>
                </c:pt>
                <c:pt idx="1">
                  <c:v>0.62659999999999993</c:v>
                </c:pt>
                <c:pt idx="2">
                  <c:v>0.62780499999999995</c:v>
                </c:pt>
                <c:pt idx="3">
                  <c:v>0.61454999999999993</c:v>
                </c:pt>
                <c:pt idx="4">
                  <c:v>0.63503500000000002</c:v>
                </c:pt>
                <c:pt idx="5">
                  <c:v>0.57599</c:v>
                </c:pt>
                <c:pt idx="6">
                  <c:v>0.57237499999999997</c:v>
                </c:pt>
                <c:pt idx="7">
                  <c:v>0.598885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7864"/>
        <c:axId val="310978256"/>
      </c:scatterChart>
      <c:valAx>
        <c:axId val="31097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8256"/>
        <c:crosses val="autoZero"/>
        <c:crossBetween val="midCat"/>
      </c:valAx>
      <c:valAx>
        <c:axId val="31097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77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Lys_flux!$B$18:$B$25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Lys_flux!$E$7:$E$14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4568"/>
        <c:axId val="311864960"/>
      </c:scatterChart>
      <c:valAx>
        <c:axId val="31186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4960"/>
        <c:crosses val="autoZero"/>
        <c:crossBetween val="midCat"/>
      </c:valAx>
      <c:valAx>
        <c:axId val="3118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864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Lys_flux!$C$6:$C$12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Lys_flux!$C$17:$C$23</c:f>
              <c:numCache>
                <c:formatCode>General</c:formatCode>
                <c:ptCount val="7"/>
                <c:pt idx="0" formatCode="[$-413]General">
                  <c:v>0.74107500000000004</c:v>
                </c:pt>
                <c:pt idx="1">
                  <c:v>0.64708500000000002</c:v>
                </c:pt>
                <c:pt idx="2">
                  <c:v>0.59165500000000004</c:v>
                </c:pt>
                <c:pt idx="3">
                  <c:v>0.68082500000000001</c:v>
                </c:pt>
                <c:pt idx="4">
                  <c:v>0.59767999999999999</c:v>
                </c:pt>
                <c:pt idx="5">
                  <c:v>0.64346999999999999</c:v>
                </c:pt>
                <c:pt idx="6">
                  <c:v>0.59285999999999994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5744"/>
        <c:axId val="311866136"/>
      </c:scatterChart>
      <c:valAx>
        <c:axId val="31186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6136"/>
        <c:crosses val="autoZero"/>
        <c:crossBetween val="midCat"/>
      </c:valAx>
      <c:valAx>
        <c:axId val="311866136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1865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Lys_flux!$C$6:$C$9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Lys_flux!$C$17:$C$20</c:f>
              <c:numCache>
                <c:formatCode>General</c:formatCode>
                <c:ptCount val="4"/>
                <c:pt idx="0" formatCode="[$-413]General">
                  <c:v>0.74107500000000004</c:v>
                </c:pt>
                <c:pt idx="1">
                  <c:v>0.64708500000000002</c:v>
                </c:pt>
                <c:pt idx="2">
                  <c:v>0.59165500000000004</c:v>
                </c:pt>
                <c:pt idx="3">
                  <c:v>0.68082500000000001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6920"/>
        <c:axId val="311867312"/>
      </c:scatterChart>
      <c:valAx>
        <c:axId val="31186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7312"/>
        <c:crosses val="autoZero"/>
        <c:crossBetween val="midCat"/>
      </c:valAx>
      <c:valAx>
        <c:axId val="31186731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1866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Lys_flux!$C$9:$C$12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Lys_flux!$C$20:$C$23</c:f>
              <c:numCache>
                <c:formatCode>General</c:formatCode>
                <c:ptCount val="4"/>
                <c:pt idx="0">
                  <c:v>0.68082500000000001</c:v>
                </c:pt>
                <c:pt idx="1">
                  <c:v>0.59767999999999999</c:v>
                </c:pt>
                <c:pt idx="2">
                  <c:v>0.64346999999999999</c:v>
                </c:pt>
                <c:pt idx="3">
                  <c:v>0.59285999999999994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8096"/>
        <c:axId val="311868488"/>
      </c:scatterChart>
      <c:valAx>
        <c:axId val="3118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8488"/>
        <c:crosses val="autoZero"/>
        <c:crossBetween val="midCat"/>
      </c:valAx>
      <c:valAx>
        <c:axId val="31186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86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Lys_flux!$B$17:$B$24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Lys_flux!$E$17:$E$24</c:f>
              <c:numCache>
                <c:formatCode>General</c:formatCode>
                <c:ptCount val="8"/>
                <c:pt idx="0">
                  <c:v>0.68865749999999992</c:v>
                </c:pt>
                <c:pt idx="1">
                  <c:v>0.61695999999999995</c:v>
                </c:pt>
                <c:pt idx="2">
                  <c:v>0.644675</c:v>
                </c:pt>
                <c:pt idx="3">
                  <c:v>0.63865000000000005</c:v>
                </c:pt>
                <c:pt idx="4">
                  <c:v>0.63503500000000013</c:v>
                </c:pt>
                <c:pt idx="5">
                  <c:v>0.63443249999999995</c:v>
                </c:pt>
                <c:pt idx="6">
                  <c:v>0.656725</c:v>
                </c:pt>
                <c:pt idx="7">
                  <c:v>0.78927500000000006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9272"/>
        <c:axId val="311869664"/>
      </c:scatterChart>
      <c:valAx>
        <c:axId val="3118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9664"/>
        <c:crosses val="autoZero"/>
        <c:crossBetween val="midCat"/>
      </c:valAx>
      <c:valAx>
        <c:axId val="3118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869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Lys_flux!$D$6:$D$10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Lys_flux!$D$17:$D$21</c:f>
              <c:numCache>
                <c:formatCode>General</c:formatCode>
                <c:ptCount val="5"/>
                <c:pt idx="0">
                  <c:v>0.67600499999999997</c:v>
                </c:pt>
                <c:pt idx="1">
                  <c:v>0.52056000000000002</c:v>
                </c:pt>
                <c:pt idx="2">
                  <c:v>0.64226499999999997</c:v>
                </c:pt>
                <c:pt idx="3">
                  <c:v>0.54947999999999997</c:v>
                </c:pt>
                <c:pt idx="4">
                  <c:v>0.54947999999999997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70448"/>
        <c:axId val="311870840"/>
      </c:scatterChart>
      <c:valAx>
        <c:axId val="31187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70840"/>
        <c:crosses val="autoZero"/>
        <c:crossBetween val="midCat"/>
      </c:valAx>
      <c:valAx>
        <c:axId val="31187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87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Lys_flux!$B$17:$B$24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Lys_flux!$F$17:$F$24</c:f>
              <c:numCache>
                <c:formatCode>General</c:formatCode>
                <c:ptCount val="8"/>
                <c:pt idx="0">
                  <c:v>0.75553500000000007</c:v>
                </c:pt>
                <c:pt idx="1">
                  <c:v>0.64829000000000014</c:v>
                </c:pt>
                <c:pt idx="2">
                  <c:v>0.67841499999999988</c:v>
                </c:pt>
                <c:pt idx="3">
                  <c:v>0.67721000000000009</c:v>
                </c:pt>
                <c:pt idx="4">
                  <c:v>0.73625499999999999</c:v>
                </c:pt>
                <c:pt idx="5">
                  <c:v>0.67239000000000004</c:v>
                </c:pt>
                <c:pt idx="6">
                  <c:v>0.67239000000000004</c:v>
                </c:pt>
                <c:pt idx="7">
                  <c:v>0.71215500000000009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71624"/>
        <c:axId val="311872016"/>
      </c:scatterChart>
      <c:valAx>
        <c:axId val="31187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72016"/>
        <c:crosses val="autoZero"/>
        <c:crossBetween val="midCat"/>
      </c:valAx>
      <c:valAx>
        <c:axId val="31187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871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fluxes'!$B$2</c:f>
              <c:strCache>
                <c:ptCount val="1"/>
                <c:pt idx="0">
                  <c:v>complete 0-47</c:v>
                </c:pt>
              </c:strCache>
            </c:strRef>
          </c:tx>
          <c:invertIfNegative val="0"/>
          <c:cat>
            <c:strRef>
              <c:f>'overview fluxes'!$A$3:$A$18</c:f>
              <c:strCache>
                <c:ptCount val="16"/>
                <c:pt idx="0">
                  <c:v>Glc</c:v>
                </c:pt>
                <c:pt idx="1">
                  <c:v>Pyr</c:v>
                </c:pt>
                <c:pt idx="2">
                  <c:v>Gln</c:v>
                </c:pt>
                <c:pt idx="3">
                  <c:v>Ser</c:v>
                </c:pt>
                <c:pt idx="4">
                  <c:v>Glu</c:v>
                </c:pt>
                <c:pt idx="5">
                  <c:v>His</c:v>
                </c:pt>
                <c:pt idx="6">
                  <c:v>Gly</c:v>
                </c:pt>
                <c:pt idx="7">
                  <c:v>Thr</c:v>
                </c:pt>
                <c:pt idx="8">
                  <c:v>Tyr</c:v>
                </c:pt>
                <c:pt idx="9">
                  <c:v>Cys</c:v>
                </c:pt>
                <c:pt idx="10">
                  <c:v>Val</c:v>
                </c:pt>
                <c:pt idx="11">
                  <c:v>Met</c:v>
                </c:pt>
                <c:pt idx="12">
                  <c:v>Phe</c:v>
                </c:pt>
                <c:pt idx="13">
                  <c:v>Iso</c:v>
                </c:pt>
                <c:pt idx="14">
                  <c:v>Leu</c:v>
                </c:pt>
                <c:pt idx="15">
                  <c:v>Lys</c:v>
                </c:pt>
              </c:strCache>
            </c:strRef>
          </c:cat>
          <c:val>
            <c:numRef>
              <c:f>'overview fluxes'!$B$3:$B$18</c:f>
              <c:numCache>
                <c:formatCode>General</c:formatCode>
                <c:ptCount val="16"/>
                <c:pt idx="0">
                  <c:v>-3.4614458801969916</c:v>
                </c:pt>
                <c:pt idx="1">
                  <c:v>0.50681452800979387</c:v>
                </c:pt>
                <c:pt idx="2">
                  <c:v>-1.916454949038481</c:v>
                </c:pt>
                <c:pt idx="3">
                  <c:v>-0.3160943007244395</c:v>
                </c:pt>
                <c:pt idx="4">
                  <c:v>0.32196023693198156</c:v>
                </c:pt>
                <c:pt idx="5">
                  <c:v>-3.8298367590421406E-2</c:v>
                </c:pt>
                <c:pt idx="6">
                  <c:v>0.1341276488423461</c:v>
                </c:pt>
                <c:pt idx="7">
                  <c:v>-2.2605660554211714E-2</c:v>
                </c:pt>
                <c:pt idx="8">
                  <c:v>-2.0122816553938546E-2</c:v>
                </c:pt>
                <c:pt idx="9">
                  <c:v>-0.13161776842827694</c:v>
                </c:pt>
                <c:pt idx="10">
                  <c:v>-0.19146673271072523</c:v>
                </c:pt>
                <c:pt idx="11">
                  <c:v>-5.2379833109212362E-2</c:v>
                </c:pt>
                <c:pt idx="12">
                  <c:v>-0.2387823880262766</c:v>
                </c:pt>
                <c:pt idx="13">
                  <c:v>-0.31488313375878907</c:v>
                </c:pt>
                <c:pt idx="14">
                  <c:v>-0.37238701100649618</c:v>
                </c:pt>
                <c:pt idx="15">
                  <c:v>-0.13159008829034291</c:v>
                </c:pt>
              </c:numCache>
            </c:numRef>
          </c:val>
        </c:ser>
        <c:ser>
          <c:idx val="1"/>
          <c:order val="1"/>
          <c:tx>
            <c:strRef>
              <c:f>'overview fluxes'!$C$2</c:f>
              <c:strCache>
                <c:ptCount val="1"/>
                <c:pt idx="0">
                  <c:v>complete 47-89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'overview fluxes'!$A$3:$A$18</c:f>
              <c:strCache>
                <c:ptCount val="16"/>
                <c:pt idx="0">
                  <c:v>Glc</c:v>
                </c:pt>
                <c:pt idx="1">
                  <c:v>Pyr</c:v>
                </c:pt>
                <c:pt idx="2">
                  <c:v>Gln</c:v>
                </c:pt>
                <c:pt idx="3">
                  <c:v>Ser</c:v>
                </c:pt>
                <c:pt idx="4">
                  <c:v>Glu</c:v>
                </c:pt>
                <c:pt idx="5">
                  <c:v>His</c:v>
                </c:pt>
                <c:pt idx="6">
                  <c:v>Gly</c:v>
                </c:pt>
                <c:pt idx="7">
                  <c:v>Thr</c:v>
                </c:pt>
                <c:pt idx="8">
                  <c:v>Tyr</c:v>
                </c:pt>
                <c:pt idx="9">
                  <c:v>Cys</c:v>
                </c:pt>
                <c:pt idx="10">
                  <c:v>Val</c:v>
                </c:pt>
                <c:pt idx="11">
                  <c:v>Met</c:v>
                </c:pt>
                <c:pt idx="12">
                  <c:v>Phe</c:v>
                </c:pt>
                <c:pt idx="13">
                  <c:v>Iso</c:v>
                </c:pt>
                <c:pt idx="14">
                  <c:v>Leu</c:v>
                </c:pt>
                <c:pt idx="15">
                  <c:v>Lys</c:v>
                </c:pt>
              </c:strCache>
            </c:strRef>
          </c:cat>
          <c:val>
            <c:numRef>
              <c:f>'overview fluxes'!$C$3:$C$18</c:f>
              <c:numCache>
                <c:formatCode>General</c:formatCode>
                <c:ptCount val="16"/>
                <c:pt idx="0">
                  <c:v>-2.5147663226116825</c:v>
                </c:pt>
                <c:pt idx="1">
                  <c:v>-0.27457416320543493</c:v>
                </c:pt>
                <c:pt idx="2">
                  <c:v>-0.79939777862001904</c:v>
                </c:pt>
                <c:pt idx="3">
                  <c:v>-9.5670083862241462E-2</c:v>
                </c:pt>
                <c:pt idx="4">
                  <c:v>0.16717717759146353</c:v>
                </c:pt>
                <c:pt idx="5">
                  <c:v>-2.7305797663318358E-2</c:v>
                </c:pt>
                <c:pt idx="6">
                  <c:v>3.5201241237827932E-2</c:v>
                </c:pt>
                <c:pt idx="7">
                  <c:v>-2.5819826794686605E-2</c:v>
                </c:pt>
                <c:pt idx="8">
                  <c:v>7.444293705950694E-3</c:v>
                </c:pt>
                <c:pt idx="9">
                  <c:v>-6.7602690030342388E-2</c:v>
                </c:pt>
                <c:pt idx="10">
                  <c:v>-9.4222617961054314E-2</c:v>
                </c:pt>
                <c:pt idx="11">
                  <c:v>-3.9068102593449096E-2</c:v>
                </c:pt>
                <c:pt idx="12">
                  <c:v>-9.2008101020898375E-2</c:v>
                </c:pt>
                <c:pt idx="13">
                  <c:v>-0.12456693886784236</c:v>
                </c:pt>
                <c:pt idx="14">
                  <c:v>-0.17988911128119597</c:v>
                </c:pt>
                <c:pt idx="15">
                  <c:v>-9.4397976000291497E-2</c:v>
                </c:pt>
              </c:numCache>
            </c:numRef>
          </c:val>
        </c:ser>
        <c:ser>
          <c:idx val="2"/>
          <c:order val="2"/>
          <c:tx>
            <c:strRef>
              <c:f>'overview fluxes'!$D$2</c:f>
              <c:strCache>
                <c:ptCount val="1"/>
                <c:pt idx="0">
                  <c:v>glc- (0-65)</c:v>
                </c:pt>
              </c:strCache>
            </c:strRef>
          </c:tx>
          <c:invertIfNegative val="0"/>
          <c:cat>
            <c:strRef>
              <c:f>'overview fluxes'!$A$3:$A$18</c:f>
              <c:strCache>
                <c:ptCount val="16"/>
                <c:pt idx="0">
                  <c:v>Glc</c:v>
                </c:pt>
                <c:pt idx="1">
                  <c:v>Pyr</c:v>
                </c:pt>
                <c:pt idx="2">
                  <c:v>Gln</c:v>
                </c:pt>
                <c:pt idx="3">
                  <c:v>Ser</c:v>
                </c:pt>
                <c:pt idx="4">
                  <c:v>Glu</c:v>
                </c:pt>
                <c:pt idx="5">
                  <c:v>His</c:v>
                </c:pt>
                <c:pt idx="6">
                  <c:v>Gly</c:v>
                </c:pt>
                <c:pt idx="7">
                  <c:v>Thr</c:v>
                </c:pt>
                <c:pt idx="8">
                  <c:v>Tyr</c:v>
                </c:pt>
                <c:pt idx="9">
                  <c:v>Cys</c:v>
                </c:pt>
                <c:pt idx="10">
                  <c:v>Val</c:v>
                </c:pt>
                <c:pt idx="11">
                  <c:v>Met</c:v>
                </c:pt>
                <c:pt idx="12">
                  <c:v>Phe</c:v>
                </c:pt>
                <c:pt idx="13">
                  <c:v>Iso</c:v>
                </c:pt>
                <c:pt idx="14">
                  <c:v>Leu</c:v>
                </c:pt>
                <c:pt idx="15">
                  <c:v>Lys</c:v>
                </c:pt>
              </c:strCache>
            </c:strRef>
          </c:cat>
          <c:val>
            <c:numRef>
              <c:f>'overview fluxes'!$D$3:$D$18</c:f>
              <c:numCache>
                <c:formatCode>General</c:formatCode>
                <c:ptCount val="16"/>
                <c:pt idx="1">
                  <c:v>0.48893743629859376</c:v>
                </c:pt>
                <c:pt idx="2">
                  <c:v>-2.2477521013874866</c:v>
                </c:pt>
                <c:pt idx="3">
                  <c:v>-0.31561837474655574</c:v>
                </c:pt>
                <c:pt idx="4">
                  <c:v>0.42495104963124991</c:v>
                </c:pt>
                <c:pt idx="5">
                  <c:v>-4.8126932801015397E-2</c:v>
                </c:pt>
                <c:pt idx="6">
                  <c:v>0.34081500299666445</c:v>
                </c:pt>
                <c:pt idx="7">
                  <c:v>-0.12931462152004569</c:v>
                </c:pt>
                <c:pt idx="8">
                  <c:v>-7.2354645042585028E-2</c:v>
                </c:pt>
                <c:pt idx="9">
                  <c:v>-4.4806633420306788E-2</c:v>
                </c:pt>
                <c:pt idx="10">
                  <c:v>-0.260943120899222</c:v>
                </c:pt>
                <c:pt idx="11">
                  <c:v>-6.6161989484063863E-2</c:v>
                </c:pt>
                <c:pt idx="12">
                  <c:v>-0.20026118222594391</c:v>
                </c:pt>
                <c:pt idx="13">
                  <c:v>-0.41391239872765351</c:v>
                </c:pt>
                <c:pt idx="14">
                  <c:v>-0.41155068364811886</c:v>
                </c:pt>
                <c:pt idx="15">
                  <c:v>-0.14709039480729458</c:v>
                </c:pt>
              </c:numCache>
            </c:numRef>
          </c:val>
        </c:ser>
        <c:ser>
          <c:idx val="3"/>
          <c:order val="3"/>
          <c:tx>
            <c:strRef>
              <c:f>'overview fluxes'!$E$2</c:f>
              <c:strCache>
                <c:ptCount val="1"/>
                <c:pt idx="0">
                  <c:v>gln- (0-95)</c:v>
                </c:pt>
              </c:strCache>
            </c:strRef>
          </c:tx>
          <c:invertIfNegative val="0"/>
          <c:cat>
            <c:strRef>
              <c:f>'overview fluxes'!$A$3:$A$18</c:f>
              <c:strCache>
                <c:ptCount val="16"/>
                <c:pt idx="0">
                  <c:v>Glc</c:v>
                </c:pt>
                <c:pt idx="1">
                  <c:v>Pyr</c:v>
                </c:pt>
                <c:pt idx="2">
                  <c:v>Gln</c:v>
                </c:pt>
                <c:pt idx="3">
                  <c:v>Ser</c:v>
                </c:pt>
                <c:pt idx="4">
                  <c:v>Glu</c:v>
                </c:pt>
                <c:pt idx="5">
                  <c:v>His</c:v>
                </c:pt>
                <c:pt idx="6">
                  <c:v>Gly</c:v>
                </c:pt>
                <c:pt idx="7">
                  <c:v>Thr</c:v>
                </c:pt>
                <c:pt idx="8">
                  <c:v>Tyr</c:v>
                </c:pt>
                <c:pt idx="9">
                  <c:v>Cys</c:v>
                </c:pt>
                <c:pt idx="10">
                  <c:v>Val</c:v>
                </c:pt>
                <c:pt idx="11">
                  <c:v>Met</c:v>
                </c:pt>
                <c:pt idx="12">
                  <c:v>Phe</c:v>
                </c:pt>
                <c:pt idx="13">
                  <c:v>Iso</c:v>
                </c:pt>
                <c:pt idx="14">
                  <c:v>Leu</c:v>
                </c:pt>
                <c:pt idx="15">
                  <c:v>Lys</c:v>
                </c:pt>
              </c:strCache>
            </c:strRef>
          </c:cat>
          <c:val>
            <c:numRef>
              <c:f>'overview fluxes'!$E$3:$E$18</c:f>
              <c:numCache>
                <c:formatCode>General</c:formatCode>
                <c:ptCount val="16"/>
                <c:pt idx="0">
                  <c:v>-1.7609204666264369</c:v>
                </c:pt>
                <c:pt idx="1">
                  <c:v>8.0772871403467866E-2</c:v>
                </c:pt>
                <c:pt idx="3">
                  <c:v>-0.49826278674909941</c:v>
                </c:pt>
                <c:pt idx="4">
                  <c:v>0.18308295403233829</c:v>
                </c:pt>
                <c:pt idx="5">
                  <c:v>3.5075906768089173E-2</c:v>
                </c:pt>
                <c:pt idx="6">
                  <c:v>0.51252018260008125</c:v>
                </c:pt>
                <c:pt idx="7">
                  <c:v>0.18403606487165053</c:v>
                </c:pt>
                <c:pt idx="8">
                  <c:v>8.1385670507395064E-2</c:v>
                </c:pt>
                <c:pt idx="9">
                  <c:v>-9.3479826026455326E-2</c:v>
                </c:pt>
                <c:pt idx="10">
                  <c:v>8.0810948240993538E-2</c:v>
                </c:pt>
                <c:pt idx="11">
                  <c:v>8.8492950211777888E-3</c:v>
                </c:pt>
                <c:pt idx="12">
                  <c:v>9.1252331031209347E-2</c:v>
                </c:pt>
                <c:pt idx="13">
                  <c:v>-5.234256268476413E-2</c:v>
                </c:pt>
                <c:pt idx="14">
                  <c:v>-9.3943887483798297E-2</c:v>
                </c:pt>
                <c:pt idx="15">
                  <c:v>0.1104609056616886</c:v>
                </c:pt>
              </c:numCache>
            </c:numRef>
          </c:val>
        </c:ser>
        <c:ser>
          <c:idx val="4"/>
          <c:order val="4"/>
          <c:tx>
            <c:strRef>
              <c:f>'overview fluxes'!$F$2</c:f>
              <c:strCache>
                <c:ptCount val="1"/>
                <c:pt idx="0">
                  <c:v>glc-gln-(0-95)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'overview fluxes'!$A$3:$A$18</c:f>
              <c:strCache>
                <c:ptCount val="16"/>
                <c:pt idx="0">
                  <c:v>Glc</c:v>
                </c:pt>
                <c:pt idx="1">
                  <c:v>Pyr</c:v>
                </c:pt>
                <c:pt idx="2">
                  <c:v>Gln</c:v>
                </c:pt>
                <c:pt idx="3">
                  <c:v>Ser</c:v>
                </c:pt>
                <c:pt idx="4">
                  <c:v>Glu</c:v>
                </c:pt>
                <c:pt idx="5">
                  <c:v>His</c:v>
                </c:pt>
                <c:pt idx="6">
                  <c:v>Gly</c:v>
                </c:pt>
                <c:pt idx="7">
                  <c:v>Thr</c:v>
                </c:pt>
                <c:pt idx="8">
                  <c:v>Tyr</c:v>
                </c:pt>
                <c:pt idx="9">
                  <c:v>Cys</c:v>
                </c:pt>
                <c:pt idx="10">
                  <c:v>Val</c:v>
                </c:pt>
                <c:pt idx="11">
                  <c:v>Met</c:v>
                </c:pt>
                <c:pt idx="12">
                  <c:v>Phe</c:v>
                </c:pt>
                <c:pt idx="13">
                  <c:v>Iso</c:v>
                </c:pt>
                <c:pt idx="14">
                  <c:v>Leu</c:v>
                </c:pt>
                <c:pt idx="15">
                  <c:v>Lys</c:v>
                </c:pt>
              </c:strCache>
            </c:strRef>
          </c:cat>
          <c:val>
            <c:numRef>
              <c:f>'overview fluxes'!$F$3:$F$18</c:f>
              <c:numCache>
                <c:formatCode>General</c:formatCode>
                <c:ptCount val="16"/>
                <c:pt idx="1">
                  <c:v>0.16643109283496996</c:v>
                </c:pt>
                <c:pt idx="3">
                  <c:v>-0.54082621074480264</c:v>
                </c:pt>
                <c:pt idx="4">
                  <c:v>0.14057797781508158</c:v>
                </c:pt>
                <c:pt idx="5">
                  <c:v>5.4304099602642351E-3</c:v>
                </c:pt>
                <c:pt idx="6">
                  <c:v>0.47710356548578065</c:v>
                </c:pt>
                <c:pt idx="7">
                  <c:v>8.3602436171720418E-2</c:v>
                </c:pt>
                <c:pt idx="8">
                  <c:v>8.0637972710581023E-3</c:v>
                </c:pt>
                <c:pt idx="9">
                  <c:v>-0.12064871575348116</c:v>
                </c:pt>
                <c:pt idx="10">
                  <c:v>-1.903497590836839E-2</c:v>
                </c:pt>
                <c:pt idx="11">
                  <c:v>-2.0865408417749729E-2</c:v>
                </c:pt>
                <c:pt idx="12">
                  <c:v>-5.0422517150315108E-3</c:v>
                </c:pt>
                <c:pt idx="13">
                  <c:v>-0.16601756476978824</c:v>
                </c:pt>
                <c:pt idx="14">
                  <c:v>-0.2457117801782352</c:v>
                </c:pt>
                <c:pt idx="15">
                  <c:v>-3.674564721535499E-2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73192"/>
        <c:axId val="311873584"/>
      </c:barChart>
      <c:catAx>
        <c:axId val="31187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873584"/>
        <c:crosses val="autoZero"/>
        <c:auto val="1"/>
        <c:lblAlgn val="ctr"/>
        <c:lblOffset val="100"/>
        <c:noMultiLvlLbl val="0"/>
      </c:catAx>
      <c:valAx>
        <c:axId val="31187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Specific</a:t>
                </a:r>
                <a:r>
                  <a:rPr lang="nl-NL" baseline="0"/>
                  <a:t> production flux (nmol/min/10</a:t>
                </a:r>
                <a:r>
                  <a:rPr lang="nl-NL" baseline="30000"/>
                  <a:t>6 </a:t>
                </a:r>
                <a:r>
                  <a:rPr lang="nl-NL" baseline="0"/>
                  <a:t>cells)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87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AA_corrected!$B$98</c:f>
              <c:strCache>
                <c:ptCount val="1"/>
                <c:pt idx="0">
                  <c:v>SER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AA_corrected!$M$98:$U$98</c:f>
                <c:numCache>
                  <c:formatCode>General</c:formatCode>
                  <c:ptCount val="9"/>
                  <c:pt idx="0">
                    <c:v>1.0224764055957496E-2</c:v>
                  </c:pt>
                  <c:pt idx="1">
                    <c:v>3.0100890352280307E-2</c:v>
                  </c:pt>
                  <c:pt idx="2">
                    <c:v>3.280168478904695E-2</c:v>
                  </c:pt>
                  <c:pt idx="3">
                    <c:v>9.564390989498503E-3</c:v>
                  </c:pt>
                  <c:pt idx="4">
                    <c:v>3.6210199875173321E-2</c:v>
                  </c:pt>
                  <c:pt idx="5">
                    <c:v>1.8074999999999897E-2</c:v>
                  </c:pt>
                  <c:pt idx="6">
                    <c:v>2.0555760141624319E-2</c:v>
                  </c:pt>
                  <c:pt idx="7">
                    <c:v>5.5220037124217979E-3</c:v>
                  </c:pt>
                  <c:pt idx="8">
                    <c:v>8.3484848924819839E-3</c:v>
                  </c:pt>
                </c:numCache>
              </c:numRef>
            </c:plus>
            <c:minus>
              <c:numRef>
                <c:f>AA_corrected!$M$98:$U$98</c:f>
                <c:numCache>
                  <c:formatCode>General</c:formatCode>
                  <c:ptCount val="9"/>
                  <c:pt idx="0">
                    <c:v>1.0224764055957496E-2</c:v>
                  </c:pt>
                  <c:pt idx="1">
                    <c:v>3.0100890352280307E-2</c:v>
                  </c:pt>
                  <c:pt idx="2">
                    <c:v>3.280168478904695E-2</c:v>
                  </c:pt>
                  <c:pt idx="3">
                    <c:v>9.564390989498503E-3</c:v>
                  </c:pt>
                  <c:pt idx="4">
                    <c:v>3.6210199875173321E-2</c:v>
                  </c:pt>
                  <c:pt idx="5">
                    <c:v>1.8074999999999897E-2</c:v>
                  </c:pt>
                  <c:pt idx="6">
                    <c:v>2.0555760141624319E-2</c:v>
                  </c:pt>
                  <c:pt idx="7">
                    <c:v>5.5220037124217979E-3</c:v>
                  </c:pt>
                  <c:pt idx="8">
                    <c:v>8.3484848924819839E-3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AA_corrected!$C$96:$K$96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AA_corrected!$C$98:$K$98</c:f>
              <c:numCache>
                <c:formatCode>[$-413]General</c:formatCode>
                <c:ptCount val="9"/>
                <c:pt idx="0">
                  <c:v>0.38318999999999998</c:v>
                </c:pt>
                <c:pt idx="1">
                  <c:v>0.29040500000000002</c:v>
                </c:pt>
                <c:pt idx="2">
                  <c:v>0.25064000000000003</c:v>
                </c:pt>
                <c:pt idx="3">
                  <c:v>0.227745</c:v>
                </c:pt>
                <c:pt idx="4">
                  <c:v>0.18557000000000001</c:v>
                </c:pt>
                <c:pt idx="5">
                  <c:v>0.13375499999999999</c:v>
                </c:pt>
                <c:pt idx="6">
                  <c:v>0.13255000000000003</c:v>
                </c:pt>
                <c:pt idx="7">
                  <c:v>9.8809999999999995E-2</c:v>
                </c:pt>
                <c:pt idx="8">
                  <c:v>3.4945000000000004E-2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64016"/>
        <c:axId val="305364408"/>
      </c:scatterChart>
      <c:valAx>
        <c:axId val="30536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64408"/>
        <c:crosses val="autoZero"/>
        <c:crossBetween val="midCat"/>
      </c:valAx>
      <c:valAx>
        <c:axId val="305364408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536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AA_corrected!$B$147</c:f>
              <c:strCache>
                <c:ptCount val="1"/>
                <c:pt idx="0">
                  <c:v>GLN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AA_corrected!$M$147:$U$147</c:f>
                <c:numCache>
                  <c:formatCode>General</c:formatCode>
                  <c:ptCount val="9"/>
                  <c:pt idx="1">
                    <c:v>0.15592765185335106</c:v>
                  </c:pt>
                  <c:pt idx="2">
                    <c:v>4.8545201359145709E-2</c:v>
                  </c:pt>
                  <c:pt idx="3">
                    <c:v>9.1548283981732564E-2</c:v>
                  </c:pt>
                  <c:pt idx="4">
                    <c:v>4.9080642569143337E-2</c:v>
                  </c:pt>
                  <c:pt idx="5">
                    <c:v>0.14570288779739407</c:v>
                  </c:pt>
                  <c:pt idx="6">
                    <c:v>1.0224764055957496E-2</c:v>
                  </c:pt>
                  <c:pt idx="7">
                    <c:v>2.0871212231204851E-3</c:v>
                  </c:pt>
                  <c:pt idx="8">
                    <c:v>0.11896590971786836</c:v>
                  </c:pt>
                </c:numCache>
              </c:numRef>
            </c:plus>
            <c:minus>
              <c:numRef>
                <c:f>AA_corrected!$M$147:$U$147</c:f>
                <c:numCache>
                  <c:formatCode>General</c:formatCode>
                  <c:ptCount val="9"/>
                  <c:pt idx="1">
                    <c:v>0.15592765185335106</c:v>
                  </c:pt>
                  <c:pt idx="2">
                    <c:v>4.8545201359145709E-2</c:v>
                  </c:pt>
                  <c:pt idx="3">
                    <c:v>9.1548283981732564E-2</c:v>
                  </c:pt>
                  <c:pt idx="4">
                    <c:v>4.9080642569143337E-2</c:v>
                  </c:pt>
                  <c:pt idx="5">
                    <c:v>0.14570288779739407</c:v>
                  </c:pt>
                  <c:pt idx="6">
                    <c:v>1.0224764055957496E-2</c:v>
                  </c:pt>
                  <c:pt idx="7">
                    <c:v>2.0871212231204851E-3</c:v>
                  </c:pt>
                  <c:pt idx="8">
                    <c:v>0.11896590971786836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AA_corrected!$C$144:$K$144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AA_corrected!$C$147:$K$147</c:f>
              <c:numCache>
                <c:formatCode>[$-413]General</c:formatCode>
                <c:ptCount val="9"/>
                <c:pt idx="0">
                  <c:v>1.4387699999999999</c:v>
                </c:pt>
                <c:pt idx="1">
                  <c:v>0.85856250000000001</c:v>
                </c:pt>
                <c:pt idx="2">
                  <c:v>0.67359500000000005</c:v>
                </c:pt>
                <c:pt idx="3">
                  <c:v>0.41331500000000004</c:v>
                </c:pt>
                <c:pt idx="4">
                  <c:v>0.16749499999999998</c:v>
                </c:pt>
                <c:pt idx="5">
                  <c:v>0.184365</c:v>
                </c:pt>
                <c:pt idx="6">
                  <c:v>-0.140985</c:v>
                </c:pt>
                <c:pt idx="7">
                  <c:v>-0.18557000000000001</c:v>
                </c:pt>
                <c:pt idx="8">
                  <c:v>-0.13737000000000002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65192"/>
        <c:axId val="305365584"/>
      </c:scatterChart>
      <c:valAx>
        <c:axId val="30536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65584"/>
        <c:crosses val="autoZero"/>
        <c:crossBetween val="midCat"/>
      </c:valAx>
      <c:valAx>
        <c:axId val="305365584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5365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AA_corrected!$B$146</c:f>
              <c:strCache>
                <c:ptCount val="1"/>
                <c:pt idx="0">
                  <c:v>SER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AA_corrected!$M$146:$U$146</c:f>
                <c:numCache>
                  <c:formatCode>General</c:formatCode>
                  <c:ptCount val="9"/>
                  <c:pt idx="1">
                    <c:v>4.3455247237819204E-2</c:v>
                  </c:pt>
                  <c:pt idx="2">
                    <c:v>1.1620599166996476E-2</c:v>
                  </c:pt>
                  <c:pt idx="3">
                    <c:v>2.3520661661611455E-2</c:v>
                  </c:pt>
                  <c:pt idx="4">
                    <c:v>1.9909867528439505E-2</c:v>
                  </c:pt>
                  <c:pt idx="5">
                    <c:v>1.0224764055957477E-2</c:v>
                  </c:pt>
                  <c:pt idx="6">
                    <c:v>1.0224764055957458E-2</c:v>
                  </c:pt>
                  <c:pt idx="7">
                    <c:v>3.0745215481437126E-2</c:v>
                  </c:pt>
                  <c:pt idx="8">
                    <c:v>2.2575667764210099E-2</c:v>
                  </c:pt>
                </c:numCache>
              </c:numRef>
            </c:plus>
            <c:minus>
              <c:numRef>
                <c:f>AA_corrected!$M$146:$U$146</c:f>
                <c:numCache>
                  <c:formatCode>General</c:formatCode>
                  <c:ptCount val="9"/>
                  <c:pt idx="1">
                    <c:v>4.3455247237819204E-2</c:v>
                  </c:pt>
                  <c:pt idx="2">
                    <c:v>1.1620599166996476E-2</c:v>
                  </c:pt>
                  <c:pt idx="3">
                    <c:v>2.3520661661611455E-2</c:v>
                  </c:pt>
                  <c:pt idx="4">
                    <c:v>1.9909867528439505E-2</c:v>
                  </c:pt>
                  <c:pt idx="5">
                    <c:v>1.0224764055957477E-2</c:v>
                  </c:pt>
                  <c:pt idx="6">
                    <c:v>1.0224764055957458E-2</c:v>
                  </c:pt>
                  <c:pt idx="7">
                    <c:v>3.0745215481437126E-2</c:v>
                  </c:pt>
                  <c:pt idx="8">
                    <c:v>2.2575667764210099E-2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AA_corrected!$C$144:$K$144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AA_corrected!$C$146:$K$146</c:f>
              <c:numCache>
                <c:formatCode>[$-413]General</c:formatCode>
                <c:ptCount val="9"/>
                <c:pt idx="0">
                  <c:v>0.35427000000000008</c:v>
                </c:pt>
                <c:pt idx="1">
                  <c:v>0.24039749999999999</c:v>
                </c:pt>
                <c:pt idx="2">
                  <c:v>0.24702499999999997</c:v>
                </c:pt>
                <c:pt idx="3">
                  <c:v>0.20123500000000002</c:v>
                </c:pt>
                <c:pt idx="4">
                  <c:v>0.16026499999999999</c:v>
                </c:pt>
                <c:pt idx="5">
                  <c:v>0.1789425</c:v>
                </c:pt>
                <c:pt idx="6">
                  <c:v>0.18798000000000001</c:v>
                </c:pt>
                <c:pt idx="7">
                  <c:v>0.19641500000000001</c:v>
                </c:pt>
                <c:pt idx="8">
                  <c:v>9.7605000000000011E-2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66368"/>
        <c:axId val="305366760"/>
      </c:scatterChart>
      <c:valAx>
        <c:axId val="3053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66760"/>
        <c:crosses val="autoZero"/>
        <c:crossBetween val="midCat"/>
      </c:valAx>
      <c:valAx>
        <c:axId val="305366760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536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AA_corrected!$B$168</c:f>
              <c:strCache>
                <c:ptCount val="1"/>
                <c:pt idx="0">
                  <c:v>SER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AA_corrected!$M$168:$U$168</c:f>
                <c:numCache>
                  <c:formatCode>General</c:formatCode>
                  <c:ptCount val="9"/>
                  <c:pt idx="0">
                    <c:v>2.5561910139893155E-3</c:v>
                  </c:pt>
                  <c:pt idx="1">
                    <c:v>5.8177919136043491E-2</c:v>
                  </c:pt>
                  <c:pt idx="2">
                    <c:v>1.269546277218756E-2</c:v>
                  </c:pt>
                  <c:pt idx="3">
                    <c:v>3.0886573539322885E-2</c:v>
                  </c:pt>
                  <c:pt idx="4">
                    <c:v>9.097550494501231E-3</c:v>
                  </c:pt>
                  <c:pt idx="5">
                    <c:v>1.0224764055957477E-2</c:v>
                  </c:pt>
                  <c:pt idx="6">
                    <c:v>1.6300937856454749E-2</c:v>
                  </c:pt>
                  <c:pt idx="7">
                    <c:v>3.6150000000000071E-3</c:v>
                  </c:pt>
                  <c:pt idx="8">
                    <c:v>9.0975504945012466E-3</c:v>
                  </c:pt>
                </c:numCache>
              </c:numRef>
            </c:plus>
            <c:minus>
              <c:numRef>
                <c:f>AA_corrected!$M$168:$U$168</c:f>
                <c:numCache>
                  <c:formatCode>General</c:formatCode>
                  <c:ptCount val="9"/>
                  <c:pt idx="0">
                    <c:v>2.5561910139893155E-3</c:v>
                  </c:pt>
                  <c:pt idx="1">
                    <c:v>5.8177919136043491E-2</c:v>
                  </c:pt>
                  <c:pt idx="2">
                    <c:v>1.269546277218756E-2</c:v>
                  </c:pt>
                  <c:pt idx="3">
                    <c:v>3.0886573539322885E-2</c:v>
                  </c:pt>
                  <c:pt idx="4">
                    <c:v>9.097550494501231E-3</c:v>
                  </c:pt>
                  <c:pt idx="5">
                    <c:v>1.0224764055957477E-2</c:v>
                  </c:pt>
                  <c:pt idx="6">
                    <c:v>1.6300937856454749E-2</c:v>
                  </c:pt>
                  <c:pt idx="7">
                    <c:v>3.6150000000000071E-3</c:v>
                  </c:pt>
                  <c:pt idx="8">
                    <c:v>9.0975504945012466E-3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AA_corrected!$C$166:$K$166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AA_corrected!$C$168:$K$168</c:f>
              <c:numCache>
                <c:formatCode>[$-413]General</c:formatCode>
                <c:ptCount val="9"/>
                <c:pt idx="0">
                  <c:v>0.36692250000000004</c:v>
                </c:pt>
                <c:pt idx="1">
                  <c:v>0.271125</c:v>
                </c:pt>
                <c:pt idx="2">
                  <c:v>0.22894999999999999</c:v>
                </c:pt>
                <c:pt idx="3">
                  <c:v>0.19159499999999999</c:v>
                </c:pt>
                <c:pt idx="4">
                  <c:v>0.13496</c:v>
                </c:pt>
                <c:pt idx="5">
                  <c:v>0.155445</c:v>
                </c:pt>
                <c:pt idx="6">
                  <c:v>8.9170000000000013E-2</c:v>
                </c:pt>
                <c:pt idx="7">
                  <c:v>0.10122000000000002</c:v>
                </c:pt>
                <c:pt idx="8">
                  <c:v>5.3020000000000005E-2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67544"/>
        <c:axId val="305367936"/>
      </c:scatterChart>
      <c:valAx>
        <c:axId val="30536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67936"/>
        <c:crosses val="autoZero"/>
        <c:crossBetween val="midCat"/>
      </c:valAx>
      <c:valAx>
        <c:axId val="305367936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5367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'Glc_flux '!$B$18:$B$25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'Glc_flux '!$E$7:$E$14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68720"/>
        <c:axId val="305369112"/>
      </c:scatterChart>
      <c:valAx>
        <c:axId val="30536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69112"/>
        <c:crosses val="autoZero"/>
        <c:crossBetween val="midCat"/>
      </c:valAx>
      <c:valAx>
        <c:axId val="30536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6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'Glc_flux '!$C$6:$C$12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'Glc_flux '!$C$17:$C$23</c:f>
              <c:numCache>
                <c:formatCode>General</c:formatCode>
                <c:ptCount val="7"/>
                <c:pt idx="0" formatCode="[$-413]General">
                  <c:v>4.7983099999999999</c:v>
                </c:pt>
                <c:pt idx="1">
                  <c:v>4.3211300000000001</c:v>
                </c:pt>
                <c:pt idx="2">
                  <c:v>3.7471483333333371</c:v>
                </c:pt>
                <c:pt idx="3">
                  <c:v>3.3615483333333374</c:v>
                </c:pt>
                <c:pt idx="4">
                  <c:v>2.6180633333333372</c:v>
                </c:pt>
                <c:pt idx="5">
                  <c:v>2.1786400000000001</c:v>
                </c:pt>
                <c:pt idx="6">
                  <c:v>1.1463566666666665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69896"/>
        <c:axId val="305370288"/>
      </c:scatterChart>
      <c:valAx>
        <c:axId val="30536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70288"/>
        <c:crosses val="autoZero"/>
        <c:crossBetween val="midCat"/>
      </c:valAx>
      <c:valAx>
        <c:axId val="305370288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5369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'Glc_flux '!$C$6:$C$9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'Glc_flux '!$C$17:$C$20</c:f>
              <c:numCache>
                <c:formatCode>General</c:formatCode>
                <c:ptCount val="4"/>
                <c:pt idx="0" formatCode="[$-413]General">
                  <c:v>4.7983099999999999</c:v>
                </c:pt>
                <c:pt idx="1">
                  <c:v>4.3211300000000001</c:v>
                </c:pt>
                <c:pt idx="2">
                  <c:v>3.7471483333333371</c:v>
                </c:pt>
                <c:pt idx="3">
                  <c:v>3.3615483333333374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71072"/>
        <c:axId val="305371464"/>
      </c:scatterChart>
      <c:valAx>
        <c:axId val="3053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71464"/>
        <c:crosses val="autoZero"/>
        <c:crossBetween val="midCat"/>
      </c:valAx>
      <c:valAx>
        <c:axId val="305371464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537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'GROWTH CURVES ALL_JRH'!$O$26:$O$32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</c:numCache>
            </c:numRef>
          </c:xVal>
          <c:yVal>
            <c:numRef>
              <c:f>'GROWTH CURVES ALL_JRH'!$P$26:$P$32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37736"/>
        <c:axId val="301638128"/>
      </c:scatterChart>
      <c:valAx>
        <c:axId val="30163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638128"/>
        <c:crosses val="autoZero"/>
        <c:crossBetween val="midCat"/>
      </c:valAx>
      <c:valAx>
        <c:axId val="30163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63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'Glc_flux '!$C$9:$C$12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'Glc_flux '!$C$20:$C$23</c:f>
              <c:numCache>
                <c:formatCode>General</c:formatCode>
                <c:ptCount val="4"/>
                <c:pt idx="0">
                  <c:v>3.3615483333333374</c:v>
                </c:pt>
                <c:pt idx="1">
                  <c:v>2.6180633333333372</c:v>
                </c:pt>
                <c:pt idx="2">
                  <c:v>2.1786400000000001</c:v>
                </c:pt>
                <c:pt idx="3">
                  <c:v>1.1463566666666665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72248"/>
        <c:axId val="305372640"/>
      </c:scatterChart>
      <c:valAx>
        <c:axId val="3053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72640"/>
        <c:crosses val="autoZero"/>
        <c:crossBetween val="midCat"/>
      </c:valAx>
      <c:valAx>
        <c:axId val="3053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72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'Glc_flux '!$B$17:$B$24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'Glc_flux '!$E$17:$E$24</c:f>
              <c:numCache>
                <c:formatCode>General</c:formatCode>
                <c:ptCount val="8"/>
                <c:pt idx="0">
                  <c:v>4.3789699999999998</c:v>
                </c:pt>
                <c:pt idx="1">
                  <c:v>4.30185</c:v>
                </c:pt>
                <c:pt idx="2">
                  <c:v>3.8363183333333377</c:v>
                </c:pt>
                <c:pt idx="3">
                  <c:v>3.5985316666666627</c:v>
                </c:pt>
                <c:pt idx="4">
                  <c:v>3.7865116666666627</c:v>
                </c:pt>
                <c:pt idx="5">
                  <c:v>3.4744166666666625</c:v>
                </c:pt>
                <c:pt idx="6">
                  <c:v>3.3980999999999999</c:v>
                </c:pt>
                <c:pt idx="7">
                  <c:v>3.6009416666666629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73424"/>
        <c:axId val="305373816"/>
      </c:scatterChart>
      <c:valAx>
        <c:axId val="30537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73816"/>
        <c:crosses val="autoZero"/>
        <c:crossBetween val="midCat"/>
      </c:valAx>
      <c:valAx>
        <c:axId val="3053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7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Pyr_flux!$B$18:$B$25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Pyr_flux!$E$7:$E$14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74600"/>
        <c:axId val="305374992"/>
      </c:scatterChart>
      <c:valAx>
        <c:axId val="30537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74992"/>
        <c:crosses val="autoZero"/>
        <c:crossBetween val="midCat"/>
      </c:valAx>
      <c:valAx>
        <c:axId val="30537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7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Pyr_flux!$C$6:$C$12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Pyr_flux!$C$17:$C$23</c:f>
              <c:numCache>
                <c:formatCode>General</c:formatCode>
                <c:ptCount val="7"/>
                <c:pt idx="0" formatCode="[$-413]General">
                  <c:v>0.46392499999999998</c:v>
                </c:pt>
                <c:pt idx="1">
                  <c:v>0.74067333333333385</c:v>
                </c:pt>
                <c:pt idx="2">
                  <c:v>0.8077516666666662</c:v>
                </c:pt>
                <c:pt idx="3">
                  <c:v>0.72179499999999985</c:v>
                </c:pt>
                <c:pt idx="4">
                  <c:v>0.67399666666666636</c:v>
                </c:pt>
                <c:pt idx="5">
                  <c:v>0.60611499999999996</c:v>
                </c:pt>
                <c:pt idx="6">
                  <c:v>0.47838500000000006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75776"/>
        <c:axId val="305376168"/>
      </c:scatterChart>
      <c:valAx>
        <c:axId val="3053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76168"/>
        <c:crosses val="autoZero"/>
        <c:crossBetween val="midCat"/>
      </c:valAx>
      <c:valAx>
        <c:axId val="305376168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537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Pyr_flux!$C$6:$C$9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Pyr_flux!$C$17:$C$20</c:f>
              <c:numCache>
                <c:formatCode>General</c:formatCode>
                <c:ptCount val="4"/>
                <c:pt idx="0" formatCode="[$-413]General">
                  <c:v>0.46392499999999998</c:v>
                </c:pt>
                <c:pt idx="1">
                  <c:v>0.74067333333333385</c:v>
                </c:pt>
                <c:pt idx="2">
                  <c:v>0.8077516666666662</c:v>
                </c:pt>
                <c:pt idx="3">
                  <c:v>0.72179499999999985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76952"/>
        <c:axId val="305377344"/>
      </c:scatterChart>
      <c:valAx>
        <c:axId val="30537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77344"/>
        <c:crosses val="autoZero"/>
        <c:crossBetween val="midCat"/>
      </c:valAx>
      <c:valAx>
        <c:axId val="305377344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5376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Pyr_flux!$C$9:$C$12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Pyr_flux!$C$20:$C$23</c:f>
              <c:numCache>
                <c:formatCode>General</c:formatCode>
                <c:ptCount val="4"/>
                <c:pt idx="0">
                  <c:v>0.72179499999999985</c:v>
                </c:pt>
                <c:pt idx="1">
                  <c:v>0.67399666666666636</c:v>
                </c:pt>
                <c:pt idx="2">
                  <c:v>0.60611499999999996</c:v>
                </c:pt>
                <c:pt idx="3">
                  <c:v>0.47838500000000006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78128"/>
        <c:axId val="305378520"/>
      </c:scatterChart>
      <c:valAx>
        <c:axId val="30537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78520"/>
        <c:crosses val="autoZero"/>
        <c:crossBetween val="midCat"/>
      </c:valAx>
      <c:valAx>
        <c:axId val="30537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78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Pyr_flux!$B$17:$B$24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Pyr_flux!$E$17:$E$24</c:f>
              <c:numCache>
                <c:formatCode>General</c:formatCode>
                <c:ptCount val="8"/>
                <c:pt idx="0">
                  <c:v>8.0735000000000015E-2</c:v>
                </c:pt>
                <c:pt idx="1">
                  <c:v>7.5111666666666632E-2</c:v>
                </c:pt>
                <c:pt idx="2">
                  <c:v>8.3948333333333361E-2</c:v>
                </c:pt>
                <c:pt idx="3">
                  <c:v>9.7203333333333378E-2</c:v>
                </c:pt>
                <c:pt idx="4">
                  <c:v>6.908666666666663E-2</c:v>
                </c:pt>
                <c:pt idx="5">
                  <c:v>8.1538333333333365E-2</c:v>
                </c:pt>
                <c:pt idx="6">
                  <c:v>9.6801666666666633E-2</c:v>
                </c:pt>
                <c:pt idx="7">
                  <c:v>0.15182999999999999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79304"/>
        <c:axId val="305379696"/>
      </c:scatterChart>
      <c:valAx>
        <c:axId val="30537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379696"/>
        <c:crosses val="autoZero"/>
        <c:crossBetween val="midCat"/>
      </c:valAx>
      <c:valAx>
        <c:axId val="30537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79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Pyr_flux!$D$6:$D$10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Pyr_flux!$D$17:$D$21</c:f>
              <c:numCache>
                <c:formatCode>General</c:formatCode>
                <c:ptCount val="5"/>
                <c:pt idx="0">
                  <c:v>9.9211666666666629E-2</c:v>
                </c:pt>
                <c:pt idx="1">
                  <c:v>0.23095833333333374</c:v>
                </c:pt>
                <c:pt idx="2">
                  <c:v>0.26349333333333375</c:v>
                </c:pt>
                <c:pt idx="3">
                  <c:v>0.36471333333333367</c:v>
                </c:pt>
                <c:pt idx="4">
                  <c:v>0.35306500000000002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50680"/>
        <c:axId val="306451072"/>
      </c:scatterChart>
      <c:valAx>
        <c:axId val="30645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451072"/>
        <c:crosses val="autoZero"/>
        <c:crossBetween val="midCat"/>
      </c:valAx>
      <c:valAx>
        <c:axId val="3064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450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Pyr_flux!$B$17:$B$24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Pyr_flux!$F$17:$F$24</c:f>
              <c:numCache>
                <c:formatCode>General</c:formatCode>
                <c:ptCount val="8"/>
                <c:pt idx="0">
                  <c:v>6.9488333333333374E-2</c:v>
                </c:pt>
                <c:pt idx="1">
                  <c:v>6.1856666666666629E-2</c:v>
                </c:pt>
                <c:pt idx="2">
                  <c:v>5.6233333333333364E-2</c:v>
                </c:pt>
                <c:pt idx="3">
                  <c:v>5.7438333333333376E-2</c:v>
                </c:pt>
                <c:pt idx="4">
                  <c:v>9.1178333333333375E-2</c:v>
                </c:pt>
                <c:pt idx="5">
                  <c:v>0.11648333333333338</c:v>
                </c:pt>
                <c:pt idx="6">
                  <c:v>0.12692666666666627</c:v>
                </c:pt>
                <c:pt idx="7">
                  <c:v>0.14259166666666626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51856"/>
        <c:axId val="306452248"/>
      </c:scatterChart>
      <c:valAx>
        <c:axId val="30645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452248"/>
        <c:crosses val="autoZero"/>
        <c:crossBetween val="midCat"/>
      </c:valAx>
      <c:valAx>
        <c:axId val="30645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45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'Gln-flux'!$B$18:$B$25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'Gln-flux'!$E$7:$E$14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53032"/>
        <c:axId val="306453424"/>
      </c:scatterChart>
      <c:valAx>
        <c:axId val="30645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453424"/>
        <c:crosses val="autoZero"/>
        <c:crossBetween val="midCat"/>
      </c:valAx>
      <c:valAx>
        <c:axId val="30645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453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172946194225722"/>
                  <c:y val="-5.5540974044911056E-3"/>
                </c:manualLayout>
              </c:layout>
              <c:numFmt formatCode="General" sourceLinked="0"/>
            </c:trendlineLbl>
          </c:trendline>
          <c:xVal>
            <c:numRef>
              <c:f>'GROWTH CURVES ALL_JRH'!$O$26:$O$30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</c:numCache>
            </c:numRef>
          </c:xVal>
          <c:yVal>
            <c:numRef>
              <c:f>'GROWTH CURVES ALL_JRH'!$R$26:$R$30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38912"/>
        <c:axId val="301639304"/>
      </c:scatterChart>
      <c:valAx>
        <c:axId val="301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639304"/>
        <c:crosses val="autoZero"/>
        <c:crossBetween val="midCat"/>
      </c:valAx>
      <c:valAx>
        <c:axId val="30163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63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'Gln-flux'!$C$6:$C$12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'Gln-flux'!$C$17:$C$23</c:f>
              <c:numCache>
                <c:formatCode>General</c:formatCode>
                <c:ptCount val="7"/>
                <c:pt idx="0" formatCode="[$-413]General">
                  <c:v>1.5508349999999997</c:v>
                </c:pt>
                <c:pt idx="1">
                  <c:v>1.0375050000000001</c:v>
                </c:pt>
                <c:pt idx="2">
                  <c:v>0.72541000000000011</c:v>
                </c:pt>
                <c:pt idx="3" formatCode="[$-413]General">
                  <c:v>0.702515</c:v>
                </c:pt>
                <c:pt idx="4">
                  <c:v>0.36391000000000001</c:v>
                </c:pt>
                <c:pt idx="5">
                  <c:v>0.259075</c:v>
                </c:pt>
                <c:pt idx="6">
                  <c:v>9.6399999999999993E-3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54208"/>
        <c:axId val="306454600"/>
      </c:scatterChart>
      <c:valAx>
        <c:axId val="306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454600"/>
        <c:crosses val="autoZero"/>
        <c:crossBetween val="midCat"/>
      </c:valAx>
      <c:valAx>
        <c:axId val="306454600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45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'Gln-flux'!$C$6:$C$9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'Gln-flux'!$C$17:$C$20</c:f>
              <c:numCache>
                <c:formatCode>General</c:formatCode>
                <c:ptCount val="4"/>
                <c:pt idx="0" formatCode="[$-413]General">
                  <c:v>1.5508349999999997</c:v>
                </c:pt>
                <c:pt idx="1">
                  <c:v>1.0375050000000001</c:v>
                </c:pt>
                <c:pt idx="2">
                  <c:v>0.72541000000000011</c:v>
                </c:pt>
                <c:pt idx="3" formatCode="[$-413]General">
                  <c:v>0.702515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55384"/>
        <c:axId val="306455776"/>
      </c:scatterChart>
      <c:valAx>
        <c:axId val="30645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455776"/>
        <c:crosses val="autoZero"/>
        <c:crossBetween val="midCat"/>
      </c:valAx>
      <c:valAx>
        <c:axId val="306455776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455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'Gln-flux'!$C$9:$C$12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'Gln-flux'!$C$20:$C$23</c:f>
              <c:numCache>
                <c:formatCode>General</c:formatCode>
                <c:ptCount val="4"/>
                <c:pt idx="0" formatCode="[$-413]General">
                  <c:v>0.702515</c:v>
                </c:pt>
                <c:pt idx="1">
                  <c:v>0.36391000000000001</c:v>
                </c:pt>
                <c:pt idx="2">
                  <c:v>0.259075</c:v>
                </c:pt>
                <c:pt idx="3">
                  <c:v>9.6399999999999993E-3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56560"/>
        <c:axId val="306456952"/>
      </c:scatterChart>
      <c:valAx>
        <c:axId val="30645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456952"/>
        <c:crosses val="autoZero"/>
        <c:crossBetween val="midCat"/>
      </c:valAx>
      <c:valAx>
        <c:axId val="30645695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45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'Gln-flux'!$B$17:$B$24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'Gln-flux'!$E$17:$E$24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57736"/>
        <c:axId val="306556792"/>
      </c:scatterChart>
      <c:valAx>
        <c:axId val="30645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556792"/>
        <c:crosses val="autoZero"/>
        <c:crossBetween val="midCat"/>
      </c:valAx>
      <c:valAx>
        <c:axId val="30655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457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'Gln-flux'!$D$6:$D$10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'Gln-flux'!$D$17:$D$21</c:f>
              <c:numCache>
                <c:formatCode>General</c:formatCode>
                <c:ptCount val="5"/>
                <c:pt idx="0">
                  <c:v>1.4387699999999999</c:v>
                </c:pt>
                <c:pt idx="1">
                  <c:v>0.85856250000000001</c:v>
                </c:pt>
                <c:pt idx="2">
                  <c:v>0.67359500000000005</c:v>
                </c:pt>
                <c:pt idx="3">
                  <c:v>0.41331500000000004</c:v>
                </c:pt>
                <c:pt idx="4">
                  <c:v>0.16749499999999998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57576"/>
        <c:axId val="306557968"/>
      </c:scatterChart>
      <c:valAx>
        <c:axId val="30655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557968"/>
        <c:crosses val="autoZero"/>
        <c:crossBetween val="midCat"/>
      </c:valAx>
      <c:valAx>
        <c:axId val="30655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57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15796009369805"/>
          <c:y val="4.1028997555263999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'Gln-flux'!$B$17:$B$24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'Gln-flux'!$F$17:$F$24</c:f>
              <c:numCache>
                <c:formatCode>[$-413]General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58752"/>
        <c:axId val="306559144"/>
      </c:scatterChart>
      <c:valAx>
        <c:axId val="3065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559144"/>
        <c:crosses val="autoZero"/>
        <c:crossBetween val="midCat"/>
      </c:valAx>
      <c:valAx>
        <c:axId val="30655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58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0-41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'Gln-flux'!$C$6:$C$8</c:f>
              <c:numCache>
                <c:formatCode>General</c:formatCode>
                <c:ptCount val="3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</c:numCache>
            </c:numRef>
          </c:xVal>
          <c:yVal>
            <c:numRef>
              <c:f>'Gln-flux'!$C$17:$C$19</c:f>
              <c:numCache>
                <c:formatCode>General</c:formatCode>
                <c:ptCount val="3"/>
                <c:pt idx="0" formatCode="[$-413]General">
                  <c:v>1.5508349999999997</c:v>
                </c:pt>
                <c:pt idx="1">
                  <c:v>1.0375050000000001</c:v>
                </c:pt>
                <c:pt idx="2">
                  <c:v>0.72541000000000011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59928"/>
        <c:axId val="306560320"/>
      </c:scatterChart>
      <c:valAx>
        <c:axId val="30655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560320"/>
        <c:crosses val="autoZero"/>
        <c:crossBetween val="midCat"/>
      </c:valAx>
      <c:valAx>
        <c:axId val="306560320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559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424249315405969"/>
                  <c:y val="-0.30023582969555462"/>
                </c:manualLayout>
              </c:layout>
              <c:numFmt formatCode="General" sourceLinked="0"/>
            </c:trendlineLbl>
          </c:trendline>
          <c:xVal>
            <c:numRef>
              <c:f>'Gln-flux'!$C$8:$C$12</c:f>
              <c:numCache>
                <c:formatCode>General</c:formatCode>
                <c:ptCount val="5"/>
                <c:pt idx="0">
                  <c:v>367360</c:v>
                </c:pt>
                <c:pt idx="1">
                  <c:v>488320</c:v>
                </c:pt>
                <c:pt idx="2">
                  <c:v>837120</c:v>
                </c:pt>
                <c:pt idx="3">
                  <c:v>930720</c:v>
                </c:pt>
                <c:pt idx="4">
                  <c:v>1159680</c:v>
                </c:pt>
              </c:numCache>
            </c:numRef>
          </c:xVal>
          <c:yVal>
            <c:numRef>
              <c:f>'Gln-flux'!$C$19:$C$23</c:f>
              <c:numCache>
                <c:formatCode>[$-413]General</c:formatCode>
                <c:ptCount val="5"/>
                <c:pt idx="0" formatCode="General">
                  <c:v>0.72541000000000011</c:v>
                </c:pt>
                <c:pt idx="1">
                  <c:v>0.702515</c:v>
                </c:pt>
                <c:pt idx="2" formatCode="General">
                  <c:v>0.36391000000000001</c:v>
                </c:pt>
                <c:pt idx="3" formatCode="General">
                  <c:v>0.259075</c:v>
                </c:pt>
                <c:pt idx="4" formatCode="General">
                  <c:v>9.6399999999999993E-3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61104"/>
        <c:axId val="306561496"/>
      </c:scatterChart>
      <c:valAx>
        <c:axId val="30656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561496"/>
        <c:crosses val="autoZero"/>
        <c:crossBetween val="midCat"/>
      </c:valAx>
      <c:valAx>
        <c:axId val="30656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6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Ser_flux!$B$18:$B$25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Ser_flux!$E$7:$E$14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62280"/>
        <c:axId val="306562672"/>
      </c:scatterChart>
      <c:valAx>
        <c:axId val="30656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562672"/>
        <c:crosses val="autoZero"/>
        <c:crossBetween val="midCat"/>
      </c:valAx>
      <c:valAx>
        <c:axId val="30656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6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Ser_flux!$C$6:$C$12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Ser_flux!$C$17:$C$23</c:f>
              <c:numCache>
                <c:formatCode>General</c:formatCode>
                <c:ptCount val="7"/>
                <c:pt idx="0" formatCode="[$-413]General">
                  <c:v>0.379575</c:v>
                </c:pt>
                <c:pt idx="1">
                  <c:v>0.29402</c:v>
                </c:pt>
                <c:pt idx="2">
                  <c:v>0.23738500000000004</c:v>
                </c:pt>
                <c:pt idx="3">
                  <c:v>0.24099999999999999</c:v>
                </c:pt>
                <c:pt idx="4">
                  <c:v>0.18557000000000001</c:v>
                </c:pt>
                <c:pt idx="5">
                  <c:v>0.18075000000000005</c:v>
                </c:pt>
                <c:pt idx="6">
                  <c:v>0.15906000000000001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63456"/>
        <c:axId val="306563848"/>
      </c:scatterChart>
      <c:valAx>
        <c:axId val="3065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563848"/>
        <c:crosses val="autoZero"/>
        <c:crossBetween val="midCat"/>
      </c:valAx>
      <c:valAx>
        <c:axId val="306563848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56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67906250000000001"/>
          <c:h val="0.83833333333333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CURVES ALL_JRH'!$P$25</c:f>
              <c:strCache>
                <c:ptCount val="1"/>
                <c:pt idx="0">
                  <c:v>Compleet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ALL_JRH'!$P$26:$P$34</c:f>
              <c:numCache>
                <c:formatCode>General</c:formatCode>
                <c:ptCount val="9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  <c:pt idx="7">
                  <c:v>1414400</c:v>
                </c:pt>
                <c:pt idx="8">
                  <c:v>2368000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'GROWTH CURVES ALL_JRH'!$Q$25</c:f>
              <c:strCache>
                <c:ptCount val="1"/>
                <c:pt idx="0">
                  <c:v>2 = –GLN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ALL_JRH'!$Q$26:$Q$34</c:f>
              <c:numCache>
                <c:formatCode>General</c:formatCode>
                <c:ptCount val="9"/>
                <c:pt idx="0">
                  <c:v>121920</c:v>
                </c:pt>
                <c:pt idx="1">
                  <c:v>172320</c:v>
                </c:pt>
                <c:pt idx="2">
                  <c:v>260160</c:v>
                </c:pt>
                <c:pt idx="3">
                  <c:v>292320</c:v>
                </c:pt>
                <c:pt idx="4">
                  <c:v>215040</c:v>
                </c:pt>
                <c:pt idx="5">
                  <c:v>164160</c:v>
                </c:pt>
                <c:pt idx="6">
                  <c:v>105920</c:v>
                </c:pt>
                <c:pt idx="7">
                  <c:v>173760</c:v>
                </c:pt>
                <c:pt idx="8">
                  <c:v>143780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'GROWTH CURVES ALL_JRH'!$R$25</c:f>
              <c:strCache>
                <c:ptCount val="1"/>
                <c:pt idx="0">
                  <c:v>3 = –GLC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ALL_JRH'!$R$26:$R$34</c:f>
              <c:numCache>
                <c:formatCode>General</c:formatCode>
                <c:ptCount val="9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  <c:pt idx="5">
                  <c:v>532000</c:v>
                </c:pt>
                <c:pt idx="6">
                  <c:v>547200</c:v>
                </c:pt>
                <c:pt idx="7">
                  <c:v>1052800</c:v>
                </c:pt>
                <c:pt idx="8">
                  <c:v>499200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'GROWTH CURVES ALL_JRH'!$S$25</c:f>
              <c:strCache>
                <c:ptCount val="1"/>
                <c:pt idx="0">
                  <c:v>4 = –GLN/-GLC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ALL_JRH'!$S$26:$S$34</c:f>
              <c:numCache>
                <c:formatCode>General</c:formatCode>
                <c:ptCount val="9"/>
                <c:pt idx="0">
                  <c:v>180000</c:v>
                </c:pt>
                <c:pt idx="1">
                  <c:v>190720</c:v>
                </c:pt>
                <c:pt idx="2">
                  <c:v>162560</c:v>
                </c:pt>
                <c:pt idx="3">
                  <c:v>181440</c:v>
                </c:pt>
                <c:pt idx="4">
                  <c:v>163520</c:v>
                </c:pt>
                <c:pt idx="5">
                  <c:v>187840</c:v>
                </c:pt>
                <c:pt idx="6">
                  <c:v>139840</c:v>
                </c:pt>
                <c:pt idx="7">
                  <c:v>206400</c:v>
                </c:pt>
                <c:pt idx="8">
                  <c:v>153920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42048"/>
        <c:axId val="301641656"/>
      </c:scatterChart>
      <c:valAx>
        <c:axId val="30164165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Number of cells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642048"/>
        <c:crosses val="autoZero"/>
        <c:crossBetween val="midCat"/>
      </c:valAx>
      <c:valAx>
        <c:axId val="3016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641656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Ser_flux!$C$6:$C$9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Ser_flux!$C$17:$C$20</c:f>
              <c:numCache>
                <c:formatCode>General</c:formatCode>
                <c:ptCount val="4"/>
                <c:pt idx="0" formatCode="[$-413]General">
                  <c:v>0.379575</c:v>
                </c:pt>
                <c:pt idx="1">
                  <c:v>0.29402</c:v>
                </c:pt>
                <c:pt idx="2">
                  <c:v>0.23738500000000004</c:v>
                </c:pt>
                <c:pt idx="3">
                  <c:v>0.24099999999999999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63920"/>
        <c:axId val="306264312"/>
      </c:scatterChart>
      <c:valAx>
        <c:axId val="30626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64312"/>
        <c:crosses val="autoZero"/>
        <c:crossBetween val="midCat"/>
      </c:valAx>
      <c:valAx>
        <c:axId val="30626431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263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Ser_flux!$C$9:$C$12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Ser_flux!$C$20:$C$23</c:f>
              <c:numCache>
                <c:formatCode>General</c:formatCode>
                <c:ptCount val="4"/>
                <c:pt idx="0">
                  <c:v>0.24099999999999999</c:v>
                </c:pt>
                <c:pt idx="1">
                  <c:v>0.18557000000000001</c:v>
                </c:pt>
                <c:pt idx="2">
                  <c:v>0.18075000000000005</c:v>
                </c:pt>
                <c:pt idx="3">
                  <c:v>0.15906000000000001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65096"/>
        <c:axId val="306265488"/>
      </c:scatterChart>
      <c:valAx>
        <c:axId val="30626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65488"/>
        <c:crosses val="autoZero"/>
        <c:crossBetween val="midCat"/>
      </c:valAx>
      <c:valAx>
        <c:axId val="30626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65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Ser_flux!$B$17:$B$24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Ser_flux!$E$17:$E$24</c:f>
              <c:numCache>
                <c:formatCode>General</c:formatCode>
                <c:ptCount val="8"/>
                <c:pt idx="0">
                  <c:v>0.36692250000000004</c:v>
                </c:pt>
                <c:pt idx="1">
                  <c:v>0.271125</c:v>
                </c:pt>
                <c:pt idx="2">
                  <c:v>0.22894999999999999</c:v>
                </c:pt>
                <c:pt idx="3">
                  <c:v>0.19159499999999999</c:v>
                </c:pt>
                <c:pt idx="4">
                  <c:v>0.13496</c:v>
                </c:pt>
                <c:pt idx="5">
                  <c:v>0.155445</c:v>
                </c:pt>
                <c:pt idx="6">
                  <c:v>8.9170000000000013E-2</c:v>
                </c:pt>
                <c:pt idx="7">
                  <c:v>0.10122000000000002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66272"/>
        <c:axId val="306266664"/>
      </c:scatterChart>
      <c:valAx>
        <c:axId val="3062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66664"/>
        <c:crosses val="autoZero"/>
        <c:crossBetween val="midCat"/>
      </c:valAx>
      <c:valAx>
        <c:axId val="30626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66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Ser_flux!$D$6:$D$10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Ser_flux!$D$17:$D$21</c:f>
              <c:numCache>
                <c:formatCode>General</c:formatCode>
                <c:ptCount val="5"/>
                <c:pt idx="0">
                  <c:v>0.35427000000000008</c:v>
                </c:pt>
                <c:pt idx="1">
                  <c:v>0.24039749999999999</c:v>
                </c:pt>
                <c:pt idx="2">
                  <c:v>0.24702499999999997</c:v>
                </c:pt>
                <c:pt idx="3">
                  <c:v>0.20123500000000002</c:v>
                </c:pt>
                <c:pt idx="4">
                  <c:v>0.16026499999999999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67448"/>
        <c:axId val="306267840"/>
      </c:scatterChart>
      <c:valAx>
        <c:axId val="3062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67840"/>
        <c:crosses val="autoZero"/>
        <c:crossBetween val="midCat"/>
      </c:valAx>
      <c:valAx>
        <c:axId val="3062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67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15796009369805"/>
          <c:y val="4.1028997555263999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Ser_flux!$B$17:$B$24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Ser_flux!$F$17:$F$24</c:f>
              <c:numCache>
                <c:formatCode>[$-413]General</c:formatCode>
                <c:ptCount val="8"/>
                <c:pt idx="0">
                  <c:v>0.38318999999999998</c:v>
                </c:pt>
                <c:pt idx="1">
                  <c:v>0.29040500000000002</c:v>
                </c:pt>
                <c:pt idx="2">
                  <c:v>0.25064000000000003</c:v>
                </c:pt>
                <c:pt idx="3">
                  <c:v>0.227745</c:v>
                </c:pt>
                <c:pt idx="4">
                  <c:v>0.18557000000000001</c:v>
                </c:pt>
                <c:pt idx="5">
                  <c:v>0.13375499999999999</c:v>
                </c:pt>
                <c:pt idx="6">
                  <c:v>0.13255000000000003</c:v>
                </c:pt>
                <c:pt idx="7">
                  <c:v>9.8809999999999995E-2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68624"/>
        <c:axId val="306269016"/>
      </c:scatterChart>
      <c:valAx>
        <c:axId val="30626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69016"/>
        <c:crosses val="autoZero"/>
        <c:crossBetween val="midCat"/>
      </c:valAx>
      <c:valAx>
        <c:axId val="306269016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268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Glu_flux!$B$18:$B$25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Glu_flux!$E$7:$E$14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69800"/>
        <c:axId val="306270192"/>
      </c:scatterChart>
      <c:valAx>
        <c:axId val="30626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0192"/>
        <c:crosses val="autoZero"/>
        <c:crossBetween val="midCat"/>
      </c:valAx>
      <c:valAx>
        <c:axId val="30627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69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Glu_flux!$C$6:$C$12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Glu_flux!$C$17:$C$23</c:f>
              <c:numCache>
                <c:formatCode>General</c:formatCode>
                <c:ptCount val="7"/>
                <c:pt idx="0" formatCode="[$-413]General">
                  <c:v>4.1572499999999998E-2</c:v>
                </c:pt>
                <c:pt idx="1">
                  <c:v>8.9170000000000013E-2</c:v>
                </c:pt>
                <c:pt idx="2">
                  <c:v>0.13014000000000001</c:v>
                </c:pt>
                <c:pt idx="3">
                  <c:v>0.17954499999999998</c:v>
                </c:pt>
                <c:pt idx="4">
                  <c:v>0.21207999999999996</c:v>
                </c:pt>
                <c:pt idx="5">
                  <c:v>0.26028000000000001</c:v>
                </c:pt>
                <c:pt idx="6">
                  <c:v>0.32535000000000003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0976"/>
        <c:axId val="306271368"/>
      </c:scatterChart>
      <c:valAx>
        <c:axId val="306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1368"/>
        <c:crosses val="autoZero"/>
        <c:crossBetween val="midCat"/>
      </c:valAx>
      <c:valAx>
        <c:axId val="306271368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27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Glu_flux!$C$6:$C$9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Glu_flux!$C$17:$C$20</c:f>
              <c:numCache>
                <c:formatCode>General</c:formatCode>
                <c:ptCount val="4"/>
                <c:pt idx="0" formatCode="[$-413]General">
                  <c:v>4.1572499999999998E-2</c:v>
                </c:pt>
                <c:pt idx="1">
                  <c:v>8.9170000000000013E-2</c:v>
                </c:pt>
                <c:pt idx="2">
                  <c:v>0.13014000000000001</c:v>
                </c:pt>
                <c:pt idx="3">
                  <c:v>0.17954499999999998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2152"/>
        <c:axId val="306272544"/>
      </c:scatterChart>
      <c:valAx>
        <c:axId val="30627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2544"/>
        <c:crosses val="autoZero"/>
        <c:crossBetween val="midCat"/>
      </c:valAx>
      <c:valAx>
        <c:axId val="306272544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272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Glu_flux!$C$9:$C$12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Glu_flux!$C$20:$C$23</c:f>
              <c:numCache>
                <c:formatCode>General</c:formatCode>
                <c:ptCount val="4"/>
                <c:pt idx="0">
                  <c:v>0.17954499999999998</c:v>
                </c:pt>
                <c:pt idx="1">
                  <c:v>0.21207999999999996</c:v>
                </c:pt>
                <c:pt idx="2">
                  <c:v>0.26028000000000001</c:v>
                </c:pt>
                <c:pt idx="3">
                  <c:v>0.32535000000000003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3328"/>
        <c:axId val="306273720"/>
      </c:scatterChart>
      <c:valAx>
        <c:axId val="30627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3720"/>
        <c:crosses val="autoZero"/>
        <c:crossBetween val="midCat"/>
      </c:valAx>
      <c:valAx>
        <c:axId val="30627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7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Glu_flux!$D$6:$D$10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Glu_flux!$D$17:$D$21</c:f>
              <c:numCache>
                <c:formatCode>General</c:formatCode>
                <c:ptCount val="5"/>
                <c:pt idx="0">
                  <c:v>3.6149999999999995E-2</c:v>
                </c:pt>
                <c:pt idx="1">
                  <c:v>8.1337499999999993E-2</c:v>
                </c:pt>
                <c:pt idx="2">
                  <c:v>0.19400499999999998</c:v>
                </c:pt>
                <c:pt idx="3">
                  <c:v>0.20846500000000001</c:v>
                </c:pt>
                <c:pt idx="4">
                  <c:v>0.24461500000000003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4504"/>
        <c:axId val="306274896"/>
      </c:scatterChart>
      <c:valAx>
        <c:axId val="30627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4896"/>
        <c:crosses val="autoZero"/>
        <c:crossBetween val="midCat"/>
      </c:valAx>
      <c:valAx>
        <c:axId val="30627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74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67906250000000001"/>
          <c:h val="0.83833333333333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CURVES ALL_JRH'!$P$25</c:f>
              <c:strCache>
                <c:ptCount val="1"/>
                <c:pt idx="0">
                  <c:v>Compleet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ALL_JRH'!$P$26:$P$34</c:f>
              <c:numCache>
                <c:formatCode>General</c:formatCode>
                <c:ptCount val="9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  <c:pt idx="7">
                  <c:v>1414400</c:v>
                </c:pt>
                <c:pt idx="8">
                  <c:v>2368000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'GROWTH CURVES ALL_JRH'!$Q$25</c:f>
              <c:strCache>
                <c:ptCount val="1"/>
                <c:pt idx="0">
                  <c:v>2 = –GLN</c:v>
                </c:pt>
              </c:strCache>
            </c:strRef>
          </c:tx>
          <c:spPr>
            <a:ln w="28800">
              <a:solidFill>
                <a:srgbClr val="7030A0"/>
              </a:solidFill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ALL_JRH'!$Q$26:$Q$34</c:f>
              <c:numCache>
                <c:formatCode>General</c:formatCode>
                <c:ptCount val="9"/>
                <c:pt idx="0">
                  <c:v>121920</c:v>
                </c:pt>
                <c:pt idx="1">
                  <c:v>172320</c:v>
                </c:pt>
                <c:pt idx="2">
                  <c:v>260160</c:v>
                </c:pt>
                <c:pt idx="3">
                  <c:v>292320</c:v>
                </c:pt>
                <c:pt idx="4">
                  <c:v>215040</c:v>
                </c:pt>
                <c:pt idx="5">
                  <c:v>164160</c:v>
                </c:pt>
                <c:pt idx="6">
                  <c:v>105920</c:v>
                </c:pt>
                <c:pt idx="7">
                  <c:v>173760</c:v>
                </c:pt>
                <c:pt idx="8">
                  <c:v>143780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'GROWTH CURVES ALL_JRH'!$R$25</c:f>
              <c:strCache>
                <c:ptCount val="1"/>
                <c:pt idx="0">
                  <c:v>3 = –GLC</c:v>
                </c:pt>
              </c:strCache>
            </c:strRef>
          </c:tx>
          <c:spPr>
            <a:ln w="28800">
              <a:solidFill>
                <a:srgbClr val="92D050"/>
              </a:solidFill>
            </a:ln>
          </c:spPr>
          <c:marker>
            <c:symbol val="triangle"/>
            <c:size val="7"/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ALL_JRH'!$R$26:$R$34</c:f>
              <c:numCache>
                <c:formatCode>General</c:formatCode>
                <c:ptCount val="9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  <c:pt idx="5">
                  <c:v>532000</c:v>
                </c:pt>
                <c:pt idx="6">
                  <c:v>547200</c:v>
                </c:pt>
                <c:pt idx="7">
                  <c:v>1052800</c:v>
                </c:pt>
                <c:pt idx="8">
                  <c:v>499200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'GROWTH CURVES ALL_JRH'!$S$25</c:f>
              <c:strCache>
                <c:ptCount val="1"/>
                <c:pt idx="0">
                  <c:v>4 = –GLN/-GLC</c:v>
                </c:pt>
              </c:strCache>
            </c:strRef>
          </c:tx>
          <c:spPr>
            <a:ln w="28800">
              <a:solidFill>
                <a:srgbClr val="C00000"/>
              </a:solidFill>
            </a:ln>
          </c:spPr>
          <c:marker>
            <c:symbol val="x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'GROWTH CURVES ALL_JRH'!$O$26:$O$34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'GROWTH CURVES ALL_JRH'!$S$26:$S$34</c:f>
              <c:numCache>
                <c:formatCode>General</c:formatCode>
                <c:ptCount val="9"/>
                <c:pt idx="0">
                  <c:v>180000</c:v>
                </c:pt>
                <c:pt idx="1">
                  <c:v>190720</c:v>
                </c:pt>
                <c:pt idx="2">
                  <c:v>162560</c:v>
                </c:pt>
                <c:pt idx="3">
                  <c:v>181440</c:v>
                </c:pt>
                <c:pt idx="4">
                  <c:v>163520</c:v>
                </c:pt>
                <c:pt idx="5">
                  <c:v>187840</c:v>
                </c:pt>
                <c:pt idx="6">
                  <c:v>139840</c:v>
                </c:pt>
                <c:pt idx="7">
                  <c:v>206400</c:v>
                </c:pt>
                <c:pt idx="8">
                  <c:v>153920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69384"/>
        <c:axId val="303868992"/>
      </c:scatterChart>
      <c:valAx>
        <c:axId val="303868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Number of cells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3869384"/>
        <c:crosses val="autoZero"/>
        <c:crossBetween val="midCat"/>
      </c:valAx>
      <c:valAx>
        <c:axId val="30386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3868992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Glu_flux!$B$17:$B$24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Glu_flux!$E$17:$E$24</c:f>
              <c:numCache>
                <c:formatCode>General</c:formatCode>
                <c:ptCount val="8"/>
                <c:pt idx="0">
                  <c:v>3.9765000000000002E-2</c:v>
                </c:pt>
                <c:pt idx="1">
                  <c:v>6.5070000000000003E-2</c:v>
                </c:pt>
                <c:pt idx="2">
                  <c:v>6.5070000000000003E-2</c:v>
                </c:pt>
                <c:pt idx="3">
                  <c:v>6.7479999999999998E-2</c:v>
                </c:pt>
                <c:pt idx="4">
                  <c:v>0.102425</c:v>
                </c:pt>
                <c:pt idx="5">
                  <c:v>9.3990000000000004E-2</c:v>
                </c:pt>
                <c:pt idx="6">
                  <c:v>0.11568000000000001</c:v>
                </c:pt>
                <c:pt idx="7">
                  <c:v>0.15424000000000002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5680"/>
        <c:axId val="306276072"/>
      </c:scatterChart>
      <c:valAx>
        <c:axId val="3062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6072"/>
        <c:crosses val="autoZero"/>
        <c:crossBetween val="midCat"/>
      </c:valAx>
      <c:valAx>
        <c:axId val="30627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75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Glu_flux!$B$17:$B$24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Glu_flux!$F$17:$F$24</c:f>
              <c:numCache>
                <c:formatCode>General</c:formatCode>
                <c:ptCount val="8"/>
                <c:pt idx="0">
                  <c:v>4.5187500000000005E-2</c:v>
                </c:pt>
                <c:pt idx="1">
                  <c:v>6.3864999999999991E-2</c:v>
                </c:pt>
                <c:pt idx="2">
                  <c:v>8.0734999999999987E-2</c:v>
                </c:pt>
                <c:pt idx="3">
                  <c:v>8.4349999999999994E-2</c:v>
                </c:pt>
                <c:pt idx="4">
                  <c:v>0.10603999999999998</c:v>
                </c:pt>
                <c:pt idx="5">
                  <c:v>0.10122000000000002</c:v>
                </c:pt>
                <c:pt idx="6">
                  <c:v>0.10242499999999999</c:v>
                </c:pt>
                <c:pt idx="7">
                  <c:v>0.12291000000000001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6856"/>
        <c:axId val="306277248"/>
      </c:scatterChart>
      <c:valAx>
        <c:axId val="30627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7248"/>
        <c:crosses val="autoZero"/>
        <c:crossBetween val="midCat"/>
      </c:valAx>
      <c:valAx>
        <c:axId val="3062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76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3992231754732018"/>
          <c:w val="0.31237847957177395"/>
          <c:h val="0.59808307307786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'His_flux '!$B$18:$B$25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'His_flux '!$E$7:$E$14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8032"/>
        <c:axId val="306278424"/>
      </c:scatterChart>
      <c:valAx>
        <c:axId val="30627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8424"/>
        <c:crosses val="autoZero"/>
        <c:crossBetween val="midCat"/>
      </c:valAx>
      <c:valAx>
        <c:axId val="30627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7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'His_flux '!$C$6:$C$12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'His_flux '!$C$17:$C$23</c:f>
              <c:numCache>
                <c:formatCode>General</c:formatCode>
                <c:ptCount val="7"/>
                <c:pt idx="0" formatCode="[$-413]General">
                  <c:v>0.19159499999999999</c:v>
                </c:pt>
                <c:pt idx="1">
                  <c:v>0.16749500000000003</c:v>
                </c:pt>
                <c:pt idx="2">
                  <c:v>0.155445</c:v>
                </c:pt>
                <c:pt idx="3" formatCode="[$-413]General">
                  <c:v>0.17352000000000001</c:v>
                </c:pt>
                <c:pt idx="4">
                  <c:v>0.15182999999999999</c:v>
                </c:pt>
                <c:pt idx="5">
                  <c:v>0.16267500000000001</c:v>
                </c:pt>
                <c:pt idx="6">
                  <c:v>0.14821500000000001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79208"/>
        <c:axId val="306279600"/>
      </c:scatterChart>
      <c:valAx>
        <c:axId val="30627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9600"/>
        <c:crosses val="autoZero"/>
        <c:crossBetween val="midCat"/>
      </c:valAx>
      <c:valAx>
        <c:axId val="306279600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6279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'His_flux '!$C$6:$C$9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'His_flux '!$C$17:$C$20</c:f>
              <c:numCache>
                <c:formatCode>General</c:formatCode>
                <c:ptCount val="4"/>
                <c:pt idx="0" formatCode="[$-413]General">
                  <c:v>0.19159499999999999</c:v>
                </c:pt>
                <c:pt idx="1">
                  <c:v>0.16749500000000003</c:v>
                </c:pt>
                <c:pt idx="2">
                  <c:v>0.155445</c:v>
                </c:pt>
                <c:pt idx="3" formatCode="[$-413]General">
                  <c:v>0.17352000000000001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55664"/>
        <c:axId val="307556056"/>
      </c:scatterChart>
      <c:valAx>
        <c:axId val="30755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6056"/>
        <c:crosses val="autoZero"/>
        <c:crossBetween val="midCat"/>
      </c:valAx>
      <c:valAx>
        <c:axId val="307556056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7555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'His_flux '!$C$9:$C$12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'His_flux '!$C$20:$C$23</c:f>
              <c:numCache>
                <c:formatCode>General</c:formatCode>
                <c:ptCount val="4"/>
                <c:pt idx="0" formatCode="[$-413]General">
                  <c:v>0.17352000000000001</c:v>
                </c:pt>
                <c:pt idx="1">
                  <c:v>0.15182999999999999</c:v>
                </c:pt>
                <c:pt idx="2">
                  <c:v>0.16267500000000001</c:v>
                </c:pt>
                <c:pt idx="3">
                  <c:v>0.14821500000000001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56840"/>
        <c:axId val="307557232"/>
      </c:scatterChart>
      <c:valAx>
        <c:axId val="30755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7232"/>
        <c:crosses val="autoZero"/>
        <c:crossBetween val="midCat"/>
      </c:valAx>
      <c:valAx>
        <c:axId val="30755723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7556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'His_flux '!$B$17:$B$24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'His_flux '!$E$17:$E$24</c:f>
              <c:numCache>
                <c:formatCode>General</c:formatCode>
                <c:ptCount val="8"/>
                <c:pt idx="0">
                  <c:v>0.18075000000000002</c:v>
                </c:pt>
                <c:pt idx="1">
                  <c:v>0.16388</c:v>
                </c:pt>
                <c:pt idx="2">
                  <c:v>0.17713500000000001</c:v>
                </c:pt>
                <c:pt idx="3">
                  <c:v>0.18074999999999997</c:v>
                </c:pt>
                <c:pt idx="4">
                  <c:v>0.16990500000000006</c:v>
                </c:pt>
                <c:pt idx="5">
                  <c:v>0.16990500000000003</c:v>
                </c:pt>
                <c:pt idx="6">
                  <c:v>0.17834000000000003</c:v>
                </c:pt>
                <c:pt idx="7">
                  <c:v>0.21208000000000002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58016"/>
        <c:axId val="307558408"/>
      </c:scatterChart>
      <c:valAx>
        <c:axId val="3075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8408"/>
        <c:crosses val="autoZero"/>
        <c:crossBetween val="midCat"/>
      </c:valAx>
      <c:valAx>
        <c:axId val="30755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'His_flux '!$D$6:$D$10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'His_flux '!$D$17:$D$21</c:f>
              <c:numCache>
                <c:formatCode>General</c:formatCode>
                <c:ptCount val="5"/>
                <c:pt idx="0">
                  <c:v>0.184365</c:v>
                </c:pt>
                <c:pt idx="1">
                  <c:v>0.15363750000000001</c:v>
                </c:pt>
                <c:pt idx="2">
                  <c:v>0.169905</c:v>
                </c:pt>
                <c:pt idx="3">
                  <c:v>0.153035</c:v>
                </c:pt>
                <c:pt idx="4">
                  <c:v>0.15062500000000001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59192"/>
        <c:axId val="307559584"/>
      </c:scatterChart>
      <c:valAx>
        <c:axId val="30755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59584"/>
        <c:crosses val="autoZero"/>
        <c:crossBetween val="midCat"/>
      </c:valAx>
      <c:valAx>
        <c:axId val="3075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9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'His_flux '!$B$17:$B$24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'His_flux '!$F$17:$F$24</c:f>
              <c:numCache>
                <c:formatCode>General</c:formatCode>
                <c:ptCount val="8"/>
                <c:pt idx="0">
                  <c:v>0.18617250000000002</c:v>
                </c:pt>
                <c:pt idx="1">
                  <c:v>0.16508500000000001</c:v>
                </c:pt>
                <c:pt idx="2">
                  <c:v>0.17111000000000001</c:v>
                </c:pt>
                <c:pt idx="3">
                  <c:v>0.17472500000000002</c:v>
                </c:pt>
                <c:pt idx="4">
                  <c:v>0.18677500000000002</c:v>
                </c:pt>
                <c:pt idx="5">
                  <c:v>0.17111000000000001</c:v>
                </c:pt>
                <c:pt idx="6">
                  <c:v>0.17352000000000001</c:v>
                </c:pt>
                <c:pt idx="7">
                  <c:v>0.18557000000000001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0368"/>
        <c:axId val="307560760"/>
      </c:scatterChart>
      <c:valAx>
        <c:axId val="30756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60760"/>
        <c:crosses val="autoZero"/>
        <c:crossBetween val="midCat"/>
      </c:valAx>
      <c:valAx>
        <c:axId val="30756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6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Gly_flux!$B$18:$B$25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Gly_flux!$E$7:$E$14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1544"/>
        <c:axId val="307561936"/>
      </c:scatterChart>
      <c:valAx>
        <c:axId val="30756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61936"/>
        <c:crosses val="autoZero"/>
        <c:crossBetween val="midCat"/>
      </c:valAx>
      <c:valAx>
        <c:axId val="30756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61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67906250000000001"/>
          <c:h val="0.83833333333333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'GROWTH CURVES ALL_JRH'!$P$25</c:f>
              <c:strCache>
                <c:ptCount val="1"/>
                <c:pt idx="0">
                  <c:v>Compleet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'GROWTH CURVES ALL_JRH'!$O$26:$O$30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</c:numCache>
            </c:numRef>
          </c:xVal>
          <c:yVal>
            <c:numRef>
              <c:f>'GROWTH CURVES ALL_JRH'!$P$26:$P$34</c:f>
              <c:numCache>
                <c:formatCode>General</c:formatCode>
                <c:ptCount val="9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  <c:pt idx="7">
                  <c:v>1414400</c:v>
                </c:pt>
                <c:pt idx="8">
                  <c:v>2368000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'GROWTH CURVES ALL_JRH'!$R$25</c:f>
              <c:strCache>
                <c:ptCount val="1"/>
                <c:pt idx="0">
                  <c:v>3 = –GLC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'GROWTH CURVES ALL_JRH'!$O$26:$O$30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</c:numCache>
            </c:numRef>
          </c:xVal>
          <c:yVal>
            <c:numRef>
              <c:f>'GROWTH CURVES ALL_JRH'!$R$26:$R$34</c:f>
              <c:numCache>
                <c:formatCode>General</c:formatCode>
                <c:ptCount val="9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  <c:pt idx="5">
                  <c:v>532000</c:v>
                </c:pt>
                <c:pt idx="6">
                  <c:v>547200</c:v>
                </c:pt>
                <c:pt idx="7">
                  <c:v>1052800</c:v>
                </c:pt>
                <c:pt idx="8">
                  <c:v>499200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40480"/>
        <c:axId val="301640872"/>
      </c:scatterChart>
      <c:valAx>
        <c:axId val="301640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Number of cells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640480"/>
        <c:crosses val="autoZero"/>
        <c:crossBetween val="midCat"/>
      </c:valAx>
      <c:valAx>
        <c:axId val="3016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01640872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Gly_flux!$C$6:$C$12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Gly_flux!$C$17:$C$23</c:f>
              <c:numCache>
                <c:formatCode>General</c:formatCode>
                <c:ptCount val="7"/>
                <c:pt idx="0" formatCode="[$-413]General">
                  <c:v>0.19882499999999997</c:v>
                </c:pt>
                <c:pt idx="1">
                  <c:v>0.17713500000000001</c:v>
                </c:pt>
                <c:pt idx="2">
                  <c:v>0.172315</c:v>
                </c:pt>
                <c:pt idx="3">
                  <c:v>0.25425499999999995</c:v>
                </c:pt>
                <c:pt idx="4">
                  <c:v>0.21208000000000002</c:v>
                </c:pt>
                <c:pt idx="5">
                  <c:v>0.28679000000000004</c:v>
                </c:pt>
                <c:pt idx="6">
                  <c:v>0.27835499999999996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2720"/>
        <c:axId val="307563112"/>
      </c:scatterChart>
      <c:valAx>
        <c:axId val="3075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63112"/>
        <c:crosses val="autoZero"/>
        <c:crossBetween val="midCat"/>
      </c:valAx>
      <c:valAx>
        <c:axId val="30756311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756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Gly_flux!$C$6:$C$9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Gly_flux!$C$17:$C$20</c:f>
              <c:numCache>
                <c:formatCode>General</c:formatCode>
                <c:ptCount val="4"/>
                <c:pt idx="0" formatCode="[$-413]General">
                  <c:v>0.19882499999999997</c:v>
                </c:pt>
                <c:pt idx="1">
                  <c:v>0.17713500000000001</c:v>
                </c:pt>
                <c:pt idx="2">
                  <c:v>0.172315</c:v>
                </c:pt>
                <c:pt idx="3">
                  <c:v>0.25425499999999995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3896"/>
        <c:axId val="307564288"/>
      </c:scatterChart>
      <c:valAx>
        <c:axId val="30756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64288"/>
        <c:crosses val="autoZero"/>
        <c:crossBetween val="midCat"/>
      </c:valAx>
      <c:valAx>
        <c:axId val="307564288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7563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Gly_flux!$C$9:$C$12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Gly_flux!$C$20:$C$23</c:f>
              <c:numCache>
                <c:formatCode>General</c:formatCode>
                <c:ptCount val="4"/>
                <c:pt idx="0">
                  <c:v>0.25425499999999995</c:v>
                </c:pt>
                <c:pt idx="1">
                  <c:v>0.21208000000000002</c:v>
                </c:pt>
                <c:pt idx="2">
                  <c:v>0.28679000000000004</c:v>
                </c:pt>
                <c:pt idx="3">
                  <c:v>0.27835499999999996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5072"/>
        <c:axId val="307565464"/>
      </c:scatterChart>
      <c:valAx>
        <c:axId val="30756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65464"/>
        <c:crosses val="autoZero"/>
        <c:crossBetween val="midCat"/>
      </c:valAx>
      <c:valAx>
        <c:axId val="30756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6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Gly_flux!$B$17:$B$24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Gly_flux!$E$17:$E$24</c:f>
              <c:numCache>
                <c:formatCode>General</c:formatCode>
                <c:ptCount val="8"/>
                <c:pt idx="0">
                  <c:v>0.16990500000000003</c:v>
                </c:pt>
                <c:pt idx="1">
                  <c:v>0.21087500000000001</c:v>
                </c:pt>
                <c:pt idx="2">
                  <c:v>0.32414499999999996</c:v>
                </c:pt>
                <c:pt idx="3">
                  <c:v>0.36149999999999999</c:v>
                </c:pt>
                <c:pt idx="4">
                  <c:v>0.36511500000000002</c:v>
                </c:pt>
                <c:pt idx="5">
                  <c:v>0.33077250000000002</c:v>
                </c:pt>
                <c:pt idx="6">
                  <c:v>0.38680500000000001</c:v>
                </c:pt>
                <c:pt idx="7">
                  <c:v>0.49886999999999998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6248"/>
        <c:axId val="307566640"/>
      </c:scatterChart>
      <c:valAx>
        <c:axId val="30756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66640"/>
        <c:crosses val="autoZero"/>
        <c:crossBetween val="midCat"/>
      </c:valAx>
      <c:valAx>
        <c:axId val="30756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66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Gly_flux!$D$6:$D$10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Gly_flux!$D$17:$D$21</c:f>
              <c:numCache>
                <c:formatCode>General</c:formatCode>
                <c:ptCount val="5"/>
                <c:pt idx="0">
                  <c:v>0.15906000000000001</c:v>
                </c:pt>
                <c:pt idx="1">
                  <c:v>0.18255750000000001</c:v>
                </c:pt>
                <c:pt idx="2">
                  <c:v>0.30004499999999995</c:v>
                </c:pt>
                <c:pt idx="3">
                  <c:v>0.25304999999999994</c:v>
                </c:pt>
                <c:pt idx="4">
                  <c:v>0.34222000000000002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7424"/>
        <c:axId val="307567816"/>
      </c:scatterChart>
      <c:valAx>
        <c:axId val="3075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67816"/>
        <c:crosses val="autoZero"/>
        <c:crossBetween val="midCat"/>
      </c:valAx>
      <c:valAx>
        <c:axId val="30756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67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Gly_flux!$B$17:$B$24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Gly_flux!$F$17:$F$24</c:f>
              <c:numCache>
                <c:formatCode>General</c:formatCode>
                <c:ptCount val="8"/>
                <c:pt idx="0">
                  <c:v>0.20786250000000001</c:v>
                </c:pt>
                <c:pt idx="1">
                  <c:v>0.20244000000000004</c:v>
                </c:pt>
                <c:pt idx="2">
                  <c:v>0.26389500000000005</c:v>
                </c:pt>
                <c:pt idx="3">
                  <c:v>0.29161000000000004</c:v>
                </c:pt>
                <c:pt idx="4">
                  <c:v>0.40608500000000003</c:v>
                </c:pt>
                <c:pt idx="5">
                  <c:v>0.36270500000000006</c:v>
                </c:pt>
                <c:pt idx="6">
                  <c:v>0.36029500000000003</c:v>
                </c:pt>
                <c:pt idx="7">
                  <c:v>0.44344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8600"/>
        <c:axId val="307568992"/>
      </c:scatterChart>
      <c:valAx>
        <c:axId val="30756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68992"/>
        <c:crosses val="autoZero"/>
        <c:crossBetween val="midCat"/>
      </c:valAx>
      <c:valAx>
        <c:axId val="3075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68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Thr_flux!$B$18:$B$25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Thr_flux!$E$7:$E$14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69776"/>
        <c:axId val="307570168"/>
      </c:scatterChart>
      <c:valAx>
        <c:axId val="3075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570168"/>
        <c:crosses val="autoZero"/>
        <c:crossBetween val="midCat"/>
      </c:valAx>
      <c:valAx>
        <c:axId val="30757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69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Thr_flux!$C$6:$C$12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Thr_flux!$C$17:$C$23</c:f>
              <c:numCache>
                <c:formatCode>General</c:formatCode>
                <c:ptCount val="7"/>
                <c:pt idx="0" formatCode="[$-413]General">
                  <c:v>0.63623999999999992</c:v>
                </c:pt>
                <c:pt idx="1">
                  <c:v>0.58081000000000005</c:v>
                </c:pt>
                <c:pt idx="2">
                  <c:v>0.55791499999999994</c:v>
                </c:pt>
                <c:pt idx="3">
                  <c:v>0.62178</c:v>
                </c:pt>
                <c:pt idx="4">
                  <c:v>0.57357999999999987</c:v>
                </c:pt>
                <c:pt idx="5">
                  <c:v>0.61093500000000001</c:v>
                </c:pt>
                <c:pt idx="6">
                  <c:v>0.59647499999999998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70952"/>
        <c:axId val="308259912"/>
      </c:scatterChart>
      <c:valAx>
        <c:axId val="30757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59912"/>
        <c:crosses val="autoZero"/>
        <c:crossBetween val="midCat"/>
      </c:valAx>
      <c:valAx>
        <c:axId val="30825991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7570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Thr_flux!$C$6:$C$9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Thr_flux!$C$17:$C$20</c:f>
              <c:numCache>
                <c:formatCode>General</c:formatCode>
                <c:ptCount val="4"/>
                <c:pt idx="0" formatCode="[$-413]General">
                  <c:v>0.63623999999999992</c:v>
                </c:pt>
                <c:pt idx="1">
                  <c:v>0.58081000000000005</c:v>
                </c:pt>
                <c:pt idx="2">
                  <c:v>0.55791499999999994</c:v>
                </c:pt>
                <c:pt idx="3">
                  <c:v>0.62178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0696"/>
        <c:axId val="308261088"/>
      </c:scatterChart>
      <c:valAx>
        <c:axId val="30826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61088"/>
        <c:crosses val="autoZero"/>
        <c:crossBetween val="midCat"/>
      </c:valAx>
      <c:valAx>
        <c:axId val="308261088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8260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Thr_flux!$C$9:$C$12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Thr_flux!$C$20:$C$23</c:f>
              <c:numCache>
                <c:formatCode>General</c:formatCode>
                <c:ptCount val="4"/>
                <c:pt idx="0">
                  <c:v>0.62178</c:v>
                </c:pt>
                <c:pt idx="1">
                  <c:v>0.57357999999999987</c:v>
                </c:pt>
                <c:pt idx="2">
                  <c:v>0.61093500000000001</c:v>
                </c:pt>
                <c:pt idx="3">
                  <c:v>0.59647499999999998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1872"/>
        <c:axId val="308262264"/>
      </c:scatterChart>
      <c:valAx>
        <c:axId val="30826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62264"/>
        <c:crosses val="autoZero"/>
        <c:crossBetween val="midCat"/>
      </c:valAx>
      <c:valAx>
        <c:axId val="30826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6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8840769903762"/>
          <c:y val="4.6770924467774866E-2"/>
          <c:w val="0.54606605424321963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6084842519685042"/>
                  <c:y val="-4.5115193934091571E-3"/>
                </c:manualLayout>
              </c:layout>
              <c:numFmt formatCode="General" sourceLinked="0"/>
            </c:trendlineLbl>
          </c:trendline>
          <c:xVal>
            <c:numRef>
              <c:f>'GROWTH CURVES ALL_JRH'!$O$26:$O$29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</c:numCache>
            </c:numRef>
          </c:xVal>
          <c:yVal>
            <c:numRef>
              <c:f>'GROWTH CURVES ALL_JRH'!$Q$26:$Q$30</c:f>
              <c:numCache>
                <c:formatCode>General</c:formatCode>
                <c:ptCount val="5"/>
                <c:pt idx="0">
                  <c:v>121920</c:v>
                </c:pt>
                <c:pt idx="1">
                  <c:v>172320</c:v>
                </c:pt>
                <c:pt idx="2">
                  <c:v>260160</c:v>
                </c:pt>
                <c:pt idx="3">
                  <c:v>292320</c:v>
                </c:pt>
                <c:pt idx="4">
                  <c:v>215040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41264"/>
        <c:axId val="303870168"/>
      </c:scatterChart>
      <c:valAx>
        <c:axId val="30164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870168"/>
        <c:crosses val="autoZero"/>
        <c:crossBetween val="midCat"/>
      </c:valAx>
      <c:valAx>
        <c:axId val="30387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64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Thr_flux!$B$17:$B$24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Thr_flux!$E$17:$E$24</c:f>
              <c:numCache>
                <c:formatCode>General</c:formatCode>
                <c:ptCount val="8"/>
                <c:pt idx="0">
                  <c:v>0.63985499999999984</c:v>
                </c:pt>
                <c:pt idx="1">
                  <c:v>0.57117000000000007</c:v>
                </c:pt>
                <c:pt idx="2">
                  <c:v>0.6000899999999999</c:v>
                </c:pt>
                <c:pt idx="3">
                  <c:v>0.57237499999999997</c:v>
                </c:pt>
                <c:pt idx="4">
                  <c:v>0.60129500000000002</c:v>
                </c:pt>
                <c:pt idx="5">
                  <c:v>0.59828250000000005</c:v>
                </c:pt>
                <c:pt idx="6">
                  <c:v>0.63865000000000005</c:v>
                </c:pt>
                <c:pt idx="7">
                  <c:v>0.78083999999999998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3048"/>
        <c:axId val="308263440"/>
      </c:scatterChart>
      <c:valAx>
        <c:axId val="30826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63440"/>
        <c:crosses val="autoZero"/>
        <c:crossBetween val="midCat"/>
      </c:valAx>
      <c:valAx>
        <c:axId val="30826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63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Thr_flux!$D$6:$D$10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Thr_flux!$D$17:$D$21</c:f>
              <c:numCache>
                <c:formatCode>General</c:formatCode>
                <c:ptCount val="5"/>
                <c:pt idx="0">
                  <c:v>0.61816500000000008</c:v>
                </c:pt>
                <c:pt idx="1">
                  <c:v>0.48079499999999997</c:v>
                </c:pt>
                <c:pt idx="2">
                  <c:v>0.60490999999999995</c:v>
                </c:pt>
                <c:pt idx="3">
                  <c:v>0.50851000000000002</c:v>
                </c:pt>
                <c:pt idx="4">
                  <c:v>0.50128000000000006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4224"/>
        <c:axId val="308264616"/>
      </c:scatterChart>
      <c:valAx>
        <c:axId val="3082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64616"/>
        <c:crosses val="autoZero"/>
        <c:crossBetween val="midCat"/>
      </c:valAx>
      <c:valAx>
        <c:axId val="30826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64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Thr_flux!$B$17:$B$24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Thr_flux!$F$17:$F$24</c:f>
              <c:numCache>
                <c:formatCode>General</c:formatCode>
                <c:ptCount val="8"/>
                <c:pt idx="0">
                  <c:v>0.64889249999999998</c:v>
                </c:pt>
                <c:pt idx="1">
                  <c:v>0.60370500000000005</c:v>
                </c:pt>
                <c:pt idx="2">
                  <c:v>0.63744500000000004</c:v>
                </c:pt>
                <c:pt idx="3">
                  <c:v>0.63503499999999991</c:v>
                </c:pt>
                <c:pt idx="4">
                  <c:v>0.68082500000000001</c:v>
                </c:pt>
                <c:pt idx="5">
                  <c:v>0.63985499999999995</c:v>
                </c:pt>
                <c:pt idx="6">
                  <c:v>0.64226499999999997</c:v>
                </c:pt>
                <c:pt idx="7">
                  <c:v>0.68925999999999998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5400"/>
        <c:axId val="308265792"/>
      </c:scatterChart>
      <c:valAx>
        <c:axId val="30826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65792"/>
        <c:crosses val="autoZero"/>
        <c:crossBetween val="midCat"/>
      </c:valAx>
      <c:valAx>
        <c:axId val="3082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65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'Tyr_flux '!$B$18:$B$25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'Tyr_flux '!$E$7:$E$14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6576"/>
        <c:axId val="308266968"/>
      </c:scatterChart>
      <c:valAx>
        <c:axId val="30826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66968"/>
        <c:crosses val="autoZero"/>
        <c:crossBetween val="midCat"/>
      </c:valAx>
      <c:valAx>
        <c:axId val="30826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6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'Tyr_flux '!$C$6:$C$12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'Tyr_flux '!$C$17:$C$23</c:f>
              <c:numCache>
                <c:formatCode>General</c:formatCode>
                <c:ptCount val="7"/>
                <c:pt idx="0" formatCode="[$-413]General">
                  <c:v>0.37234499999999998</c:v>
                </c:pt>
                <c:pt idx="1">
                  <c:v>0.33619500000000002</c:v>
                </c:pt>
                <c:pt idx="2">
                  <c:v>0.31812000000000001</c:v>
                </c:pt>
                <c:pt idx="3">
                  <c:v>0.36149999999999999</c:v>
                </c:pt>
                <c:pt idx="4">
                  <c:v>0.33258000000000004</c:v>
                </c:pt>
                <c:pt idx="5">
                  <c:v>0.36029500000000003</c:v>
                </c:pt>
                <c:pt idx="6">
                  <c:v>0.36752500000000005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7752"/>
        <c:axId val="308268144"/>
      </c:scatterChart>
      <c:valAx>
        <c:axId val="30826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68144"/>
        <c:crosses val="autoZero"/>
        <c:crossBetween val="midCat"/>
      </c:valAx>
      <c:valAx>
        <c:axId val="308268144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8267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'Tyr_flux '!$C$6:$C$9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'Tyr_flux '!$C$17:$C$20</c:f>
              <c:numCache>
                <c:formatCode>General</c:formatCode>
                <c:ptCount val="4"/>
                <c:pt idx="0" formatCode="[$-413]General">
                  <c:v>0.37234499999999998</c:v>
                </c:pt>
                <c:pt idx="1">
                  <c:v>0.33619500000000002</c:v>
                </c:pt>
                <c:pt idx="2">
                  <c:v>0.31812000000000001</c:v>
                </c:pt>
                <c:pt idx="3">
                  <c:v>0.36149999999999999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8928"/>
        <c:axId val="308269320"/>
      </c:scatterChart>
      <c:valAx>
        <c:axId val="3082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69320"/>
        <c:crosses val="autoZero"/>
        <c:crossBetween val="midCat"/>
      </c:valAx>
      <c:valAx>
        <c:axId val="308269320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826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'Tyr_flux '!$C$9:$C$12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'Tyr_flux '!$C$20:$C$23</c:f>
              <c:numCache>
                <c:formatCode>General</c:formatCode>
                <c:ptCount val="4"/>
                <c:pt idx="0">
                  <c:v>0.36149999999999999</c:v>
                </c:pt>
                <c:pt idx="1">
                  <c:v>0.33258000000000004</c:v>
                </c:pt>
                <c:pt idx="2">
                  <c:v>0.36029500000000003</c:v>
                </c:pt>
                <c:pt idx="3">
                  <c:v>0.36752500000000005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70104"/>
        <c:axId val="308270496"/>
      </c:scatterChart>
      <c:valAx>
        <c:axId val="30827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70496"/>
        <c:crosses val="autoZero"/>
        <c:crossBetween val="midCat"/>
      </c:valAx>
      <c:valAx>
        <c:axId val="3082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7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'Tyr_flux '!$B$17:$B$24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'Tyr_flux '!$E$17:$E$24</c:f>
              <c:numCache>
                <c:formatCode>General</c:formatCode>
                <c:ptCount val="8"/>
                <c:pt idx="0">
                  <c:v>0.35427000000000008</c:v>
                </c:pt>
                <c:pt idx="1">
                  <c:v>0.316915</c:v>
                </c:pt>
                <c:pt idx="2">
                  <c:v>0.31209500000000001</c:v>
                </c:pt>
                <c:pt idx="3">
                  <c:v>0.32053000000000004</c:v>
                </c:pt>
                <c:pt idx="4">
                  <c:v>0.32414500000000007</c:v>
                </c:pt>
                <c:pt idx="5">
                  <c:v>0.32354250000000001</c:v>
                </c:pt>
                <c:pt idx="6">
                  <c:v>0.34342500000000004</c:v>
                </c:pt>
                <c:pt idx="7">
                  <c:v>0.420545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71280"/>
        <c:axId val="308271672"/>
      </c:scatterChart>
      <c:valAx>
        <c:axId val="30827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71672"/>
        <c:crosses val="autoZero"/>
        <c:crossBetween val="midCat"/>
      </c:valAx>
      <c:valAx>
        <c:axId val="30827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71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'Tyr_flux '!$D$6:$D$10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'Tyr_flux '!$D$17:$D$21</c:f>
              <c:numCache>
                <c:formatCode>General</c:formatCode>
                <c:ptCount val="5"/>
                <c:pt idx="0">
                  <c:v>0.33981</c:v>
                </c:pt>
                <c:pt idx="1">
                  <c:v>0.2765475</c:v>
                </c:pt>
                <c:pt idx="2">
                  <c:v>0.33860500000000004</c:v>
                </c:pt>
                <c:pt idx="3">
                  <c:v>0.27233000000000002</c:v>
                </c:pt>
                <c:pt idx="4">
                  <c:v>0.28558499999999998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72456"/>
        <c:axId val="308272848"/>
      </c:scatterChart>
      <c:valAx>
        <c:axId val="30827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72848"/>
        <c:crosses val="autoZero"/>
        <c:crossBetween val="midCat"/>
      </c:valAx>
      <c:valAx>
        <c:axId val="30827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72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'Tyr_flux '!$B$17:$B$24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'Tyr_flux '!$F$17:$F$24</c:f>
              <c:numCache>
                <c:formatCode>General</c:formatCode>
                <c:ptCount val="8"/>
                <c:pt idx="0">
                  <c:v>0.3741525</c:v>
                </c:pt>
                <c:pt idx="1">
                  <c:v>0.34101500000000007</c:v>
                </c:pt>
                <c:pt idx="2">
                  <c:v>0.35667999999999994</c:v>
                </c:pt>
                <c:pt idx="3">
                  <c:v>0.35427000000000003</c:v>
                </c:pt>
                <c:pt idx="4">
                  <c:v>0.37716500000000003</c:v>
                </c:pt>
                <c:pt idx="5">
                  <c:v>0.35065499999999999</c:v>
                </c:pt>
                <c:pt idx="6">
                  <c:v>0.35306500000000002</c:v>
                </c:pt>
                <c:pt idx="7">
                  <c:v>0.374755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73632"/>
        <c:axId val="308274024"/>
      </c:scatterChart>
      <c:valAx>
        <c:axId val="3082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74024"/>
        <c:crosses val="autoZero"/>
        <c:crossBetween val="midCat"/>
      </c:valAx>
      <c:valAx>
        <c:axId val="30827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7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8840769903762"/>
          <c:y val="4.6770924467774866E-2"/>
          <c:w val="0.54606605424321963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6084842519685042"/>
                  <c:y val="-4.5115193934091571E-3"/>
                </c:manualLayout>
              </c:layout>
              <c:numFmt formatCode="General" sourceLinked="0"/>
            </c:trendlineLbl>
          </c:trendline>
          <c:xVal>
            <c:numRef>
              <c:f>'GROWTH CURVES ALL_JRH'!$O$8:$O$11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</c:numCache>
            </c:numRef>
          </c:xVal>
          <c:yVal>
            <c:numRef>
              <c:f>'GROWTH CURVES ALL_JRH'!$R$8:$R$11</c:f>
              <c:numCache>
                <c:formatCode>General</c:formatCode>
                <c:ptCount val="4"/>
                <c:pt idx="0">
                  <c:v>121920</c:v>
                </c:pt>
                <c:pt idx="1">
                  <c:v>189600</c:v>
                </c:pt>
                <c:pt idx="2">
                  <c:v>392800</c:v>
                </c:pt>
                <c:pt idx="3">
                  <c:v>472960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7.4737314085739276E-2"/>
                  <c:y val="0.31575204141149021"/>
                </c:manualLayout>
              </c:layout>
              <c:numFmt formatCode="General" sourceLinked="0"/>
            </c:trendlineLbl>
          </c:trendline>
          <c:xVal>
            <c:numRef>
              <c:f>'GROWTH CURVES ALL_JRH'!$O$26:$O$29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</c:numCache>
            </c:numRef>
          </c:xVal>
          <c:yVal>
            <c:numRef>
              <c:f>'GROWTH CURVES ALL_JRH'!$P$26:$P$29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70952"/>
        <c:axId val="303871344"/>
      </c:scatterChart>
      <c:valAx>
        <c:axId val="30387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871344"/>
        <c:crosses val="autoZero"/>
        <c:crossBetween val="midCat"/>
      </c:valAx>
      <c:valAx>
        <c:axId val="30387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87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Cys_flux!$B$18:$B$25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Cys_flux!$E$7:$E$14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74808"/>
        <c:axId val="308275200"/>
      </c:scatterChart>
      <c:valAx>
        <c:axId val="30827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275200"/>
        <c:crosses val="autoZero"/>
        <c:crossBetween val="midCat"/>
      </c:valAx>
      <c:valAx>
        <c:axId val="3082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74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Cys_flux!$C$6:$C$12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Cys_flux!$C$17:$C$23</c:f>
              <c:numCache>
                <c:formatCode>General</c:formatCode>
                <c:ptCount val="7"/>
                <c:pt idx="0" formatCode="[$-413]General">
                  <c:v>0.26389500000000005</c:v>
                </c:pt>
                <c:pt idx="1">
                  <c:v>0.227745</c:v>
                </c:pt>
                <c:pt idx="2">
                  <c:v>0.18798000000000001</c:v>
                </c:pt>
                <c:pt idx="3">
                  <c:v>0.21087500000000001</c:v>
                </c:pt>
                <c:pt idx="4">
                  <c:v>0.153035</c:v>
                </c:pt>
                <c:pt idx="5">
                  <c:v>0.18315999999999999</c:v>
                </c:pt>
                <c:pt idx="6">
                  <c:v>0.14821499999999999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5824"/>
        <c:axId val="304396216"/>
      </c:scatterChart>
      <c:valAx>
        <c:axId val="30439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396216"/>
        <c:crosses val="autoZero"/>
        <c:crossBetween val="midCat"/>
      </c:valAx>
      <c:valAx>
        <c:axId val="304396216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439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Cys_flux!$C$6:$C$9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Cys_flux!$C$17:$C$20</c:f>
              <c:numCache>
                <c:formatCode>General</c:formatCode>
                <c:ptCount val="4"/>
                <c:pt idx="0" formatCode="[$-413]General">
                  <c:v>0.26389500000000005</c:v>
                </c:pt>
                <c:pt idx="1">
                  <c:v>0.227745</c:v>
                </c:pt>
                <c:pt idx="2">
                  <c:v>0.18798000000000001</c:v>
                </c:pt>
                <c:pt idx="3">
                  <c:v>0.21087500000000001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7000"/>
        <c:axId val="304397392"/>
      </c:scatterChart>
      <c:valAx>
        <c:axId val="30439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397392"/>
        <c:crosses val="autoZero"/>
        <c:crossBetween val="midCat"/>
      </c:valAx>
      <c:valAx>
        <c:axId val="304397392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4397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Cys_flux!$C$9:$C$12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Cys_flux!$C$20:$C$23</c:f>
              <c:numCache>
                <c:formatCode>General</c:formatCode>
                <c:ptCount val="4"/>
                <c:pt idx="0">
                  <c:v>0.21087500000000001</c:v>
                </c:pt>
                <c:pt idx="1">
                  <c:v>0.153035</c:v>
                </c:pt>
                <c:pt idx="2">
                  <c:v>0.18315999999999999</c:v>
                </c:pt>
                <c:pt idx="3">
                  <c:v>0.14821499999999999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8176"/>
        <c:axId val="304398568"/>
      </c:scatterChart>
      <c:valAx>
        <c:axId val="3043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398568"/>
        <c:crosses val="autoZero"/>
        <c:crossBetween val="midCat"/>
      </c:valAx>
      <c:valAx>
        <c:axId val="30439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9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Cys_flux!$B$17:$B$24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Cys_flux!$E$17:$E$24</c:f>
              <c:numCache>
                <c:formatCode>General</c:formatCode>
                <c:ptCount val="8"/>
                <c:pt idx="0">
                  <c:v>0.29100749999999997</c:v>
                </c:pt>
                <c:pt idx="1">
                  <c:v>0.26750999999999997</c:v>
                </c:pt>
                <c:pt idx="2">
                  <c:v>0.30004500000000006</c:v>
                </c:pt>
                <c:pt idx="3">
                  <c:v>0.35306500000000002</c:v>
                </c:pt>
                <c:pt idx="4">
                  <c:v>0.25425500000000006</c:v>
                </c:pt>
                <c:pt idx="5">
                  <c:v>0.25305</c:v>
                </c:pt>
                <c:pt idx="6">
                  <c:v>0.25064000000000003</c:v>
                </c:pt>
                <c:pt idx="7">
                  <c:v>0.25063999999999997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9352"/>
        <c:axId val="304399744"/>
      </c:scatterChart>
      <c:valAx>
        <c:axId val="30439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399744"/>
        <c:crosses val="autoZero"/>
        <c:crossBetween val="midCat"/>
      </c:valAx>
      <c:valAx>
        <c:axId val="3043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99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Cys_flux!$D$6:$D$10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Cys_flux!$D$17:$D$21</c:f>
              <c:numCache>
                <c:formatCode>General</c:formatCode>
                <c:ptCount val="5"/>
                <c:pt idx="0">
                  <c:v>0.28558499999999998</c:v>
                </c:pt>
                <c:pt idx="1">
                  <c:v>0.31089</c:v>
                </c:pt>
                <c:pt idx="2">
                  <c:v>0.275945</c:v>
                </c:pt>
                <c:pt idx="3">
                  <c:v>0.27233000000000002</c:v>
                </c:pt>
                <c:pt idx="4">
                  <c:v>0.27835499999999996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00528"/>
        <c:axId val="304400920"/>
      </c:scatterChart>
      <c:valAx>
        <c:axId val="30440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00920"/>
        <c:crosses val="autoZero"/>
        <c:crossBetween val="midCat"/>
      </c:valAx>
      <c:valAx>
        <c:axId val="30440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00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Cys_flux!$B$17:$B$24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Cys_flux!$F$17:$F$24</c:f>
              <c:numCache>
                <c:formatCode>General</c:formatCode>
                <c:ptCount val="8"/>
                <c:pt idx="0">
                  <c:v>0.25666500000000003</c:v>
                </c:pt>
                <c:pt idx="1">
                  <c:v>0.21328500000000003</c:v>
                </c:pt>
                <c:pt idx="2">
                  <c:v>0.19761999999999999</c:v>
                </c:pt>
                <c:pt idx="3">
                  <c:v>0.20967</c:v>
                </c:pt>
                <c:pt idx="4">
                  <c:v>0.20123499999999997</c:v>
                </c:pt>
                <c:pt idx="5">
                  <c:v>0.18195500000000001</c:v>
                </c:pt>
                <c:pt idx="6">
                  <c:v>0.18074999999999999</c:v>
                </c:pt>
                <c:pt idx="7">
                  <c:v>0.1928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01704"/>
        <c:axId val="304402096"/>
      </c:scatterChart>
      <c:valAx>
        <c:axId val="30440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02096"/>
        <c:crosses val="autoZero"/>
        <c:crossBetween val="midCat"/>
      </c:valAx>
      <c:valAx>
        <c:axId val="30440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01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Val_flux!$B$18:$B$25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Val_flux!$E$7:$E$14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02880"/>
        <c:axId val="304403272"/>
      </c:scatterChart>
      <c:valAx>
        <c:axId val="3044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03272"/>
        <c:crosses val="autoZero"/>
        <c:crossBetween val="midCat"/>
      </c:valAx>
      <c:valAx>
        <c:axId val="30440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02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Val_flux!$C$6:$C$12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Val_flux!$C$17:$C$23</c:f>
              <c:numCache>
                <c:formatCode>General</c:formatCode>
                <c:ptCount val="7"/>
                <c:pt idx="0" formatCode="[$-413]General">
                  <c:v>0.67239000000000004</c:v>
                </c:pt>
                <c:pt idx="1">
                  <c:v>0.58201500000000006</c:v>
                </c:pt>
                <c:pt idx="2">
                  <c:v>0.53863499999999997</c:v>
                </c:pt>
                <c:pt idx="3">
                  <c:v>0.58321999999999996</c:v>
                </c:pt>
                <c:pt idx="4">
                  <c:v>0.51332999999999995</c:v>
                </c:pt>
                <c:pt idx="5">
                  <c:v>0.54465999999999992</c:v>
                </c:pt>
                <c:pt idx="6">
                  <c:v>0.49645999999999996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3056"/>
        <c:axId val="309483448"/>
      </c:scatterChart>
      <c:valAx>
        <c:axId val="30948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483448"/>
        <c:crosses val="autoZero"/>
        <c:crossBetween val="midCat"/>
      </c:valAx>
      <c:valAx>
        <c:axId val="309483448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948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Val_flux!$C$6:$C$9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Val_flux!$C$17:$C$20</c:f>
              <c:numCache>
                <c:formatCode>General</c:formatCode>
                <c:ptCount val="4"/>
                <c:pt idx="0" formatCode="[$-413]General">
                  <c:v>0.67239000000000004</c:v>
                </c:pt>
                <c:pt idx="1">
                  <c:v>0.58201500000000006</c:v>
                </c:pt>
                <c:pt idx="2">
                  <c:v>0.53863499999999997</c:v>
                </c:pt>
                <c:pt idx="3">
                  <c:v>0.58321999999999996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4232"/>
        <c:axId val="309484624"/>
      </c:scatterChart>
      <c:valAx>
        <c:axId val="30948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484624"/>
        <c:crosses val="autoZero"/>
        <c:crossBetween val="midCat"/>
      </c:valAx>
      <c:valAx>
        <c:axId val="309484624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09484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Glc_pyr_allconditions!$X$1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>
              <a:noFill/>
            </a:ln>
          </c:spPr>
          <c:xVal>
            <c:numRef>
              <c:f>Glc_pyr_allconditions!$W$2:$W$10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Glc_pyr_allconditions!$X$2:$X$10</c:f>
              <c:numCache>
                <c:formatCode>General</c:formatCode>
                <c:ptCount val="9"/>
                <c:pt idx="0">
                  <c:v>4.7983099999999999</c:v>
                </c:pt>
                <c:pt idx="1">
                  <c:v>4.3211300000000001</c:v>
                </c:pt>
                <c:pt idx="2">
                  <c:v>3.7471483333333371</c:v>
                </c:pt>
                <c:pt idx="3">
                  <c:v>3.3615483333333374</c:v>
                </c:pt>
                <c:pt idx="4">
                  <c:v>2.6180633333333372</c:v>
                </c:pt>
                <c:pt idx="5">
                  <c:v>2.1786400000000001</c:v>
                </c:pt>
                <c:pt idx="6">
                  <c:v>1.1463566666666665</c:v>
                </c:pt>
                <c:pt idx="7">
                  <c:v>3.2936666666666628E-2</c:v>
                </c:pt>
                <c:pt idx="8">
                  <c:v>4.4585E-2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Glc_pyr_allconditions!$Y$1</c:f>
              <c:strCache>
                <c:ptCount val="1"/>
                <c:pt idx="0">
                  <c:v>glc-</c:v>
                </c:pt>
              </c:strCache>
            </c:strRef>
          </c:tx>
          <c:spPr>
            <a:ln w="28575">
              <a:noFill/>
            </a:ln>
          </c:spPr>
          <c:xVal>
            <c:numRef>
              <c:f>Glc_pyr_allconditions!$W$2:$W$10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Glc_pyr_allconditions!$Y$2:$Y$10</c:f>
              <c:numCache>
                <c:formatCode>General</c:formatCode>
                <c:ptCount val="9"/>
                <c:pt idx="0">
                  <c:v>0.155445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7.8325000000000006E-2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Glc_pyr_allconditions!$Z$1</c:f>
              <c:strCache>
                <c:ptCount val="1"/>
                <c:pt idx="0">
                  <c:v>gln-</c:v>
                </c:pt>
              </c:strCache>
            </c:strRef>
          </c:tx>
          <c:spPr>
            <a:ln w="28575">
              <a:noFill/>
            </a:ln>
          </c:spPr>
          <c:xVal>
            <c:numRef>
              <c:f>Glc_pyr_allconditions!$W$2:$W$10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Glc_pyr_allconditions!$Z$2:$Z$10</c:f>
              <c:numCache>
                <c:formatCode>General</c:formatCode>
                <c:ptCount val="9"/>
                <c:pt idx="0">
                  <c:v>4.3789699999999998</c:v>
                </c:pt>
                <c:pt idx="1">
                  <c:v>4.30185</c:v>
                </c:pt>
                <c:pt idx="2">
                  <c:v>3.8363183333333377</c:v>
                </c:pt>
                <c:pt idx="3">
                  <c:v>3.5985316666666627</c:v>
                </c:pt>
                <c:pt idx="4">
                  <c:v>3.7865116666666627</c:v>
                </c:pt>
                <c:pt idx="5">
                  <c:v>3.4744166666666625</c:v>
                </c:pt>
                <c:pt idx="6">
                  <c:v>3.3980999999999999</c:v>
                </c:pt>
                <c:pt idx="7">
                  <c:v>3.6009416666666629</c:v>
                </c:pt>
                <c:pt idx="8">
                  <c:v>3.2824200000000001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Glc_pyr_allconditions!$AA$1</c:f>
              <c:strCache>
                <c:ptCount val="1"/>
                <c:pt idx="0">
                  <c:v>glc-gln-</c:v>
                </c:pt>
              </c:strCache>
            </c:strRef>
          </c:tx>
          <c:spPr>
            <a:ln w="28575">
              <a:noFill/>
            </a:ln>
          </c:spPr>
          <c:xVal>
            <c:numRef>
              <c:f>Glc_pyr_allconditions!$W$2:$W$10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Glc_pyr_allconditions!$AA$2:$AA$10</c:f>
              <c:numCache>
                <c:formatCode>General</c:formatCode>
                <c:ptCount val="9"/>
                <c:pt idx="0">
                  <c:v>0.1524325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72128"/>
        <c:axId val="303872520"/>
      </c:scatterChart>
      <c:valAx>
        <c:axId val="3038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872520"/>
        <c:crosses val="autoZero"/>
        <c:crossBetween val="midCat"/>
      </c:valAx>
      <c:valAx>
        <c:axId val="30387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87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Val_flux!$C$9:$C$12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Val_flux!$C$20:$C$23</c:f>
              <c:numCache>
                <c:formatCode>General</c:formatCode>
                <c:ptCount val="4"/>
                <c:pt idx="0">
                  <c:v>0.58321999999999996</c:v>
                </c:pt>
                <c:pt idx="1">
                  <c:v>0.51332999999999995</c:v>
                </c:pt>
                <c:pt idx="2">
                  <c:v>0.54465999999999992</c:v>
                </c:pt>
                <c:pt idx="3">
                  <c:v>0.49645999999999996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5408"/>
        <c:axId val="309485800"/>
      </c:scatterChart>
      <c:valAx>
        <c:axId val="3094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485800"/>
        <c:crosses val="autoZero"/>
        <c:crossBetween val="midCat"/>
      </c:valAx>
      <c:valAx>
        <c:axId val="30948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8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Val_flux!$B$17:$B$24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Val_flux!$E$17:$E$24</c:f>
              <c:numCache>
                <c:formatCode>General</c:formatCode>
                <c:ptCount val="8"/>
                <c:pt idx="0">
                  <c:v>0.64527749999999995</c:v>
                </c:pt>
                <c:pt idx="1">
                  <c:v>0.553095</c:v>
                </c:pt>
                <c:pt idx="2">
                  <c:v>0.56876000000000004</c:v>
                </c:pt>
                <c:pt idx="3">
                  <c:v>0.53863499999999986</c:v>
                </c:pt>
                <c:pt idx="4">
                  <c:v>0.55670999999999993</c:v>
                </c:pt>
                <c:pt idx="5">
                  <c:v>0.5585175</c:v>
                </c:pt>
                <c:pt idx="6">
                  <c:v>0.58924500000000002</c:v>
                </c:pt>
                <c:pt idx="7">
                  <c:v>0.72420499999999999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6584"/>
        <c:axId val="309486976"/>
      </c:scatterChart>
      <c:valAx>
        <c:axId val="30948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486976"/>
        <c:crosses val="autoZero"/>
        <c:crossBetween val="midCat"/>
      </c:valAx>
      <c:valAx>
        <c:axId val="3094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86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Val_flux!$D$6:$D$10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Val_flux!$D$17:$D$21</c:f>
              <c:numCache>
                <c:formatCode>General</c:formatCode>
                <c:ptCount val="5"/>
                <c:pt idx="0">
                  <c:v>0.61816500000000008</c:v>
                </c:pt>
                <c:pt idx="1">
                  <c:v>0.45910499999999999</c:v>
                </c:pt>
                <c:pt idx="2">
                  <c:v>0.56273499999999999</c:v>
                </c:pt>
                <c:pt idx="3">
                  <c:v>0.45669500000000002</c:v>
                </c:pt>
                <c:pt idx="4">
                  <c:v>0.42897999999999997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7760"/>
        <c:axId val="309488152"/>
      </c:scatterChart>
      <c:valAx>
        <c:axId val="30948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488152"/>
        <c:crosses val="autoZero"/>
        <c:crossBetween val="midCat"/>
      </c:valAx>
      <c:valAx>
        <c:axId val="30948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8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Glc-Gln-</a:t>
            </a:r>
            <a:r>
              <a:rPr lang="nl-NL" baseline="0"/>
              <a:t> 0-95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137894053565887"/>
                  <c:y val="-0.17699375464927761"/>
                </c:manualLayout>
              </c:layout>
              <c:numFmt formatCode="General" sourceLinked="0"/>
            </c:trendlineLbl>
          </c:trendline>
          <c:xVal>
            <c:numRef>
              <c:f>Val_flux!$B$17:$B$24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Val_flux!$F$17:$F$24</c:f>
              <c:numCache>
                <c:formatCode>General</c:formatCode>
                <c:ptCount val="8"/>
                <c:pt idx="0">
                  <c:v>0.65431499999999998</c:v>
                </c:pt>
                <c:pt idx="1">
                  <c:v>0.62419000000000002</c:v>
                </c:pt>
                <c:pt idx="2">
                  <c:v>0.644675</c:v>
                </c:pt>
                <c:pt idx="3">
                  <c:v>0.63503499999999991</c:v>
                </c:pt>
                <c:pt idx="4">
                  <c:v>0.656725</c:v>
                </c:pt>
                <c:pt idx="5">
                  <c:v>0.61816499999999996</c:v>
                </c:pt>
                <c:pt idx="6">
                  <c:v>0.61696000000000006</c:v>
                </c:pt>
                <c:pt idx="7">
                  <c:v>0.65310999999999997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8936"/>
        <c:axId val="309489328"/>
      </c:scatterChart>
      <c:valAx>
        <c:axId val="30948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489328"/>
        <c:crosses val="autoZero"/>
        <c:crossBetween val="midCat"/>
      </c:valAx>
      <c:valAx>
        <c:axId val="30948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88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1731478800074635"/>
          <c:w val="0.32193642461358996"/>
          <c:h val="0.330425184975876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06408573928258"/>
                  <c:y val="-9.5472440944881887E-2"/>
                </c:manualLayout>
              </c:layout>
              <c:numFmt formatCode="General" sourceLinked="0"/>
            </c:trendlineLbl>
          </c:trendline>
          <c:xVal>
            <c:numRef>
              <c:f>Met_flux!$B$18:$B$25</c:f>
              <c:numCache>
                <c:formatCode>General</c:formatCode>
                <c:ptCount val="8"/>
                <c:pt idx="0">
                  <c:v>22</c:v>
                </c:pt>
                <c:pt idx="1">
                  <c:v>41</c:v>
                </c:pt>
                <c:pt idx="2">
                  <c:v>47</c:v>
                </c:pt>
                <c:pt idx="3">
                  <c:v>65</c:v>
                </c:pt>
                <c:pt idx="4">
                  <c:v>71</c:v>
                </c:pt>
                <c:pt idx="5">
                  <c:v>89</c:v>
                </c:pt>
                <c:pt idx="6">
                  <c:v>95</c:v>
                </c:pt>
                <c:pt idx="7">
                  <c:v>161</c:v>
                </c:pt>
              </c:numCache>
            </c:numRef>
          </c:xVal>
          <c:yVal>
            <c:numRef>
              <c:f>Met_flux!$E$7:$E$14</c:f>
              <c:numCache>
                <c:formatCode>General</c:formatCode>
                <c:ptCount val="8"/>
                <c:pt idx="0">
                  <c:v>172320</c:v>
                </c:pt>
                <c:pt idx="1">
                  <c:v>260160</c:v>
                </c:pt>
                <c:pt idx="2">
                  <c:v>292320</c:v>
                </c:pt>
                <c:pt idx="3">
                  <c:v>215040</c:v>
                </c:pt>
                <c:pt idx="4">
                  <c:v>164160</c:v>
                </c:pt>
                <c:pt idx="5">
                  <c:v>105920</c:v>
                </c:pt>
                <c:pt idx="6">
                  <c:v>173760</c:v>
                </c:pt>
                <c:pt idx="7">
                  <c:v>143780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90112"/>
        <c:axId val="310179008"/>
      </c:scatterChart>
      <c:valAx>
        <c:axId val="3094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79008"/>
        <c:crosses val="autoZero"/>
        <c:crossBetween val="midCat"/>
      </c:valAx>
      <c:valAx>
        <c:axId val="3101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9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0-89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12360417313425"/>
                  <c:y val="-7.3779311770915373E-2"/>
                </c:manualLayout>
              </c:layout>
              <c:numFmt formatCode="General" sourceLinked="0"/>
            </c:trendlineLbl>
          </c:trendline>
          <c:xVal>
            <c:numRef>
              <c:f>Met_flux!$C$6:$C$12</c:f>
              <c:numCache>
                <c:formatCode>General</c:formatCode>
                <c:ptCount val="7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  <c:pt idx="4">
                  <c:v>837120</c:v>
                </c:pt>
                <c:pt idx="5">
                  <c:v>930720</c:v>
                </c:pt>
                <c:pt idx="6">
                  <c:v>1159680</c:v>
                </c:pt>
              </c:numCache>
            </c:numRef>
          </c:xVal>
          <c:yVal>
            <c:numRef>
              <c:f>Met_flux!$C$17:$C$23</c:f>
              <c:numCache>
                <c:formatCode>General</c:formatCode>
                <c:ptCount val="7"/>
                <c:pt idx="0" formatCode="[$-413]General">
                  <c:v>0.19520999999999999</c:v>
                </c:pt>
                <c:pt idx="1">
                  <c:v>0.172315</c:v>
                </c:pt>
                <c:pt idx="2">
                  <c:v>0.15665000000000001</c:v>
                </c:pt>
                <c:pt idx="3">
                  <c:v>0.172315</c:v>
                </c:pt>
                <c:pt idx="4">
                  <c:v>0.14701</c:v>
                </c:pt>
                <c:pt idx="5">
                  <c:v>0.153035</c:v>
                </c:pt>
                <c:pt idx="6">
                  <c:v>0.13736999999999996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792"/>
        <c:axId val="310180184"/>
      </c:scatterChart>
      <c:valAx>
        <c:axId val="31017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80184"/>
        <c:crosses val="autoZero"/>
        <c:crossBetween val="midCat"/>
      </c:valAx>
      <c:valAx>
        <c:axId val="310180184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017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 0-47</a:t>
            </a:r>
          </a:p>
        </c:rich>
      </c:tx>
      <c:layout>
        <c:manualLayout>
          <c:xMode val="edge"/>
          <c:yMode val="edge"/>
          <c:x val="0.21404309252217998"/>
          <c:y val="2.83688101685431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516644794400703"/>
                  <c:y val="-3.8186497046175417E-2"/>
                </c:manualLayout>
              </c:layout>
              <c:numFmt formatCode="General" sourceLinked="0"/>
            </c:trendlineLbl>
          </c:trendline>
          <c:xVal>
            <c:numRef>
              <c:f>Met_flux!$C$6:$C$9</c:f>
              <c:numCache>
                <c:formatCode>General</c:formatCode>
                <c:ptCount val="4"/>
                <c:pt idx="0">
                  <c:v>180000</c:v>
                </c:pt>
                <c:pt idx="1">
                  <c:v>230400</c:v>
                </c:pt>
                <c:pt idx="2">
                  <c:v>367360</c:v>
                </c:pt>
                <c:pt idx="3">
                  <c:v>488320</c:v>
                </c:pt>
              </c:numCache>
            </c:numRef>
          </c:xVal>
          <c:yVal>
            <c:numRef>
              <c:f>Met_flux!$C$17:$C$20</c:f>
              <c:numCache>
                <c:formatCode>General</c:formatCode>
                <c:ptCount val="4"/>
                <c:pt idx="0" formatCode="[$-413]General">
                  <c:v>0.19520999999999999</c:v>
                </c:pt>
                <c:pt idx="1">
                  <c:v>0.172315</c:v>
                </c:pt>
                <c:pt idx="2">
                  <c:v>0.15665000000000001</c:v>
                </c:pt>
                <c:pt idx="3">
                  <c:v>0.172315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80968"/>
        <c:axId val="310181360"/>
      </c:scatterChart>
      <c:valAx>
        <c:axId val="3101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81360"/>
        <c:crosses val="autoZero"/>
        <c:crossBetween val="midCat"/>
      </c:valAx>
      <c:valAx>
        <c:axId val="310181360"/>
        <c:scaling>
          <c:orientation val="minMax"/>
        </c:scaling>
        <c:delete val="0"/>
        <c:axPos val="l"/>
        <c:majorGridlines/>
        <c:numFmt formatCode="[$-413]General" sourceLinked="1"/>
        <c:majorTickMark val="out"/>
        <c:minorTickMark val="none"/>
        <c:tickLblPos val="nextTo"/>
        <c:crossAx val="310180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complete</a:t>
            </a:r>
            <a:r>
              <a:rPr lang="nl-NL" baseline="0"/>
              <a:t> 47-89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Met_flux!$C$9:$C$12</c:f>
              <c:numCache>
                <c:formatCode>General</c:formatCode>
                <c:ptCount val="4"/>
                <c:pt idx="0">
                  <c:v>488320</c:v>
                </c:pt>
                <c:pt idx="1">
                  <c:v>837120</c:v>
                </c:pt>
                <c:pt idx="2">
                  <c:v>930720</c:v>
                </c:pt>
                <c:pt idx="3">
                  <c:v>1159680</c:v>
                </c:pt>
              </c:numCache>
            </c:numRef>
          </c:xVal>
          <c:yVal>
            <c:numRef>
              <c:f>Met_flux!$C$20:$C$23</c:f>
              <c:numCache>
                <c:formatCode>General</c:formatCode>
                <c:ptCount val="4"/>
                <c:pt idx="0">
                  <c:v>0.172315</c:v>
                </c:pt>
                <c:pt idx="1">
                  <c:v>0.14701</c:v>
                </c:pt>
                <c:pt idx="2">
                  <c:v>0.153035</c:v>
                </c:pt>
                <c:pt idx="3">
                  <c:v>0.13736999999999996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82144"/>
        <c:axId val="310182536"/>
      </c:scatterChart>
      <c:valAx>
        <c:axId val="3101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82536"/>
        <c:crosses val="autoZero"/>
        <c:crossBetween val="midCat"/>
      </c:valAx>
      <c:valAx>
        <c:axId val="31018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82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Gln- 0-95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867204771446577"/>
                  <c:y val="-0.39071494864231338"/>
                </c:manualLayout>
              </c:layout>
              <c:numFmt formatCode="General" sourceLinked="0"/>
            </c:trendlineLbl>
          </c:trendline>
          <c:xVal>
            <c:numRef>
              <c:f>Met_flux!$B$17:$B$24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</c:numCache>
            </c:numRef>
          </c:xVal>
          <c:yVal>
            <c:numRef>
              <c:f>Met_flux!$E$17:$E$24</c:f>
              <c:numCache>
                <c:formatCode>General</c:formatCode>
                <c:ptCount val="8"/>
                <c:pt idx="0">
                  <c:v>0.21689999999999998</c:v>
                </c:pt>
                <c:pt idx="1">
                  <c:v>0.19641500000000001</c:v>
                </c:pt>
                <c:pt idx="2">
                  <c:v>0.20364499999999999</c:v>
                </c:pt>
                <c:pt idx="3">
                  <c:v>0.20846500000000001</c:v>
                </c:pt>
                <c:pt idx="4">
                  <c:v>0.19038999999999998</c:v>
                </c:pt>
                <c:pt idx="5">
                  <c:v>0.1934025</c:v>
                </c:pt>
                <c:pt idx="6">
                  <c:v>0.20003000000000001</c:v>
                </c:pt>
                <c:pt idx="7">
                  <c:v>0.23617999999999997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83320"/>
        <c:axId val="310183712"/>
      </c:scatterChart>
      <c:valAx>
        <c:axId val="31018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83712"/>
        <c:crosses val="autoZero"/>
        <c:crossBetween val="midCat"/>
      </c:valAx>
      <c:valAx>
        <c:axId val="3101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83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94768530277803"/>
          <c:y val="0.65188785064237109"/>
          <c:w val="0.32193642461358996"/>
          <c:h val="0.300685419631211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Glc</a:t>
            </a:r>
            <a:r>
              <a:rPr lang="nl-NL" baseline="0"/>
              <a:t> - 0-65</a:t>
            </a:r>
            <a:endParaRPr lang="nl-N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09415892905861"/>
                  <c:y val="0.22652055082939657"/>
                </c:manualLayout>
              </c:layout>
              <c:numFmt formatCode="General" sourceLinked="0"/>
            </c:trendlineLbl>
          </c:trendline>
          <c:xVal>
            <c:numRef>
              <c:f>Met_flux!$D$6:$D$10</c:f>
              <c:numCache>
                <c:formatCode>General</c:formatCode>
                <c:ptCount val="5"/>
                <c:pt idx="0">
                  <c:v>121920</c:v>
                </c:pt>
                <c:pt idx="1">
                  <c:v>224400</c:v>
                </c:pt>
                <c:pt idx="2">
                  <c:v>384640</c:v>
                </c:pt>
                <c:pt idx="3">
                  <c:v>451200</c:v>
                </c:pt>
                <c:pt idx="4">
                  <c:v>516000</c:v>
                </c:pt>
              </c:numCache>
            </c:numRef>
          </c:xVal>
          <c:yVal>
            <c:numRef>
              <c:f>Met_flux!$D$17:$D$21</c:f>
              <c:numCache>
                <c:formatCode>General</c:formatCode>
                <c:ptCount val="5"/>
                <c:pt idx="0">
                  <c:v>0.21328499999999997</c:v>
                </c:pt>
                <c:pt idx="1">
                  <c:v>0.18075000000000002</c:v>
                </c:pt>
                <c:pt idx="2">
                  <c:v>0.20003000000000001</c:v>
                </c:pt>
                <c:pt idx="3">
                  <c:v>0.17472500000000002</c:v>
                </c:pt>
                <c:pt idx="4">
                  <c:v>0.16869999999999999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84496"/>
        <c:axId val="310184888"/>
      </c:scatterChart>
      <c:valAx>
        <c:axId val="31018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184888"/>
        <c:crosses val="autoZero"/>
        <c:crossBetween val="midCat"/>
      </c:valAx>
      <c:valAx>
        <c:axId val="31018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84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8974026096197"/>
          <c:y val="9.1891864058261746E-2"/>
          <c:w val="0.34583128721813006"/>
          <c:h val="0.474707881799046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7" Type="http://schemas.openxmlformats.org/officeDocument/2006/relationships/chart" Target="../charts/chart86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7" Type="http://schemas.openxmlformats.org/officeDocument/2006/relationships/chart" Target="../charts/chart100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5" Type="http://schemas.openxmlformats.org/officeDocument/2006/relationships/chart" Target="../charts/chart98.xml"/><Relationship Id="rId4" Type="http://schemas.openxmlformats.org/officeDocument/2006/relationships/chart" Target="../charts/chart9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7" Type="http://schemas.openxmlformats.org/officeDocument/2006/relationships/chart" Target="../charts/chart114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5" Type="http://schemas.openxmlformats.org/officeDocument/2006/relationships/chart" Target="../charts/chart112.xml"/><Relationship Id="rId4" Type="http://schemas.openxmlformats.org/officeDocument/2006/relationships/chart" Target="../charts/chart1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7" Type="http://schemas.openxmlformats.org/officeDocument/2006/relationships/chart" Target="../charts/chart121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4.xml"/><Relationship Id="rId7" Type="http://schemas.openxmlformats.org/officeDocument/2006/relationships/chart" Target="../charts/chart128.xml"/><Relationship Id="rId2" Type="http://schemas.openxmlformats.org/officeDocument/2006/relationships/chart" Target="../charts/chart123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5" Type="http://schemas.openxmlformats.org/officeDocument/2006/relationships/chart" Target="../charts/chart126.xml"/><Relationship Id="rId4" Type="http://schemas.openxmlformats.org/officeDocument/2006/relationships/chart" Target="../charts/chart1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540000</xdr:colOff>
      <xdr:row>40</xdr:row>
      <xdr:rowOff>116490</xdr:rowOff>
    </xdr:from>
    <xdr:ext cx="5759640" cy="323964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24</xdr:col>
      <xdr:colOff>209550</xdr:colOff>
      <xdr:row>24</xdr:row>
      <xdr:rowOff>23812</xdr:rowOff>
    </xdr:from>
    <xdr:to>
      <xdr:col>29</xdr:col>
      <xdr:colOff>685800</xdr:colOff>
      <xdr:row>39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190500</xdr:colOff>
      <xdr:row>22</xdr:row>
      <xdr:rowOff>80962</xdr:rowOff>
    </xdr:from>
    <xdr:to>
      <xdr:col>33</xdr:col>
      <xdr:colOff>666750</xdr:colOff>
      <xdr:row>37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27</xdr:col>
      <xdr:colOff>161925</xdr:colOff>
      <xdr:row>41</xdr:row>
      <xdr:rowOff>104775</xdr:rowOff>
    </xdr:from>
    <xdr:ext cx="5759640" cy="323964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22</xdr:col>
      <xdr:colOff>304800</xdr:colOff>
      <xdr:row>66</xdr:row>
      <xdr:rowOff>123825</xdr:rowOff>
    </xdr:from>
    <xdr:ext cx="5759640" cy="3239640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28</xdr:col>
      <xdr:colOff>0</xdr:colOff>
      <xdr:row>66</xdr:row>
      <xdr:rowOff>0</xdr:rowOff>
    </xdr:from>
    <xdr:ext cx="5759640" cy="3239640"/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27</xdr:col>
      <xdr:colOff>161925</xdr:colOff>
      <xdr:row>7</xdr:row>
      <xdr:rowOff>76200</xdr:rowOff>
    </xdr:from>
    <xdr:to>
      <xdr:col>32</xdr:col>
      <xdr:colOff>638175</xdr:colOff>
      <xdr:row>22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266700</xdr:colOff>
      <xdr:row>6</xdr:row>
      <xdr:rowOff>104775</xdr:rowOff>
    </xdr:from>
    <xdr:to>
      <xdr:col>26</xdr:col>
      <xdr:colOff>742950</xdr:colOff>
      <xdr:row>21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228600</xdr:colOff>
      <xdr:row>12</xdr:row>
      <xdr:rowOff>90487</xdr:rowOff>
    </xdr:from>
    <xdr:to>
      <xdr:col>27</xdr:col>
      <xdr:colOff>704850</xdr:colOff>
      <xdr:row>27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13</xdr:row>
      <xdr:rowOff>0</xdr:rowOff>
    </xdr:from>
    <xdr:to>
      <xdr:col>35</xdr:col>
      <xdr:colOff>178593</xdr:colOff>
      <xdr:row>28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5</xdr:row>
      <xdr:rowOff>14286</xdr:rowOff>
    </xdr:from>
    <xdr:to>
      <xdr:col>23</xdr:col>
      <xdr:colOff>171449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466725</xdr:colOff>
      <xdr:row>76</xdr:row>
      <xdr:rowOff>90487</xdr:rowOff>
    </xdr:from>
    <xdr:to>
      <xdr:col>28</xdr:col>
      <xdr:colOff>238125</xdr:colOff>
      <xdr:row>90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530679</xdr:colOff>
      <xdr:row>76</xdr:row>
      <xdr:rowOff>50346</xdr:rowOff>
    </xdr:from>
    <xdr:to>
      <xdr:col>35</xdr:col>
      <xdr:colOff>340179</xdr:colOff>
      <xdr:row>90</xdr:row>
      <xdr:rowOff>126546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517072</xdr:colOff>
      <xdr:row>91</xdr:row>
      <xdr:rowOff>172811</xdr:rowOff>
    </xdr:from>
    <xdr:to>
      <xdr:col>35</xdr:col>
      <xdr:colOff>326572</xdr:colOff>
      <xdr:row>106</xdr:row>
      <xdr:rowOff>112939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353786</xdr:colOff>
      <xdr:row>145</xdr:row>
      <xdr:rowOff>36739</xdr:rowOff>
    </xdr:from>
    <xdr:to>
      <xdr:col>30</xdr:col>
      <xdr:colOff>163286</xdr:colOff>
      <xdr:row>159</xdr:row>
      <xdr:rowOff>112939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517072</xdr:colOff>
      <xdr:row>144</xdr:row>
      <xdr:rowOff>186417</xdr:rowOff>
    </xdr:from>
    <xdr:to>
      <xdr:col>37</xdr:col>
      <xdr:colOff>326572</xdr:colOff>
      <xdr:row>159</xdr:row>
      <xdr:rowOff>72117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523875</xdr:colOff>
      <xdr:row>161</xdr:row>
      <xdr:rowOff>49212</xdr:rowOff>
    </xdr:from>
    <xdr:to>
      <xdr:col>37</xdr:col>
      <xdr:colOff>317500</xdr:colOff>
      <xdr:row>175</xdr:row>
      <xdr:rowOff>188912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657225</xdr:colOff>
      <xdr:row>14</xdr:row>
      <xdr:rowOff>176212</xdr:rowOff>
    </xdr:from>
    <xdr:to>
      <xdr:col>11</xdr:col>
      <xdr:colOff>571500</xdr:colOff>
      <xdr:row>22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476250</xdr:colOff>
      <xdr:row>20</xdr:row>
      <xdr:rowOff>71437</xdr:rowOff>
    </xdr:from>
    <xdr:to>
      <xdr:col>12</xdr:col>
      <xdr:colOff>390525</xdr:colOff>
      <xdr:row>27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361950</xdr:colOff>
      <xdr:row>11</xdr:row>
      <xdr:rowOff>61912</xdr:rowOff>
    </xdr:from>
    <xdr:to>
      <xdr:col>21</xdr:col>
      <xdr:colOff>133350</xdr:colOff>
      <xdr:row>26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19</xdr:col>
      <xdr:colOff>600075</xdr:colOff>
      <xdr:row>37</xdr:row>
      <xdr:rowOff>14288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63</xdr:row>
      <xdr:rowOff>119062</xdr:rowOff>
    </xdr:from>
    <xdr:to>
      <xdr:col>14</xdr:col>
      <xdr:colOff>133350</xdr:colOff>
      <xdr:row>78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400050</xdr:colOff>
      <xdr:row>10</xdr:row>
      <xdr:rowOff>28575</xdr:rowOff>
    </xdr:from>
    <xdr:to>
      <xdr:col>19</xdr:col>
      <xdr:colOff>314325</xdr:colOff>
      <xdr:row>19</xdr:row>
      <xdr:rowOff>147637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485775</xdr:colOff>
      <xdr:row>0</xdr:row>
      <xdr:rowOff>0</xdr:rowOff>
    </xdr:from>
    <xdr:to>
      <xdr:col>23</xdr:col>
      <xdr:colOff>247650</xdr:colOff>
      <xdr:row>9</xdr:row>
      <xdr:rowOff>161924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419100</xdr:colOff>
      <xdr:row>1</xdr:row>
      <xdr:rowOff>0</xdr:rowOff>
    </xdr:from>
    <xdr:to>
      <xdr:col>27</xdr:col>
      <xdr:colOff>314325</xdr:colOff>
      <xdr:row>10</xdr:row>
      <xdr:rowOff>161924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</xdr:row>
      <xdr:rowOff>47625</xdr:rowOff>
    </xdr:from>
    <xdr:to>
      <xdr:col>11</xdr:col>
      <xdr:colOff>600075</xdr:colOff>
      <xdr:row>19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10</xdr:row>
      <xdr:rowOff>57150</xdr:rowOff>
    </xdr:from>
    <xdr:to>
      <xdr:col>11</xdr:col>
      <xdr:colOff>609600</xdr:colOff>
      <xdr:row>18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18</xdr:row>
      <xdr:rowOff>147637</xdr:rowOff>
    </xdr:from>
    <xdr:to>
      <xdr:col>11</xdr:col>
      <xdr:colOff>600075</xdr:colOff>
      <xdr:row>25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15</xdr:col>
      <xdr:colOff>600075</xdr:colOff>
      <xdr:row>26</xdr:row>
      <xdr:rowOff>14288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61</xdr:row>
      <xdr:rowOff>119062</xdr:rowOff>
    </xdr:from>
    <xdr:to>
      <xdr:col>14</xdr:col>
      <xdr:colOff>133350</xdr:colOff>
      <xdr:row>76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14288</xdr:rowOff>
    </xdr:from>
    <xdr:to>
      <xdr:col>11</xdr:col>
      <xdr:colOff>561975</xdr:colOff>
      <xdr:row>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685799</xdr:colOff>
      <xdr:row>0</xdr:row>
      <xdr:rowOff>0</xdr:rowOff>
    </xdr:from>
    <xdr:to>
      <xdr:col>15</xdr:col>
      <xdr:colOff>447674</xdr:colOff>
      <xdr:row>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28576</xdr:rowOff>
    </xdr:from>
    <xdr:to>
      <xdr:col>19</xdr:col>
      <xdr:colOff>447675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19</xdr:row>
      <xdr:rowOff>166687</xdr:rowOff>
    </xdr:from>
    <xdr:to>
      <xdr:col>13</xdr:col>
      <xdr:colOff>38100</xdr:colOff>
      <xdr:row>30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609600</xdr:colOff>
      <xdr:row>11</xdr:row>
      <xdr:rowOff>0</xdr:rowOff>
    </xdr:from>
    <xdr:to>
      <xdr:col>19</xdr:col>
      <xdr:colOff>523875</xdr:colOff>
      <xdr:row>20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609600</xdr:colOff>
      <xdr:row>20</xdr:row>
      <xdr:rowOff>9525</xdr:rowOff>
    </xdr:from>
    <xdr:to>
      <xdr:col>18</xdr:col>
      <xdr:colOff>647700</xdr:colOff>
      <xdr:row>29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109"/>
  <sheetViews>
    <sheetView tabSelected="1" topLeftCell="A58" workbookViewId="0">
      <selection activeCell="A65" sqref="A65:H69"/>
    </sheetView>
  </sheetViews>
  <sheetFormatPr defaultRowHeight="14.25" x14ac:dyDescent="0.2"/>
  <cols>
    <col min="1" max="1" width="10.75" customWidth="1"/>
    <col min="2" max="2" width="13.875" customWidth="1"/>
    <col min="3" max="10" width="10.75" customWidth="1"/>
    <col min="11" max="11" width="13.875" customWidth="1"/>
    <col min="12" max="35" width="10.75" customWidth="1"/>
  </cols>
  <sheetData>
    <row r="1" spans="1:21" x14ac:dyDescent="0.2">
      <c r="A1" t="s">
        <v>0</v>
      </c>
    </row>
    <row r="2" spans="1:21" x14ac:dyDescent="0.2">
      <c r="F2" s="1" t="s">
        <v>1</v>
      </c>
      <c r="G2" s="1" t="s">
        <v>2</v>
      </c>
      <c r="H2" s="1" t="s">
        <v>3</v>
      </c>
    </row>
    <row r="3" spans="1:21" x14ac:dyDescent="0.2">
      <c r="A3" t="s">
        <v>4</v>
      </c>
      <c r="B3" s="2">
        <v>94</v>
      </c>
      <c r="C3" s="3">
        <v>98</v>
      </c>
      <c r="D3" s="4"/>
      <c r="E3" s="4"/>
      <c r="F3">
        <v>95.25</v>
      </c>
      <c r="G3">
        <v>609600</v>
      </c>
      <c r="H3" s="5">
        <v>121920</v>
      </c>
      <c r="I3">
        <f>H3/G3</f>
        <v>0.2</v>
      </c>
    </row>
    <row r="4" spans="1:21" x14ac:dyDescent="0.2">
      <c r="A4" s="6">
        <v>42912</v>
      </c>
      <c r="B4" s="7">
        <v>93</v>
      </c>
      <c r="C4">
        <v>96</v>
      </c>
      <c r="D4" s="8"/>
      <c r="E4" s="8"/>
      <c r="F4">
        <f>AVERAGE(B4:C4)</f>
        <v>94.5</v>
      </c>
      <c r="G4">
        <f>6400*F4</f>
        <v>604800</v>
      </c>
      <c r="H4" s="5">
        <f>G4*I3</f>
        <v>120960</v>
      </c>
    </row>
    <row r="5" spans="1:21" x14ac:dyDescent="0.2">
      <c r="A5" s="10">
        <v>0.70833333333333337</v>
      </c>
      <c r="B5" s="7"/>
      <c r="D5" s="8"/>
      <c r="E5" s="8"/>
      <c r="H5" s="9"/>
    </row>
    <row r="6" spans="1:21" ht="15" x14ac:dyDescent="0.25">
      <c r="B6" s="11"/>
      <c r="C6" s="12"/>
      <c r="D6" s="13"/>
      <c r="E6" s="13"/>
      <c r="H6" s="9"/>
      <c r="R6" s="50" t="s">
        <v>128</v>
      </c>
    </row>
    <row r="7" spans="1:21" ht="15" x14ac:dyDescent="0.25">
      <c r="B7" s="14" t="s">
        <v>5</v>
      </c>
      <c r="C7" s="15" t="s">
        <v>6</v>
      </c>
      <c r="D7" s="16" t="s">
        <v>7</v>
      </c>
      <c r="E7" s="16" t="s">
        <v>8</v>
      </c>
      <c r="F7" s="1" t="s">
        <v>1</v>
      </c>
      <c r="G7" s="1" t="s">
        <v>2</v>
      </c>
      <c r="H7" s="1" t="s">
        <v>3</v>
      </c>
      <c r="J7" t="s">
        <v>9</v>
      </c>
      <c r="K7" s="17" t="s">
        <v>10</v>
      </c>
      <c r="L7">
        <v>172320</v>
      </c>
      <c r="M7">
        <f>STDEV(H8:H9)</f>
        <v>11992.531008923846</v>
      </c>
      <c r="O7" s="18" t="s">
        <v>11</v>
      </c>
      <c r="P7" s="17" t="s">
        <v>10</v>
      </c>
      <c r="Q7" s="19" t="s">
        <v>12</v>
      </c>
      <c r="R7" s="61" t="s">
        <v>13</v>
      </c>
    </row>
    <row r="8" spans="1:21" ht="15" x14ac:dyDescent="0.25">
      <c r="A8" t="s">
        <v>9</v>
      </c>
      <c r="B8" s="17" t="s">
        <v>10</v>
      </c>
      <c r="C8">
        <v>114</v>
      </c>
      <c r="D8">
        <v>142</v>
      </c>
      <c r="E8" s="3"/>
      <c r="F8" s="3">
        <v>128</v>
      </c>
      <c r="G8" s="4">
        <v>819200</v>
      </c>
      <c r="H8" s="21">
        <v>163840</v>
      </c>
      <c r="K8" s="19" t="s">
        <v>12</v>
      </c>
      <c r="L8">
        <v>224400</v>
      </c>
      <c r="M8">
        <f>STDEV(H10:H11)</f>
        <v>34506.810921903518</v>
      </c>
      <c r="O8" s="22">
        <v>0</v>
      </c>
      <c r="P8">
        <v>121920</v>
      </c>
      <c r="Q8">
        <v>121920</v>
      </c>
      <c r="R8" s="50">
        <v>121920</v>
      </c>
    </row>
    <row r="9" spans="1:21" ht="15" x14ac:dyDescent="0.25">
      <c r="A9" s="6">
        <v>42913</v>
      </c>
      <c r="B9" s="17" t="s">
        <v>10</v>
      </c>
      <c r="C9">
        <v>94</v>
      </c>
      <c r="D9">
        <v>132</v>
      </c>
      <c r="F9">
        <v>113</v>
      </c>
      <c r="G9" s="8">
        <v>723200</v>
      </c>
      <c r="H9" s="23">
        <v>180800</v>
      </c>
      <c r="K9" s="20" t="s">
        <v>13</v>
      </c>
      <c r="L9">
        <v>189600</v>
      </c>
      <c r="M9">
        <f>STDEV(H12:H13)</f>
        <v>12445.079348883237</v>
      </c>
      <c r="O9" s="22">
        <v>22</v>
      </c>
      <c r="P9">
        <v>172320</v>
      </c>
      <c r="Q9">
        <v>224400</v>
      </c>
      <c r="R9" s="50">
        <v>189600</v>
      </c>
      <c r="T9">
        <f>M7</f>
        <v>11992.531008923846</v>
      </c>
      <c r="U9">
        <f>M8</f>
        <v>34506.810921903518</v>
      </c>
    </row>
    <row r="10" spans="1:21" ht="15" x14ac:dyDescent="0.25">
      <c r="A10" s="10">
        <v>0.625</v>
      </c>
      <c r="B10" s="19" t="s">
        <v>12</v>
      </c>
      <c r="C10">
        <v>147</v>
      </c>
      <c r="D10">
        <v>164</v>
      </c>
      <c r="F10">
        <v>155.5</v>
      </c>
      <c r="G10" s="8">
        <v>995200</v>
      </c>
      <c r="H10" s="23">
        <v>248800</v>
      </c>
      <c r="O10" s="22">
        <v>41</v>
      </c>
      <c r="P10">
        <v>260160</v>
      </c>
      <c r="Q10">
        <v>384640</v>
      </c>
      <c r="R10" s="50">
        <v>392800</v>
      </c>
      <c r="T10">
        <f>M14</f>
        <v>14028.998538741103</v>
      </c>
      <c r="U10">
        <f>M15</f>
        <v>8145.8701192690278</v>
      </c>
    </row>
    <row r="11" spans="1:21" ht="15" x14ac:dyDescent="0.25">
      <c r="A11" s="10"/>
      <c r="B11" s="19" t="s">
        <v>12</v>
      </c>
      <c r="C11">
        <v>127</v>
      </c>
      <c r="D11">
        <v>123</v>
      </c>
      <c r="F11">
        <v>125</v>
      </c>
      <c r="G11" s="8">
        <v>800000</v>
      </c>
      <c r="H11" s="23">
        <v>200000</v>
      </c>
      <c r="O11" s="22">
        <v>47</v>
      </c>
      <c r="P11">
        <v>292320</v>
      </c>
      <c r="Q11">
        <v>451200</v>
      </c>
      <c r="R11" s="50">
        <v>472960</v>
      </c>
      <c r="T11">
        <f>M21</f>
        <v>7467.0476093299421</v>
      </c>
      <c r="U11">
        <f>M22</f>
        <v>22627.416997969522</v>
      </c>
    </row>
    <row r="12" spans="1:21" ht="15" x14ac:dyDescent="0.25">
      <c r="A12" s="10"/>
      <c r="B12" s="20" t="s">
        <v>13</v>
      </c>
      <c r="C12">
        <v>106</v>
      </c>
      <c r="D12">
        <v>142</v>
      </c>
      <c r="F12">
        <v>124</v>
      </c>
      <c r="G12" s="8">
        <v>793600</v>
      </c>
      <c r="H12" s="23">
        <v>198400</v>
      </c>
      <c r="O12" s="22">
        <v>65</v>
      </c>
      <c r="P12">
        <v>215040</v>
      </c>
      <c r="Q12">
        <v>516000</v>
      </c>
      <c r="R12" s="50">
        <v>853600</v>
      </c>
      <c r="T12">
        <f>M28</f>
        <v>0</v>
      </c>
      <c r="U12">
        <f>M29</f>
        <v>15612.91772859897</v>
      </c>
    </row>
    <row r="13" spans="1:21" ht="15" x14ac:dyDescent="0.25">
      <c r="B13" s="20" t="s">
        <v>13</v>
      </c>
      <c r="C13">
        <v>94</v>
      </c>
      <c r="D13">
        <v>132</v>
      </c>
      <c r="E13" s="12"/>
      <c r="F13" s="12">
        <v>113</v>
      </c>
      <c r="G13" s="13">
        <v>723200</v>
      </c>
      <c r="H13" s="23">
        <v>180800</v>
      </c>
      <c r="O13" s="22">
        <v>71</v>
      </c>
      <c r="P13">
        <v>164160</v>
      </c>
      <c r="Q13">
        <v>532000</v>
      </c>
      <c r="R13" s="50">
        <v>809600</v>
      </c>
      <c r="T13">
        <f>M35</f>
        <v>13576.450198781713</v>
      </c>
      <c r="U13">
        <f>M36</f>
        <v>16970.562748477139</v>
      </c>
    </row>
    <row r="14" spans="1:21" ht="15" x14ac:dyDescent="0.25">
      <c r="A14" t="s">
        <v>14</v>
      </c>
      <c r="B14" s="14" t="s">
        <v>5</v>
      </c>
      <c r="C14" s="15" t="s">
        <v>6</v>
      </c>
      <c r="D14" s="16" t="s">
        <v>7</v>
      </c>
      <c r="E14" s="16" t="s">
        <v>8</v>
      </c>
      <c r="F14" s="1" t="s">
        <v>1</v>
      </c>
      <c r="G14" s="1" t="s">
        <v>2</v>
      </c>
      <c r="H14" s="1" t="s">
        <v>3</v>
      </c>
      <c r="J14" t="s">
        <v>14</v>
      </c>
      <c r="K14" s="17" t="s">
        <v>10</v>
      </c>
      <c r="L14">
        <v>260160</v>
      </c>
      <c r="M14">
        <f>STDEV(H15:H16)</f>
        <v>14028.998538741103</v>
      </c>
      <c r="O14" s="22">
        <v>89</v>
      </c>
      <c r="P14">
        <v>105920</v>
      </c>
      <c r="Q14">
        <v>547200</v>
      </c>
      <c r="R14" s="50"/>
      <c r="T14">
        <f>M42</f>
        <v>10326.302984773076</v>
      </c>
      <c r="U14">
        <f>M43</f>
        <v>27152.900397563426</v>
      </c>
    </row>
    <row r="15" spans="1:21" ht="15" x14ac:dyDescent="0.25">
      <c r="A15" s="6">
        <v>42914</v>
      </c>
      <c r="B15" s="17" t="s">
        <v>10</v>
      </c>
      <c r="C15" s="2">
        <v>230</v>
      </c>
      <c r="D15" s="3">
        <v>192</v>
      </c>
      <c r="E15" s="3"/>
      <c r="F15" s="3">
        <v>211</v>
      </c>
      <c r="G15" s="3">
        <v>1350400</v>
      </c>
      <c r="H15" s="24">
        <v>270080</v>
      </c>
      <c r="K15" s="19" t="s">
        <v>12</v>
      </c>
      <c r="L15">
        <v>384640</v>
      </c>
      <c r="M15">
        <f>STDEV(H17:H18)</f>
        <v>8145.8701192690278</v>
      </c>
      <c r="O15" s="22">
        <v>95</v>
      </c>
      <c r="P15">
        <v>173760</v>
      </c>
      <c r="Q15">
        <v>1052800</v>
      </c>
      <c r="R15" s="50">
        <v>862400</v>
      </c>
      <c r="T15">
        <f>M51</f>
        <v>21269.77197809135</v>
      </c>
      <c r="U15">
        <f>M52</f>
        <v>40729.350596345139</v>
      </c>
    </row>
    <row r="16" spans="1:21" ht="15" x14ac:dyDescent="0.25">
      <c r="A16" s="10">
        <v>0.41666666666666669</v>
      </c>
      <c r="B16" s="17" t="s">
        <v>10</v>
      </c>
      <c r="C16" s="7">
        <v>198</v>
      </c>
      <c r="D16">
        <v>193</v>
      </c>
      <c r="F16">
        <v>195.5</v>
      </c>
      <c r="G16" s="25">
        <v>1251200</v>
      </c>
      <c r="H16" s="26">
        <v>250240</v>
      </c>
      <c r="K16" s="20" t="s">
        <v>13</v>
      </c>
      <c r="L16">
        <v>392800</v>
      </c>
      <c r="M16">
        <f>STDEV(H19:H20)</f>
        <v>37335.238046649712</v>
      </c>
      <c r="O16" s="22">
        <v>161</v>
      </c>
      <c r="P16">
        <v>132800</v>
      </c>
      <c r="Q16">
        <v>499200</v>
      </c>
      <c r="R16" s="50"/>
      <c r="T16">
        <f>M58</f>
        <v>13123.901858822323</v>
      </c>
      <c r="U16">
        <f>M59</f>
        <v>4525.4833995939043</v>
      </c>
    </row>
    <row r="17" spans="1:23" x14ac:dyDescent="0.2">
      <c r="B17" s="19" t="s">
        <v>12</v>
      </c>
      <c r="C17" s="7">
        <v>288</v>
      </c>
      <c r="D17">
        <v>304</v>
      </c>
      <c r="F17">
        <v>296</v>
      </c>
      <c r="G17" s="25">
        <v>1894400</v>
      </c>
      <c r="H17" s="26">
        <v>378880</v>
      </c>
    </row>
    <row r="18" spans="1:23" x14ac:dyDescent="0.2">
      <c r="B18" s="19" t="s">
        <v>12</v>
      </c>
      <c r="C18" s="7">
        <v>320</v>
      </c>
      <c r="D18">
        <v>290</v>
      </c>
      <c r="E18" s="25"/>
      <c r="F18" s="25">
        <v>305</v>
      </c>
      <c r="G18" s="25">
        <v>1952000</v>
      </c>
      <c r="H18" s="26">
        <v>390400</v>
      </c>
    </row>
    <row r="19" spans="1:23" x14ac:dyDescent="0.2">
      <c r="B19" s="20" t="s">
        <v>13</v>
      </c>
      <c r="C19" s="7">
        <v>315</v>
      </c>
      <c r="D19">
        <v>340</v>
      </c>
      <c r="F19" s="25">
        <v>327.5</v>
      </c>
      <c r="G19" s="25">
        <v>2096000</v>
      </c>
      <c r="H19" s="26">
        <v>419200</v>
      </c>
    </row>
    <row r="20" spans="1:23" x14ac:dyDescent="0.2">
      <c r="B20" s="20" t="s">
        <v>13</v>
      </c>
      <c r="C20" s="11">
        <v>267.5</v>
      </c>
      <c r="D20" s="12">
        <v>305</v>
      </c>
      <c r="E20" s="12"/>
      <c r="F20" s="12">
        <v>286.25</v>
      </c>
      <c r="G20" s="12">
        <v>1832000</v>
      </c>
      <c r="H20" s="27">
        <v>366400</v>
      </c>
    </row>
    <row r="21" spans="1:23" x14ac:dyDescent="0.2">
      <c r="A21" t="s">
        <v>15</v>
      </c>
      <c r="B21" s="14" t="s">
        <v>5</v>
      </c>
      <c r="C21" s="15" t="s">
        <v>6</v>
      </c>
      <c r="D21" s="16" t="s">
        <v>7</v>
      </c>
      <c r="E21" s="16" t="s">
        <v>8</v>
      </c>
      <c r="F21" s="1" t="s">
        <v>1</v>
      </c>
      <c r="G21" s="1" t="s">
        <v>2</v>
      </c>
      <c r="H21" s="1" t="s">
        <v>3</v>
      </c>
      <c r="J21" t="s">
        <v>15</v>
      </c>
      <c r="K21" s="17" t="s">
        <v>10</v>
      </c>
      <c r="L21">
        <v>292320</v>
      </c>
      <c r="M21">
        <f>STDEV(H22:H23)</f>
        <v>7467.0476093299421</v>
      </c>
    </row>
    <row r="22" spans="1:23" x14ac:dyDescent="0.2">
      <c r="A22" s="6">
        <v>42914</v>
      </c>
      <c r="B22" s="17" t="s">
        <v>10</v>
      </c>
      <c r="C22" s="2">
        <v>165</v>
      </c>
      <c r="D22" s="3">
        <v>145</v>
      </c>
      <c r="E22" s="3"/>
      <c r="F22" s="3">
        <v>155</v>
      </c>
      <c r="G22" s="3">
        <v>992000</v>
      </c>
      <c r="H22" s="24">
        <v>297600</v>
      </c>
      <c r="K22" s="19" t="s">
        <v>12</v>
      </c>
      <c r="L22">
        <v>451200</v>
      </c>
      <c r="M22">
        <f>STDEV(H24:H25)</f>
        <v>22627.416997969522</v>
      </c>
    </row>
    <row r="23" spans="1:23" x14ac:dyDescent="0.2">
      <c r="A23" s="10">
        <v>0.66666666666666663</v>
      </c>
      <c r="B23" s="17" t="s">
        <v>10</v>
      </c>
      <c r="C23" s="7">
        <v>164</v>
      </c>
      <c r="D23">
        <v>135</v>
      </c>
      <c r="F23">
        <v>149.5</v>
      </c>
      <c r="G23" s="25">
        <v>956800</v>
      </c>
      <c r="H23" s="26">
        <v>287040</v>
      </c>
      <c r="K23" s="20" t="s">
        <v>13</v>
      </c>
      <c r="L23">
        <v>472960</v>
      </c>
      <c r="M23">
        <f>STDEV(H26:H27)</f>
        <v>17196.836918456836</v>
      </c>
    </row>
    <row r="24" spans="1:23" x14ac:dyDescent="0.2">
      <c r="B24" s="19" t="s">
        <v>12</v>
      </c>
      <c r="C24" s="7">
        <v>140</v>
      </c>
      <c r="D24">
        <v>200</v>
      </c>
      <c r="F24">
        <v>170</v>
      </c>
      <c r="G24" s="25">
        <v>1088000</v>
      </c>
      <c r="H24" s="26">
        <v>435200</v>
      </c>
    </row>
    <row r="25" spans="1:23" x14ac:dyDescent="0.2">
      <c r="B25" s="19" t="s">
        <v>12</v>
      </c>
      <c r="C25" s="7">
        <v>195</v>
      </c>
      <c r="D25">
        <v>170</v>
      </c>
      <c r="E25" s="25"/>
      <c r="F25" s="25">
        <v>182.5</v>
      </c>
      <c r="G25" s="25">
        <v>1168000</v>
      </c>
      <c r="H25" s="26">
        <v>467200</v>
      </c>
      <c r="O25" s="18" t="s">
        <v>11</v>
      </c>
      <c r="P25" s="20" t="s">
        <v>13</v>
      </c>
      <c r="Q25" s="17" t="s">
        <v>10</v>
      </c>
      <c r="R25" s="19" t="s">
        <v>12</v>
      </c>
      <c r="S25" s="28" t="s">
        <v>19</v>
      </c>
    </row>
    <row r="26" spans="1:23" x14ac:dyDescent="0.2">
      <c r="B26" s="20" t="s">
        <v>13</v>
      </c>
      <c r="C26" s="7">
        <v>204</v>
      </c>
      <c r="D26">
        <v>175</v>
      </c>
      <c r="F26" s="25">
        <v>189.5</v>
      </c>
      <c r="G26" s="25">
        <v>1212800</v>
      </c>
      <c r="H26" s="26">
        <v>485120</v>
      </c>
      <c r="O26" s="22">
        <v>0</v>
      </c>
      <c r="P26">
        <v>180000</v>
      </c>
      <c r="Q26">
        <v>121920</v>
      </c>
      <c r="R26">
        <v>121920</v>
      </c>
      <c r="S26">
        <v>180000</v>
      </c>
      <c r="T26">
        <v>0</v>
      </c>
      <c r="U26">
        <v>0</v>
      </c>
      <c r="V26">
        <v>0</v>
      </c>
      <c r="W26">
        <v>0</v>
      </c>
    </row>
    <row r="27" spans="1:23" x14ac:dyDescent="0.2">
      <c r="B27" s="20" t="s">
        <v>13</v>
      </c>
      <c r="C27" s="11">
        <v>210</v>
      </c>
      <c r="D27" s="12">
        <v>150</v>
      </c>
      <c r="E27" s="12"/>
      <c r="F27" s="12">
        <v>180</v>
      </c>
      <c r="G27" s="12">
        <v>1152000</v>
      </c>
      <c r="H27" s="27">
        <v>460800</v>
      </c>
      <c r="O27" s="22">
        <v>22</v>
      </c>
      <c r="P27">
        <v>230400</v>
      </c>
      <c r="Q27">
        <v>172320</v>
      </c>
      <c r="R27">
        <v>224400</v>
      </c>
      <c r="S27">
        <v>190720</v>
      </c>
      <c r="T27">
        <v>13576.450198781713</v>
      </c>
      <c r="U27">
        <v>11992.531008923846</v>
      </c>
      <c r="V27">
        <v>34506.810921903518</v>
      </c>
      <c r="W27">
        <v>79648.507832852716</v>
      </c>
    </row>
    <row r="28" spans="1:23" x14ac:dyDescent="0.2">
      <c r="A28" t="s">
        <v>16</v>
      </c>
      <c r="B28" s="14" t="s">
        <v>5</v>
      </c>
      <c r="C28" s="15" t="s">
        <v>6</v>
      </c>
      <c r="D28" s="16" t="s">
        <v>7</v>
      </c>
      <c r="E28" s="16" t="s">
        <v>8</v>
      </c>
      <c r="F28" s="1" t="s">
        <v>1</v>
      </c>
      <c r="G28" s="1" t="s">
        <v>2</v>
      </c>
      <c r="H28" s="1" t="s">
        <v>3</v>
      </c>
      <c r="J28" t="s">
        <v>16</v>
      </c>
      <c r="K28" s="17" t="s">
        <v>10</v>
      </c>
      <c r="L28">
        <v>215040</v>
      </c>
      <c r="M28">
        <f>STDEV(H29:H30)</f>
        <v>0</v>
      </c>
      <c r="O28" s="22">
        <v>41</v>
      </c>
      <c r="P28">
        <v>367360</v>
      </c>
      <c r="Q28">
        <v>260160</v>
      </c>
      <c r="R28">
        <v>384640</v>
      </c>
      <c r="S28">
        <v>162560</v>
      </c>
      <c r="T28">
        <v>41634.44727626392</v>
      </c>
      <c r="U28">
        <v>14028.998538741103</v>
      </c>
      <c r="V28">
        <v>8145.8701192690278</v>
      </c>
      <c r="W28">
        <v>13576.450198781713</v>
      </c>
    </row>
    <row r="29" spans="1:23" x14ac:dyDescent="0.2">
      <c r="A29" s="6">
        <v>42915</v>
      </c>
      <c r="B29" s="17" t="s">
        <v>10</v>
      </c>
      <c r="C29" s="2">
        <v>203</v>
      </c>
      <c r="D29" s="3">
        <v>133</v>
      </c>
      <c r="E29" s="3"/>
      <c r="F29" s="3">
        <v>168</v>
      </c>
      <c r="G29" s="3">
        <v>1075200</v>
      </c>
      <c r="H29" s="24">
        <v>215040</v>
      </c>
      <c r="K29" s="19" t="s">
        <v>12</v>
      </c>
      <c r="L29">
        <v>516000</v>
      </c>
      <c r="M29">
        <f>STDEV(H31:H32)</f>
        <v>15612.91772859897</v>
      </c>
      <c r="O29" s="22">
        <v>47</v>
      </c>
      <c r="P29">
        <v>488320</v>
      </c>
      <c r="Q29">
        <v>292320</v>
      </c>
      <c r="R29">
        <v>451200</v>
      </c>
      <c r="S29">
        <v>181440</v>
      </c>
      <c r="T29">
        <v>38919.157236507577</v>
      </c>
      <c r="U29">
        <v>7467.0476093299421</v>
      </c>
      <c r="V29">
        <v>22627.416997969522</v>
      </c>
      <c r="W29">
        <v>10408.61181906598</v>
      </c>
    </row>
    <row r="30" spans="1:23" x14ac:dyDescent="0.2">
      <c r="A30" s="10">
        <v>0.41666666666666669</v>
      </c>
      <c r="B30" s="17" t="s">
        <v>10</v>
      </c>
      <c r="C30" s="7">
        <v>165</v>
      </c>
      <c r="D30">
        <v>171</v>
      </c>
      <c r="F30">
        <v>168</v>
      </c>
      <c r="G30" s="25">
        <v>1075200</v>
      </c>
      <c r="H30" s="26">
        <v>215040</v>
      </c>
      <c r="K30" s="20" t="s">
        <v>13</v>
      </c>
      <c r="L30">
        <v>853600</v>
      </c>
      <c r="M30">
        <f>STDEV(H33:H34)</f>
        <v>82590.072042588756</v>
      </c>
      <c r="O30" s="22">
        <v>65</v>
      </c>
      <c r="P30">
        <v>837120</v>
      </c>
      <c r="Q30">
        <v>215040</v>
      </c>
      <c r="R30">
        <v>516000</v>
      </c>
      <c r="S30">
        <v>163520</v>
      </c>
      <c r="T30">
        <v>2715.2900397563426</v>
      </c>
      <c r="U30">
        <v>0</v>
      </c>
      <c r="V30">
        <v>15612.91772859897</v>
      </c>
      <c r="W30">
        <v>9503.5151391471991</v>
      </c>
    </row>
    <row r="31" spans="1:23" x14ac:dyDescent="0.2">
      <c r="B31" s="19" t="s">
        <v>12</v>
      </c>
      <c r="C31" s="7">
        <v>289</v>
      </c>
      <c r="D31">
        <v>260</v>
      </c>
      <c r="F31">
        <v>274.5</v>
      </c>
      <c r="G31" s="25">
        <v>1756800</v>
      </c>
      <c r="H31" s="26">
        <v>527040</v>
      </c>
      <c r="O31" s="22">
        <v>71</v>
      </c>
      <c r="P31">
        <v>930720</v>
      </c>
      <c r="Q31">
        <v>164160</v>
      </c>
      <c r="R31">
        <v>532000</v>
      </c>
      <c r="S31">
        <v>187840</v>
      </c>
      <c r="T31">
        <v>71276.363543603991</v>
      </c>
      <c r="U31">
        <v>13576.450198781713</v>
      </c>
      <c r="V31">
        <v>16970.562748477139</v>
      </c>
      <c r="W31">
        <v>42992.092296142087</v>
      </c>
    </row>
    <row r="32" spans="1:23" x14ac:dyDescent="0.2">
      <c r="B32" s="19" t="s">
        <v>12</v>
      </c>
      <c r="C32" s="7">
        <v>275</v>
      </c>
      <c r="D32">
        <v>251</v>
      </c>
      <c r="E32" s="25"/>
      <c r="F32" s="25">
        <v>263</v>
      </c>
      <c r="G32" s="25">
        <v>1683200</v>
      </c>
      <c r="H32" s="26">
        <v>504960</v>
      </c>
      <c r="O32" s="22">
        <v>89</v>
      </c>
      <c r="P32">
        <v>1159680</v>
      </c>
      <c r="Q32">
        <v>105920</v>
      </c>
      <c r="R32">
        <v>547200</v>
      </c>
      <c r="S32">
        <v>139840</v>
      </c>
      <c r="T32">
        <v>57926.187514801975</v>
      </c>
      <c r="U32">
        <v>10326.302984773076</v>
      </c>
      <c r="V32">
        <v>27152.900397563426</v>
      </c>
      <c r="W32">
        <v>29415.642097360378</v>
      </c>
    </row>
    <row r="33" spans="1:23" x14ac:dyDescent="0.2">
      <c r="B33" s="20" t="s">
        <v>13</v>
      </c>
      <c r="C33" s="7">
        <v>244</v>
      </c>
      <c r="D33">
        <v>253</v>
      </c>
      <c r="F33" s="25">
        <v>248.5</v>
      </c>
      <c r="G33" s="25">
        <v>1590400</v>
      </c>
      <c r="H33" s="26">
        <v>795200</v>
      </c>
      <c r="O33" s="22">
        <v>95</v>
      </c>
      <c r="P33">
        <v>1414400</v>
      </c>
      <c r="Q33">
        <v>173760</v>
      </c>
      <c r="R33">
        <v>1052800</v>
      </c>
      <c r="S33">
        <v>206400</v>
      </c>
      <c r="T33">
        <v>0</v>
      </c>
      <c r="U33">
        <v>21269.77197809135</v>
      </c>
      <c r="V33">
        <v>40729.350596345139</v>
      </c>
      <c r="W33">
        <v>0</v>
      </c>
    </row>
    <row r="34" spans="1:23" x14ac:dyDescent="0.2">
      <c r="B34" s="20" t="s">
        <v>13</v>
      </c>
      <c r="C34" s="11">
        <v>323</v>
      </c>
      <c r="D34" s="12">
        <v>247</v>
      </c>
      <c r="E34" s="12"/>
      <c r="F34" s="12">
        <v>285</v>
      </c>
      <c r="G34" s="12">
        <v>1824000</v>
      </c>
      <c r="H34" s="27">
        <v>912000</v>
      </c>
      <c r="O34" s="22">
        <v>161</v>
      </c>
      <c r="P34">
        <v>2368000</v>
      </c>
      <c r="Q34">
        <v>143780</v>
      </c>
      <c r="R34">
        <v>499200</v>
      </c>
      <c r="S34">
        <v>153920</v>
      </c>
      <c r="T34">
        <v>149340.95218659885</v>
      </c>
      <c r="U34">
        <v>13123.901858822323</v>
      </c>
      <c r="V34">
        <v>4525.4833995939043</v>
      </c>
      <c r="W34">
        <v>2262.7416997969522</v>
      </c>
    </row>
    <row r="35" spans="1:23" x14ac:dyDescent="0.2">
      <c r="A35" t="s">
        <v>17</v>
      </c>
      <c r="B35" s="14" t="s">
        <v>5</v>
      </c>
      <c r="C35" s="15" t="s">
        <v>6</v>
      </c>
      <c r="D35" s="16" t="s">
        <v>7</v>
      </c>
      <c r="E35" s="16" t="s">
        <v>8</v>
      </c>
      <c r="F35" s="1" t="s">
        <v>1</v>
      </c>
      <c r="G35" s="1" t="s">
        <v>2</v>
      </c>
      <c r="H35" s="1" t="s">
        <v>3</v>
      </c>
      <c r="J35" t="s">
        <v>17</v>
      </c>
      <c r="K35" s="17" t="s">
        <v>10</v>
      </c>
      <c r="L35">
        <v>164160</v>
      </c>
      <c r="M35">
        <f>STDEV(H36:H37)</f>
        <v>13576.450198781713</v>
      </c>
    </row>
    <row r="36" spans="1:23" x14ac:dyDescent="0.2">
      <c r="A36" s="6">
        <v>42915</v>
      </c>
      <c r="B36" s="17" t="s">
        <v>10</v>
      </c>
      <c r="C36" s="2">
        <v>77</v>
      </c>
      <c r="D36" s="3">
        <v>84</v>
      </c>
      <c r="E36" s="3">
        <v>111</v>
      </c>
      <c r="F36" s="3">
        <v>80.5</v>
      </c>
      <c r="G36" s="3">
        <v>515200</v>
      </c>
      <c r="H36" s="24">
        <v>154560</v>
      </c>
      <c r="K36" s="19" t="s">
        <v>12</v>
      </c>
      <c r="L36">
        <v>532000</v>
      </c>
      <c r="M36">
        <f>STDEV(H38:H39)</f>
        <v>16970.562748477139</v>
      </c>
    </row>
    <row r="37" spans="1:23" x14ac:dyDescent="0.2">
      <c r="A37" s="10">
        <v>0.66666666666666663</v>
      </c>
      <c r="B37" s="17" t="s">
        <v>10</v>
      </c>
      <c r="C37" s="7">
        <v>86</v>
      </c>
      <c r="D37">
        <v>95</v>
      </c>
      <c r="E37">
        <v>95</v>
      </c>
      <c r="F37">
        <v>90.5</v>
      </c>
      <c r="G37" s="25">
        <v>579200</v>
      </c>
      <c r="H37" s="26">
        <v>173760</v>
      </c>
      <c r="K37" s="20" t="s">
        <v>13</v>
      </c>
      <c r="L37">
        <v>809600</v>
      </c>
      <c r="M37">
        <f>STDEV(H40:H41)</f>
        <v>6788.2250993908565</v>
      </c>
    </row>
    <row r="38" spans="1:23" x14ac:dyDescent="0.2">
      <c r="B38" s="19" t="s">
        <v>12</v>
      </c>
      <c r="C38" s="7">
        <v>134</v>
      </c>
      <c r="D38">
        <v>191</v>
      </c>
      <c r="F38">
        <v>162.5</v>
      </c>
      <c r="G38" s="25">
        <v>1040000</v>
      </c>
      <c r="H38" s="26">
        <v>520000</v>
      </c>
      <c r="O38" t="s">
        <v>130</v>
      </c>
      <c r="P38">
        <v>0</v>
      </c>
      <c r="Q38">
        <v>121920</v>
      </c>
      <c r="R38">
        <v>0</v>
      </c>
    </row>
    <row r="39" spans="1:23" x14ac:dyDescent="0.2">
      <c r="B39" s="19" t="s">
        <v>12</v>
      </c>
      <c r="C39" s="7">
        <v>184</v>
      </c>
      <c r="D39">
        <v>156</v>
      </c>
      <c r="E39" s="25"/>
      <c r="F39" s="25">
        <v>170</v>
      </c>
      <c r="G39" s="25">
        <v>1088000</v>
      </c>
      <c r="H39" s="26">
        <v>544000</v>
      </c>
      <c r="O39" t="s">
        <v>130</v>
      </c>
      <c r="P39">
        <v>22</v>
      </c>
      <c r="Q39">
        <v>172320</v>
      </c>
      <c r="R39">
        <v>0</v>
      </c>
    </row>
    <row r="40" spans="1:23" x14ac:dyDescent="0.2">
      <c r="B40" s="20" t="s">
        <v>13</v>
      </c>
      <c r="C40" s="7">
        <v>242</v>
      </c>
      <c r="D40">
        <v>267</v>
      </c>
      <c r="F40" s="25">
        <v>254.5</v>
      </c>
      <c r="G40" s="25">
        <v>1628800</v>
      </c>
      <c r="H40" s="26">
        <v>814400</v>
      </c>
      <c r="O40" t="s">
        <v>130</v>
      </c>
      <c r="P40">
        <v>41</v>
      </c>
      <c r="Q40">
        <v>260160</v>
      </c>
      <c r="R40">
        <v>0</v>
      </c>
    </row>
    <row r="41" spans="1:23" x14ac:dyDescent="0.2">
      <c r="B41" s="20" t="s">
        <v>13</v>
      </c>
      <c r="C41" s="11">
        <v>233</v>
      </c>
      <c r="D41" s="12">
        <v>270</v>
      </c>
      <c r="E41" s="12"/>
      <c r="F41" s="12">
        <v>251.5</v>
      </c>
      <c r="G41" s="12">
        <v>1609600</v>
      </c>
      <c r="H41" s="27">
        <v>804800</v>
      </c>
      <c r="O41" t="s">
        <v>130</v>
      </c>
      <c r="P41">
        <v>47</v>
      </c>
      <c r="Q41">
        <v>292320</v>
      </c>
      <c r="R41">
        <v>0</v>
      </c>
    </row>
    <row r="42" spans="1:23" x14ac:dyDescent="0.2">
      <c r="A42" t="s">
        <v>18</v>
      </c>
      <c r="B42" s="14" t="s">
        <v>5</v>
      </c>
      <c r="C42" s="15" t="s">
        <v>6</v>
      </c>
      <c r="D42" s="16" t="s">
        <v>7</v>
      </c>
      <c r="E42" s="16" t="s">
        <v>8</v>
      </c>
      <c r="F42" s="1" t="s">
        <v>1</v>
      </c>
      <c r="G42" s="1" t="s">
        <v>2</v>
      </c>
      <c r="H42" s="1" t="s">
        <v>3</v>
      </c>
      <c r="J42" t="s">
        <v>18</v>
      </c>
      <c r="K42" s="17" t="s">
        <v>10</v>
      </c>
      <c r="L42">
        <v>105920</v>
      </c>
      <c r="M42">
        <f>STDEV(H43:H46)</f>
        <v>10326.302984773076</v>
      </c>
      <c r="O42" t="s">
        <v>130</v>
      </c>
      <c r="P42">
        <v>65</v>
      </c>
      <c r="Q42">
        <v>215040</v>
      </c>
      <c r="R42">
        <v>0</v>
      </c>
    </row>
    <row r="43" spans="1:23" x14ac:dyDescent="0.2">
      <c r="A43" s="6">
        <v>42916</v>
      </c>
      <c r="B43" s="17" t="s">
        <v>10</v>
      </c>
      <c r="C43" s="2">
        <v>82</v>
      </c>
      <c r="D43" s="3">
        <v>72</v>
      </c>
      <c r="E43" s="3"/>
      <c r="F43" s="3">
        <v>77</v>
      </c>
      <c r="G43" s="3">
        <v>492800</v>
      </c>
      <c r="H43" s="24">
        <v>98560</v>
      </c>
      <c r="K43" s="19" t="s">
        <v>12</v>
      </c>
      <c r="L43">
        <v>547200</v>
      </c>
      <c r="M43">
        <f>STDEV(H47:H48)</f>
        <v>27152.900397563426</v>
      </c>
      <c r="O43" t="s">
        <v>130</v>
      </c>
      <c r="P43">
        <v>71</v>
      </c>
      <c r="Q43">
        <v>164160</v>
      </c>
      <c r="R43">
        <v>0</v>
      </c>
    </row>
    <row r="44" spans="1:23" x14ac:dyDescent="0.2">
      <c r="A44" s="10">
        <v>0.41666666666666669</v>
      </c>
      <c r="B44" s="17" t="s">
        <v>10</v>
      </c>
      <c r="C44" s="7">
        <v>84</v>
      </c>
      <c r="D44">
        <v>105</v>
      </c>
      <c r="F44">
        <v>94.5</v>
      </c>
      <c r="G44" s="25">
        <v>604800</v>
      </c>
      <c r="H44" s="26">
        <v>120960</v>
      </c>
      <c r="K44" s="20" t="s">
        <v>13</v>
      </c>
      <c r="O44" t="s">
        <v>130</v>
      </c>
      <c r="P44">
        <v>89</v>
      </c>
      <c r="Q44">
        <v>105920</v>
      </c>
      <c r="R44">
        <v>0</v>
      </c>
    </row>
    <row r="45" spans="1:23" x14ac:dyDescent="0.2">
      <c r="B45" s="17" t="s">
        <v>10</v>
      </c>
      <c r="C45">
        <v>76</v>
      </c>
      <c r="D45">
        <v>87</v>
      </c>
      <c r="F45">
        <v>81.5</v>
      </c>
      <c r="G45" s="25">
        <v>521600</v>
      </c>
      <c r="H45" s="26">
        <v>104320</v>
      </c>
      <c r="O45" t="s">
        <v>130</v>
      </c>
      <c r="P45">
        <v>95</v>
      </c>
      <c r="Q45">
        <v>173760</v>
      </c>
      <c r="R45">
        <v>0</v>
      </c>
    </row>
    <row r="46" spans="1:23" x14ac:dyDescent="0.2">
      <c r="B46" s="17" t="s">
        <v>10</v>
      </c>
      <c r="C46">
        <v>72</v>
      </c>
      <c r="D46">
        <v>84</v>
      </c>
      <c r="F46">
        <v>78</v>
      </c>
      <c r="G46" s="25">
        <v>499200</v>
      </c>
      <c r="H46" s="26">
        <v>99840</v>
      </c>
      <c r="O46" t="s">
        <v>130</v>
      </c>
      <c r="P46">
        <v>161</v>
      </c>
      <c r="Q46">
        <v>143780</v>
      </c>
      <c r="R46">
        <v>0</v>
      </c>
    </row>
    <row r="47" spans="1:23" x14ac:dyDescent="0.2">
      <c r="B47" s="19" t="s">
        <v>12</v>
      </c>
      <c r="C47" s="7">
        <v>147</v>
      </c>
      <c r="D47">
        <v>207</v>
      </c>
      <c r="F47">
        <v>177</v>
      </c>
      <c r="G47" s="25">
        <v>1132800</v>
      </c>
      <c r="H47" s="26">
        <v>566400</v>
      </c>
    </row>
    <row r="48" spans="1:23" x14ac:dyDescent="0.2">
      <c r="B48" s="19" t="s">
        <v>12</v>
      </c>
      <c r="C48" s="7">
        <v>189</v>
      </c>
      <c r="D48">
        <v>141</v>
      </c>
      <c r="E48" s="25"/>
      <c r="F48" s="25">
        <v>165</v>
      </c>
      <c r="G48" s="25">
        <v>1056000</v>
      </c>
      <c r="H48" s="26">
        <v>528000</v>
      </c>
    </row>
    <row r="49" spans="1:35" x14ac:dyDescent="0.2">
      <c r="B49" s="20" t="s">
        <v>13</v>
      </c>
      <c r="C49" s="7"/>
      <c r="F49" s="25">
        <v>0</v>
      </c>
      <c r="G49" s="25">
        <v>0</v>
      </c>
      <c r="H49" s="26">
        <v>0</v>
      </c>
    </row>
    <row r="50" spans="1:35" x14ac:dyDescent="0.2">
      <c r="B50" s="20" t="s">
        <v>13</v>
      </c>
      <c r="C50" s="11"/>
      <c r="D50" s="12"/>
      <c r="E50" s="12"/>
      <c r="F50" s="12">
        <v>0</v>
      </c>
      <c r="G50" s="12">
        <v>0</v>
      </c>
      <c r="H50" s="27">
        <v>0</v>
      </c>
    </row>
    <row r="51" spans="1:35" x14ac:dyDescent="0.2">
      <c r="A51" t="s">
        <v>20</v>
      </c>
      <c r="B51" s="14" t="s">
        <v>5</v>
      </c>
      <c r="C51" s="15" t="s">
        <v>6</v>
      </c>
      <c r="D51" s="16" t="s">
        <v>7</v>
      </c>
      <c r="E51" s="16" t="s">
        <v>8</v>
      </c>
      <c r="F51" s="1" t="s">
        <v>1</v>
      </c>
      <c r="G51" s="1" t="s">
        <v>2</v>
      </c>
      <c r="H51" s="1" t="s">
        <v>3</v>
      </c>
      <c r="J51" t="s">
        <v>20</v>
      </c>
      <c r="K51" s="17" t="s">
        <v>10</v>
      </c>
      <c r="L51">
        <v>173760</v>
      </c>
      <c r="M51">
        <f>STDEV(H52:H53)</f>
        <v>21269.77197809135</v>
      </c>
    </row>
    <row r="52" spans="1:35" x14ac:dyDescent="0.2">
      <c r="A52" s="6">
        <v>42916</v>
      </c>
      <c r="B52" s="17" t="s">
        <v>10</v>
      </c>
      <c r="C52" s="2">
        <v>112</v>
      </c>
      <c r="D52" s="3">
        <v>136</v>
      </c>
      <c r="E52" s="3"/>
      <c r="F52" s="3">
        <v>124</v>
      </c>
      <c r="G52" s="3">
        <v>793600</v>
      </c>
      <c r="H52" s="24">
        <v>158720</v>
      </c>
      <c r="K52" s="19" t="s">
        <v>12</v>
      </c>
      <c r="L52">
        <v>1052800</v>
      </c>
      <c r="M52">
        <f>STDEV(H54:H55)</f>
        <v>40729.350596345139</v>
      </c>
    </row>
    <row r="53" spans="1:35" x14ac:dyDescent="0.2">
      <c r="A53" s="10">
        <v>0.66666666666666663</v>
      </c>
      <c r="B53" s="17" t="s">
        <v>10</v>
      </c>
      <c r="C53" s="7">
        <v>143</v>
      </c>
      <c r="D53">
        <v>152</v>
      </c>
      <c r="F53">
        <v>147.5</v>
      </c>
      <c r="G53" s="25">
        <v>944000</v>
      </c>
      <c r="H53" s="26">
        <v>188800</v>
      </c>
      <c r="K53" s="20" t="s">
        <v>13</v>
      </c>
      <c r="L53">
        <v>862400</v>
      </c>
      <c r="M53">
        <f>STDEV(H56:H57)</f>
        <v>400505.28086406051</v>
      </c>
    </row>
    <row r="54" spans="1:35" x14ac:dyDescent="0.2">
      <c r="B54" s="19" t="s">
        <v>12</v>
      </c>
      <c r="C54" s="7">
        <v>170</v>
      </c>
      <c r="D54">
        <v>168</v>
      </c>
      <c r="F54">
        <v>169</v>
      </c>
      <c r="G54" s="25">
        <v>1081600</v>
      </c>
      <c r="H54" s="26">
        <v>1081600</v>
      </c>
    </row>
    <row r="55" spans="1:35" x14ac:dyDescent="0.2">
      <c r="B55" s="19" t="s">
        <v>12</v>
      </c>
      <c r="C55" s="7">
        <v>178</v>
      </c>
      <c r="D55">
        <v>142</v>
      </c>
      <c r="E55" s="25"/>
      <c r="F55" s="25">
        <v>160</v>
      </c>
      <c r="G55" s="25">
        <v>1024000</v>
      </c>
      <c r="H55" s="26">
        <v>1024000</v>
      </c>
    </row>
    <row r="56" spans="1:35" x14ac:dyDescent="0.2">
      <c r="B56" s="20" t="s">
        <v>13</v>
      </c>
      <c r="C56" s="7">
        <v>240</v>
      </c>
      <c r="D56">
        <v>118</v>
      </c>
      <c r="F56" s="25">
        <v>179</v>
      </c>
      <c r="G56" s="25">
        <v>1145600</v>
      </c>
      <c r="H56" s="26">
        <v>1145600</v>
      </c>
    </row>
    <row r="57" spans="1:35" x14ac:dyDescent="0.2">
      <c r="B57" s="20" t="s">
        <v>13</v>
      </c>
      <c r="C57" s="11">
        <v>101</v>
      </c>
      <c r="D57" s="12">
        <v>80</v>
      </c>
      <c r="E57" s="12"/>
      <c r="F57" s="12">
        <v>90.5</v>
      </c>
      <c r="G57" s="12">
        <v>579200</v>
      </c>
      <c r="H57" s="27">
        <v>579200</v>
      </c>
    </row>
    <row r="58" spans="1:35" x14ac:dyDescent="0.2">
      <c r="A58" t="s">
        <v>27</v>
      </c>
      <c r="B58" s="14" t="s">
        <v>5</v>
      </c>
      <c r="C58" s="15" t="s">
        <v>6</v>
      </c>
      <c r="D58" s="16" t="s">
        <v>7</v>
      </c>
      <c r="E58" s="16" t="s">
        <v>8</v>
      </c>
      <c r="F58" s="1" t="s">
        <v>1</v>
      </c>
      <c r="G58" s="1" t="s">
        <v>2</v>
      </c>
      <c r="H58" s="1" t="s">
        <v>3</v>
      </c>
      <c r="J58" s="60" t="s">
        <v>27</v>
      </c>
      <c r="K58" s="17" t="s">
        <v>10</v>
      </c>
      <c r="L58">
        <v>132800</v>
      </c>
      <c r="M58">
        <f>STDEV(H59:H60)</f>
        <v>13123.901858822323</v>
      </c>
    </row>
    <row r="59" spans="1:35" x14ac:dyDescent="0.2">
      <c r="A59" s="6">
        <v>42919</v>
      </c>
      <c r="B59" s="17" t="s">
        <v>10</v>
      </c>
      <c r="C59" s="2">
        <v>114</v>
      </c>
      <c r="D59" s="3">
        <v>108</v>
      </c>
      <c r="E59" s="3"/>
      <c r="F59" s="3">
        <v>111</v>
      </c>
      <c r="G59" s="3">
        <v>710400</v>
      </c>
      <c r="H59" s="24">
        <v>142080</v>
      </c>
      <c r="K59" s="19" t="s">
        <v>12</v>
      </c>
      <c r="L59">
        <v>499200</v>
      </c>
      <c r="M59">
        <f>STDEV(H61:H62)</f>
        <v>4525.4833995939043</v>
      </c>
      <c r="AI59" t="s">
        <v>21</v>
      </c>
    </row>
    <row r="60" spans="1:35" x14ac:dyDescent="0.2">
      <c r="A60" s="10">
        <v>0.41666666666666669</v>
      </c>
      <c r="B60" s="17" t="s">
        <v>10</v>
      </c>
      <c r="C60" s="7">
        <v>95</v>
      </c>
      <c r="D60">
        <v>98</v>
      </c>
      <c r="F60">
        <v>96.5</v>
      </c>
      <c r="G60" s="25">
        <v>617600</v>
      </c>
      <c r="H60" s="26">
        <v>123520</v>
      </c>
      <c r="K60" s="59"/>
      <c r="L60" s="51"/>
    </row>
    <row r="61" spans="1:35" x14ac:dyDescent="0.2">
      <c r="B61" s="19" t="s">
        <v>12</v>
      </c>
      <c r="C61" s="7">
        <v>69</v>
      </c>
      <c r="D61">
        <v>88</v>
      </c>
      <c r="F61">
        <v>78.5</v>
      </c>
      <c r="G61" s="25">
        <v>502400</v>
      </c>
      <c r="H61" s="26">
        <v>502400</v>
      </c>
    </row>
    <row r="62" spans="1:35" x14ac:dyDescent="0.2">
      <c r="B62" s="58" t="s">
        <v>12</v>
      </c>
      <c r="C62" s="7">
        <v>90</v>
      </c>
      <c r="D62">
        <v>65</v>
      </c>
      <c r="E62" s="25"/>
      <c r="F62" s="25">
        <v>77.5</v>
      </c>
      <c r="G62" s="25">
        <v>496000</v>
      </c>
      <c r="H62" s="26">
        <v>496000</v>
      </c>
    </row>
    <row r="63" spans="1:35" x14ac:dyDescent="0.2">
      <c r="B63" s="57"/>
      <c r="C63" s="54"/>
      <c r="D63" s="54"/>
      <c r="E63" s="54"/>
      <c r="F63" s="54"/>
      <c r="G63" s="54"/>
      <c r="H63" s="57"/>
    </row>
    <row r="64" spans="1:35" x14ac:dyDescent="0.2">
      <c r="B64" s="57"/>
      <c r="C64" s="54"/>
      <c r="D64" s="54"/>
      <c r="E64" s="54"/>
      <c r="F64" s="54"/>
      <c r="G64" s="54"/>
      <c r="H64" s="57"/>
    </row>
    <row r="65" spans="1:21" x14ac:dyDescent="0.2">
      <c r="A65" s="62"/>
      <c r="B65" s="62"/>
      <c r="C65" s="62"/>
      <c r="D65" s="62"/>
      <c r="E65" s="62"/>
      <c r="F65" s="63" t="s">
        <v>1</v>
      </c>
      <c r="G65" s="63" t="s">
        <v>2</v>
      </c>
      <c r="H65" s="63" t="s">
        <v>3</v>
      </c>
    </row>
    <row r="66" spans="1:21" x14ac:dyDescent="0.2">
      <c r="A66" s="62" t="s">
        <v>4</v>
      </c>
      <c r="B66" s="64">
        <v>114</v>
      </c>
      <c r="C66" s="65">
        <v>108</v>
      </c>
      <c r="D66" s="66"/>
      <c r="E66" s="66"/>
      <c r="F66" s="62">
        <v>93.75</v>
      </c>
      <c r="G66" s="62">
        <v>600000</v>
      </c>
      <c r="H66" s="67">
        <v>180000</v>
      </c>
    </row>
    <row r="67" spans="1:21" x14ac:dyDescent="0.2">
      <c r="A67" s="68">
        <v>42919</v>
      </c>
      <c r="B67" s="69">
        <v>95</v>
      </c>
      <c r="C67" s="62">
        <v>98</v>
      </c>
      <c r="D67" s="70"/>
      <c r="E67" s="70"/>
      <c r="F67" s="62"/>
      <c r="G67" s="62"/>
      <c r="H67" s="71"/>
    </row>
    <row r="68" spans="1:21" x14ac:dyDescent="0.2">
      <c r="A68" s="72">
        <v>0.75</v>
      </c>
      <c r="B68" s="69">
        <v>69</v>
      </c>
      <c r="C68" s="62">
        <v>88</v>
      </c>
      <c r="D68" s="70"/>
      <c r="E68" s="70"/>
      <c r="F68" s="62"/>
      <c r="G68" s="62"/>
      <c r="H68" s="71"/>
    </row>
    <row r="69" spans="1:21" x14ac:dyDescent="0.2">
      <c r="A69" s="62"/>
      <c r="B69" s="62">
        <v>90</v>
      </c>
      <c r="C69" s="62">
        <v>88</v>
      </c>
      <c r="D69" s="62"/>
      <c r="E69" s="62"/>
      <c r="F69" s="62"/>
      <c r="G69" s="62"/>
      <c r="H69" s="62"/>
    </row>
    <row r="70" spans="1:21" x14ac:dyDescent="0.2">
      <c r="B70" s="14" t="s">
        <v>5</v>
      </c>
      <c r="C70" s="15" t="s">
        <v>6</v>
      </c>
      <c r="D70" s="16" t="s">
        <v>7</v>
      </c>
      <c r="E70" s="16" t="s">
        <v>8</v>
      </c>
      <c r="F70" s="1" t="s">
        <v>1</v>
      </c>
      <c r="G70" s="1" t="s">
        <v>2</v>
      </c>
      <c r="H70" s="1" t="s">
        <v>3</v>
      </c>
      <c r="P70" s="18" t="s">
        <v>11</v>
      </c>
      <c r="Q70" s="20" t="s">
        <v>13</v>
      </c>
      <c r="R70" s="28" t="s">
        <v>19</v>
      </c>
    </row>
    <row r="71" spans="1:21" x14ac:dyDescent="0.2">
      <c r="A71" t="s">
        <v>9</v>
      </c>
      <c r="B71" s="20" t="s">
        <v>13</v>
      </c>
      <c r="C71">
        <v>145</v>
      </c>
      <c r="D71">
        <v>200</v>
      </c>
      <c r="E71" s="3"/>
      <c r="F71" s="3">
        <v>172.5</v>
      </c>
      <c r="G71" s="4">
        <v>1104000</v>
      </c>
      <c r="H71" s="21">
        <v>220800</v>
      </c>
      <c r="K71" s="20" t="s">
        <v>13</v>
      </c>
      <c r="L71">
        <v>230400</v>
      </c>
      <c r="M71">
        <f>STDEV(H71:H72)</f>
        <v>13576.450198781713</v>
      </c>
      <c r="P71" s="22">
        <v>0</v>
      </c>
      <c r="Q71">
        <v>180000</v>
      </c>
      <c r="R71">
        <v>180000</v>
      </c>
    </row>
    <row r="72" spans="1:21" x14ac:dyDescent="0.2">
      <c r="A72" s="6">
        <v>42920</v>
      </c>
      <c r="B72" s="20" t="s">
        <v>13</v>
      </c>
      <c r="C72">
        <v>195</v>
      </c>
      <c r="D72">
        <v>180</v>
      </c>
      <c r="F72">
        <v>187.5</v>
      </c>
      <c r="G72" s="8">
        <v>1200000</v>
      </c>
      <c r="H72" s="21">
        <v>240000</v>
      </c>
      <c r="K72" s="28" t="s">
        <v>19</v>
      </c>
      <c r="L72">
        <v>190720</v>
      </c>
      <c r="M72">
        <f>STDEV(H73:H74)</f>
        <v>79648.507832852716</v>
      </c>
      <c r="P72" s="22">
        <v>22</v>
      </c>
      <c r="Q72">
        <v>230400</v>
      </c>
      <c r="R72">
        <v>190720</v>
      </c>
      <c r="T72">
        <f>M71</f>
        <v>13576.450198781713</v>
      </c>
      <c r="U72">
        <f>M72</f>
        <v>79648.507832852716</v>
      </c>
    </row>
    <row r="73" spans="1:21" x14ac:dyDescent="0.2">
      <c r="A73" s="10">
        <v>0.66666666666666663</v>
      </c>
      <c r="B73" s="28" t="s">
        <v>19</v>
      </c>
      <c r="C73">
        <v>107</v>
      </c>
      <c r="D73">
        <v>103</v>
      </c>
      <c r="F73">
        <v>105</v>
      </c>
      <c r="G73" s="8">
        <v>672000</v>
      </c>
      <c r="H73" s="21">
        <v>134400</v>
      </c>
      <c r="P73" s="22">
        <v>41</v>
      </c>
      <c r="Q73">
        <v>367360</v>
      </c>
      <c r="R73">
        <v>162560</v>
      </c>
      <c r="T73">
        <f>M76</f>
        <v>41634.44727626392</v>
      </c>
      <c r="U73">
        <f>M77</f>
        <v>13576.450198781713</v>
      </c>
    </row>
    <row r="74" spans="1:21" x14ac:dyDescent="0.2">
      <c r="A74" s="10"/>
      <c r="B74" s="28" t="s">
        <v>19</v>
      </c>
      <c r="C74">
        <v>202</v>
      </c>
      <c r="D74">
        <v>184</v>
      </c>
      <c r="F74">
        <v>193</v>
      </c>
      <c r="G74" s="8">
        <v>1235200</v>
      </c>
      <c r="H74" s="21">
        <v>247040</v>
      </c>
      <c r="P74" s="22">
        <v>47</v>
      </c>
      <c r="Q74">
        <v>488320</v>
      </c>
      <c r="R74">
        <v>181440</v>
      </c>
      <c r="T74">
        <f>M81</f>
        <v>38919.157236507577</v>
      </c>
      <c r="U74">
        <f>M82</f>
        <v>10408.61181906598</v>
      </c>
    </row>
    <row r="75" spans="1:21" x14ac:dyDescent="0.2">
      <c r="A75" t="s">
        <v>14</v>
      </c>
      <c r="B75" s="14" t="s">
        <v>5</v>
      </c>
      <c r="C75" s="15" t="s">
        <v>6</v>
      </c>
      <c r="D75" s="16" t="s">
        <v>7</v>
      </c>
      <c r="E75" s="16" t="s">
        <v>8</v>
      </c>
      <c r="F75" s="1" t="s">
        <v>1</v>
      </c>
      <c r="G75" s="1" t="s">
        <v>2</v>
      </c>
      <c r="H75" s="1" t="s">
        <v>3</v>
      </c>
      <c r="P75" s="22">
        <v>65</v>
      </c>
      <c r="Q75">
        <v>837120</v>
      </c>
      <c r="R75">
        <v>163520</v>
      </c>
      <c r="T75">
        <f>M86</f>
        <v>2715.2900397563426</v>
      </c>
      <c r="U75">
        <f>M87</f>
        <v>9503.5151391471991</v>
      </c>
    </row>
    <row r="76" spans="1:21" x14ac:dyDescent="0.2">
      <c r="A76" s="6">
        <v>42921</v>
      </c>
      <c r="B76" s="20" t="s">
        <v>13</v>
      </c>
      <c r="C76">
        <v>100</v>
      </c>
      <c r="D76">
        <v>164</v>
      </c>
      <c r="E76" s="3"/>
      <c r="F76" s="3">
        <v>132</v>
      </c>
      <c r="G76" s="3">
        <v>844800</v>
      </c>
      <c r="H76" s="24">
        <v>337920</v>
      </c>
      <c r="K76" s="20" t="s">
        <v>13</v>
      </c>
      <c r="L76">
        <v>367360</v>
      </c>
      <c r="M76">
        <f>STDEV(H76:H77)</f>
        <v>41634.44727626392</v>
      </c>
      <c r="P76" s="22">
        <v>71</v>
      </c>
      <c r="Q76">
        <v>930720</v>
      </c>
      <c r="R76">
        <v>187840</v>
      </c>
      <c r="T76">
        <f>M91</f>
        <v>71276.363543603991</v>
      </c>
      <c r="U76">
        <f>M92</f>
        <v>42992.092296142087</v>
      </c>
    </row>
    <row r="77" spans="1:21" x14ac:dyDescent="0.2">
      <c r="A77" s="10">
        <v>0.41666666666666669</v>
      </c>
      <c r="B77" s="20" t="s">
        <v>13</v>
      </c>
      <c r="C77">
        <v>151</v>
      </c>
      <c r="D77">
        <v>159</v>
      </c>
      <c r="F77">
        <v>155</v>
      </c>
      <c r="G77" s="25">
        <v>992000</v>
      </c>
      <c r="H77" s="26">
        <v>396800</v>
      </c>
      <c r="K77" s="28" t="s">
        <v>19</v>
      </c>
      <c r="L77">
        <v>162560</v>
      </c>
      <c r="M77">
        <f>STDEV(H78:H79)</f>
        <v>13576.450198781713</v>
      </c>
      <c r="P77" s="22">
        <v>89</v>
      </c>
      <c r="Q77">
        <v>1159680</v>
      </c>
      <c r="R77">
        <v>139840</v>
      </c>
      <c r="T77">
        <f>M96</f>
        <v>57926.187514801975</v>
      </c>
      <c r="U77">
        <f>M97</f>
        <v>29415.642097360378</v>
      </c>
    </row>
    <row r="78" spans="1:21" x14ac:dyDescent="0.2">
      <c r="B78" s="28" t="s">
        <v>19</v>
      </c>
      <c r="C78">
        <v>156</v>
      </c>
      <c r="D78">
        <v>113</v>
      </c>
      <c r="F78">
        <v>134.5</v>
      </c>
      <c r="G78" s="25">
        <v>860800</v>
      </c>
      <c r="H78" s="26">
        <v>172160</v>
      </c>
      <c r="P78" s="22">
        <v>95</v>
      </c>
      <c r="Q78">
        <v>1414400</v>
      </c>
      <c r="R78">
        <v>206400</v>
      </c>
      <c r="T78">
        <f>M101</f>
        <v>0</v>
      </c>
      <c r="U78">
        <f>M102</f>
        <v>0</v>
      </c>
    </row>
    <row r="79" spans="1:21" x14ac:dyDescent="0.2">
      <c r="B79" s="28" t="s">
        <v>19</v>
      </c>
      <c r="C79">
        <v>106</v>
      </c>
      <c r="D79">
        <v>133</v>
      </c>
      <c r="E79" s="25"/>
      <c r="F79" s="25">
        <v>119.5</v>
      </c>
      <c r="G79" s="25">
        <v>764800</v>
      </c>
      <c r="H79" s="26">
        <v>152960</v>
      </c>
      <c r="P79" s="22">
        <v>161</v>
      </c>
      <c r="Q79">
        <v>2368000</v>
      </c>
      <c r="R79">
        <v>153920</v>
      </c>
      <c r="T79">
        <f>M106</f>
        <v>149340.95218659885</v>
      </c>
      <c r="U79">
        <f>M107</f>
        <v>2262.7416997969522</v>
      </c>
    </row>
    <row r="80" spans="1:21" x14ac:dyDescent="0.2">
      <c r="A80" t="s">
        <v>15</v>
      </c>
      <c r="B80" s="14" t="s">
        <v>5</v>
      </c>
      <c r="C80" s="15" t="s">
        <v>6</v>
      </c>
      <c r="D80" s="16" t="s">
        <v>7</v>
      </c>
      <c r="E80" s="16" t="s">
        <v>8</v>
      </c>
      <c r="F80" s="1" t="s">
        <v>1</v>
      </c>
      <c r="G80" s="1" t="s">
        <v>2</v>
      </c>
      <c r="H80" s="1" t="s">
        <v>3</v>
      </c>
    </row>
    <row r="81" spans="1:13" x14ac:dyDescent="0.2">
      <c r="A81" s="6">
        <v>42921</v>
      </c>
      <c r="B81" s="20" t="s">
        <v>13</v>
      </c>
      <c r="C81">
        <v>190</v>
      </c>
      <c r="D81">
        <v>170</v>
      </c>
      <c r="E81" s="3"/>
      <c r="F81" s="3">
        <v>180</v>
      </c>
      <c r="G81" s="3">
        <v>1152000</v>
      </c>
      <c r="H81" s="24">
        <v>460800</v>
      </c>
      <c r="K81" s="20" t="s">
        <v>13</v>
      </c>
      <c r="L81">
        <v>488320</v>
      </c>
      <c r="M81">
        <f>STDEV(H81:H82)</f>
        <v>38919.157236507577</v>
      </c>
    </row>
    <row r="82" spans="1:13" x14ac:dyDescent="0.2">
      <c r="A82" s="10">
        <v>0.66666666666666663</v>
      </c>
      <c r="B82" s="20" t="s">
        <v>13</v>
      </c>
      <c r="C82">
        <v>210</v>
      </c>
      <c r="D82">
        <v>193</v>
      </c>
      <c r="F82">
        <v>201.5</v>
      </c>
      <c r="G82" s="25">
        <v>1289600</v>
      </c>
      <c r="H82" s="24">
        <v>515840</v>
      </c>
      <c r="K82" s="28" t="s">
        <v>19</v>
      </c>
      <c r="L82">
        <v>181440</v>
      </c>
      <c r="M82">
        <f>STDEV(H83:H84)</f>
        <v>10408.61181906598</v>
      </c>
    </row>
    <row r="83" spans="1:13" x14ac:dyDescent="0.2">
      <c r="B83" s="28" t="s">
        <v>19</v>
      </c>
      <c r="C83">
        <v>144</v>
      </c>
      <c r="D83">
        <v>128</v>
      </c>
      <c r="F83">
        <v>136</v>
      </c>
      <c r="G83" s="25">
        <v>870400</v>
      </c>
      <c r="H83" s="26">
        <v>174080</v>
      </c>
    </row>
    <row r="84" spans="1:13" x14ac:dyDescent="0.2">
      <c r="B84" s="28" t="s">
        <v>19</v>
      </c>
      <c r="C84">
        <v>156</v>
      </c>
      <c r="D84">
        <v>139</v>
      </c>
      <c r="E84" s="25"/>
      <c r="F84" s="25">
        <v>147.5</v>
      </c>
      <c r="G84" s="25">
        <v>944000</v>
      </c>
      <c r="H84" s="26">
        <v>188800</v>
      </c>
    </row>
    <row r="85" spans="1:13" x14ac:dyDescent="0.2">
      <c r="A85" t="s">
        <v>16</v>
      </c>
      <c r="B85" s="14" t="s">
        <v>5</v>
      </c>
      <c r="C85" s="15" t="s">
        <v>6</v>
      </c>
      <c r="D85" s="16" t="s">
        <v>7</v>
      </c>
      <c r="E85" s="16" t="s">
        <v>8</v>
      </c>
      <c r="F85" s="1" t="s">
        <v>1</v>
      </c>
      <c r="G85" s="1" t="s">
        <v>2</v>
      </c>
      <c r="H85" s="1" t="s">
        <v>3</v>
      </c>
    </row>
    <row r="86" spans="1:13" x14ac:dyDescent="0.2">
      <c r="A86" s="6">
        <v>42922</v>
      </c>
      <c r="B86" s="20" t="s">
        <v>13</v>
      </c>
      <c r="C86">
        <v>209</v>
      </c>
      <c r="D86">
        <v>226</v>
      </c>
      <c r="E86" s="3"/>
      <c r="F86" s="3">
        <v>217.5</v>
      </c>
      <c r="G86" s="3">
        <v>1392000</v>
      </c>
      <c r="H86" s="24">
        <v>835200</v>
      </c>
      <c r="K86" s="20" t="s">
        <v>13</v>
      </c>
      <c r="L86">
        <v>837120</v>
      </c>
      <c r="M86">
        <f>STDEV(H86:H87)</f>
        <v>2715.2900397563426</v>
      </c>
    </row>
    <row r="87" spans="1:13" x14ac:dyDescent="0.2">
      <c r="A87" s="10">
        <v>0.41666666666666669</v>
      </c>
      <c r="B87" s="20" t="s">
        <v>13</v>
      </c>
      <c r="C87">
        <v>235</v>
      </c>
      <c r="D87">
        <v>202</v>
      </c>
      <c r="F87">
        <v>218.5</v>
      </c>
      <c r="G87" s="25">
        <v>1398400</v>
      </c>
      <c r="H87" s="26">
        <v>839040</v>
      </c>
      <c r="K87" s="28" t="s">
        <v>19</v>
      </c>
      <c r="L87">
        <v>163520</v>
      </c>
      <c r="M87">
        <f>STDEV(H88:H89)</f>
        <v>9503.5151391471991</v>
      </c>
    </row>
    <row r="88" spans="1:13" x14ac:dyDescent="0.2">
      <c r="B88" s="28" t="s">
        <v>19</v>
      </c>
      <c r="C88">
        <v>70</v>
      </c>
      <c r="D88">
        <v>86</v>
      </c>
      <c r="E88">
        <v>110</v>
      </c>
      <c r="F88">
        <v>88.6666666666667</v>
      </c>
      <c r="G88" s="25">
        <v>567466.66666666698</v>
      </c>
      <c r="H88" s="26">
        <v>170240</v>
      </c>
    </row>
    <row r="89" spans="1:13" x14ac:dyDescent="0.2">
      <c r="B89" s="28" t="s">
        <v>19</v>
      </c>
      <c r="C89">
        <v>69</v>
      </c>
      <c r="D89">
        <v>86</v>
      </c>
      <c r="E89" s="25">
        <v>90</v>
      </c>
      <c r="F89">
        <v>81.6666666666667</v>
      </c>
      <c r="G89" s="25">
        <v>522666.66666666698</v>
      </c>
      <c r="H89" s="26">
        <v>156800</v>
      </c>
    </row>
    <row r="90" spans="1:13" x14ac:dyDescent="0.2">
      <c r="A90" t="s">
        <v>17</v>
      </c>
      <c r="B90" s="14" t="s">
        <v>5</v>
      </c>
      <c r="C90" s="15" t="s">
        <v>6</v>
      </c>
      <c r="D90" s="16" t="s">
        <v>7</v>
      </c>
      <c r="E90" s="16" t="s">
        <v>8</v>
      </c>
      <c r="F90" s="1" t="s">
        <v>1</v>
      </c>
      <c r="G90" s="1" t="s">
        <v>2</v>
      </c>
      <c r="H90" s="1" t="s">
        <v>3</v>
      </c>
    </row>
    <row r="91" spans="1:13" x14ac:dyDescent="0.2">
      <c r="A91" s="6">
        <v>42922</v>
      </c>
      <c r="B91" s="20" t="s">
        <v>13</v>
      </c>
      <c r="C91">
        <v>192</v>
      </c>
      <c r="D91">
        <v>201</v>
      </c>
      <c r="F91" s="3">
        <v>196.5</v>
      </c>
      <c r="G91" s="3">
        <v>1257600</v>
      </c>
      <c r="H91" s="24">
        <v>880320</v>
      </c>
      <c r="K91" s="20" t="s">
        <v>13</v>
      </c>
      <c r="L91">
        <v>930720</v>
      </c>
      <c r="M91">
        <f>STDEV(H91:H92)</f>
        <v>71276.363543603991</v>
      </c>
    </row>
    <row r="92" spans="1:13" x14ac:dyDescent="0.2">
      <c r="A92" s="10">
        <v>0.66666666666666663</v>
      </c>
      <c r="B92" s="20" t="s">
        <v>13</v>
      </c>
      <c r="C92">
        <v>234</v>
      </c>
      <c r="D92">
        <v>204</v>
      </c>
      <c r="F92">
        <v>219</v>
      </c>
      <c r="G92" s="25">
        <v>1401600</v>
      </c>
      <c r="H92" s="26">
        <v>981120</v>
      </c>
      <c r="K92" s="28" t="s">
        <v>19</v>
      </c>
      <c r="L92">
        <v>187840</v>
      </c>
      <c r="M92">
        <f>STDEV(H93:H94)</f>
        <v>42992.092296142087</v>
      </c>
    </row>
    <row r="93" spans="1:13" x14ac:dyDescent="0.2">
      <c r="B93" s="28" t="s">
        <v>19</v>
      </c>
      <c r="C93">
        <v>114</v>
      </c>
      <c r="D93">
        <v>227</v>
      </c>
      <c r="F93">
        <v>170.5</v>
      </c>
      <c r="G93" s="25">
        <v>1091200</v>
      </c>
      <c r="H93" s="26">
        <v>218240</v>
      </c>
    </row>
    <row r="94" spans="1:13" x14ac:dyDescent="0.2">
      <c r="B94" s="28" t="s">
        <v>19</v>
      </c>
      <c r="C94">
        <v>127</v>
      </c>
      <c r="D94">
        <v>119</v>
      </c>
      <c r="E94" s="25"/>
      <c r="F94" s="25">
        <v>123</v>
      </c>
      <c r="G94" s="25">
        <v>787200</v>
      </c>
      <c r="H94" s="26">
        <v>157440</v>
      </c>
    </row>
    <row r="95" spans="1:13" x14ac:dyDescent="0.2">
      <c r="A95" t="s">
        <v>18</v>
      </c>
      <c r="B95" s="14" t="s">
        <v>5</v>
      </c>
      <c r="C95" s="15" t="s">
        <v>6</v>
      </c>
      <c r="D95" s="16" t="s">
        <v>7</v>
      </c>
      <c r="E95" s="16" t="s">
        <v>8</v>
      </c>
      <c r="F95" s="1" t="s">
        <v>1</v>
      </c>
      <c r="G95" s="1" t="s">
        <v>2</v>
      </c>
      <c r="H95" s="1" t="s">
        <v>3</v>
      </c>
    </row>
    <row r="96" spans="1:13" x14ac:dyDescent="0.2">
      <c r="A96" s="6">
        <v>42923</v>
      </c>
      <c r="B96" s="20" t="s">
        <v>13</v>
      </c>
      <c r="C96">
        <v>209</v>
      </c>
      <c r="D96">
        <v>260</v>
      </c>
      <c r="E96" s="3"/>
      <c r="F96" s="3">
        <v>234.5</v>
      </c>
      <c r="G96" s="3">
        <v>1500800</v>
      </c>
      <c r="H96" s="24">
        <v>1200640</v>
      </c>
      <c r="K96" s="20" t="s">
        <v>13</v>
      </c>
      <c r="L96">
        <v>1159680</v>
      </c>
      <c r="M96">
        <f>STDEV(H96:H97)</f>
        <v>57926.187514801975</v>
      </c>
    </row>
    <row r="97" spans="1:13" x14ac:dyDescent="0.2">
      <c r="A97" s="10">
        <v>0.41666666666666669</v>
      </c>
      <c r="B97" s="20" t="s">
        <v>13</v>
      </c>
      <c r="C97">
        <v>217</v>
      </c>
      <c r="D97">
        <v>220</v>
      </c>
      <c r="F97">
        <v>218.5</v>
      </c>
      <c r="G97" s="25">
        <v>1398400</v>
      </c>
      <c r="H97" s="26">
        <v>1118720</v>
      </c>
      <c r="K97" s="28" t="s">
        <v>19</v>
      </c>
      <c r="L97">
        <v>139840</v>
      </c>
      <c r="M97">
        <f>STDEV(H98:H99)</f>
        <v>29415.642097360378</v>
      </c>
    </row>
    <row r="98" spans="1:13" x14ac:dyDescent="0.2">
      <c r="B98" s="28" t="s">
        <v>19</v>
      </c>
      <c r="C98">
        <v>112</v>
      </c>
      <c r="D98">
        <v>139</v>
      </c>
      <c r="F98">
        <v>125.5</v>
      </c>
      <c r="G98" s="25">
        <v>803200</v>
      </c>
      <c r="H98" s="26">
        <v>160640</v>
      </c>
    </row>
    <row r="99" spans="1:13" x14ac:dyDescent="0.2">
      <c r="B99" s="28" t="s">
        <v>19</v>
      </c>
      <c r="C99">
        <v>90</v>
      </c>
      <c r="D99">
        <v>96</v>
      </c>
      <c r="F99">
        <v>93</v>
      </c>
      <c r="G99" s="25">
        <v>595200</v>
      </c>
      <c r="H99" s="26">
        <v>119040</v>
      </c>
    </row>
    <row r="100" spans="1:13" x14ac:dyDescent="0.2">
      <c r="A100" t="s">
        <v>20</v>
      </c>
      <c r="B100" s="14" t="s">
        <v>5</v>
      </c>
      <c r="C100" s="15" t="s">
        <v>6</v>
      </c>
      <c r="D100" s="16" t="s">
        <v>7</v>
      </c>
      <c r="E100" s="16" t="s">
        <v>8</v>
      </c>
      <c r="F100" s="1" t="s">
        <v>1</v>
      </c>
      <c r="G100" s="1" t="s">
        <v>2</v>
      </c>
      <c r="H100" s="1" t="s">
        <v>3</v>
      </c>
    </row>
    <row r="101" spans="1:13" x14ac:dyDescent="0.2">
      <c r="A101" s="6">
        <v>42923</v>
      </c>
      <c r="B101" s="20" t="s">
        <v>13</v>
      </c>
      <c r="C101">
        <v>297.5</v>
      </c>
      <c r="D101">
        <v>255</v>
      </c>
      <c r="E101" s="3"/>
      <c r="F101" s="3">
        <v>276.25</v>
      </c>
      <c r="G101" s="3">
        <v>1768000</v>
      </c>
      <c r="H101" s="24">
        <v>1414400</v>
      </c>
      <c r="K101" s="20" t="s">
        <v>13</v>
      </c>
      <c r="L101">
        <v>1414400</v>
      </c>
      <c r="M101">
        <v>0</v>
      </c>
    </row>
    <row r="102" spans="1:13" x14ac:dyDescent="0.2">
      <c r="A102" s="10">
        <v>0.66666666666666663</v>
      </c>
      <c r="B102" s="20" t="s">
        <v>13</v>
      </c>
      <c r="F102">
        <v>0</v>
      </c>
      <c r="G102" s="25">
        <v>0</v>
      </c>
      <c r="H102" s="26">
        <v>0</v>
      </c>
      <c r="K102" s="28" t="s">
        <v>19</v>
      </c>
      <c r="L102">
        <v>206400</v>
      </c>
      <c r="M102">
        <v>0</v>
      </c>
    </row>
    <row r="103" spans="1:13" x14ac:dyDescent="0.2">
      <c r="B103" s="28" t="s">
        <v>19</v>
      </c>
      <c r="C103">
        <v>177.5</v>
      </c>
      <c r="D103">
        <v>145</v>
      </c>
      <c r="F103">
        <v>161.25</v>
      </c>
      <c r="G103" s="25">
        <v>1032000</v>
      </c>
      <c r="H103" s="26">
        <v>206400</v>
      </c>
    </row>
    <row r="104" spans="1:13" x14ac:dyDescent="0.2">
      <c r="B104" s="28" t="s">
        <v>19</v>
      </c>
      <c r="E104" s="25"/>
      <c r="F104" s="25">
        <v>0</v>
      </c>
      <c r="G104" s="25">
        <v>0</v>
      </c>
      <c r="H104" s="26">
        <v>0</v>
      </c>
    </row>
    <row r="105" spans="1:13" x14ac:dyDescent="0.2">
      <c r="A105" t="s">
        <v>20</v>
      </c>
      <c r="B105" s="14" t="s">
        <v>5</v>
      </c>
      <c r="C105" s="15" t="s">
        <v>6</v>
      </c>
      <c r="D105" s="16" t="s">
        <v>7</v>
      </c>
      <c r="E105" s="16" t="s">
        <v>8</v>
      </c>
      <c r="F105" s="1" t="s">
        <v>1</v>
      </c>
      <c r="G105" s="1" t="s">
        <v>2</v>
      </c>
      <c r="H105" s="1" t="s">
        <v>3</v>
      </c>
    </row>
    <row r="106" spans="1:13" x14ac:dyDescent="0.2">
      <c r="A106" s="6">
        <v>42926</v>
      </c>
      <c r="B106" s="20" t="s">
        <v>13</v>
      </c>
      <c r="C106">
        <v>327</v>
      </c>
      <c r="D106">
        <v>380</v>
      </c>
      <c r="E106" s="3"/>
      <c r="F106" s="3">
        <v>353.5</v>
      </c>
      <c r="G106" s="3">
        <v>2262400</v>
      </c>
      <c r="H106" s="24">
        <v>2262400</v>
      </c>
      <c r="K106" s="20" t="s">
        <v>13</v>
      </c>
      <c r="L106">
        <v>2368000</v>
      </c>
      <c r="M106">
        <f>STDEV(H106:H107)</f>
        <v>149340.95218659885</v>
      </c>
    </row>
    <row r="107" spans="1:13" x14ac:dyDescent="0.2">
      <c r="A107" s="10">
        <v>0.41666666666666669</v>
      </c>
      <c r="B107" s="20" t="s">
        <v>13</v>
      </c>
      <c r="C107">
        <v>403</v>
      </c>
      <c r="D107">
        <v>370</v>
      </c>
      <c r="F107">
        <v>386.5</v>
      </c>
      <c r="G107" s="25">
        <v>2473600</v>
      </c>
      <c r="H107" s="26">
        <v>2473600</v>
      </c>
      <c r="K107" s="28" t="s">
        <v>19</v>
      </c>
      <c r="L107">
        <v>153920</v>
      </c>
      <c r="M107">
        <f>STDEV(H108:H109)</f>
        <v>2262.7416997969522</v>
      </c>
    </row>
    <row r="108" spans="1:13" x14ac:dyDescent="0.2">
      <c r="B108" s="28" t="s">
        <v>19</v>
      </c>
      <c r="C108">
        <v>129</v>
      </c>
      <c r="D108">
        <v>109</v>
      </c>
      <c r="F108">
        <v>119</v>
      </c>
      <c r="G108" s="25">
        <v>761600</v>
      </c>
      <c r="H108" s="26">
        <v>152320</v>
      </c>
    </row>
    <row r="109" spans="1:13" x14ac:dyDescent="0.2">
      <c r="B109" s="28" t="s">
        <v>19</v>
      </c>
      <c r="C109">
        <v>120</v>
      </c>
      <c r="D109">
        <v>123</v>
      </c>
      <c r="E109" s="25"/>
      <c r="F109" s="25">
        <v>121.5</v>
      </c>
      <c r="G109" s="25">
        <v>777600</v>
      </c>
      <c r="H109" s="26">
        <v>155520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82</v>
      </c>
      <c r="B17">
        <v>0</v>
      </c>
      <c r="C17" s="46">
        <f>AA_corrected!C75</f>
        <v>4.1572499999999998E-2</v>
      </c>
      <c r="D17">
        <f>AA_corrected!C145</f>
        <v>3.6149999999999995E-2</v>
      </c>
      <c r="E17">
        <f>AA_corrected!C167</f>
        <v>3.9765000000000002E-2</v>
      </c>
      <c r="F17">
        <f>AA_corrected!C97</f>
        <v>4.5187500000000005E-2</v>
      </c>
    </row>
    <row r="18" spans="1:7" x14ac:dyDescent="0.2">
      <c r="B18">
        <v>22</v>
      </c>
      <c r="C18">
        <f>AA_corrected!D75</f>
        <v>8.9170000000000013E-2</v>
      </c>
      <c r="D18">
        <f>AA_corrected!D145</f>
        <v>8.1337499999999993E-2</v>
      </c>
      <c r="E18">
        <f>AA_corrected!D167</f>
        <v>6.5070000000000003E-2</v>
      </c>
      <c r="F18">
        <f>AA_corrected!D97</f>
        <v>6.3864999999999991E-2</v>
      </c>
    </row>
    <row r="19" spans="1:7" x14ac:dyDescent="0.2">
      <c r="B19">
        <v>41</v>
      </c>
      <c r="C19">
        <f>AA_corrected!E75</f>
        <v>0.13014000000000001</v>
      </c>
      <c r="D19">
        <f>AA_corrected!E145</f>
        <v>0.19400499999999998</v>
      </c>
      <c r="E19">
        <f>AA_corrected!E167</f>
        <v>6.5070000000000003E-2</v>
      </c>
      <c r="F19">
        <f>AA_corrected!E97</f>
        <v>8.0734999999999987E-2</v>
      </c>
    </row>
    <row r="20" spans="1:7" x14ac:dyDescent="0.2">
      <c r="B20">
        <v>47</v>
      </c>
      <c r="C20">
        <f>AA_corrected!F75</f>
        <v>0.17954499999999998</v>
      </c>
      <c r="D20">
        <f>AA_corrected!F145</f>
        <v>0.20846500000000001</v>
      </c>
      <c r="E20">
        <f>AA_corrected!F167</f>
        <v>6.7479999999999998E-2</v>
      </c>
      <c r="F20">
        <f>AA_corrected!F97</f>
        <v>8.4349999999999994E-2</v>
      </c>
    </row>
    <row r="21" spans="1:7" x14ac:dyDescent="0.2">
      <c r="B21">
        <v>65</v>
      </c>
      <c r="C21">
        <f>AA_corrected!G75</f>
        <v>0.21207999999999996</v>
      </c>
      <c r="D21">
        <f>AA_corrected!G145</f>
        <v>0.24461500000000003</v>
      </c>
      <c r="E21">
        <f>AA_corrected!G167</f>
        <v>0.102425</v>
      </c>
      <c r="F21">
        <f>AA_corrected!G97</f>
        <v>0.10603999999999998</v>
      </c>
    </row>
    <row r="22" spans="1:7" x14ac:dyDescent="0.2">
      <c r="B22">
        <v>71</v>
      </c>
      <c r="C22">
        <f>AA_corrected!H75</f>
        <v>0.26028000000000001</v>
      </c>
      <c r="D22">
        <f>AA_corrected!H145</f>
        <v>0.31089</v>
      </c>
      <c r="E22">
        <f>AA_corrected!H167</f>
        <v>9.3990000000000004E-2</v>
      </c>
      <c r="F22">
        <f>AA_corrected!H97</f>
        <v>0.10122000000000002</v>
      </c>
    </row>
    <row r="23" spans="1:7" x14ac:dyDescent="0.2">
      <c r="B23">
        <v>89</v>
      </c>
      <c r="C23">
        <f>AA_corrected!I75</f>
        <v>0.32535000000000003</v>
      </c>
      <c r="D23">
        <f>AA_corrected!I145</f>
        <v>0.49525500000000006</v>
      </c>
      <c r="E23">
        <f>AA_corrected!I167</f>
        <v>0.11568000000000001</v>
      </c>
      <c r="F23">
        <f>AA_corrected!I97</f>
        <v>0.10242499999999999</v>
      </c>
    </row>
    <row r="24" spans="1:7" x14ac:dyDescent="0.2">
      <c r="B24">
        <v>95</v>
      </c>
      <c r="C24">
        <f>AA_corrected!J75</f>
        <v>0.35547500000000004</v>
      </c>
      <c r="D24">
        <f>AA_corrected!J145</f>
        <v>0.48199999999999998</v>
      </c>
      <c r="E24">
        <f>AA_corrected!J167</f>
        <v>0.15424000000000002</v>
      </c>
      <c r="F24">
        <f>AA_corrected!J97</f>
        <v>0.12291000000000001</v>
      </c>
    </row>
    <row r="25" spans="1:7" x14ac:dyDescent="0.2">
      <c r="B25">
        <v>161</v>
      </c>
      <c r="C25">
        <f>AA_corrected!K75</f>
        <v>1.7893337097925562E-2</v>
      </c>
      <c r="D25">
        <f>AA_corrected!K145</f>
        <v>0.39283000000000001</v>
      </c>
      <c r="E25">
        <f>AA_corrected!K167</f>
        <v>0.153035</v>
      </c>
      <c r="F25">
        <f>AA_corrected!K97</f>
        <v>0.17713500000000001</v>
      </c>
    </row>
    <row r="29" spans="1:7" x14ac:dyDescent="0.2">
      <c r="A29" t="s">
        <v>77</v>
      </c>
      <c r="B29" t="s">
        <v>83</v>
      </c>
      <c r="C29" s="46">
        <f>SLOPE(C17:C20,C6:C9)*1000000*2*C3/60*1000</f>
        <v>0.32196023693198156</v>
      </c>
      <c r="G29" t="s">
        <v>79</v>
      </c>
    </row>
    <row r="30" spans="1:7" x14ac:dyDescent="0.2">
      <c r="B30" t="s">
        <v>98</v>
      </c>
      <c r="C30">
        <f>SLOPE(C20:C23,C9:C12)*1000000*2*C3/60*1000</f>
        <v>0.16717717759146353</v>
      </c>
    </row>
    <row r="32" spans="1:7" x14ac:dyDescent="0.2">
      <c r="A32" t="s">
        <v>77</v>
      </c>
      <c r="B32" t="s">
        <v>80</v>
      </c>
      <c r="D32">
        <f>SLOPE(D17:D21,D6:D10)*1000000*D3/60*1000*2</f>
        <v>0.42495104963124991</v>
      </c>
      <c r="G32" t="s">
        <v>79</v>
      </c>
    </row>
    <row r="34" spans="2:7" x14ac:dyDescent="0.2">
      <c r="B34" t="s">
        <v>81</v>
      </c>
      <c r="E34">
        <f>SLOPE(E17:E24,B17:B24)*2/E4*1000000/60*1000</f>
        <v>0.18308295403233829</v>
      </c>
      <c r="F34">
        <f>SLOPE(F17:F24,B17:B24)*2/F4*1000000/60*1000</f>
        <v>0.14057797781508158</v>
      </c>
      <c r="G34" t="s">
        <v>79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107</v>
      </c>
      <c r="B17">
        <v>0</v>
      </c>
      <c r="C17" s="46">
        <f>AA_corrected!C78</f>
        <v>0.19159499999999999</v>
      </c>
      <c r="D17">
        <f>AA_corrected!C148</f>
        <v>0.184365</v>
      </c>
      <c r="E17">
        <f>AA_corrected!C170</f>
        <v>0.18075000000000002</v>
      </c>
      <c r="F17">
        <f>AA_corrected!C100</f>
        <v>0.18617250000000002</v>
      </c>
    </row>
    <row r="18" spans="1:7" x14ac:dyDescent="0.2">
      <c r="B18">
        <v>22</v>
      </c>
      <c r="C18">
        <f>AA_corrected!D78</f>
        <v>0.16749500000000003</v>
      </c>
      <c r="D18">
        <f>AA_corrected!D148</f>
        <v>0.15363750000000001</v>
      </c>
      <c r="E18">
        <f>AA_corrected!D170</f>
        <v>0.16388</v>
      </c>
      <c r="F18">
        <f>AA_corrected!D100</f>
        <v>0.16508500000000001</v>
      </c>
    </row>
    <row r="19" spans="1:7" x14ac:dyDescent="0.2">
      <c r="B19">
        <v>41</v>
      </c>
      <c r="C19">
        <f>AA_corrected!E78</f>
        <v>0.155445</v>
      </c>
      <c r="D19">
        <f>AA_corrected!E148</f>
        <v>0.169905</v>
      </c>
      <c r="E19">
        <f>AA_corrected!E170</f>
        <v>0.17713500000000001</v>
      </c>
      <c r="F19">
        <f>AA_corrected!E100</f>
        <v>0.17111000000000001</v>
      </c>
    </row>
    <row r="20" spans="1:7" x14ac:dyDescent="0.2">
      <c r="B20">
        <v>47</v>
      </c>
      <c r="C20" s="46">
        <f>AA_corrected!F78</f>
        <v>0.17352000000000001</v>
      </c>
      <c r="D20">
        <f>AA_corrected!F148</f>
        <v>0.153035</v>
      </c>
      <c r="E20">
        <f>AA_corrected!F170</f>
        <v>0.18074999999999997</v>
      </c>
      <c r="F20">
        <f>AA_corrected!F100</f>
        <v>0.17472500000000002</v>
      </c>
    </row>
    <row r="21" spans="1:7" x14ac:dyDescent="0.2">
      <c r="B21">
        <v>65</v>
      </c>
      <c r="C21">
        <f>AA_corrected!G78</f>
        <v>0.15182999999999999</v>
      </c>
      <c r="D21">
        <f>AA_corrected!G148</f>
        <v>0.15062500000000001</v>
      </c>
      <c r="E21">
        <f>AA_corrected!G170</f>
        <v>0.16990500000000006</v>
      </c>
      <c r="F21">
        <f>AA_corrected!G100</f>
        <v>0.18677500000000002</v>
      </c>
    </row>
    <row r="22" spans="1:7" x14ac:dyDescent="0.2">
      <c r="B22">
        <v>71</v>
      </c>
      <c r="C22">
        <f>AA_corrected!H78</f>
        <v>0.16267500000000001</v>
      </c>
      <c r="D22">
        <f>AA_corrected!H148</f>
        <v>0.15906000000000001</v>
      </c>
      <c r="E22">
        <f>AA_corrected!H170</f>
        <v>0.16990500000000003</v>
      </c>
      <c r="F22">
        <f>AA_corrected!H100</f>
        <v>0.17111000000000001</v>
      </c>
    </row>
    <row r="23" spans="1:7" x14ac:dyDescent="0.2">
      <c r="B23">
        <v>89</v>
      </c>
      <c r="C23">
        <f>AA_corrected!I78</f>
        <v>0.14821500000000001</v>
      </c>
      <c r="D23">
        <f>AA_corrected!I148</f>
        <v>0.17894250000000003</v>
      </c>
      <c r="E23">
        <f>AA_corrected!I170</f>
        <v>0.17834000000000003</v>
      </c>
      <c r="F23">
        <f>AA_corrected!I100</f>
        <v>0.17352000000000001</v>
      </c>
    </row>
    <row r="24" spans="1:7" x14ac:dyDescent="0.2">
      <c r="B24">
        <v>95</v>
      </c>
      <c r="C24">
        <f>AA_corrected!J78</f>
        <v>0.14580499999999999</v>
      </c>
      <c r="D24">
        <f>AA_corrected!J148</f>
        <v>0.184365</v>
      </c>
      <c r="E24">
        <f>AA_corrected!J170</f>
        <v>0.21208000000000002</v>
      </c>
      <c r="F24">
        <f>AA_corrected!J100</f>
        <v>0.18557000000000001</v>
      </c>
    </row>
    <row r="25" spans="1:7" x14ac:dyDescent="0.2">
      <c r="B25">
        <v>161</v>
      </c>
      <c r="C25">
        <f>AA_corrected!K78</f>
        <v>2.5561910139893841E-3</v>
      </c>
      <c r="D25">
        <f>AA_corrected!K148</f>
        <v>0.17352000000000001</v>
      </c>
      <c r="E25">
        <f>AA_corrected!K170</f>
        <v>0.21810499999999999</v>
      </c>
      <c r="F25">
        <f>AA_corrected!K100</f>
        <v>0.21690000000000001</v>
      </c>
    </row>
    <row r="29" spans="1:7" x14ac:dyDescent="0.2">
      <c r="A29" t="s">
        <v>77</v>
      </c>
      <c r="B29" t="s">
        <v>83</v>
      </c>
      <c r="C29" s="46">
        <f>SLOPE(C17:C20,C6:C9)*1000000*2*C3/60*1000</f>
        <v>-3.8298367590421406E-2</v>
      </c>
      <c r="G29" t="s">
        <v>79</v>
      </c>
    </row>
    <row r="30" spans="1:7" x14ac:dyDescent="0.2">
      <c r="B30" t="s">
        <v>98</v>
      </c>
      <c r="C30">
        <f>SLOPE(C20:C23,C9:C12)*1000000*2*C3/60*1000</f>
        <v>-2.7305797663318358E-2</v>
      </c>
    </row>
    <row r="32" spans="1:7" x14ac:dyDescent="0.2">
      <c r="A32" t="s">
        <v>77</v>
      </c>
      <c r="B32" t="s">
        <v>80</v>
      </c>
      <c r="D32">
        <f>SLOPE(D17:D21,D6:D10)*1000000*D3/60*1000*2</f>
        <v>-4.8126932801015397E-2</v>
      </c>
      <c r="G32" t="s">
        <v>79</v>
      </c>
    </row>
    <row r="34" spans="2:7" x14ac:dyDescent="0.2">
      <c r="B34" t="s">
        <v>81</v>
      </c>
      <c r="E34">
        <f>SLOPE(E17:E24,B17:B24)*2/E4*1000000/60*1000</f>
        <v>3.5075906768089173E-2</v>
      </c>
      <c r="F34">
        <f>SLOPE(F17:F24,B17:B24)*2/F4*1000000/60*1000</f>
        <v>5.4304099602642351E-3</v>
      </c>
      <c r="G34" t="s">
        <v>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87</v>
      </c>
      <c r="B17">
        <v>0</v>
      </c>
      <c r="C17" s="46">
        <f>AA_corrected!C79</f>
        <v>0.19882499999999997</v>
      </c>
      <c r="D17">
        <f>AA_corrected!C149</f>
        <v>0.15906000000000001</v>
      </c>
      <c r="E17">
        <f>AA_corrected!C171</f>
        <v>0.16990500000000003</v>
      </c>
      <c r="F17">
        <f>AA_corrected!C101</f>
        <v>0.20786250000000001</v>
      </c>
    </row>
    <row r="18" spans="1:7" x14ac:dyDescent="0.2">
      <c r="B18">
        <v>22</v>
      </c>
      <c r="C18">
        <f>AA_corrected!D79</f>
        <v>0.17713500000000001</v>
      </c>
      <c r="D18">
        <f>AA_corrected!D149</f>
        <v>0.18255750000000001</v>
      </c>
      <c r="E18">
        <f>AA_corrected!D171</f>
        <v>0.21087500000000001</v>
      </c>
      <c r="F18">
        <f>AA_corrected!D101</f>
        <v>0.20244000000000004</v>
      </c>
    </row>
    <row r="19" spans="1:7" x14ac:dyDescent="0.2">
      <c r="B19">
        <v>41</v>
      </c>
      <c r="C19">
        <f>AA_corrected!E79</f>
        <v>0.172315</v>
      </c>
      <c r="D19">
        <f>AA_corrected!E149</f>
        <v>0.30004499999999995</v>
      </c>
      <c r="E19">
        <f>AA_corrected!E171</f>
        <v>0.32414499999999996</v>
      </c>
      <c r="F19">
        <f>AA_corrected!E101</f>
        <v>0.26389500000000005</v>
      </c>
    </row>
    <row r="20" spans="1:7" x14ac:dyDescent="0.2">
      <c r="B20">
        <v>47</v>
      </c>
      <c r="C20">
        <f>AA_corrected!F79</f>
        <v>0.25425499999999995</v>
      </c>
      <c r="D20">
        <f>AA_corrected!F149</f>
        <v>0.25304999999999994</v>
      </c>
      <c r="E20">
        <f>AA_corrected!F171</f>
        <v>0.36149999999999999</v>
      </c>
      <c r="F20">
        <f>AA_corrected!F101</f>
        <v>0.29161000000000004</v>
      </c>
    </row>
    <row r="21" spans="1:7" x14ac:dyDescent="0.2">
      <c r="B21">
        <v>65</v>
      </c>
      <c r="C21">
        <f>AA_corrected!G79</f>
        <v>0.21208000000000002</v>
      </c>
      <c r="D21">
        <f>AA_corrected!G149</f>
        <v>0.34222000000000002</v>
      </c>
      <c r="E21">
        <f>AA_corrected!G171</f>
        <v>0.36511500000000002</v>
      </c>
      <c r="F21">
        <f>AA_corrected!G101</f>
        <v>0.40608500000000003</v>
      </c>
    </row>
    <row r="22" spans="1:7" x14ac:dyDescent="0.2">
      <c r="B22">
        <v>71</v>
      </c>
      <c r="C22">
        <f>AA_corrected!H79</f>
        <v>0.28679000000000004</v>
      </c>
      <c r="D22">
        <f>AA_corrected!H149</f>
        <v>0.34704000000000002</v>
      </c>
      <c r="E22">
        <f>AA_corrected!H171</f>
        <v>0.33077250000000002</v>
      </c>
      <c r="F22">
        <f>AA_corrected!H101</f>
        <v>0.36270500000000006</v>
      </c>
    </row>
    <row r="23" spans="1:7" x14ac:dyDescent="0.2">
      <c r="B23">
        <v>89</v>
      </c>
      <c r="C23">
        <f>AA_corrected!I79</f>
        <v>0.27835499999999996</v>
      </c>
      <c r="D23">
        <f>AA_corrected!I149</f>
        <v>0.54947999999999997</v>
      </c>
      <c r="E23">
        <f>AA_corrected!I171</f>
        <v>0.38680500000000001</v>
      </c>
      <c r="F23">
        <f>AA_corrected!I101</f>
        <v>0.36029500000000003</v>
      </c>
    </row>
    <row r="24" spans="1:7" x14ac:dyDescent="0.2">
      <c r="B24">
        <v>95</v>
      </c>
      <c r="C24">
        <f>AA_corrected!J79</f>
        <v>0.30968499999999999</v>
      </c>
      <c r="D24">
        <f>AA_corrected!J149</f>
        <v>0.6916699999999999</v>
      </c>
      <c r="E24">
        <f>AA_corrected!J171</f>
        <v>0.49886999999999998</v>
      </c>
      <c r="F24">
        <f>AA_corrected!J101</f>
        <v>0.44344</v>
      </c>
    </row>
    <row r="25" spans="1:7" x14ac:dyDescent="0.2">
      <c r="B25">
        <v>161</v>
      </c>
      <c r="C25">
        <f>AA_corrected!K79</f>
        <v>3.8342865209840517E-2</v>
      </c>
      <c r="D25">
        <f>AA_corrected!K149</f>
        <v>1.090525</v>
      </c>
      <c r="E25">
        <f>AA_corrected!K171</f>
        <v>0.57960500000000004</v>
      </c>
      <c r="F25">
        <f>AA_corrected!K101</f>
        <v>0.57237499999999997</v>
      </c>
    </row>
    <row r="29" spans="1:7" x14ac:dyDescent="0.2">
      <c r="A29" t="s">
        <v>77</v>
      </c>
      <c r="B29" t="s">
        <v>83</v>
      </c>
      <c r="C29" s="46">
        <f>SLOPE(C17:C20,C6:C9)*1000000*2*C3/60*1000</f>
        <v>0.1341276488423461</v>
      </c>
      <c r="G29" t="s">
        <v>79</v>
      </c>
    </row>
    <row r="30" spans="1:7" x14ac:dyDescent="0.2">
      <c r="B30" t="s">
        <v>98</v>
      </c>
      <c r="C30">
        <f>SLOPE(C20:C23,C9:C12)*1000000*2*C3/60*1000</f>
        <v>3.5201241237827932E-2</v>
      </c>
    </row>
    <row r="32" spans="1:7" x14ac:dyDescent="0.2">
      <c r="A32" t="s">
        <v>77</v>
      </c>
      <c r="B32" t="s">
        <v>80</v>
      </c>
      <c r="D32">
        <f>SLOPE(D17:D21,D6:D10)*1000000*D3/60*1000*2</f>
        <v>0.34081500299666445</v>
      </c>
      <c r="G32" t="s">
        <v>79</v>
      </c>
    </row>
    <row r="34" spans="2:7" x14ac:dyDescent="0.2">
      <c r="B34" t="s">
        <v>81</v>
      </c>
      <c r="E34">
        <f>SLOPE(E17:E24,B17:B24)*2/E4*1000000/60*1000</f>
        <v>0.51252018260008125</v>
      </c>
      <c r="F34">
        <f>SLOPE(F17:F24,B17:B24)*2/F4*1000000/60*1000</f>
        <v>0.47710356548578065</v>
      </c>
      <c r="G34" t="s">
        <v>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110</v>
      </c>
      <c r="B17">
        <v>0</v>
      </c>
      <c r="C17" s="46">
        <f>AA_corrected!C80</f>
        <v>0.63623999999999992</v>
      </c>
      <c r="D17">
        <f>AA_corrected!C150</f>
        <v>0.61816500000000008</v>
      </c>
      <c r="E17">
        <f>AA_corrected!C172</f>
        <v>0.63985499999999984</v>
      </c>
      <c r="F17">
        <f>AA_corrected!C102</f>
        <v>0.64889249999999998</v>
      </c>
    </row>
    <row r="18" spans="1:7" x14ac:dyDescent="0.2">
      <c r="B18">
        <v>22</v>
      </c>
      <c r="C18">
        <f>AA_corrected!D80</f>
        <v>0.58081000000000005</v>
      </c>
      <c r="D18">
        <f>AA_corrected!D150</f>
        <v>0.48079499999999997</v>
      </c>
      <c r="E18">
        <f>AA_corrected!D172</f>
        <v>0.57117000000000007</v>
      </c>
      <c r="F18">
        <f>AA_corrected!D102</f>
        <v>0.60370500000000005</v>
      </c>
    </row>
    <row r="19" spans="1:7" x14ac:dyDescent="0.2">
      <c r="B19">
        <v>41</v>
      </c>
      <c r="C19">
        <f>AA_corrected!E80</f>
        <v>0.55791499999999994</v>
      </c>
      <c r="D19">
        <f>AA_corrected!E150</f>
        <v>0.60490999999999995</v>
      </c>
      <c r="E19">
        <f>AA_corrected!E172</f>
        <v>0.6000899999999999</v>
      </c>
      <c r="F19">
        <f>AA_corrected!E102</f>
        <v>0.63744500000000004</v>
      </c>
    </row>
    <row r="20" spans="1:7" x14ac:dyDescent="0.2">
      <c r="B20">
        <v>47</v>
      </c>
      <c r="C20">
        <f>AA_corrected!F80</f>
        <v>0.62178</v>
      </c>
      <c r="D20">
        <f>AA_corrected!F150</f>
        <v>0.50851000000000002</v>
      </c>
      <c r="E20">
        <f>AA_corrected!F172</f>
        <v>0.57237499999999997</v>
      </c>
      <c r="F20">
        <f>AA_corrected!F102</f>
        <v>0.63503499999999991</v>
      </c>
    </row>
    <row r="21" spans="1:7" x14ac:dyDescent="0.2">
      <c r="B21">
        <v>65</v>
      </c>
      <c r="C21">
        <f>AA_corrected!G80</f>
        <v>0.57357999999999987</v>
      </c>
      <c r="D21">
        <f>AA_corrected!G150</f>
        <v>0.50128000000000006</v>
      </c>
      <c r="E21">
        <f>AA_corrected!G172</f>
        <v>0.60129500000000002</v>
      </c>
      <c r="F21">
        <f>AA_corrected!G102</f>
        <v>0.68082500000000001</v>
      </c>
    </row>
    <row r="22" spans="1:7" x14ac:dyDescent="0.2">
      <c r="B22">
        <v>71</v>
      </c>
      <c r="C22">
        <f>AA_corrected!H80</f>
        <v>0.61093500000000001</v>
      </c>
      <c r="D22">
        <f>AA_corrected!H150</f>
        <v>0.58382249999999991</v>
      </c>
      <c r="E22">
        <f>AA_corrected!H172</f>
        <v>0.59828250000000005</v>
      </c>
      <c r="F22">
        <f>AA_corrected!H102</f>
        <v>0.63985499999999995</v>
      </c>
    </row>
    <row r="23" spans="1:7" x14ac:dyDescent="0.2">
      <c r="B23">
        <v>89</v>
      </c>
      <c r="C23">
        <f>AA_corrected!I80</f>
        <v>0.59647499999999998</v>
      </c>
      <c r="D23">
        <f>AA_corrected!I150</f>
        <v>0.690465</v>
      </c>
      <c r="E23">
        <f>AA_corrected!I172</f>
        <v>0.63865000000000005</v>
      </c>
      <c r="F23">
        <f>AA_corrected!I102</f>
        <v>0.64226499999999997</v>
      </c>
    </row>
    <row r="24" spans="1:7" x14ac:dyDescent="0.2">
      <c r="B24">
        <v>95</v>
      </c>
      <c r="C24">
        <f>AA_corrected!J80</f>
        <v>0.59406500000000007</v>
      </c>
      <c r="D24">
        <f>AA_corrected!J150</f>
        <v>0.66757</v>
      </c>
      <c r="E24">
        <f>AA_corrected!J172</f>
        <v>0.78083999999999998</v>
      </c>
      <c r="F24">
        <f>AA_corrected!J102</f>
        <v>0.68925999999999998</v>
      </c>
    </row>
    <row r="25" spans="1:7" x14ac:dyDescent="0.2">
      <c r="B25">
        <v>161</v>
      </c>
      <c r="C25">
        <f>AA_corrected!K80</f>
        <v>2.556191013989394E-3</v>
      </c>
      <c r="D25">
        <f>AA_corrected!K150</f>
        <v>0.63623999999999992</v>
      </c>
      <c r="E25">
        <f>AA_corrected!K172</f>
        <v>0.72299999999999998</v>
      </c>
      <c r="F25">
        <f>AA_corrected!K102</f>
        <v>0.81217000000000006</v>
      </c>
    </row>
    <row r="29" spans="1:7" x14ac:dyDescent="0.2">
      <c r="A29" t="s">
        <v>77</v>
      </c>
      <c r="B29" t="s">
        <v>83</v>
      </c>
      <c r="C29" s="46">
        <f>SLOPE(C17:C20,C6:C9)*1000000*2*C3/60*1000</f>
        <v>-2.2605660554211714E-2</v>
      </c>
      <c r="G29" t="s">
        <v>79</v>
      </c>
    </row>
    <row r="30" spans="1:7" x14ac:dyDescent="0.2">
      <c r="B30" t="s">
        <v>98</v>
      </c>
      <c r="C30">
        <f>SLOPE(C20:C23,C9:C12)*1000000*2*C3/60*1000</f>
        <v>-2.5819826794686605E-2</v>
      </c>
    </row>
    <row r="32" spans="1:7" x14ac:dyDescent="0.2">
      <c r="A32" t="s">
        <v>77</v>
      </c>
      <c r="B32" t="s">
        <v>80</v>
      </c>
      <c r="D32">
        <f>SLOPE(D17:D21,D6:D10)*1000000*D3/60*1000*2</f>
        <v>-0.12931462152004569</v>
      </c>
      <c r="G32" t="s">
        <v>79</v>
      </c>
    </row>
    <row r="34" spans="2:7" x14ac:dyDescent="0.2">
      <c r="B34" t="s">
        <v>81</v>
      </c>
      <c r="E34">
        <f>SLOPE(E17:E24,B17:B24)*2/E4*1000000/60*1000</f>
        <v>0.18403606487165053</v>
      </c>
      <c r="F34">
        <f>SLOPE(F17:F24,B17:B24)*2/F4*1000000/60*1000</f>
        <v>8.3602436171720418E-2</v>
      </c>
      <c r="G34" t="s">
        <v>79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112</v>
      </c>
      <c r="B17">
        <v>0</v>
      </c>
      <c r="C17" s="46">
        <f>AA_corrected!C83</f>
        <v>0.37234499999999998</v>
      </c>
      <c r="D17">
        <f>AA_corrected!C153</f>
        <v>0.33981</v>
      </c>
      <c r="E17">
        <f>AA_corrected!C175</f>
        <v>0.35427000000000008</v>
      </c>
      <c r="F17">
        <f>AA_corrected!C105</f>
        <v>0.3741525</v>
      </c>
    </row>
    <row r="18" spans="1:7" x14ac:dyDescent="0.2">
      <c r="B18">
        <v>22</v>
      </c>
      <c r="C18">
        <f>AA_corrected!D83</f>
        <v>0.33619500000000002</v>
      </c>
      <c r="D18">
        <f>AA_corrected!D153</f>
        <v>0.2765475</v>
      </c>
      <c r="E18">
        <f>AA_corrected!D175</f>
        <v>0.316915</v>
      </c>
      <c r="F18">
        <f>AA_corrected!D105</f>
        <v>0.34101500000000007</v>
      </c>
    </row>
    <row r="19" spans="1:7" x14ac:dyDescent="0.2">
      <c r="B19">
        <v>41</v>
      </c>
      <c r="C19">
        <f>AA_corrected!E83</f>
        <v>0.31812000000000001</v>
      </c>
      <c r="D19">
        <f>AA_corrected!E153</f>
        <v>0.33860500000000004</v>
      </c>
      <c r="E19">
        <f>AA_corrected!E175</f>
        <v>0.31209500000000001</v>
      </c>
      <c r="F19">
        <f>AA_corrected!E105</f>
        <v>0.35667999999999994</v>
      </c>
    </row>
    <row r="20" spans="1:7" x14ac:dyDescent="0.2">
      <c r="B20">
        <v>47</v>
      </c>
      <c r="C20">
        <f>AA_corrected!F83</f>
        <v>0.36149999999999999</v>
      </c>
      <c r="D20">
        <f>AA_corrected!F153</f>
        <v>0.27233000000000002</v>
      </c>
      <c r="E20">
        <f>AA_corrected!F175</f>
        <v>0.32053000000000004</v>
      </c>
      <c r="F20">
        <f>AA_corrected!F105</f>
        <v>0.35427000000000003</v>
      </c>
    </row>
    <row r="21" spans="1:7" x14ac:dyDescent="0.2">
      <c r="B21">
        <v>65</v>
      </c>
      <c r="C21">
        <f>AA_corrected!G83</f>
        <v>0.33258000000000004</v>
      </c>
      <c r="D21">
        <f>AA_corrected!G153</f>
        <v>0.28558499999999998</v>
      </c>
      <c r="E21">
        <f>AA_corrected!G175</f>
        <v>0.32414500000000007</v>
      </c>
      <c r="F21">
        <f>AA_corrected!G105</f>
        <v>0.37716500000000003</v>
      </c>
    </row>
    <row r="22" spans="1:7" x14ac:dyDescent="0.2">
      <c r="B22">
        <v>71</v>
      </c>
      <c r="C22">
        <f>AA_corrected!H83</f>
        <v>0.36029500000000003</v>
      </c>
      <c r="D22">
        <f>AA_corrected!H153</f>
        <v>0.32354250000000001</v>
      </c>
      <c r="E22">
        <f>AA_corrected!H175</f>
        <v>0.32354250000000001</v>
      </c>
      <c r="F22">
        <f>AA_corrected!H105</f>
        <v>0.35065499999999999</v>
      </c>
    </row>
    <row r="23" spans="1:7" x14ac:dyDescent="0.2">
      <c r="B23">
        <v>89</v>
      </c>
      <c r="C23">
        <f>AA_corrected!I83</f>
        <v>0.36752500000000005</v>
      </c>
      <c r="D23">
        <f>AA_corrected!I153</f>
        <v>0.39945750000000002</v>
      </c>
      <c r="E23">
        <f>AA_corrected!I175</f>
        <v>0.34342500000000004</v>
      </c>
      <c r="F23">
        <f>AA_corrected!I105</f>
        <v>0.35306500000000002</v>
      </c>
    </row>
    <row r="24" spans="1:7" x14ac:dyDescent="0.2">
      <c r="B24">
        <v>95</v>
      </c>
      <c r="C24">
        <f>AA_corrected!J83</f>
        <v>0.37716500000000003</v>
      </c>
      <c r="D24">
        <f>AA_corrected!J153</f>
        <v>0.39885500000000002</v>
      </c>
      <c r="E24">
        <f>AA_corrected!J175</f>
        <v>0.420545</v>
      </c>
      <c r="F24">
        <f>AA_corrected!J105</f>
        <v>0.374755</v>
      </c>
    </row>
    <row r="25" spans="1:7" x14ac:dyDescent="0.2">
      <c r="B25">
        <v>161</v>
      </c>
      <c r="C25">
        <f>AA_corrected!K83</f>
        <v>1.2780955069946852E-2</v>
      </c>
      <c r="D25">
        <f>AA_corrected!K153</f>
        <v>0.43138999999999994</v>
      </c>
      <c r="E25">
        <f>AA_corrected!K175</f>
        <v>0.38439499999999999</v>
      </c>
      <c r="F25">
        <f>AA_corrected!K105</f>
        <v>0.4325949999999999</v>
      </c>
    </row>
    <row r="29" spans="1:7" x14ac:dyDescent="0.2">
      <c r="A29" t="s">
        <v>77</v>
      </c>
      <c r="B29" t="s">
        <v>83</v>
      </c>
      <c r="C29" s="46">
        <f>SLOPE(C17:C20,C6:C9)*1000000*2*C3/60*1000</f>
        <v>-2.0122816553938546E-2</v>
      </c>
      <c r="G29" t="s">
        <v>79</v>
      </c>
    </row>
    <row r="30" spans="1:7" x14ac:dyDescent="0.2">
      <c r="B30" t="s">
        <v>98</v>
      </c>
      <c r="C30">
        <f>SLOPE(C20:C23,C9:C12)*1000000*2*C3/60*1000</f>
        <v>7.444293705950694E-3</v>
      </c>
    </row>
    <row r="32" spans="1:7" x14ac:dyDescent="0.2">
      <c r="A32" t="s">
        <v>77</v>
      </c>
      <c r="B32" t="s">
        <v>80</v>
      </c>
      <c r="D32">
        <f>SLOPE(D17:D21,D6:D10)*1000000*D3/60*1000*2</f>
        <v>-7.2354645042585028E-2</v>
      </c>
      <c r="G32" t="s">
        <v>79</v>
      </c>
    </row>
    <row r="34" spans="2:7" x14ac:dyDescent="0.2">
      <c r="B34" t="s">
        <v>81</v>
      </c>
      <c r="E34">
        <f>SLOPE(E17:E24,B17:B24)*2/E4*1000000/60*1000</f>
        <v>8.1385670507395064E-2</v>
      </c>
      <c r="F34">
        <f>SLOPE(F17:F24,B17:B24)*2/F4*1000000/60*1000</f>
        <v>8.0637972710581023E-3</v>
      </c>
      <c r="G34" t="s">
        <v>79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J38" sqref="J38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115</v>
      </c>
      <c r="B17">
        <v>0</v>
      </c>
      <c r="C17" s="46">
        <f>AA_corrected!C84</f>
        <v>0.26389500000000005</v>
      </c>
      <c r="D17">
        <f>AA_corrected!C154</f>
        <v>0.28558499999999998</v>
      </c>
      <c r="E17">
        <f>AA_corrected!C176</f>
        <v>0.29100749999999997</v>
      </c>
      <c r="F17">
        <f>AA_corrected!C106</f>
        <v>0.25666500000000003</v>
      </c>
    </row>
    <row r="18" spans="1:7" x14ac:dyDescent="0.2">
      <c r="B18">
        <v>22</v>
      </c>
      <c r="C18">
        <f>AA_corrected!D84</f>
        <v>0.227745</v>
      </c>
      <c r="D18">
        <f>AA_corrected!D154</f>
        <v>0.31089</v>
      </c>
      <c r="E18">
        <f>AA_corrected!D176</f>
        <v>0.26750999999999997</v>
      </c>
      <c r="F18">
        <f>AA_corrected!D106</f>
        <v>0.21328500000000003</v>
      </c>
    </row>
    <row r="19" spans="1:7" x14ac:dyDescent="0.2">
      <c r="B19">
        <v>41</v>
      </c>
      <c r="C19">
        <f>AA_corrected!E84</f>
        <v>0.18798000000000001</v>
      </c>
      <c r="D19">
        <f>AA_corrected!E154</f>
        <v>0.275945</v>
      </c>
      <c r="E19">
        <f>AA_corrected!E176</f>
        <v>0.30004500000000006</v>
      </c>
      <c r="F19">
        <f>AA_corrected!E106</f>
        <v>0.19761999999999999</v>
      </c>
    </row>
    <row r="20" spans="1:7" x14ac:dyDescent="0.2">
      <c r="B20">
        <v>47</v>
      </c>
      <c r="C20">
        <f>AA_corrected!F84</f>
        <v>0.21087500000000001</v>
      </c>
      <c r="D20">
        <f>AA_corrected!F154</f>
        <v>0.27233000000000002</v>
      </c>
      <c r="E20">
        <f>AA_corrected!F176</f>
        <v>0.35306500000000002</v>
      </c>
      <c r="F20">
        <f>AA_corrected!F106</f>
        <v>0.20967</v>
      </c>
    </row>
    <row r="21" spans="1:7" x14ac:dyDescent="0.2">
      <c r="B21">
        <v>65</v>
      </c>
      <c r="C21">
        <f>AA_corrected!G84</f>
        <v>0.153035</v>
      </c>
      <c r="D21">
        <f>AA_corrected!G154</f>
        <v>0.27835499999999996</v>
      </c>
      <c r="E21">
        <f>AA_corrected!G176</f>
        <v>0.25425500000000006</v>
      </c>
      <c r="F21">
        <f>AA_corrected!G106</f>
        <v>0.20123499999999997</v>
      </c>
    </row>
    <row r="22" spans="1:7" x14ac:dyDescent="0.2">
      <c r="B22">
        <v>71</v>
      </c>
      <c r="C22">
        <f>AA_corrected!H84</f>
        <v>0.18315999999999999</v>
      </c>
      <c r="D22">
        <f>AA_corrected!H154</f>
        <v>0.24039749999999999</v>
      </c>
      <c r="E22">
        <f>AA_corrected!H176</f>
        <v>0.25305</v>
      </c>
      <c r="F22">
        <f>AA_corrected!H106</f>
        <v>0.18195500000000001</v>
      </c>
    </row>
    <row r="23" spans="1:7" x14ac:dyDescent="0.2">
      <c r="B23">
        <v>89</v>
      </c>
      <c r="C23">
        <f>AA_corrected!I84</f>
        <v>0.14821499999999999</v>
      </c>
      <c r="D23">
        <f>AA_corrected!I154</f>
        <v>0.21689999999999998</v>
      </c>
      <c r="E23">
        <f>AA_corrected!I176</f>
        <v>0.25064000000000003</v>
      </c>
      <c r="F23">
        <f>AA_corrected!I106</f>
        <v>0.18074999999999999</v>
      </c>
    </row>
    <row r="24" spans="1:7" x14ac:dyDescent="0.2">
      <c r="B24">
        <v>95</v>
      </c>
      <c r="C24">
        <f>AA_corrected!J84</f>
        <v>0.14580499999999999</v>
      </c>
      <c r="D24">
        <f>AA_corrected!J154</f>
        <v>0.27353500000000003</v>
      </c>
      <c r="E24">
        <f>AA_corrected!J176</f>
        <v>0.25063999999999997</v>
      </c>
      <c r="F24">
        <f>AA_corrected!J106</f>
        <v>0.1928</v>
      </c>
    </row>
    <row r="25" spans="1:7" x14ac:dyDescent="0.2">
      <c r="B25">
        <v>161</v>
      </c>
      <c r="C25">
        <f>AA_corrected!K84</f>
        <v>7.6685730419681032E-3</v>
      </c>
      <c r="D25">
        <f>AA_corrected!K154</f>
        <v>0.28317500000000001</v>
      </c>
      <c r="E25">
        <f>AA_corrected!K176</f>
        <v>0.34342500000000004</v>
      </c>
      <c r="F25">
        <f>AA_corrected!K106</f>
        <v>0.20123500000000005</v>
      </c>
    </row>
    <row r="29" spans="1:7" x14ac:dyDescent="0.2">
      <c r="A29" t="s">
        <v>77</v>
      </c>
      <c r="B29" t="s">
        <v>83</v>
      </c>
      <c r="C29" s="46">
        <f>SLOPE(C17:C20,C6:C9)*1000000*2*C3/60*1000</f>
        <v>-0.13161776842827694</v>
      </c>
      <c r="G29" t="s">
        <v>79</v>
      </c>
    </row>
    <row r="30" spans="1:7" x14ac:dyDescent="0.2">
      <c r="B30" t="s">
        <v>98</v>
      </c>
      <c r="C30">
        <f>SLOPE(C20:C23,C9:C12)*1000000*2*C3/60*1000</f>
        <v>-6.7602690030342388E-2</v>
      </c>
    </row>
    <row r="32" spans="1:7" x14ac:dyDescent="0.2">
      <c r="A32" t="s">
        <v>77</v>
      </c>
      <c r="B32" t="s">
        <v>80</v>
      </c>
      <c r="D32">
        <f>SLOPE(D17:D21,D6:D10)*1000000*D3/60*1000*2</f>
        <v>-4.4806633420306788E-2</v>
      </c>
      <c r="G32" t="s">
        <v>79</v>
      </c>
    </row>
    <row r="34" spans="2:7" x14ac:dyDescent="0.2">
      <c r="B34" t="s">
        <v>81</v>
      </c>
      <c r="E34">
        <f>SLOPE(E17:E24,B17:B24)*2/E4*1000000/60*1000</f>
        <v>-9.3479826026455326E-2</v>
      </c>
      <c r="F34">
        <f>SLOPE(F17:F24,B17:B24)*2/F4*1000000/60*1000</f>
        <v>-0.12064871575348116</v>
      </c>
      <c r="G34" t="s">
        <v>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86</v>
      </c>
      <c r="B17">
        <v>0</v>
      </c>
      <c r="C17" s="46">
        <f>AA_corrected!C85</f>
        <v>0.67239000000000004</v>
      </c>
      <c r="D17">
        <f>AA_corrected!C155</f>
        <v>0.61816500000000008</v>
      </c>
      <c r="E17">
        <f>AA_corrected!C177</f>
        <v>0.64527749999999995</v>
      </c>
      <c r="F17">
        <f>AA_corrected!C107</f>
        <v>0.65431499999999998</v>
      </c>
    </row>
    <row r="18" spans="1:7" x14ac:dyDescent="0.2">
      <c r="B18">
        <v>22</v>
      </c>
      <c r="C18">
        <f>AA_corrected!D85</f>
        <v>0.58201500000000006</v>
      </c>
      <c r="D18">
        <f>AA_corrected!D155</f>
        <v>0.45910499999999999</v>
      </c>
      <c r="E18">
        <f>AA_corrected!D177</f>
        <v>0.553095</v>
      </c>
      <c r="F18">
        <f>AA_corrected!D107</f>
        <v>0.62419000000000002</v>
      </c>
    </row>
    <row r="19" spans="1:7" x14ac:dyDescent="0.2">
      <c r="B19">
        <v>41</v>
      </c>
      <c r="C19">
        <f>AA_corrected!E85</f>
        <v>0.53863499999999997</v>
      </c>
      <c r="D19">
        <f>AA_corrected!E155</f>
        <v>0.56273499999999999</v>
      </c>
      <c r="E19">
        <f>AA_corrected!E177</f>
        <v>0.56876000000000004</v>
      </c>
      <c r="F19">
        <f>AA_corrected!E107</f>
        <v>0.644675</v>
      </c>
    </row>
    <row r="20" spans="1:7" x14ac:dyDescent="0.2">
      <c r="B20">
        <v>47</v>
      </c>
      <c r="C20">
        <f>AA_corrected!F85</f>
        <v>0.58321999999999996</v>
      </c>
      <c r="D20">
        <f>AA_corrected!F155</f>
        <v>0.45669500000000002</v>
      </c>
      <c r="E20">
        <f>AA_corrected!F177</f>
        <v>0.53863499999999986</v>
      </c>
      <c r="F20">
        <f>AA_corrected!F107</f>
        <v>0.63503499999999991</v>
      </c>
    </row>
    <row r="21" spans="1:7" x14ac:dyDescent="0.2">
      <c r="B21">
        <v>65</v>
      </c>
      <c r="C21">
        <f>AA_corrected!G85</f>
        <v>0.51332999999999995</v>
      </c>
      <c r="D21">
        <f>AA_corrected!G155</f>
        <v>0.42897999999999997</v>
      </c>
      <c r="E21">
        <f>AA_corrected!G177</f>
        <v>0.55670999999999993</v>
      </c>
      <c r="F21">
        <f>AA_corrected!G107</f>
        <v>0.656725</v>
      </c>
    </row>
    <row r="22" spans="1:7" x14ac:dyDescent="0.2">
      <c r="B22">
        <v>71</v>
      </c>
      <c r="C22">
        <f>AA_corrected!H85</f>
        <v>0.54465999999999992</v>
      </c>
      <c r="D22">
        <f>AA_corrected!H155</f>
        <v>0.50429249999999992</v>
      </c>
      <c r="E22">
        <f>AA_corrected!H177</f>
        <v>0.5585175</v>
      </c>
      <c r="F22">
        <f>AA_corrected!H107</f>
        <v>0.61816499999999996</v>
      </c>
    </row>
    <row r="23" spans="1:7" x14ac:dyDescent="0.2">
      <c r="B23">
        <v>89</v>
      </c>
      <c r="C23">
        <f>AA_corrected!I85</f>
        <v>0.49645999999999996</v>
      </c>
      <c r="D23">
        <f>AA_corrected!I155</f>
        <v>0.5585175</v>
      </c>
      <c r="E23">
        <f>AA_corrected!I177</f>
        <v>0.58924500000000002</v>
      </c>
      <c r="F23">
        <f>AA_corrected!I107</f>
        <v>0.61696000000000006</v>
      </c>
    </row>
    <row r="24" spans="1:7" x14ac:dyDescent="0.2">
      <c r="B24">
        <v>95</v>
      </c>
      <c r="C24">
        <f>AA_corrected!J85</f>
        <v>0.478385</v>
      </c>
      <c r="D24">
        <f>AA_corrected!J155</f>
        <v>0.51574000000000009</v>
      </c>
      <c r="E24">
        <f>AA_corrected!J177</f>
        <v>0.72420499999999999</v>
      </c>
      <c r="F24">
        <f>AA_corrected!J107</f>
        <v>0.65310999999999997</v>
      </c>
    </row>
    <row r="25" spans="1:7" x14ac:dyDescent="0.2">
      <c r="B25">
        <v>161</v>
      </c>
      <c r="C25">
        <f>AA_corrected!K85</f>
        <v>2.5561910139893666E-2</v>
      </c>
      <c r="D25">
        <f>AA_corrected!K155</f>
        <v>0.38800999999999997</v>
      </c>
      <c r="E25">
        <f>AA_corrected!K177</f>
        <v>0.64588000000000001</v>
      </c>
      <c r="F25">
        <f>AA_corrected!K107</f>
        <v>0.7495099999999999</v>
      </c>
    </row>
    <row r="29" spans="1:7" x14ac:dyDescent="0.2">
      <c r="A29" t="s">
        <v>77</v>
      </c>
      <c r="B29" t="s">
        <v>83</v>
      </c>
      <c r="C29" s="46">
        <f>SLOPE(C17:C20,C6:C9)*1000000*2*C3/60*1000</f>
        <v>-0.19146673271072523</v>
      </c>
      <c r="G29" t="s">
        <v>79</v>
      </c>
    </row>
    <row r="30" spans="1:7" x14ac:dyDescent="0.2">
      <c r="B30" t="s">
        <v>98</v>
      </c>
      <c r="C30">
        <f>SLOPE(C20:C23,C9:C12)*1000000*2*C3/60*1000</f>
        <v>-9.4222617961054314E-2</v>
      </c>
    </row>
    <row r="32" spans="1:7" x14ac:dyDescent="0.2">
      <c r="A32" t="s">
        <v>77</v>
      </c>
      <c r="B32" t="s">
        <v>80</v>
      </c>
      <c r="D32">
        <f>SLOPE(D17:D21,D6:D10)*1000000*D3/60*1000*2</f>
        <v>-0.260943120899222</v>
      </c>
      <c r="G32" t="s">
        <v>79</v>
      </c>
    </row>
    <row r="34" spans="2:7" x14ac:dyDescent="0.2">
      <c r="B34" t="s">
        <v>81</v>
      </c>
      <c r="E34">
        <f>SLOPE(E17:E24,B17:B24)*2/E4*1000000/60*1000</f>
        <v>8.0810948240993538E-2</v>
      </c>
      <c r="F34">
        <f>SLOPE(F17:F24,B17:B24)*2/F4*1000000/60*1000</f>
        <v>-1.903497590836839E-2</v>
      </c>
      <c r="G34" t="s">
        <v>79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117</v>
      </c>
      <c r="B17">
        <v>0</v>
      </c>
      <c r="C17" s="46">
        <f>AA_corrected!C86</f>
        <v>0.19520999999999999</v>
      </c>
      <c r="D17">
        <f>AA_corrected!C156</f>
        <v>0.21328499999999997</v>
      </c>
      <c r="E17">
        <f>AA_corrected!C178</f>
        <v>0.21689999999999998</v>
      </c>
      <c r="F17">
        <f>AA_corrected!C108</f>
        <v>0.19701750000000001</v>
      </c>
    </row>
    <row r="18" spans="1:7" x14ac:dyDescent="0.2">
      <c r="B18">
        <v>22</v>
      </c>
      <c r="C18">
        <f>AA_corrected!D86</f>
        <v>0.172315</v>
      </c>
      <c r="D18">
        <f>AA_corrected!D156</f>
        <v>0.18075000000000002</v>
      </c>
      <c r="E18">
        <f>AA_corrected!D178</f>
        <v>0.19641500000000001</v>
      </c>
      <c r="F18">
        <f>AA_corrected!D108</f>
        <v>0.17472500000000002</v>
      </c>
    </row>
    <row r="19" spans="1:7" x14ac:dyDescent="0.2">
      <c r="B19">
        <v>41</v>
      </c>
      <c r="C19">
        <f>AA_corrected!E86</f>
        <v>0.15665000000000001</v>
      </c>
      <c r="D19">
        <f>AA_corrected!E156</f>
        <v>0.20003000000000001</v>
      </c>
      <c r="E19">
        <f>AA_corrected!E178</f>
        <v>0.20364499999999999</v>
      </c>
      <c r="F19">
        <f>AA_corrected!E108</f>
        <v>0.17713500000000001</v>
      </c>
    </row>
    <row r="20" spans="1:7" x14ac:dyDescent="0.2">
      <c r="B20">
        <v>47</v>
      </c>
      <c r="C20">
        <f>AA_corrected!F86</f>
        <v>0.172315</v>
      </c>
      <c r="D20">
        <f>AA_corrected!F156</f>
        <v>0.17472500000000002</v>
      </c>
      <c r="E20">
        <f>AA_corrected!F178</f>
        <v>0.20846500000000001</v>
      </c>
      <c r="F20">
        <f>AA_corrected!F108</f>
        <v>0.17834000000000003</v>
      </c>
    </row>
    <row r="21" spans="1:7" x14ac:dyDescent="0.2">
      <c r="B21">
        <v>65</v>
      </c>
      <c r="C21">
        <f>AA_corrected!G86</f>
        <v>0.14701</v>
      </c>
      <c r="D21">
        <f>AA_corrected!G156</f>
        <v>0.16869999999999999</v>
      </c>
      <c r="E21">
        <f>AA_corrected!G178</f>
        <v>0.19038999999999998</v>
      </c>
      <c r="F21">
        <f>AA_corrected!G108</f>
        <v>0.186775</v>
      </c>
    </row>
    <row r="22" spans="1:7" x14ac:dyDescent="0.2">
      <c r="B22">
        <v>71</v>
      </c>
      <c r="C22">
        <f>AA_corrected!H86</f>
        <v>0.153035</v>
      </c>
      <c r="D22">
        <f>AA_corrected!H156</f>
        <v>0.17713500000000001</v>
      </c>
      <c r="E22">
        <f>AA_corrected!H178</f>
        <v>0.1934025</v>
      </c>
      <c r="F22">
        <f>AA_corrected!H108</f>
        <v>0.17352000000000001</v>
      </c>
    </row>
    <row r="23" spans="1:7" x14ac:dyDescent="0.2">
      <c r="B23">
        <v>89</v>
      </c>
      <c r="C23">
        <f>AA_corrected!I86</f>
        <v>0.13736999999999996</v>
      </c>
      <c r="D23">
        <f>AA_corrected!I156</f>
        <v>0.1934025</v>
      </c>
      <c r="E23">
        <f>AA_corrected!I178</f>
        <v>0.20003000000000001</v>
      </c>
      <c r="F23">
        <f>AA_corrected!I108</f>
        <v>0.17231500000000002</v>
      </c>
    </row>
    <row r="24" spans="1:7" x14ac:dyDescent="0.2">
      <c r="B24">
        <v>95</v>
      </c>
      <c r="C24">
        <f>AA_corrected!J86</f>
        <v>0.13375499999999999</v>
      </c>
      <c r="D24">
        <f>AA_corrected!J156</f>
        <v>0.19641500000000001</v>
      </c>
      <c r="E24">
        <f>AA_corrected!J178</f>
        <v>0.23617999999999997</v>
      </c>
      <c r="F24">
        <f>AA_corrected!J108</f>
        <v>0.184365</v>
      </c>
    </row>
    <row r="25" spans="1:7" x14ac:dyDescent="0.2">
      <c r="B25">
        <v>161</v>
      </c>
      <c r="C25">
        <f>AA_corrected!K86</f>
        <v>7.6685730419680936E-3</v>
      </c>
      <c r="D25">
        <f>AA_corrected!K156</f>
        <v>0.16628999999999997</v>
      </c>
      <c r="E25">
        <f>AA_corrected!K178</f>
        <v>0.23738499999999998</v>
      </c>
      <c r="F25">
        <f>AA_corrected!K108</f>
        <v>0.20967000000000002</v>
      </c>
    </row>
    <row r="29" spans="1:7" x14ac:dyDescent="0.2">
      <c r="A29" t="s">
        <v>77</v>
      </c>
      <c r="B29" t="s">
        <v>83</v>
      </c>
      <c r="C29" s="46">
        <f>SLOPE(C17:C20,C6:C9)*1000000*2*C3/60*1000</f>
        <v>-5.2379833109212362E-2</v>
      </c>
      <c r="G29" t="s">
        <v>79</v>
      </c>
    </row>
    <row r="30" spans="1:7" x14ac:dyDescent="0.2">
      <c r="B30" t="s">
        <v>98</v>
      </c>
      <c r="C30">
        <f>SLOPE(C20:C23,C9:C12)*1000000*2*C3/60*1000</f>
        <v>-3.9068102593449096E-2</v>
      </c>
    </row>
    <row r="32" spans="1:7" x14ac:dyDescent="0.2">
      <c r="A32" t="s">
        <v>77</v>
      </c>
      <c r="B32" t="s">
        <v>80</v>
      </c>
      <c r="D32">
        <f>SLOPE(D17:D21,D6:D10)*1000000*D3/60*1000*2</f>
        <v>-6.6161989484063863E-2</v>
      </c>
      <c r="G32" t="s">
        <v>79</v>
      </c>
    </row>
    <row r="34" spans="2:7" x14ac:dyDescent="0.2">
      <c r="B34" t="s">
        <v>81</v>
      </c>
      <c r="E34">
        <f>SLOPE(E17:E24,B17:B24)*2/E4*1000000/60*1000</f>
        <v>8.8492950211777888E-3</v>
      </c>
      <c r="F34">
        <f>SLOPE(F17:F24,B17:B24)*2/F4*1000000/60*1000</f>
        <v>-2.0865408417749729E-2</v>
      </c>
      <c r="G34" t="s">
        <v>79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119</v>
      </c>
      <c r="B17">
        <v>0</v>
      </c>
      <c r="C17" s="46">
        <f>AA_corrected!C89</f>
        <v>0.34704000000000002</v>
      </c>
      <c r="D17">
        <f>AA_corrected!C159</f>
        <v>0.32896500000000001</v>
      </c>
      <c r="E17">
        <f>AA_corrected!C181</f>
        <v>0.33619500000000002</v>
      </c>
      <c r="F17">
        <f>AA_corrected!C111</f>
        <v>0.35246250000000001</v>
      </c>
    </row>
    <row r="18" spans="1:7" x14ac:dyDescent="0.2">
      <c r="B18">
        <v>22</v>
      </c>
      <c r="C18">
        <f>AA_corrected!D89</f>
        <v>0.30607000000000001</v>
      </c>
      <c r="D18">
        <f>AA_corrected!D159</f>
        <v>0.26028000000000001</v>
      </c>
      <c r="E18">
        <f>AA_corrected!D181</f>
        <v>0.30004499999999995</v>
      </c>
      <c r="F18">
        <f>AA_corrected!D111</f>
        <v>0.31570999999999999</v>
      </c>
    </row>
    <row r="19" spans="1:7" x14ac:dyDescent="0.2">
      <c r="B19">
        <v>41</v>
      </c>
      <c r="C19">
        <f>AA_corrected!E89</f>
        <v>0.23136000000000001</v>
      </c>
      <c r="D19">
        <f>AA_corrected!E159</f>
        <v>0.30968500000000004</v>
      </c>
      <c r="E19">
        <f>AA_corrected!E181</f>
        <v>0.21328499999999997</v>
      </c>
      <c r="F19">
        <f>AA_corrected!E111</f>
        <v>0.30004499999999995</v>
      </c>
    </row>
    <row r="20" spans="1:7" x14ac:dyDescent="0.2">
      <c r="B20">
        <v>47</v>
      </c>
      <c r="C20">
        <f>AA_corrected!F89</f>
        <v>0.25666500000000003</v>
      </c>
      <c r="D20">
        <f>AA_corrected!F159</f>
        <v>0.20605500000000002</v>
      </c>
      <c r="E20">
        <f>AA_corrected!F181</f>
        <v>0.29884000000000005</v>
      </c>
      <c r="F20">
        <f>AA_corrected!F111</f>
        <v>0.32655499999999998</v>
      </c>
    </row>
    <row r="21" spans="1:7" x14ac:dyDescent="0.2">
      <c r="B21">
        <v>65</v>
      </c>
      <c r="C21">
        <f>AA_corrected!G89</f>
        <v>0.21810499999999999</v>
      </c>
      <c r="D21">
        <f>AA_corrected!G159</f>
        <v>0.21208000000000002</v>
      </c>
      <c r="E21">
        <f>AA_corrected!G181</f>
        <v>0.30125000000000002</v>
      </c>
      <c r="F21">
        <f>AA_corrected!G111</f>
        <v>0.34704000000000002</v>
      </c>
    </row>
    <row r="22" spans="1:7" x14ac:dyDescent="0.2">
      <c r="B22">
        <v>71</v>
      </c>
      <c r="C22">
        <f>AA_corrected!H89</f>
        <v>0.20485</v>
      </c>
      <c r="D22">
        <f>AA_corrected!H159</f>
        <v>0.28016249999999998</v>
      </c>
      <c r="E22">
        <f>AA_corrected!H181</f>
        <v>0.30185249999999997</v>
      </c>
      <c r="F22">
        <f>AA_corrected!H111</f>
        <v>0.32052999999999998</v>
      </c>
    </row>
    <row r="23" spans="1:7" x14ac:dyDescent="0.2">
      <c r="B23">
        <v>89</v>
      </c>
      <c r="C23">
        <f>AA_corrected!I89</f>
        <v>0.17713500000000001</v>
      </c>
      <c r="D23">
        <f>AA_corrected!I159</f>
        <v>0.20967</v>
      </c>
      <c r="E23">
        <f>AA_corrected!I181</f>
        <v>0.32294</v>
      </c>
      <c r="F23">
        <f>AA_corrected!I111</f>
        <v>0.32053000000000004</v>
      </c>
    </row>
    <row r="24" spans="1:7" x14ac:dyDescent="0.2">
      <c r="B24">
        <v>95</v>
      </c>
      <c r="C24">
        <f>AA_corrected!J89</f>
        <v>0.18315999999999999</v>
      </c>
      <c r="D24">
        <f>AA_corrected!J159</f>
        <v>0.22654000000000005</v>
      </c>
      <c r="E24">
        <f>AA_corrected!J181</f>
        <v>0.39283000000000001</v>
      </c>
      <c r="F24">
        <f>AA_corrected!J111</f>
        <v>0.34101500000000007</v>
      </c>
    </row>
    <row r="25" spans="1:7" x14ac:dyDescent="0.2">
      <c r="B25">
        <v>161</v>
      </c>
      <c r="C25">
        <f>AA_corrected!K89</f>
        <v>2.0449528111914955E-2</v>
      </c>
      <c r="D25">
        <f>AA_corrected!K159</f>
        <v>0.13736999999999999</v>
      </c>
      <c r="E25">
        <f>AA_corrected!K181</f>
        <v>0.38078000000000006</v>
      </c>
      <c r="F25">
        <f>AA_corrected!K111</f>
        <v>0.39524000000000004</v>
      </c>
    </row>
    <row r="29" spans="1:7" x14ac:dyDescent="0.2">
      <c r="A29" t="s">
        <v>77</v>
      </c>
      <c r="B29" t="s">
        <v>83</v>
      </c>
      <c r="C29" s="46">
        <f>SLOPE(C17:C20,C6:C9)*1000000*2*C3/60*1000</f>
        <v>-0.2387823880262766</v>
      </c>
      <c r="G29" t="s">
        <v>79</v>
      </c>
    </row>
    <row r="30" spans="1:7" x14ac:dyDescent="0.2">
      <c r="B30" t="s">
        <v>98</v>
      </c>
      <c r="C30">
        <f>SLOPE(C20:C23,C9:C12)*1000000*2*C3/60*1000</f>
        <v>-9.2008101020898375E-2</v>
      </c>
    </row>
    <row r="32" spans="1:7" x14ac:dyDescent="0.2">
      <c r="A32" t="s">
        <v>77</v>
      </c>
      <c r="B32" t="s">
        <v>80</v>
      </c>
      <c r="D32">
        <f>SLOPE(D17:D21,D6:D10)*1000000*D3/60*1000*2</f>
        <v>-0.20026118222594391</v>
      </c>
      <c r="G32" t="s">
        <v>79</v>
      </c>
    </row>
    <row r="34" spans="2:7" x14ac:dyDescent="0.2">
      <c r="B34" t="s">
        <v>81</v>
      </c>
      <c r="E34">
        <f>SLOPE(E17:E24,B17:B24)*2/E4*1000000/60*1000</f>
        <v>9.1252331031209347E-2</v>
      </c>
      <c r="F34">
        <f>SLOPE(F17:F24,B17:B24)*2/F4*1000000/60*1000</f>
        <v>-5.0422517150315108E-3</v>
      </c>
      <c r="G34" t="s">
        <v>79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121</v>
      </c>
      <c r="B17">
        <v>0</v>
      </c>
      <c r="C17" s="46">
        <f>AA_corrected!C90</f>
        <v>0.66696749999999994</v>
      </c>
      <c r="D17">
        <f>AA_corrected!C160</f>
        <v>0.65070000000000006</v>
      </c>
      <c r="E17">
        <f>AA_corrected!C182</f>
        <v>0.68142750000000007</v>
      </c>
      <c r="F17">
        <f>AA_corrected!C112</f>
        <v>0.67962</v>
      </c>
    </row>
    <row r="18" spans="1:7" x14ac:dyDescent="0.2">
      <c r="B18">
        <v>22</v>
      </c>
      <c r="C18">
        <f>AA_corrected!D90</f>
        <v>0.553095</v>
      </c>
      <c r="D18">
        <f>AA_corrected!D160</f>
        <v>0.44645249999999997</v>
      </c>
      <c r="E18">
        <f>AA_corrected!D182</f>
        <v>0.55430000000000001</v>
      </c>
      <c r="F18">
        <f>AA_corrected!D112</f>
        <v>0.59285999999999994</v>
      </c>
    </row>
    <row r="19" spans="1:7" x14ac:dyDescent="0.2">
      <c r="B19">
        <v>41</v>
      </c>
      <c r="C19">
        <f>AA_corrected!E90</f>
        <v>0.49284499999999998</v>
      </c>
      <c r="D19">
        <f>AA_corrected!E160</f>
        <v>0.51814999999999989</v>
      </c>
      <c r="E19">
        <f>AA_corrected!E182</f>
        <v>0.5542999999999999</v>
      </c>
      <c r="F19">
        <f>AA_corrected!E112</f>
        <v>0.60370500000000005</v>
      </c>
    </row>
    <row r="20" spans="1:7" x14ac:dyDescent="0.2">
      <c r="B20">
        <v>47</v>
      </c>
      <c r="C20">
        <f>AA_corrected!F90</f>
        <v>0.52417499999999995</v>
      </c>
      <c r="D20">
        <f>AA_corrected!F160</f>
        <v>0.41452</v>
      </c>
      <c r="E20">
        <f>AA_corrected!F182</f>
        <v>0.53019999999999989</v>
      </c>
      <c r="F20">
        <f>AA_corrected!F112</f>
        <v>0.58924500000000013</v>
      </c>
    </row>
    <row r="21" spans="1:7" x14ac:dyDescent="0.2">
      <c r="B21">
        <v>65</v>
      </c>
      <c r="C21">
        <f>AA_corrected!G90</f>
        <v>0.44826000000000005</v>
      </c>
      <c r="D21">
        <f>AA_corrected!G160</f>
        <v>0.38078000000000006</v>
      </c>
      <c r="E21">
        <f>AA_corrected!G182</f>
        <v>0.53622499999999995</v>
      </c>
      <c r="F21">
        <f>AA_corrected!G112</f>
        <v>0.60852500000000009</v>
      </c>
    </row>
    <row r="22" spans="1:7" x14ac:dyDescent="0.2">
      <c r="B22">
        <v>71</v>
      </c>
      <c r="C22">
        <f>AA_corrected!H90</f>
        <v>0.46151499999999995</v>
      </c>
      <c r="D22">
        <f>AA_corrected!H160</f>
        <v>0.44645250000000003</v>
      </c>
      <c r="E22">
        <f>AA_corrected!H182</f>
        <v>0.53863499999999997</v>
      </c>
      <c r="F22">
        <f>AA_corrected!H112</f>
        <v>0.55911999999999995</v>
      </c>
    </row>
    <row r="23" spans="1:7" x14ac:dyDescent="0.2">
      <c r="B23">
        <v>89</v>
      </c>
      <c r="C23">
        <f>AA_corrected!I90</f>
        <v>0.41331500000000004</v>
      </c>
      <c r="D23">
        <f>AA_corrected!I160</f>
        <v>0.47898750000000001</v>
      </c>
      <c r="E23">
        <f>AA_corrected!I182</f>
        <v>0.55188999999999999</v>
      </c>
      <c r="F23">
        <f>AA_corrected!I112</f>
        <v>0.55911999999999995</v>
      </c>
    </row>
    <row r="24" spans="1:7" x14ac:dyDescent="0.2">
      <c r="B24">
        <v>95</v>
      </c>
      <c r="C24">
        <f>AA_corrected!J90</f>
        <v>0.39524000000000004</v>
      </c>
      <c r="D24">
        <f>AA_corrected!J160</f>
        <v>0.43741499999999994</v>
      </c>
      <c r="E24">
        <f>AA_corrected!J182</f>
        <v>0.67600499999999997</v>
      </c>
      <c r="F24">
        <f>AA_corrected!J112</f>
        <v>0.58804000000000001</v>
      </c>
    </row>
    <row r="25" spans="1:7" x14ac:dyDescent="0.2">
      <c r="B25">
        <v>161</v>
      </c>
      <c r="C25">
        <f>AA_corrected!K90</f>
        <v>1.7893337097925562E-2</v>
      </c>
      <c r="D25">
        <f>AA_corrected!K160</f>
        <v>0.32173499999999994</v>
      </c>
      <c r="E25">
        <f>AA_corrected!K182</f>
        <v>0.58321999999999996</v>
      </c>
      <c r="F25">
        <f>AA_corrected!K112</f>
        <v>0.64829000000000003</v>
      </c>
    </row>
    <row r="29" spans="1:7" x14ac:dyDescent="0.2">
      <c r="A29" t="s">
        <v>77</v>
      </c>
      <c r="B29" t="s">
        <v>83</v>
      </c>
      <c r="C29" s="46">
        <f>SLOPE(C17:C20,C6:C9)*1000000*2*C3/60*1000</f>
        <v>-0.31488313375878907</v>
      </c>
      <c r="G29" t="s">
        <v>79</v>
      </c>
    </row>
    <row r="30" spans="1:7" x14ac:dyDescent="0.2">
      <c r="B30" t="s">
        <v>98</v>
      </c>
      <c r="C30">
        <f>SLOPE(C20:C23,C9:C12)*1000000*2*C3/60*1000</f>
        <v>-0.12456693886784236</v>
      </c>
    </row>
    <row r="32" spans="1:7" x14ac:dyDescent="0.2">
      <c r="A32" t="s">
        <v>77</v>
      </c>
      <c r="B32" t="s">
        <v>80</v>
      </c>
      <c r="D32">
        <f>SLOPE(D17:D21,D6:D10)*1000000*D3/60*1000*2</f>
        <v>-0.41391239872765351</v>
      </c>
      <c r="G32" t="s">
        <v>79</v>
      </c>
    </row>
    <row r="34" spans="2:7" x14ac:dyDescent="0.2">
      <c r="B34" t="s">
        <v>81</v>
      </c>
      <c r="E34">
        <f>SLOPE(E17:E24,B17:B24)*2/E4*1000000/60*1000</f>
        <v>-5.234256268476413E-2</v>
      </c>
      <c r="F34">
        <f>SLOPE(F17:F24,B17:B24)*2/F4*1000000/60*1000</f>
        <v>-0.16601756476978824</v>
      </c>
      <c r="G34" t="s"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29"/>
  <sheetViews>
    <sheetView topLeftCell="A181" workbookViewId="0"/>
  </sheetViews>
  <sheetFormatPr defaultRowHeight="14.25" x14ac:dyDescent="0.2"/>
  <cols>
    <col min="1" max="6" width="10.75" customWidth="1"/>
  </cols>
  <sheetData>
    <row r="1" spans="1:6" ht="15" x14ac:dyDescent="0.25">
      <c r="A1" s="36">
        <v>0.11700000000000001</v>
      </c>
      <c r="B1" s="36" t="s">
        <v>40</v>
      </c>
      <c r="C1" s="36">
        <v>1</v>
      </c>
      <c r="D1" s="36" t="s">
        <v>41</v>
      </c>
      <c r="F1">
        <v>1</v>
      </c>
    </row>
    <row r="2" spans="1:6" ht="15" x14ac:dyDescent="0.25">
      <c r="A2" s="36">
        <v>6.2E-2</v>
      </c>
      <c r="B2" s="36" t="s">
        <v>42</v>
      </c>
      <c r="C2" s="36">
        <v>2</v>
      </c>
      <c r="D2" s="36" t="s">
        <v>43</v>
      </c>
    </row>
    <row r="3" spans="1:6" ht="15" x14ac:dyDescent="0.25">
      <c r="A3" s="36">
        <v>-2.9000000000000001E-2</v>
      </c>
      <c r="B3" s="36" t="s">
        <v>44</v>
      </c>
      <c r="C3" s="36">
        <v>3</v>
      </c>
      <c r="D3" s="36" t="s">
        <v>45</v>
      </c>
    </row>
    <row r="4" spans="1:6" ht="15" x14ac:dyDescent="0.25">
      <c r="A4" s="36">
        <v>0.27900000000000003</v>
      </c>
      <c r="B4" s="36" t="s">
        <v>44</v>
      </c>
      <c r="C4" s="36">
        <v>4</v>
      </c>
      <c r="D4" s="36" t="s">
        <v>46</v>
      </c>
    </row>
    <row r="5" spans="1:6" ht="15" x14ac:dyDescent="0.25">
      <c r="A5" s="36">
        <v>-8.5000000000000006E-2</v>
      </c>
      <c r="B5" s="36" t="s">
        <v>44</v>
      </c>
      <c r="C5" s="36">
        <v>5</v>
      </c>
      <c r="D5" s="36" t="s">
        <v>47</v>
      </c>
    </row>
    <row r="6" spans="1:6" ht="15" x14ac:dyDescent="0.25">
      <c r="A6" s="36">
        <v>5.0000000000000001E-3</v>
      </c>
      <c r="B6" s="36" t="s">
        <v>44</v>
      </c>
      <c r="C6" s="36">
        <v>6</v>
      </c>
      <c r="D6" s="36" t="s">
        <v>48</v>
      </c>
    </row>
    <row r="7" spans="1:6" ht="15" x14ac:dyDescent="0.25">
      <c r="A7" s="36">
        <v>0.106</v>
      </c>
      <c r="B7" s="36" t="s">
        <v>44</v>
      </c>
      <c r="C7" s="36">
        <v>7</v>
      </c>
      <c r="D7" s="36" t="s">
        <v>49</v>
      </c>
    </row>
    <row r="8" spans="1:6" ht="15" x14ac:dyDescent="0.25">
      <c r="A8" s="36">
        <v>2.9000000000000001E-2</v>
      </c>
      <c r="B8" s="36" t="s">
        <v>44</v>
      </c>
      <c r="C8" s="36">
        <v>9</v>
      </c>
      <c r="D8" s="36" t="s">
        <v>50</v>
      </c>
    </row>
    <row r="9" spans="1:6" ht="15" x14ac:dyDescent="0.25">
      <c r="A9" s="36">
        <v>4.0000000000000001E-3</v>
      </c>
      <c r="B9" s="36" t="s">
        <v>44</v>
      </c>
      <c r="C9" s="36">
        <v>10</v>
      </c>
      <c r="D9" s="36" t="s">
        <v>51</v>
      </c>
    </row>
    <row r="10" spans="1:6" ht="15" x14ac:dyDescent="0.25">
      <c r="A10" s="36">
        <v>0</v>
      </c>
      <c r="B10" s="36" t="s">
        <v>44</v>
      </c>
      <c r="C10" s="36"/>
      <c r="D10" s="36"/>
    </row>
    <row r="11" spans="1:6" ht="15" x14ac:dyDescent="0.25">
      <c r="A11" s="36">
        <v>1.111</v>
      </c>
      <c r="B11" s="36" t="s">
        <v>44</v>
      </c>
      <c r="C11" s="36">
        <v>11</v>
      </c>
      <c r="D11" s="36" t="s">
        <v>52</v>
      </c>
    </row>
    <row r="12" spans="1:6" ht="15" x14ac:dyDescent="0.25">
      <c r="A12" s="36">
        <v>2E-3</v>
      </c>
      <c r="B12" s="36" t="s">
        <v>40</v>
      </c>
      <c r="C12" s="36">
        <v>14</v>
      </c>
      <c r="D12" s="36" t="s">
        <v>53</v>
      </c>
    </row>
    <row r="13" spans="1:6" ht="15" x14ac:dyDescent="0.25">
      <c r="A13" s="36">
        <v>6.0000000000000001E-3</v>
      </c>
      <c r="B13" s="36" t="s">
        <v>44</v>
      </c>
      <c r="C13" s="36">
        <v>15</v>
      </c>
      <c r="D13" s="36" t="s">
        <v>54</v>
      </c>
    </row>
    <row r="14" spans="1:6" ht="15" x14ac:dyDescent="0.25">
      <c r="A14" s="36">
        <v>4.8000000000000001E-2</v>
      </c>
      <c r="B14" s="36" t="s">
        <v>55</v>
      </c>
      <c r="C14" s="36">
        <v>16</v>
      </c>
      <c r="D14" s="36" t="s">
        <v>56</v>
      </c>
    </row>
    <row r="15" spans="1:6" ht="15" x14ac:dyDescent="0.25">
      <c r="A15" s="36">
        <v>4.8000000000000001E-2</v>
      </c>
      <c r="B15" s="36" t="s">
        <v>42</v>
      </c>
      <c r="C15" s="36">
        <v>17</v>
      </c>
      <c r="D15" s="36" t="s">
        <v>57</v>
      </c>
    </row>
    <row r="16" spans="1:6" ht="15" x14ac:dyDescent="0.25">
      <c r="A16" s="36">
        <v>1.2E-2</v>
      </c>
      <c r="B16" s="36" t="s">
        <v>40</v>
      </c>
      <c r="C16" s="36">
        <v>18</v>
      </c>
      <c r="D16" s="36" t="s">
        <v>58</v>
      </c>
    </row>
    <row r="19" spans="1:6" ht="15" x14ac:dyDescent="0.25">
      <c r="A19" s="36">
        <v>0.123</v>
      </c>
      <c r="B19" s="36" t="s">
        <v>40</v>
      </c>
      <c r="C19" s="36">
        <v>1</v>
      </c>
      <c r="D19" s="36" t="s">
        <v>41</v>
      </c>
      <c r="F19">
        <v>2</v>
      </c>
    </row>
    <row r="20" spans="1:6" ht="15" x14ac:dyDescent="0.25">
      <c r="A20" s="36">
        <v>6.2E-2</v>
      </c>
      <c r="B20" s="36" t="s">
        <v>42</v>
      </c>
      <c r="C20" s="36">
        <v>2</v>
      </c>
      <c r="D20" s="36" t="s">
        <v>43</v>
      </c>
    </row>
    <row r="21" spans="1:6" ht="15" x14ac:dyDescent="0.25">
      <c r="A21" s="36">
        <v>-4.5999999999999999E-2</v>
      </c>
      <c r="B21" s="36" t="s">
        <v>44</v>
      </c>
      <c r="C21" s="36">
        <v>3</v>
      </c>
      <c r="D21" s="36" t="s">
        <v>45</v>
      </c>
    </row>
    <row r="22" spans="1:6" ht="15" x14ac:dyDescent="0.25">
      <c r="A22" s="36">
        <v>3.5000000000000003E-2</v>
      </c>
      <c r="B22" s="36" t="s">
        <v>44</v>
      </c>
      <c r="C22" s="36">
        <v>4</v>
      </c>
      <c r="D22" s="36" t="s">
        <v>46</v>
      </c>
    </row>
    <row r="23" spans="1:6" ht="15" x14ac:dyDescent="0.25">
      <c r="A23" s="36">
        <v>0.14499999999999999</v>
      </c>
      <c r="B23" s="36" t="s">
        <v>44</v>
      </c>
      <c r="C23" s="36">
        <v>5</v>
      </c>
      <c r="D23" s="36" t="s">
        <v>47</v>
      </c>
    </row>
    <row r="24" spans="1:6" ht="15" x14ac:dyDescent="0.25">
      <c r="A24" s="36">
        <v>0.156</v>
      </c>
      <c r="B24" s="36" t="s">
        <v>44</v>
      </c>
      <c r="C24" s="36">
        <v>6</v>
      </c>
      <c r="D24" s="36" t="s">
        <v>48</v>
      </c>
    </row>
    <row r="25" spans="1:6" ht="15" x14ac:dyDescent="0.25">
      <c r="A25" s="36">
        <v>1.7000000000000001E-2</v>
      </c>
      <c r="B25" s="36" t="s">
        <v>44</v>
      </c>
      <c r="C25" s="36">
        <v>7</v>
      </c>
      <c r="D25" s="36" t="s">
        <v>49</v>
      </c>
    </row>
    <row r="26" spans="1:6" ht="15" x14ac:dyDescent="0.25">
      <c r="A26" s="36">
        <v>2.1999999999999999E-2</v>
      </c>
      <c r="B26" s="36" t="s">
        <v>44</v>
      </c>
      <c r="C26" s="36">
        <v>8</v>
      </c>
      <c r="D26" s="36" t="s">
        <v>59</v>
      </c>
    </row>
    <row r="27" spans="1:6" ht="15" x14ac:dyDescent="0.25">
      <c r="A27" s="36">
        <v>0.126</v>
      </c>
      <c r="B27" s="36" t="s">
        <v>55</v>
      </c>
      <c r="C27" s="36">
        <v>9</v>
      </c>
      <c r="D27" s="36" t="s">
        <v>50</v>
      </c>
    </row>
    <row r="28" spans="1:6" ht="15" x14ac:dyDescent="0.25">
      <c r="A28" s="36">
        <v>2.7E-2</v>
      </c>
      <c r="B28" s="36" t="s">
        <v>44</v>
      </c>
      <c r="C28" s="36">
        <v>10</v>
      </c>
      <c r="D28" s="36" t="s">
        <v>51</v>
      </c>
    </row>
    <row r="29" spans="1:6" ht="15" x14ac:dyDescent="0.25">
      <c r="A29" s="36">
        <v>7.1999999999999995E-2</v>
      </c>
      <c r="B29" s="36" t="s">
        <v>44</v>
      </c>
      <c r="C29" s="36">
        <v>11</v>
      </c>
      <c r="D29" s="36" t="s">
        <v>52</v>
      </c>
    </row>
    <row r="30" spans="1:6" ht="15" x14ac:dyDescent="0.25">
      <c r="A30" s="36">
        <v>2.5999999999999999E-2</v>
      </c>
      <c r="B30" s="36" t="s">
        <v>44</v>
      </c>
      <c r="C30" s="36">
        <v>12</v>
      </c>
      <c r="D30" s="36" t="s">
        <v>60</v>
      </c>
    </row>
    <row r="31" spans="1:6" ht="15" x14ac:dyDescent="0.25">
      <c r="A31" s="36">
        <v>0</v>
      </c>
      <c r="B31" s="36" t="s">
        <v>44</v>
      </c>
      <c r="C31" s="36">
        <v>13</v>
      </c>
      <c r="D31" s="36" t="s">
        <v>61</v>
      </c>
    </row>
    <row r="32" spans="1:6" ht="15" x14ac:dyDescent="0.25">
      <c r="A32" s="36">
        <v>1.2999999999999999E-2</v>
      </c>
      <c r="B32" s="36" t="s">
        <v>44</v>
      </c>
      <c r="C32" s="36">
        <v>14</v>
      </c>
      <c r="D32" s="36" t="s">
        <v>53</v>
      </c>
    </row>
    <row r="33" spans="1:6" ht="15" x14ac:dyDescent="0.25">
      <c r="A33" s="36">
        <v>1.6E-2</v>
      </c>
      <c r="B33" s="36" t="s">
        <v>44</v>
      </c>
      <c r="C33" s="36">
        <v>15</v>
      </c>
      <c r="D33" s="36" t="s">
        <v>54</v>
      </c>
    </row>
    <row r="34" spans="1:6" ht="15" x14ac:dyDescent="0.25">
      <c r="A34" s="36">
        <v>5.6000000000000001E-2</v>
      </c>
      <c r="B34" s="36" t="s">
        <v>44</v>
      </c>
      <c r="C34" s="36">
        <v>16</v>
      </c>
      <c r="D34" s="36" t="s">
        <v>56</v>
      </c>
    </row>
    <row r="35" spans="1:6" ht="15" x14ac:dyDescent="0.25">
      <c r="A35" s="36">
        <v>4.3999999999999997E-2</v>
      </c>
      <c r="B35" s="36" t="s">
        <v>44</v>
      </c>
      <c r="C35" s="36">
        <v>17</v>
      </c>
      <c r="D35" s="36" t="s">
        <v>57</v>
      </c>
    </row>
    <row r="36" spans="1:6" ht="15" x14ac:dyDescent="0.25">
      <c r="A36" s="36">
        <v>0.107</v>
      </c>
      <c r="B36" s="36" t="s">
        <v>42</v>
      </c>
      <c r="C36" s="36">
        <v>18</v>
      </c>
      <c r="D36" s="36" t="s">
        <v>58</v>
      </c>
    </row>
    <row r="38" spans="1:6" ht="15" x14ac:dyDescent="0.25">
      <c r="A38" s="36">
        <v>0.11600000000000001</v>
      </c>
      <c r="B38" s="36" t="s">
        <v>40</v>
      </c>
      <c r="C38" s="36">
        <v>1</v>
      </c>
      <c r="D38" s="36" t="s">
        <v>41</v>
      </c>
      <c r="F38">
        <v>3</v>
      </c>
    </row>
    <row r="39" spans="1:6" ht="15" x14ac:dyDescent="0.25">
      <c r="A39" s="36">
        <v>7.4999999999999997E-2</v>
      </c>
      <c r="B39" s="36" t="s">
        <v>42</v>
      </c>
      <c r="C39" s="36">
        <v>2</v>
      </c>
      <c r="D39" s="36" t="s">
        <v>43</v>
      </c>
    </row>
    <row r="40" spans="1:6" ht="15" x14ac:dyDescent="0.25">
      <c r="A40" s="36">
        <v>-4.8000000000000001E-2</v>
      </c>
      <c r="B40" s="36" t="s">
        <v>44</v>
      </c>
      <c r="C40" s="36">
        <v>3</v>
      </c>
      <c r="D40" s="36" t="s">
        <v>45</v>
      </c>
    </row>
    <row r="41" spans="1:6" ht="15" x14ac:dyDescent="0.25">
      <c r="A41" s="36">
        <v>3.4000000000000002E-2</v>
      </c>
      <c r="B41" s="36" t="s">
        <v>44</v>
      </c>
      <c r="C41" s="36">
        <v>4</v>
      </c>
      <c r="D41" s="36" t="s">
        <v>46</v>
      </c>
    </row>
    <row r="42" spans="1:6" ht="15" x14ac:dyDescent="0.25">
      <c r="A42" s="36">
        <v>0.16</v>
      </c>
      <c r="B42" s="36" t="s">
        <v>44</v>
      </c>
      <c r="C42" s="36">
        <v>5</v>
      </c>
      <c r="D42" s="36" t="s">
        <v>47</v>
      </c>
    </row>
    <row r="43" spans="1:6" ht="15" x14ac:dyDescent="0.25">
      <c r="A43" s="36">
        <v>0.157</v>
      </c>
      <c r="B43" s="36" t="s">
        <v>44</v>
      </c>
      <c r="C43" s="36">
        <v>6</v>
      </c>
      <c r="D43" s="36" t="s">
        <v>48</v>
      </c>
    </row>
    <row r="44" spans="1:6" ht="15" x14ac:dyDescent="0.25">
      <c r="A44" s="36">
        <v>6.0000000000000001E-3</v>
      </c>
      <c r="B44" s="36" t="s">
        <v>44</v>
      </c>
      <c r="C44" s="36">
        <v>7</v>
      </c>
      <c r="D44" s="36" t="s">
        <v>49</v>
      </c>
    </row>
    <row r="45" spans="1:6" ht="15" x14ac:dyDescent="0.25">
      <c r="A45" s="36">
        <v>1.7999999999999999E-2</v>
      </c>
      <c r="B45" s="36" t="s">
        <v>44</v>
      </c>
      <c r="C45" s="36">
        <v>8</v>
      </c>
      <c r="D45" s="36" t="s">
        <v>59</v>
      </c>
    </row>
    <row r="46" spans="1:6" ht="15" x14ac:dyDescent="0.25">
      <c r="A46" s="36">
        <v>0.13100000000000001</v>
      </c>
      <c r="B46" s="36" t="s">
        <v>55</v>
      </c>
      <c r="C46" s="36">
        <v>9</v>
      </c>
      <c r="D46" s="36" t="s">
        <v>50</v>
      </c>
    </row>
    <row r="47" spans="1:6" ht="15" x14ac:dyDescent="0.25">
      <c r="A47" s="36">
        <v>2.4E-2</v>
      </c>
      <c r="B47" s="36" t="s">
        <v>40</v>
      </c>
      <c r="C47" s="36">
        <v>10</v>
      </c>
      <c r="D47" s="36" t="s">
        <v>51</v>
      </c>
    </row>
    <row r="48" spans="1:6" ht="15" x14ac:dyDescent="0.25">
      <c r="A48" s="36">
        <v>6.2E-2</v>
      </c>
      <c r="B48" s="36" t="s">
        <v>44</v>
      </c>
      <c r="C48" s="36">
        <v>11</v>
      </c>
      <c r="D48" s="36" t="s">
        <v>52</v>
      </c>
    </row>
    <row r="49" spans="1:6" ht="15" x14ac:dyDescent="0.25">
      <c r="A49" s="36">
        <v>2.3E-2</v>
      </c>
      <c r="B49" s="36" t="s">
        <v>44</v>
      </c>
      <c r="C49" s="36">
        <v>12</v>
      </c>
      <c r="D49" s="36" t="s">
        <v>60</v>
      </c>
    </row>
    <row r="50" spans="1:6" ht="15" x14ac:dyDescent="0.25">
      <c r="A50" s="36">
        <v>0</v>
      </c>
      <c r="B50" s="36" t="s">
        <v>40</v>
      </c>
      <c r="C50" s="36">
        <v>13</v>
      </c>
      <c r="D50" s="36" t="s">
        <v>61</v>
      </c>
    </row>
    <row r="51" spans="1:6" ht="15" x14ac:dyDescent="0.25">
      <c r="A51" s="36">
        <v>1.2E-2</v>
      </c>
      <c r="B51" s="36" t="s">
        <v>44</v>
      </c>
      <c r="C51" s="36">
        <v>14</v>
      </c>
      <c r="D51" s="36" t="s">
        <v>53</v>
      </c>
    </row>
    <row r="52" spans="1:6" ht="15" x14ac:dyDescent="0.25">
      <c r="A52" s="36">
        <v>8.0000000000000002E-3</v>
      </c>
      <c r="B52" s="36" t="s">
        <v>40</v>
      </c>
      <c r="C52" s="36">
        <v>15</v>
      </c>
      <c r="D52" s="36" t="s">
        <v>54</v>
      </c>
    </row>
    <row r="53" spans="1:6" ht="15" x14ac:dyDescent="0.25">
      <c r="A53" s="36">
        <v>4.9000000000000002E-2</v>
      </c>
      <c r="B53" s="36" t="s">
        <v>44</v>
      </c>
      <c r="C53" s="36">
        <v>16</v>
      </c>
      <c r="D53" s="36" t="s">
        <v>56</v>
      </c>
    </row>
    <row r="54" spans="1:6" ht="15" x14ac:dyDescent="0.25">
      <c r="A54" s="36">
        <v>3.6999999999999998E-2</v>
      </c>
      <c r="B54" s="36" t="s">
        <v>44</v>
      </c>
      <c r="C54" s="36">
        <v>17</v>
      </c>
      <c r="D54" s="36" t="s">
        <v>57</v>
      </c>
    </row>
    <row r="55" spans="1:6" ht="15" x14ac:dyDescent="0.25">
      <c r="A55" s="36">
        <v>9.2999999999999999E-2</v>
      </c>
      <c r="B55" s="36" t="s">
        <v>42</v>
      </c>
      <c r="C55" s="36">
        <v>18</v>
      </c>
      <c r="D55" s="36" t="s">
        <v>58</v>
      </c>
    </row>
    <row r="57" spans="1:6" ht="15" x14ac:dyDescent="0.25">
      <c r="A57" s="36">
        <v>4.4999999999999998E-2</v>
      </c>
      <c r="B57" s="36" t="s">
        <v>40</v>
      </c>
      <c r="C57" s="36">
        <v>1</v>
      </c>
      <c r="D57" s="36" t="s">
        <v>41</v>
      </c>
      <c r="F57">
        <v>4</v>
      </c>
    </row>
    <row r="58" spans="1:6" ht="15" x14ac:dyDescent="0.25">
      <c r="A58" s="36">
        <v>7.0000000000000001E-3</v>
      </c>
      <c r="B58" s="36" t="s">
        <v>44</v>
      </c>
      <c r="C58" s="36">
        <v>2</v>
      </c>
      <c r="D58" s="36" t="s">
        <v>43</v>
      </c>
    </row>
    <row r="59" spans="1:6" ht="15" x14ac:dyDescent="0.25">
      <c r="A59" s="36">
        <v>5.5E-2</v>
      </c>
      <c r="B59" s="36" t="s">
        <v>44</v>
      </c>
      <c r="C59" s="36">
        <v>4</v>
      </c>
      <c r="D59" s="36" t="s">
        <v>46</v>
      </c>
    </row>
    <row r="60" spans="1:6" ht="15" x14ac:dyDescent="0.25">
      <c r="A60" s="36">
        <v>0.13900000000000001</v>
      </c>
      <c r="B60" s="36" t="s">
        <v>44</v>
      </c>
      <c r="C60" s="36">
        <v>5</v>
      </c>
      <c r="D60" s="36" t="s">
        <v>47</v>
      </c>
    </row>
    <row r="61" spans="1:6" ht="15" x14ac:dyDescent="0.25">
      <c r="A61" s="36">
        <v>0.20599999999999999</v>
      </c>
      <c r="B61" s="36" t="s">
        <v>44</v>
      </c>
      <c r="C61" s="36">
        <v>6</v>
      </c>
      <c r="D61" s="36" t="s">
        <v>48</v>
      </c>
    </row>
    <row r="62" spans="1:6" ht="15" x14ac:dyDescent="0.25">
      <c r="A62" s="36">
        <v>0.184</v>
      </c>
      <c r="B62" s="36" t="s">
        <v>55</v>
      </c>
      <c r="C62" s="36">
        <v>7</v>
      </c>
      <c r="D62" s="36" t="s">
        <v>49</v>
      </c>
    </row>
    <row r="63" spans="1:6" ht="15" x14ac:dyDescent="0.25">
      <c r="A63" s="36">
        <v>3.0000000000000001E-3</v>
      </c>
      <c r="B63" s="36" t="s">
        <v>62</v>
      </c>
      <c r="C63" s="36">
        <v>8</v>
      </c>
      <c r="D63" s="36" t="s">
        <v>59</v>
      </c>
    </row>
    <row r="64" spans="1:6" ht="15" x14ac:dyDescent="0.25">
      <c r="A64" s="36">
        <v>0.108</v>
      </c>
      <c r="B64" s="36" t="s">
        <v>55</v>
      </c>
      <c r="C64" s="36">
        <v>9</v>
      </c>
      <c r="D64" s="36" t="s">
        <v>50</v>
      </c>
    </row>
    <row r="65" spans="1:6" ht="15" x14ac:dyDescent="0.25">
      <c r="A65" s="36">
        <v>5.2999999999999999E-2</v>
      </c>
      <c r="B65" s="36" t="s">
        <v>44</v>
      </c>
      <c r="C65" s="36">
        <v>10</v>
      </c>
      <c r="D65" s="36" t="s">
        <v>51</v>
      </c>
    </row>
    <row r="66" spans="1:6" ht="15" x14ac:dyDescent="0.25">
      <c r="A66" s="36">
        <v>0.189</v>
      </c>
      <c r="B66" s="36" t="s">
        <v>55</v>
      </c>
      <c r="C66" s="36">
        <v>11</v>
      </c>
      <c r="D66" s="36" t="s">
        <v>52</v>
      </c>
    </row>
    <row r="67" spans="1:6" ht="15" x14ac:dyDescent="0.25">
      <c r="A67" s="36">
        <v>5.2999999999999999E-2</v>
      </c>
      <c r="B67" s="36" t="s">
        <v>44</v>
      </c>
      <c r="C67" s="36">
        <v>12</v>
      </c>
      <c r="D67" s="36" t="s">
        <v>60</v>
      </c>
    </row>
    <row r="68" spans="1:6" ht="15" x14ac:dyDescent="0.25">
      <c r="A68" s="36">
        <v>0</v>
      </c>
      <c r="B68" s="36" t="s">
        <v>55</v>
      </c>
      <c r="C68" s="36">
        <v>13</v>
      </c>
      <c r="D68" s="36" t="s">
        <v>61</v>
      </c>
    </row>
    <row r="69" spans="1:6" ht="15" x14ac:dyDescent="0.25">
      <c r="A69" s="36">
        <v>2.1999999999999999E-2</v>
      </c>
      <c r="B69" s="36" t="s">
        <v>63</v>
      </c>
      <c r="C69" s="36">
        <v>14</v>
      </c>
      <c r="D69" s="36" t="s">
        <v>53</v>
      </c>
    </row>
    <row r="70" spans="1:6" ht="15" x14ac:dyDescent="0.25">
      <c r="A70" s="36">
        <v>9.9000000000000005E-2</v>
      </c>
      <c r="B70" s="36" t="s">
        <v>44</v>
      </c>
      <c r="C70" s="36">
        <v>15</v>
      </c>
      <c r="D70" s="36" t="s">
        <v>54</v>
      </c>
    </row>
    <row r="71" spans="1:6" ht="15" x14ac:dyDescent="0.25">
      <c r="A71" s="36">
        <v>0.16200000000000001</v>
      </c>
      <c r="B71" s="36" t="s">
        <v>44</v>
      </c>
      <c r="C71" s="36">
        <v>16</v>
      </c>
      <c r="D71" s="36" t="s">
        <v>56</v>
      </c>
    </row>
    <row r="72" spans="1:6" ht="15" x14ac:dyDescent="0.25">
      <c r="A72" s="36">
        <v>0.16300000000000001</v>
      </c>
      <c r="B72" s="36" t="s">
        <v>55</v>
      </c>
      <c r="C72" s="36">
        <v>17</v>
      </c>
      <c r="D72" s="36" t="s">
        <v>57</v>
      </c>
    </row>
    <row r="73" spans="1:6" ht="15" x14ac:dyDescent="0.25">
      <c r="A73" s="36">
        <v>0.21199999999999999</v>
      </c>
      <c r="B73" s="36" t="s">
        <v>55</v>
      </c>
      <c r="C73" s="36">
        <v>18</v>
      </c>
      <c r="D73" s="36" t="s">
        <v>58</v>
      </c>
    </row>
    <row r="75" spans="1:6" ht="15" x14ac:dyDescent="0.25">
      <c r="A75" s="36">
        <v>4.2999999999999997E-2</v>
      </c>
      <c r="B75" s="36" t="s">
        <v>40</v>
      </c>
      <c r="C75" s="36">
        <v>1</v>
      </c>
      <c r="D75" s="36" t="s">
        <v>41</v>
      </c>
      <c r="F75">
        <v>5</v>
      </c>
    </row>
    <row r="76" spans="1:6" ht="15" x14ac:dyDescent="0.25">
      <c r="A76" s="36">
        <v>1.0999999999999999E-2</v>
      </c>
      <c r="B76" s="36" t="s">
        <v>44</v>
      </c>
      <c r="C76" s="36">
        <v>2</v>
      </c>
      <c r="D76" s="36" t="s">
        <v>43</v>
      </c>
    </row>
    <row r="77" spans="1:6" ht="15" x14ac:dyDescent="0.25">
      <c r="A77" s="36">
        <v>5.3999999999999999E-2</v>
      </c>
      <c r="B77" s="36" t="s">
        <v>44</v>
      </c>
      <c r="C77" s="36">
        <v>4</v>
      </c>
      <c r="D77" s="36" t="s">
        <v>46</v>
      </c>
    </row>
    <row r="78" spans="1:6" ht="15" x14ac:dyDescent="0.25">
      <c r="A78" s="36">
        <v>0.13700000000000001</v>
      </c>
      <c r="B78" s="36" t="s">
        <v>44</v>
      </c>
      <c r="C78" s="36">
        <v>5</v>
      </c>
      <c r="D78" s="36" t="s">
        <v>47</v>
      </c>
    </row>
    <row r="79" spans="1:6" ht="15" x14ac:dyDescent="0.25">
      <c r="A79" s="36">
        <v>0.20499999999999999</v>
      </c>
      <c r="B79" s="36" t="s">
        <v>44</v>
      </c>
      <c r="C79" s="36">
        <v>6</v>
      </c>
      <c r="D79" s="36" t="s">
        <v>48</v>
      </c>
    </row>
    <row r="80" spans="1:6" ht="15" x14ac:dyDescent="0.25">
      <c r="A80" s="36">
        <v>0.188</v>
      </c>
      <c r="B80" s="36" t="s">
        <v>55</v>
      </c>
      <c r="C80" s="36">
        <v>7</v>
      </c>
      <c r="D80" s="36" t="s">
        <v>49</v>
      </c>
    </row>
    <row r="81" spans="1:6" ht="15" x14ac:dyDescent="0.25">
      <c r="A81" s="36">
        <v>3.0000000000000001E-3</v>
      </c>
      <c r="B81" s="36" t="s">
        <v>62</v>
      </c>
      <c r="C81" s="36">
        <v>8</v>
      </c>
      <c r="D81" s="36" t="s">
        <v>59</v>
      </c>
    </row>
    <row r="82" spans="1:6" ht="15" x14ac:dyDescent="0.25">
      <c r="A82" s="36">
        <v>0.108</v>
      </c>
      <c r="B82" s="36" t="s">
        <v>55</v>
      </c>
      <c r="C82" s="36">
        <v>9</v>
      </c>
      <c r="D82" s="36" t="s">
        <v>50</v>
      </c>
    </row>
    <row r="83" spans="1:6" ht="15" x14ac:dyDescent="0.25">
      <c r="A83" s="36">
        <v>4.3999999999999997E-2</v>
      </c>
      <c r="B83" s="36" t="s">
        <v>44</v>
      </c>
      <c r="C83" s="36">
        <v>10</v>
      </c>
      <c r="D83" s="36" t="s">
        <v>51</v>
      </c>
    </row>
    <row r="84" spans="1:6" ht="15" x14ac:dyDescent="0.25">
      <c r="A84" s="36">
        <v>0.189</v>
      </c>
      <c r="B84" s="36" t="s">
        <v>55</v>
      </c>
      <c r="C84" s="36">
        <v>11</v>
      </c>
      <c r="D84" s="36" t="s">
        <v>52</v>
      </c>
    </row>
    <row r="85" spans="1:6" ht="15" x14ac:dyDescent="0.25">
      <c r="A85" s="36">
        <v>5.1999999999999998E-2</v>
      </c>
      <c r="B85" s="36" t="s">
        <v>44</v>
      </c>
      <c r="C85" s="36">
        <v>12</v>
      </c>
      <c r="D85" s="36" t="s">
        <v>60</v>
      </c>
    </row>
    <row r="86" spans="1:6" ht="15" x14ac:dyDescent="0.25">
      <c r="A86" s="36">
        <v>0</v>
      </c>
      <c r="B86" s="36" t="s">
        <v>55</v>
      </c>
      <c r="C86" s="36">
        <v>13</v>
      </c>
      <c r="D86" s="36" t="s">
        <v>61</v>
      </c>
    </row>
    <row r="87" spans="1:6" ht="15" x14ac:dyDescent="0.25">
      <c r="A87" s="36">
        <v>2.1999999999999999E-2</v>
      </c>
      <c r="B87" s="36" t="s">
        <v>63</v>
      </c>
      <c r="C87" s="36">
        <v>14</v>
      </c>
      <c r="D87" s="36" t="s">
        <v>53</v>
      </c>
    </row>
    <row r="88" spans="1:6" ht="15" x14ac:dyDescent="0.25">
      <c r="A88" s="36">
        <v>9.8000000000000004E-2</v>
      </c>
      <c r="B88" s="36" t="s">
        <v>44</v>
      </c>
      <c r="C88" s="36">
        <v>15</v>
      </c>
      <c r="D88" s="36" t="s">
        <v>54</v>
      </c>
    </row>
    <row r="89" spans="1:6" ht="15" x14ac:dyDescent="0.25">
      <c r="A89" s="36">
        <v>0.16300000000000001</v>
      </c>
      <c r="B89" s="36" t="s">
        <v>44</v>
      </c>
      <c r="C89" s="36">
        <v>16</v>
      </c>
      <c r="D89" s="36" t="s">
        <v>56</v>
      </c>
    </row>
    <row r="90" spans="1:6" ht="15" x14ac:dyDescent="0.25">
      <c r="A90" s="36">
        <v>0.16300000000000001</v>
      </c>
      <c r="B90" s="36" t="s">
        <v>55</v>
      </c>
      <c r="C90" s="36">
        <v>17</v>
      </c>
      <c r="D90" s="36" t="s">
        <v>57</v>
      </c>
    </row>
    <row r="91" spans="1:6" ht="15" x14ac:dyDescent="0.25">
      <c r="A91" s="36">
        <v>0.20599999999999999</v>
      </c>
      <c r="B91" s="36" t="s">
        <v>40</v>
      </c>
      <c r="C91" s="36">
        <v>18</v>
      </c>
      <c r="D91" s="36" t="s">
        <v>58</v>
      </c>
    </row>
    <row r="93" spans="1:6" ht="15" x14ac:dyDescent="0.25">
      <c r="A93" s="36">
        <v>5.8999999999999997E-2</v>
      </c>
      <c r="B93" s="36" t="s">
        <v>40</v>
      </c>
      <c r="C93" s="36">
        <v>1</v>
      </c>
      <c r="D93" s="36" t="s">
        <v>41</v>
      </c>
      <c r="F93">
        <v>6</v>
      </c>
    </row>
    <row r="94" spans="1:6" ht="15" x14ac:dyDescent="0.25">
      <c r="A94" s="36">
        <v>1.0999999999999999E-2</v>
      </c>
      <c r="B94" s="36" t="s">
        <v>44</v>
      </c>
      <c r="C94" s="36">
        <v>2</v>
      </c>
      <c r="D94" s="36" t="s">
        <v>43</v>
      </c>
    </row>
    <row r="95" spans="1:6" ht="15" x14ac:dyDescent="0.25">
      <c r="A95" s="36">
        <v>-5.6000000000000001E-2</v>
      </c>
      <c r="B95" s="36" t="s">
        <v>44</v>
      </c>
      <c r="C95" s="36">
        <v>3</v>
      </c>
      <c r="D95" s="36" t="s">
        <v>45</v>
      </c>
    </row>
    <row r="96" spans="1:6" ht="15" x14ac:dyDescent="0.25">
      <c r="A96" s="36">
        <v>7.0999999999999994E-2</v>
      </c>
      <c r="B96" s="36" t="s">
        <v>44</v>
      </c>
      <c r="C96" s="36">
        <v>4</v>
      </c>
      <c r="D96" s="36" t="s">
        <v>46</v>
      </c>
    </row>
    <row r="97" spans="1:6" ht="15" x14ac:dyDescent="0.25">
      <c r="A97" s="36">
        <v>0.19900000000000001</v>
      </c>
      <c r="B97" s="36" t="s">
        <v>44</v>
      </c>
      <c r="C97" s="36">
        <v>5</v>
      </c>
      <c r="D97" s="36" t="s">
        <v>47</v>
      </c>
    </row>
    <row r="98" spans="1:6" ht="15" x14ac:dyDescent="0.25">
      <c r="A98" s="36">
        <v>0.26300000000000001</v>
      </c>
      <c r="B98" s="36" t="s">
        <v>44</v>
      </c>
      <c r="C98" s="36">
        <v>6</v>
      </c>
      <c r="D98" s="36" t="s">
        <v>48</v>
      </c>
    </row>
    <row r="99" spans="1:6" ht="15" x14ac:dyDescent="0.25">
      <c r="A99" s="36">
        <v>0.249</v>
      </c>
      <c r="B99" s="36" t="s">
        <v>55</v>
      </c>
      <c r="C99" s="36">
        <v>7</v>
      </c>
      <c r="D99" s="36" t="s">
        <v>49</v>
      </c>
    </row>
    <row r="100" spans="1:6" ht="15" x14ac:dyDescent="0.25">
      <c r="A100" s="36">
        <v>3.0000000000000001E-3</v>
      </c>
      <c r="B100" s="36" t="s">
        <v>62</v>
      </c>
      <c r="C100" s="36">
        <v>8</v>
      </c>
      <c r="D100" s="36" t="s">
        <v>59</v>
      </c>
    </row>
    <row r="101" spans="1:6" ht="15" x14ac:dyDescent="0.25">
      <c r="A101" s="36">
        <v>1E-3</v>
      </c>
      <c r="B101" s="36" t="s">
        <v>62</v>
      </c>
      <c r="C101" s="36">
        <v>9</v>
      </c>
      <c r="D101" s="36" t="s">
        <v>50</v>
      </c>
    </row>
    <row r="102" spans="1:6" ht="15" x14ac:dyDescent="0.25">
      <c r="A102" s="36">
        <v>7.0000000000000007E-2</v>
      </c>
      <c r="B102" s="36" t="s">
        <v>44</v>
      </c>
      <c r="C102" s="36">
        <v>10</v>
      </c>
      <c r="D102" s="36" t="s">
        <v>51</v>
      </c>
    </row>
    <row r="103" spans="1:6" ht="15" x14ac:dyDescent="0.25">
      <c r="A103" s="36">
        <v>0.24399999999999999</v>
      </c>
      <c r="B103" s="36" t="s">
        <v>55</v>
      </c>
      <c r="C103" s="36">
        <v>11</v>
      </c>
      <c r="D103" s="36" t="s">
        <v>52</v>
      </c>
    </row>
    <row r="104" spans="1:6" ht="15" x14ac:dyDescent="0.25">
      <c r="A104" s="36">
        <v>6.9000000000000006E-2</v>
      </c>
      <c r="B104" s="36" t="s">
        <v>44</v>
      </c>
      <c r="C104" s="36">
        <v>12</v>
      </c>
      <c r="D104" s="36" t="s">
        <v>60</v>
      </c>
    </row>
    <row r="105" spans="1:6" ht="15" x14ac:dyDescent="0.25">
      <c r="A105" s="36">
        <v>0</v>
      </c>
      <c r="B105" s="36" t="s">
        <v>55</v>
      </c>
      <c r="C105" s="36">
        <v>13</v>
      </c>
      <c r="D105" s="36" t="s">
        <v>61</v>
      </c>
    </row>
    <row r="106" spans="1:6" ht="15" x14ac:dyDescent="0.25">
      <c r="A106" s="36">
        <v>2.9000000000000001E-2</v>
      </c>
      <c r="B106" s="36" t="s">
        <v>63</v>
      </c>
      <c r="C106" s="36">
        <v>14</v>
      </c>
      <c r="D106" s="36" t="s">
        <v>53</v>
      </c>
    </row>
    <row r="107" spans="1:6" ht="15" x14ac:dyDescent="0.25">
      <c r="A107" s="36">
        <v>0.13100000000000001</v>
      </c>
      <c r="B107" s="36" t="s">
        <v>44</v>
      </c>
      <c r="C107" s="36">
        <v>15</v>
      </c>
      <c r="D107" s="36" t="s">
        <v>54</v>
      </c>
    </row>
    <row r="108" spans="1:6" ht="15" x14ac:dyDescent="0.25">
      <c r="A108" s="36">
        <v>0.21299999999999999</v>
      </c>
      <c r="B108" s="36" t="s">
        <v>55</v>
      </c>
      <c r="C108" s="36">
        <v>16</v>
      </c>
      <c r="D108" s="36" t="s">
        <v>56</v>
      </c>
    </row>
    <row r="109" spans="1:6" ht="15" x14ac:dyDescent="0.25">
      <c r="A109" s="36">
        <v>0.21199999999999999</v>
      </c>
      <c r="B109" s="36" t="s">
        <v>55</v>
      </c>
      <c r="C109" s="36">
        <v>17</v>
      </c>
      <c r="D109" s="36" t="s">
        <v>57</v>
      </c>
    </row>
    <row r="110" spans="1:6" ht="15" x14ac:dyDescent="0.25">
      <c r="A110" s="36">
        <v>0.27100000000000002</v>
      </c>
      <c r="B110" s="36" t="s">
        <v>42</v>
      </c>
      <c r="C110" s="36">
        <v>18</v>
      </c>
      <c r="D110" s="36" t="s">
        <v>58</v>
      </c>
    </row>
    <row r="112" spans="1:6" ht="15" x14ac:dyDescent="0.25">
      <c r="A112" s="36">
        <v>9.7000000000000003E-2</v>
      </c>
      <c r="B112" s="36" t="s">
        <v>40</v>
      </c>
      <c r="C112" s="36">
        <v>1</v>
      </c>
      <c r="D112" s="36" t="s">
        <v>41</v>
      </c>
      <c r="F112">
        <v>7</v>
      </c>
    </row>
    <row r="113" spans="1:4" ht="15" x14ac:dyDescent="0.25">
      <c r="A113" s="36">
        <v>4.4999999999999998E-2</v>
      </c>
      <c r="B113" s="36" t="s">
        <v>42</v>
      </c>
      <c r="C113" s="36">
        <v>2</v>
      </c>
      <c r="D113" s="36" t="s">
        <v>43</v>
      </c>
    </row>
    <row r="114" spans="1:4" ht="15" x14ac:dyDescent="0.25">
      <c r="A114" s="36">
        <v>-3.6999999999999998E-2</v>
      </c>
      <c r="B114" s="36" t="s">
        <v>44</v>
      </c>
      <c r="C114" s="36">
        <v>3</v>
      </c>
      <c r="D114" s="36" t="s">
        <v>45</v>
      </c>
    </row>
    <row r="115" spans="1:4" ht="15" x14ac:dyDescent="0.25">
      <c r="A115" s="36">
        <v>4.1000000000000002E-2</v>
      </c>
      <c r="B115" s="36" t="s">
        <v>44</v>
      </c>
      <c r="C115" s="36">
        <v>4</v>
      </c>
      <c r="D115" s="36" t="s">
        <v>46</v>
      </c>
    </row>
    <row r="116" spans="1:4" ht="15" x14ac:dyDescent="0.25">
      <c r="A116" s="36">
        <v>8.7999999999999995E-2</v>
      </c>
      <c r="B116" s="36" t="s">
        <v>44</v>
      </c>
      <c r="C116" s="36">
        <v>5</v>
      </c>
      <c r="D116" s="36" t="s">
        <v>47</v>
      </c>
    </row>
    <row r="117" spans="1:4" ht="15" x14ac:dyDescent="0.25">
      <c r="A117" s="36">
        <v>0.16400000000000001</v>
      </c>
      <c r="B117" s="36" t="s">
        <v>44</v>
      </c>
      <c r="C117" s="36">
        <v>6</v>
      </c>
      <c r="D117" s="36" t="s">
        <v>48</v>
      </c>
    </row>
    <row r="118" spans="1:4" ht="15" x14ac:dyDescent="0.25">
      <c r="A118" s="36">
        <v>0.12</v>
      </c>
      <c r="B118" s="36" t="s">
        <v>44</v>
      </c>
      <c r="C118" s="36">
        <v>7</v>
      </c>
      <c r="D118" s="36" t="s">
        <v>49</v>
      </c>
    </row>
    <row r="119" spans="1:4" ht="15" x14ac:dyDescent="0.25">
      <c r="A119" s="36">
        <v>3.3000000000000002E-2</v>
      </c>
      <c r="B119" s="36" t="s">
        <v>44</v>
      </c>
      <c r="C119" s="36">
        <v>8</v>
      </c>
      <c r="D119" s="36" t="s">
        <v>59</v>
      </c>
    </row>
    <row r="120" spans="1:4" ht="15" x14ac:dyDescent="0.25">
      <c r="A120" s="36">
        <v>0.107</v>
      </c>
      <c r="B120" s="36" t="s">
        <v>55</v>
      </c>
      <c r="C120" s="36">
        <v>9</v>
      </c>
      <c r="D120" s="36" t="s">
        <v>50</v>
      </c>
    </row>
    <row r="121" spans="1:4" ht="15" x14ac:dyDescent="0.25">
      <c r="A121" s="36">
        <v>4.2999999999999997E-2</v>
      </c>
      <c r="B121" s="36" t="s">
        <v>44</v>
      </c>
      <c r="C121" s="36">
        <v>10</v>
      </c>
      <c r="D121" s="36" t="s">
        <v>51</v>
      </c>
    </row>
    <row r="122" spans="1:4" ht="15" x14ac:dyDescent="0.25">
      <c r="A122" s="36">
        <v>0.13</v>
      </c>
      <c r="B122" s="36" t="s">
        <v>55</v>
      </c>
      <c r="C122" s="36">
        <v>11</v>
      </c>
      <c r="D122" s="36" t="s">
        <v>52</v>
      </c>
    </row>
    <row r="123" spans="1:4" ht="15" x14ac:dyDescent="0.25">
      <c r="A123" s="36">
        <v>3.6999999999999998E-2</v>
      </c>
      <c r="B123" s="36" t="s">
        <v>44</v>
      </c>
      <c r="C123" s="36">
        <v>12</v>
      </c>
      <c r="D123" s="36" t="s">
        <v>60</v>
      </c>
    </row>
    <row r="124" spans="1:4" ht="15" x14ac:dyDescent="0.25">
      <c r="A124" s="36">
        <v>0</v>
      </c>
      <c r="B124" s="36" t="s">
        <v>55</v>
      </c>
      <c r="C124" s="36">
        <v>13</v>
      </c>
      <c r="D124" s="36" t="s">
        <v>61</v>
      </c>
    </row>
    <row r="125" spans="1:4" ht="15" x14ac:dyDescent="0.25">
      <c r="A125" s="36">
        <v>1.7000000000000001E-2</v>
      </c>
      <c r="B125" s="36" t="s">
        <v>63</v>
      </c>
      <c r="C125" s="36">
        <v>14</v>
      </c>
      <c r="D125" s="36" t="s">
        <v>53</v>
      </c>
    </row>
    <row r="126" spans="1:4" ht="15" x14ac:dyDescent="0.25">
      <c r="A126" s="36">
        <v>4.3999999999999997E-2</v>
      </c>
      <c r="B126" s="36" t="s">
        <v>62</v>
      </c>
      <c r="C126" s="36">
        <v>15</v>
      </c>
      <c r="D126" s="36" t="s">
        <v>54</v>
      </c>
    </row>
    <row r="127" spans="1:4" ht="15" x14ac:dyDescent="0.25">
      <c r="A127" s="36">
        <v>0.109</v>
      </c>
      <c r="B127" s="36" t="s">
        <v>55</v>
      </c>
      <c r="C127" s="36">
        <v>16</v>
      </c>
      <c r="D127" s="36" t="s">
        <v>56</v>
      </c>
    </row>
    <row r="128" spans="1:4" ht="15" x14ac:dyDescent="0.25">
      <c r="A128" s="36">
        <v>0.10299999999999999</v>
      </c>
      <c r="B128" s="36" t="s">
        <v>55</v>
      </c>
      <c r="C128" s="36">
        <v>17</v>
      </c>
      <c r="D128" s="36" t="s">
        <v>57</v>
      </c>
    </row>
    <row r="129" spans="1:6" ht="15" x14ac:dyDescent="0.25">
      <c r="A129" s="36">
        <v>0.16200000000000001</v>
      </c>
      <c r="B129" s="36" t="s">
        <v>42</v>
      </c>
      <c r="C129" s="36">
        <v>18</v>
      </c>
      <c r="D129" s="36" t="s">
        <v>58</v>
      </c>
    </row>
    <row r="131" spans="1:6" ht="15" x14ac:dyDescent="0.25">
      <c r="A131" s="36">
        <v>9.6000000000000002E-2</v>
      </c>
      <c r="B131" s="36" t="s">
        <v>40</v>
      </c>
      <c r="C131" s="36">
        <v>1</v>
      </c>
      <c r="D131" s="36" t="s">
        <v>41</v>
      </c>
      <c r="F131">
        <v>8</v>
      </c>
    </row>
    <row r="132" spans="1:6" ht="15" x14ac:dyDescent="0.25">
      <c r="A132" s="36">
        <v>4.2999999999999997E-2</v>
      </c>
      <c r="B132" s="36" t="s">
        <v>42</v>
      </c>
      <c r="C132" s="36">
        <v>2</v>
      </c>
      <c r="D132" s="36" t="s">
        <v>43</v>
      </c>
    </row>
    <row r="133" spans="1:6" ht="15" x14ac:dyDescent="0.25">
      <c r="A133" s="36">
        <v>-2.7E-2</v>
      </c>
      <c r="B133" s="36" t="s">
        <v>44</v>
      </c>
      <c r="C133" s="36">
        <v>3</v>
      </c>
      <c r="D133" s="36" t="s">
        <v>45</v>
      </c>
    </row>
    <row r="134" spans="1:6" ht="15" x14ac:dyDescent="0.25">
      <c r="A134" s="36">
        <v>3.9E-2</v>
      </c>
      <c r="B134" s="36" t="s">
        <v>44</v>
      </c>
      <c r="C134" s="36">
        <v>4</v>
      </c>
      <c r="D134" s="36" t="s">
        <v>46</v>
      </c>
    </row>
    <row r="135" spans="1:6" ht="15" x14ac:dyDescent="0.25">
      <c r="A135" s="36">
        <v>7.9000000000000001E-2</v>
      </c>
      <c r="B135" s="36" t="s">
        <v>44</v>
      </c>
      <c r="C135" s="36">
        <v>5</v>
      </c>
      <c r="D135" s="36" t="s">
        <v>47</v>
      </c>
    </row>
    <row r="136" spans="1:6" ht="15" x14ac:dyDescent="0.25">
      <c r="A136" s="36">
        <v>0.161</v>
      </c>
      <c r="B136" s="36" t="s">
        <v>44</v>
      </c>
      <c r="C136" s="36">
        <v>6</v>
      </c>
      <c r="D136" s="36" t="s">
        <v>48</v>
      </c>
    </row>
    <row r="137" spans="1:6" ht="15" x14ac:dyDescent="0.25">
      <c r="A137" s="36">
        <v>0.12</v>
      </c>
      <c r="B137" s="36" t="s">
        <v>44</v>
      </c>
      <c r="C137" s="36">
        <v>7</v>
      </c>
      <c r="D137" s="36" t="s">
        <v>49</v>
      </c>
    </row>
    <row r="138" spans="1:6" ht="15" x14ac:dyDescent="0.25">
      <c r="A138" s="36">
        <v>3.9E-2</v>
      </c>
      <c r="B138" s="36" t="s">
        <v>44</v>
      </c>
      <c r="C138" s="36">
        <v>8</v>
      </c>
      <c r="D138" s="36" t="s">
        <v>59</v>
      </c>
    </row>
    <row r="139" spans="1:6" ht="15" x14ac:dyDescent="0.25">
      <c r="A139" s="36">
        <v>9.9000000000000005E-2</v>
      </c>
      <c r="B139" s="36" t="s">
        <v>55</v>
      </c>
      <c r="C139" s="36">
        <v>9</v>
      </c>
      <c r="D139" s="36" t="s">
        <v>50</v>
      </c>
    </row>
    <row r="140" spans="1:6" ht="15" x14ac:dyDescent="0.25">
      <c r="A140" s="36">
        <v>3.9E-2</v>
      </c>
      <c r="B140" s="36" t="s">
        <v>44</v>
      </c>
      <c r="C140" s="36">
        <v>10</v>
      </c>
      <c r="D140" s="36" t="s">
        <v>51</v>
      </c>
    </row>
    <row r="141" spans="1:6" ht="15" x14ac:dyDescent="0.25">
      <c r="A141" s="36">
        <v>0.13300000000000001</v>
      </c>
      <c r="B141" s="36" t="s">
        <v>55</v>
      </c>
      <c r="C141" s="36">
        <v>11</v>
      </c>
      <c r="D141" s="36" t="s">
        <v>52</v>
      </c>
    </row>
    <row r="142" spans="1:6" ht="15" x14ac:dyDescent="0.25">
      <c r="A142" s="36">
        <v>3.5999999999999997E-2</v>
      </c>
      <c r="B142" s="36" t="s">
        <v>44</v>
      </c>
      <c r="C142" s="36">
        <v>12</v>
      </c>
      <c r="D142" s="36" t="s">
        <v>60</v>
      </c>
    </row>
    <row r="143" spans="1:6" ht="15" x14ac:dyDescent="0.25">
      <c r="A143" s="36">
        <v>0</v>
      </c>
      <c r="B143" s="36" t="s">
        <v>44</v>
      </c>
      <c r="C143" s="36">
        <v>13</v>
      </c>
      <c r="D143" s="36" t="s">
        <v>61</v>
      </c>
    </row>
    <row r="144" spans="1:6" ht="15" x14ac:dyDescent="0.25">
      <c r="A144" s="36">
        <v>1.7000000000000001E-2</v>
      </c>
      <c r="B144" s="36" t="s">
        <v>44</v>
      </c>
      <c r="C144" s="36">
        <v>14</v>
      </c>
      <c r="D144" s="36" t="s">
        <v>53</v>
      </c>
    </row>
    <row r="145" spans="1:6" ht="15" x14ac:dyDescent="0.25">
      <c r="A145" s="36">
        <v>6.3E-2</v>
      </c>
      <c r="B145" s="36" t="s">
        <v>44</v>
      </c>
      <c r="C145" s="36">
        <v>15</v>
      </c>
      <c r="D145" s="36" t="s">
        <v>54</v>
      </c>
    </row>
    <row r="146" spans="1:6" ht="15" x14ac:dyDescent="0.25">
      <c r="A146" s="36">
        <v>0.109</v>
      </c>
      <c r="B146" s="36" t="s">
        <v>44</v>
      </c>
      <c r="C146" s="36">
        <v>16</v>
      </c>
      <c r="D146" s="36" t="s">
        <v>56</v>
      </c>
    </row>
    <row r="147" spans="1:6" ht="15" x14ac:dyDescent="0.25">
      <c r="A147" s="36">
        <v>0.104</v>
      </c>
      <c r="B147" s="36" t="s">
        <v>55</v>
      </c>
      <c r="C147" s="36">
        <v>17</v>
      </c>
      <c r="D147" s="36" t="s">
        <v>57</v>
      </c>
    </row>
    <row r="148" spans="1:6" ht="15" x14ac:dyDescent="0.25">
      <c r="A148" s="36">
        <v>0.156</v>
      </c>
      <c r="B148" s="36" t="s">
        <v>40</v>
      </c>
      <c r="C148" s="36">
        <v>18</v>
      </c>
      <c r="D148" s="36" t="s">
        <v>58</v>
      </c>
    </row>
    <row r="150" spans="1:6" ht="15" x14ac:dyDescent="0.25">
      <c r="A150" s="36">
        <v>0.10199999999999999</v>
      </c>
      <c r="B150" s="36" t="s">
        <v>40</v>
      </c>
      <c r="C150" s="36">
        <v>1</v>
      </c>
      <c r="D150" s="36" t="s">
        <v>41</v>
      </c>
      <c r="F150">
        <v>9</v>
      </c>
    </row>
    <row r="151" spans="1:6" ht="15" x14ac:dyDescent="0.25">
      <c r="A151" s="36">
        <v>4.3999999999999997E-2</v>
      </c>
      <c r="B151" s="36" t="s">
        <v>55</v>
      </c>
      <c r="C151" s="36">
        <v>2</v>
      </c>
      <c r="D151" s="36" t="s">
        <v>43</v>
      </c>
    </row>
    <row r="152" spans="1:6" ht="15" x14ac:dyDescent="0.25">
      <c r="A152" s="36">
        <v>-3.3000000000000002E-2</v>
      </c>
      <c r="B152" s="36" t="s">
        <v>44</v>
      </c>
      <c r="C152" s="36">
        <v>3</v>
      </c>
      <c r="D152" s="36" t="s">
        <v>45</v>
      </c>
    </row>
    <row r="153" spans="1:6" ht="15" x14ac:dyDescent="0.25">
      <c r="A153" s="36">
        <v>4.1000000000000002E-2</v>
      </c>
      <c r="B153" s="36" t="s">
        <v>44</v>
      </c>
      <c r="C153" s="36">
        <v>4</v>
      </c>
      <c r="D153" s="36" t="s">
        <v>46</v>
      </c>
    </row>
    <row r="154" spans="1:6" ht="15" x14ac:dyDescent="0.25">
      <c r="A154" s="36">
        <v>0.09</v>
      </c>
      <c r="B154" s="36" t="s">
        <v>44</v>
      </c>
      <c r="C154" s="36">
        <v>5</v>
      </c>
      <c r="D154" s="36" t="s">
        <v>47</v>
      </c>
    </row>
    <row r="155" spans="1:6" ht="15" x14ac:dyDescent="0.25">
      <c r="A155" s="36">
        <v>0.16800000000000001</v>
      </c>
      <c r="B155" s="36" t="s">
        <v>44</v>
      </c>
      <c r="C155" s="36">
        <v>6</v>
      </c>
      <c r="D155" s="36" t="s">
        <v>48</v>
      </c>
    </row>
    <row r="156" spans="1:6" ht="15" x14ac:dyDescent="0.25">
      <c r="A156" s="36">
        <v>0.122</v>
      </c>
      <c r="B156" s="36" t="s">
        <v>44</v>
      </c>
      <c r="C156" s="36">
        <v>7</v>
      </c>
      <c r="D156" s="36" t="s">
        <v>49</v>
      </c>
    </row>
    <row r="157" spans="1:6" ht="15" x14ac:dyDescent="0.25">
      <c r="A157" s="36">
        <v>3.9E-2</v>
      </c>
      <c r="B157" s="36" t="s">
        <v>44</v>
      </c>
      <c r="C157" s="36">
        <v>8</v>
      </c>
      <c r="D157" s="36" t="s">
        <v>59</v>
      </c>
    </row>
    <row r="158" spans="1:6" ht="15" x14ac:dyDescent="0.25">
      <c r="A158" s="36">
        <v>0.107</v>
      </c>
      <c r="B158" s="36" t="s">
        <v>55</v>
      </c>
      <c r="C158" s="36">
        <v>9</v>
      </c>
      <c r="D158" s="36" t="s">
        <v>50</v>
      </c>
    </row>
    <row r="159" spans="1:6" ht="15" x14ac:dyDescent="0.25">
      <c r="A159" s="36">
        <v>3.9E-2</v>
      </c>
      <c r="B159" s="36" t="s">
        <v>44</v>
      </c>
      <c r="C159" s="36">
        <v>10</v>
      </c>
      <c r="D159" s="36" t="s">
        <v>51</v>
      </c>
    </row>
    <row r="160" spans="1:6" ht="15" x14ac:dyDescent="0.25">
      <c r="A160" s="36">
        <v>-5.0000000000000001E-3</v>
      </c>
      <c r="B160" s="36" t="s">
        <v>62</v>
      </c>
      <c r="C160" s="36">
        <v>11</v>
      </c>
      <c r="D160" s="36" t="s">
        <v>52</v>
      </c>
    </row>
    <row r="161" spans="1:6" ht="15" x14ac:dyDescent="0.25">
      <c r="A161" s="36">
        <v>3.7999999999999999E-2</v>
      </c>
      <c r="B161" s="36" t="s">
        <v>44</v>
      </c>
      <c r="C161" s="36">
        <v>12</v>
      </c>
      <c r="D161" s="36" t="s">
        <v>60</v>
      </c>
    </row>
    <row r="162" spans="1:6" ht="15" x14ac:dyDescent="0.25">
      <c r="A162" s="36">
        <v>0</v>
      </c>
      <c r="B162" s="36" t="s">
        <v>55</v>
      </c>
      <c r="C162" s="36">
        <v>13</v>
      </c>
      <c r="D162" s="36" t="s">
        <v>61</v>
      </c>
    </row>
    <row r="163" spans="1:6" ht="15" x14ac:dyDescent="0.25">
      <c r="A163" s="36">
        <v>1.7000000000000001E-2</v>
      </c>
      <c r="B163" s="36" t="s">
        <v>63</v>
      </c>
      <c r="C163" s="36">
        <v>14</v>
      </c>
      <c r="D163" s="36" t="s">
        <v>53</v>
      </c>
    </row>
    <row r="164" spans="1:6" ht="15" x14ac:dyDescent="0.25">
      <c r="A164" s="36">
        <v>4.4999999999999998E-2</v>
      </c>
      <c r="B164" s="36" t="s">
        <v>62</v>
      </c>
      <c r="C164" s="36">
        <v>15</v>
      </c>
      <c r="D164" s="36" t="s">
        <v>54</v>
      </c>
    </row>
    <row r="165" spans="1:6" ht="15" x14ac:dyDescent="0.25">
      <c r="A165" s="36">
        <v>0.11</v>
      </c>
      <c r="B165" s="36" t="s">
        <v>44</v>
      </c>
      <c r="C165" s="36">
        <v>16</v>
      </c>
      <c r="D165" s="36" t="s">
        <v>56</v>
      </c>
    </row>
    <row r="166" spans="1:6" ht="15" x14ac:dyDescent="0.25">
      <c r="A166" s="36">
        <v>0.105</v>
      </c>
      <c r="B166" s="36" t="s">
        <v>55</v>
      </c>
      <c r="C166" s="36">
        <v>17</v>
      </c>
      <c r="D166" s="36" t="s">
        <v>57</v>
      </c>
    </row>
    <row r="167" spans="1:6" ht="15" x14ac:dyDescent="0.25">
      <c r="A167" s="36">
        <v>0.16500000000000001</v>
      </c>
      <c r="B167" s="36" t="s">
        <v>40</v>
      </c>
      <c r="C167" s="36">
        <v>18</v>
      </c>
      <c r="D167" s="36" t="s">
        <v>58</v>
      </c>
    </row>
    <row r="169" spans="1:6" ht="15" x14ac:dyDescent="0.25">
      <c r="A169" s="36">
        <v>3.4000000000000002E-2</v>
      </c>
      <c r="B169" s="36" t="s">
        <v>40</v>
      </c>
      <c r="C169" s="36">
        <v>1</v>
      </c>
      <c r="D169" s="36" t="s">
        <v>41</v>
      </c>
      <c r="F169">
        <v>10</v>
      </c>
    </row>
    <row r="170" spans="1:6" ht="15" x14ac:dyDescent="0.25">
      <c r="A170" s="36">
        <v>2.5999999999999999E-2</v>
      </c>
      <c r="B170" s="36" t="s">
        <v>55</v>
      </c>
      <c r="C170" s="36">
        <v>2</v>
      </c>
      <c r="D170" s="36" t="s">
        <v>43</v>
      </c>
    </row>
    <row r="171" spans="1:6" ht="15" x14ac:dyDescent="0.25">
      <c r="A171" s="36">
        <v>5.0999999999999997E-2</v>
      </c>
      <c r="B171" s="36" t="s">
        <v>44</v>
      </c>
      <c r="C171" s="36">
        <v>4</v>
      </c>
      <c r="D171" s="36" t="s">
        <v>46</v>
      </c>
    </row>
    <row r="172" spans="1:6" ht="15" x14ac:dyDescent="0.25">
      <c r="A172" s="36">
        <v>0.13</v>
      </c>
      <c r="B172" s="36" t="s">
        <v>44</v>
      </c>
      <c r="C172" s="36">
        <v>5</v>
      </c>
      <c r="D172" s="36" t="s">
        <v>47</v>
      </c>
    </row>
    <row r="173" spans="1:6" ht="15" x14ac:dyDescent="0.25">
      <c r="A173" s="36">
        <v>0.193</v>
      </c>
      <c r="B173" s="36" t="s">
        <v>44</v>
      </c>
      <c r="C173" s="36">
        <v>6</v>
      </c>
      <c r="D173" s="36" t="s">
        <v>48</v>
      </c>
    </row>
    <row r="174" spans="1:6" ht="15" x14ac:dyDescent="0.25">
      <c r="A174" s="36">
        <v>0.216</v>
      </c>
      <c r="B174" s="36" t="s">
        <v>55</v>
      </c>
      <c r="C174" s="36">
        <v>7</v>
      </c>
      <c r="D174" s="36" t="s">
        <v>49</v>
      </c>
    </row>
    <row r="175" spans="1:6" ht="15" x14ac:dyDescent="0.25">
      <c r="A175" s="36">
        <v>2E-3</v>
      </c>
      <c r="B175" s="36" t="s">
        <v>62</v>
      </c>
      <c r="C175" s="36">
        <v>8</v>
      </c>
      <c r="D175" s="36" t="s">
        <v>59</v>
      </c>
    </row>
    <row r="176" spans="1:6" ht="15" x14ac:dyDescent="0.25">
      <c r="A176" s="36">
        <v>0.10199999999999999</v>
      </c>
      <c r="B176" s="36" t="s">
        <v>44</v>
      </c>
      <c r="C176" s="36">
        <v>9</v>
      </c>
      <c r="D176" s="36" t="s">
        <v>50</v>
      </c>
    </row>
    <row r="177" spans="1:6" ht="15" x14ac:dyDescent="0.25">
      <c r="A177" s="36">
        <v>5.1999999999999998E-2</v>
      </c>
      <c r="B177" s="36" t="s">
        <v>44</v>
      </c>
      <c r="C177" s="36">
        <v>10</v>
      </c>
      <c r="D177" s="36" t="s">
        <v>51</v>
      </c>
    </row>
    <row r="178" spans="1:6" ht="15" x14ac:dyDescent="0.25">
      <c r="A178" s="36">
        <v>0.183</v>
      </c>
      <c r="B178" s="36" t="s">
        <v>55</v>
      </c>
      <c r="C178" s="36">
        <v>11</v>
      </c>
      <c r="D178" s="36" t="s">
        <v>52</v>
      </c>
    </row>
    <row r="179" spans="1:6" ht="15" x14ac:dyDescent="0.25">
      <c r="A179" s="36">
        <v>5.0999999999999997E-2</v>
      </c>
      <c r="B179" s="36" t="s">
        <v>44</v>
      </c>
      <c r="C179" s="36">
        <v>12</v>
      </c>
      <c r="D179" s="36" t="s">
        <v>60</v>
      </c>
    </row>
    <row r="180" spans="1:6" ht="15" x14ac:dyDescent="0.25">
      <c r="A180" s="36">
        <v>0</v>
      </c>
      <c r="B180" s="36" t="s">
        <v>55</v>
      </c>
      <c r="C180" s="36">
        <v>13</v>
      </c>
      <c r="D180" s="36" t="s">
        <v>61</v>
      </c>
    </row>
    <row r="181" spans="1:6" ht="15" x14ac:dyDescent="0.25">
      <c r="A181" s="36">
        <v>2.1000000000000001E-2</v>
      </c>
      <c r="B181" s="36" t="s">
        <v>63</v>
      </c>
      <c r="C181" s="36">
        <v>14</v>
      </c>
      <c r="D181" s="36" t="s">
        <v>53</v>
      </c>
    </row>
    <row r="182" spans="1:6" ht="15" x14ac:dyDescent="0.25">
      <c r="A182" s="36">
        <v>9.4E-2</v>
      </c>
      <c r="B182" s="36" t="s">
        <v>44</v>
      </c>
      <c r="C182" s="36">
        <v>15</v>
      </c>
      <c r="D182" s="36" t="s">
        <v>54</v>
      </c>
    </row>
    <row r="183" spans="1:6" ht="15" x14ac:dyDescent="0.25">
      <c r="A183" s="36">
        <v>0.16500000000000001</v>
      </c>
      <c r="B183" s="36" t="s">
        <v>55</v>
      </c>
      <c r="C183" s="36">
        <v>16</v>
      </c>
      <c r="D183" s="36" t="s">
        <v>56</v>
      </c>
    </row>
    <row r="184" spans="1:6" ht="15" x14ac:dyDescent="0.25">
      <c r="A184" s="36">
        <v>0.16500000000000001</v>
      </c>
      <c r="B184" s="36" t="s">
        <v>55</v>
      </c>
      <c r="C184" s="36">
        <v>17</v>
      </c>
      <c r="D184" s="36" t="s">
        <v>57</v>
      </c>
    </row>
    <row r="185" spans="1:6" ht="15" x14ac:dyDescent="0.25">
      <c r="A185" s="36">
        <v>0.19400000000000001</v>
      </c>
      <c r="B185" s="36" t="s">
        <v>42</v>
      </c>
      <c r="C185" s="36">
        <v>18</v>
      </c>
      <c r="D185" s="36" t="s">
        <v>58</v>
      </c>
    </row>
    <row r="188" spans="1:6" ht="15" x14ac:dyDescent="0.25">
      <c r="A188" s="36">
        <v>3.3000000000000002E-2</v>
      </c>
      <c r="B188" s="36" t="s">
        <v>40</v>
      </c>
      <c r="C188" s="36">
        <v>1</v>
      </c>
      <c r="D188" s="36" t="s">
        <v>41</v>
      </c>
      <c r="F188">
        <v>11</v>
      </c>
    </row>
    <row r="189" spans="1:6" ht="15" x14ac:dyDescent="0.25">
      <c r="A189" s="36">
        <v>2.9000000000000001E-2</v>
      </c>
      <c r="B189" s="36" t="s">
        <v>55</v>
      </c>
      <c r="C189" s="36">
        <v>2</v>
      </c>
      <c r="D189" s="36" t="s">
        <v>43</v>
      </c>
    </row>
    <row r="190" spans="1:6" ht="15" x14ac:dyDescent="0.25">
      <c r="A190" s="36">
        <v>-5.7000000000000002E-2</v>
      </c>
      <c r="B190" s="36" t="s">
        <v>44</v>
      </c>
      <c r="C190" s="36">
        <v>3</v>
      </c>
      <c r="D190" s="36" t="s">
        <v>45</v>
      </c>
    </row>
    <row r="191" spans="1:6" ht="15" x14ac:dyDescent="0.25">
      <c r="A191" s="36">
        <v>5.0999999999999997E-2</v>
      </c>
      <c r="B191" s="36" t="s">
        <v>44</v>
      </c>
      <c r="C191" s="36">
        <v>4</v>
      </c>
      <c r="D191" s="36" t="s">
        <v>46</v>
      </c>
    </row>
    <row r="192" spans="1:6" ht="15" x14ac:dyDescent="0.25">
      <c r="A192" s="36">
        <v>0.11899999999999999</v>
      </c>
      <c r="B192" s="36" t="s">
        <v>44</v>
      </c>
      <c r="C192" s="36">
        <v>5</v>
      </c>
      <c r="D192" s="36" t="s">
        <v>47</v>
      </c>
    </row>
    <row r="193" spans="1:6" ht="15" x14ac:dyDescent="0.25">
      <c r="A193" s="36">
        <v>0.18099999999999999</v>
      </c>
      <c r="B193" s="36" t="s">
        <v>44</v>
      </c>
      <c r="C193" s="36">
        <v>6</v>
      </c>
      <c r="D193" s="36" t="s">
        <v>48</v>
      </c>
    </row>
    <row r="194" spans="1:6" ht="15" x14ac:dyDescent="0.25">
      <c r="A194" s="36">
        <v>0.22600000000000001</v>
      </c>
      <c r="B194" s="36" t="s">
        <v>55</v>
      </c>
      <c r="C194" s="36">
        <v>7</v>
      </c>
      <c r="D194" s="36" t="s">
        <v>49</v>
      </c>
    </row>
    <row r="195" spans="1:6" ht="15" x14ac:dyDescent="0.25">
      <c r="A195" s="36">
        <v>2E-3</v>
      </c>
      <c r="B195" s="36" t="s">
        <v>62</v>
      </c>
      <c r="C195" s="36">
        <v>8</v>
      </c>
      <c r="D195" s="36" t="s">
        <v>59</v>
      </c>
    </row>
    <row r="196" spans="1:6" ht="15" x14ac:dyDescent="0.25">
      <c r="A196" s="36">
        <v>0.10199999999999999</v>
      </c>
      <c r="B196" s="36" t="s">
        <v>55</v>
      </c>
      <c r="C196" s="36">
        <v>9</v>
      </c>
      <c r="D196" s="36" t="s">
        <v>50</v>
      </c>
    </row>
    <row r="197" spans="1:6" ht="15" x14ac:dyDescent="0.25">
      <c r="A197" s="36">
        <v>6.0999999999999999E-2</v>
      </c>
      <c r="B197" s="36" t="s">
        <v>44</v>
      </c>
      <c r="C197" s="36">
        <v>10</v>
      </c>
      <c r="D197" s="36" t="s">
        <v>51</v>
      </c>
    </row>
    <row r="198" spans="1:6" ht="15" x14ac:dyDescent="0.25">
      <c r="A198" s="36">
        <v>-4.0000000000000001E-3</v>
      </c>
      <c r="B198" s="36" t="s">
        <v>62</v>
      </c>
      <c r="C198" s="36">
        <v>11</v>
      </c>
      <c r="D198" s="36" t="s">
        <v>52</v>
      </c>
    </row>
    <row r="199" spans="1:6" ht="15" x14ac:dyDescent="0.25">
      <c r="A199" s="36">
        <v>0.05</v>
      </c>
      <c r="B199" s="36" t="s">
        <v>44</v>
      </c>
      <c r="C199" s="36">
        <v>12</v>
      </c>
      <c r="D199" s="36" t="s">
        <v>60</v>
      </c>
    </row>
    <row r="200" spans="1:6" ht="15" x14ac:dyDescent="0.25">
      <c r="A200" s="36">
        <v>0</v>
      </c>
      <c r="B200" s="36" t="s">
        <v>55</v>
      </c>
      <c r="C200" s="36">
        <v>13</v>
      </c>
      <c r="D200" s="36" t="s">
        <v>61</v>
      </c>
    </row>
    <row r="201" spans="1:6" ht="15" x14ac:dyDescent="0.25">
      <c r="A201" s="36">
        <v>2.1000000000000001E-2</v>
      </c>
      <c r="B201" s="36" t="s">
        <v>63</v>
      </c>
      <c r="C201" s="36">
        <v>14</v>
      </c>
      <c r="D201" s="36" t="s">
        <v>53</v>
      </c>
    </row>
    <row r="202" spans="1:6" ht="15" x14ac:dyDescent="0.25">
      <c r="A202" s="36">
        <v>9.0999999999999998E-2</v>
      </c>
      <c r="B202" s="36" t="s">
        <v>44</v>
      </c>
      <c r="C202" s="36">
        <v>15</v>
      </c>
      <c r="D202" s="36" t="s">
        <v>54</v>
      </c>
    </row>
    <row r="203" spans="1:6" ht="15" x14ac:dyDescent="0.25">
      <c r="A203" s="36">
        <v>0.154</v>
      </c>
      <c r="B203" s="36" t="s">
        <v>55</v>
      </c>
      <c r="C203" s="36">
        <v>16</v>
      </c>
      <c r="D203" s="36" t="s">
        <v>56</v>
      </c>
    </row>
    <row r="204" spans="1:6" ht="15" x14ac:dyDescent="0.25">
      <c r="A204" s="36">
        <v>0.16200000000000001</v>
      </c>
      <c r="B204" s="36" t="s">
        <v>55</v>
      </c>
      <c r="C204" s="36">
        <v>17</v>
      </c>
      <c r="D204" s="36" t="s">
        <v>57</v>
      </c>
    </row>
    <row r="205" spans="1:6" ht="15" x14ac:dyDescent="0.25">
      <c r="A205" s="36">
        <v>0.19700000000000001</v>
      </c>
      <c r="B205" s="36" t="s">
        <v>42</v>
      </c>
      <c r="C205" s="36">
        <v>18</v>
      </c>
      <c r="D205" s="36" t="s">
        <v>58</v>
      </c>
    </row>
    <row r="207" spans="1:6" ht="15" x14ac:dyDescent="0.25">
      <c r="A207" s="36">
        <v>3.5000000000000003E-2</v>
      </c>
      <c r="B207" s="36" t="s">
        <v>40</v>
      </c>
      <c r="C207" s="36">
        <v>1</v>
      </c>
      <c r="D207" s="36" t="s">
        <v>41</v>
      </c>
      <c r="F207">
        <v>12</v>
      </c>
    </row>
    <row r="208" spans="1:6" ht="15" x14ac:dyDescent="0.25">
      <c r="A208" s="36">
        <v>2.7E-2</v>
      </c>
      <c r="B208" s="36" t="s">
        <v>55</v>
      </c>
      <c r="C208" s="36">
        <v>2</v>
      </c>
      <c r="D208" s="36" t="s">
        <v>43</v>
      </c>
    </row>
    <row r="209" spans="1:4" ht="15" x14ac:dyDescent="0.25">
      <c r="A209" s="36">
        <v>5.1999999999999998E-2</v>
      </c>
      <c r="B209" s="36" t="s">
        <v>44</v>
      </c>
      <c r="C209" s="36">
        <v>4</v>
      </c>
      <c r="D209" s="36" t="s">
        <v>46</v>
      </c>
    </row>
    <row r="210" spans="1:4" ht="15" x14ac:dyDescent="0.25">
      <c r="A210" s="36">
        <v>0.11899999999999999</v>
      </c>
      <c r="B210" s="36" t="s">
        <v>44</v>
      </c>
      <c r="C210" s="36">
        <v>5</v>
      </c>
      <c r="D210" s="36" t="s">
        <v>47</v>
      </c>
    </row>
    <row r="211" spans="1:4" ht="15" x14ac:dyDescent="0.25">
      <c r="A211" s="36">
        <v>0.19800000000000001</v>
      </c>
      <c r="B211" s="36" t="s">
        <v>44</v>
      </c>
      <c r="C211" s="36">
        <v>6</v>
      </c>
      <c r="D211" s="36" t="s">
        <v>48</v>
      </c>
    </row>
    <row r="212" spans="1:4" ht="15" x14ac:dyDescent="0.25">
      <c r="A212" s="36">
        <v>0.223</v>
      </c>
      <c r="B212" s="36" t="s">
        <v>55</v>
      </c>
      <c r="C212" s="36">
        <v>7</v>
      </c>
      <c r="D212" s="36" t="s">
        <v>49</v>
      </c>
    </row>
    <row r="213" spans="1:4" ht="15" x14ac:dyDescent="0.25">
      <c r="A213" s="36">
        <v>2E-3</v>
      </c>
      <c r="B213" s="36" t="s">
        <v>62</v>
      </c>
      <c r="C213" s="36">
        <v>8</v>
      </c>
      <c r="D213" s="36" t="s">
        <v>59</v>
      </c>
    </row>
    <row r="214" spans="1:4" ht="15" x14ac:dyDescent="0.25">
      <c r="A214" s="36">
        <v>0.107</v>
      </c>
      <c r="B214" s="36" t="s">
        <v>55</v>
      </c>
      <c r="C214" s="36">
        <v>9</v>
      </c>
      <c r="D214" s="36" t="s">
        <v>50</v>
      </c>
    </row>
    <row r="215" spans="1:4" ht="15" x14ac:dyDescent="0.25">
      <c r="A215" s="36">
        <v>4.7E-2</v>
      </c>
      <c r="B215" s="36" t="s">
        <v>44</v>
      </c>
      <c r="C215" s="36">
        <v>10</v>
      </c>
      <c r="D215" s="36" t="s">
        <v>51</v>
      </c>
    </row>
    <row r="216" spans="1:4" ht="15" x14ac:dyDescent="0.25">
      <c r="A216" s="36">
        <v>0.188</v>
      </c>
      <c r="B216" s="36" t="s">
        <v>55</v>
      </c>
      <c r="C216" s="36">
        <v>11</v>
      </c>
      <c r="D216" s="36" t="s">
        <v>52</v>
      </c>
    </row>
    <row r="217" spans="1:4" ht="15" x14ac:dyDescent="0.25">
      <c r="A217" s="36">
        <v>5.1999999999999998E-2</v>
      </c>
      <c r="B217" s="36" t="s">
        <v>44</v>
      </c>
      <c r="C217" s="36">
        <v>12</v>
      </c>
      <c r="D217" s="36" t="s">
        <v>60</v>
      </c>
    </row>
    <row r="218" spans="1:4" ht="15" x14ac:dyDescent="0.25">
      <c r="A218" s="36">
        <v>0</v>
      </c>
      <c r="B218" s="36" t="s">
        <v>55</v>
      </c>
      <c r="C218" s="36">
        <v>13</v>
      </c>
      <c r="D218" s="36" t="s">
        <v>61</v>
      </c>
    </row>
    <row r="219" spans="1:4" ht="15" x14ac:dyDescent="0.25">
      <c r="A219" s="36">
        <v>2.1999999999999999E-2</v>
      </c>
      <c r="B219" s="36" t="s">
        <v>63</v>
      </c>
      <c r="C219" s="36">
        <v>14</v>
      </c>
      <c r="D219" s="36" t="s">
        <v>53</v>
      </c>
    </row>
    <row r="220" spans="1:4" ht="15" x14ac:dyDescent="0.25">
      <c r="A220" s="36">
        <v>9.8000000000000004E-2</v>
      </c>
      <c r="B220" s="36" t="s">
        <v>44</v>
      </c>
      <c r="C220" s="36">
        <v>15</v>
      </c>
      <c r="D220" s="36" t="s">
        <v>54</v>
      </c>
    </row>
    <row r="221" spans="1:4" ht="15" x14ac:dyDescent="0.25">
      <c r="A221" s="36">
        <v>0.16900000000000001</v>
      </c>
      <c r="B221" s="36" t="s">
        <v>55</v>
      </c>
      <c r="C221" s="36">
        <v>16</v>
      </c>
      <c r="D221" s="36" t="s">
        <v>56</v>
      </c>
    </row>
    <row r="222" spans="1:4" ht="15" x14ac:dyDescent="0.25">
      <c r="A222" s="36">
        <v>0.17</v>
      </c>
      <c r="B222" s="36" t="s">
        <v>55</v>
      </c>
      <c r="C222" s="36">
        <v>17</v>
      </c>
      <c r="D222" s="36" t="s">
        <v>57</v>
      </c>
    </row>
    <row r="223" spans="1:4" ht="15" x14ac:dyDescent="0.25">
      <c r="A223" s="36">
        <v>0.2</v>
      </c>
      <c r="B223" s="36" t="s">
        <v>42</v>
      </c>
      <c r="C223" s="36">
        <v>18</v>
      </c>
      <c r="D223" s="36" t="s">
        <v>58</v>
      </c>
    </row>
    <row r="225" spans="1:6" ht="15" x14ac:dyDescent="0.25">
      <c r="A225" s="36">
        <v>9.5000000000000001E-2</v>
      </c>
      <c r="B225" s="36" t="s">
        <v>40</v>
      </c>
      <c r="C225" s="36">
        <v>1</v>
      </c>
      <c r="D225" s="36" t="s">
        <v>41</v>
      </c>
      <c r="F225">
        <v>13</v>
      </c>
    </row>
    <row r="226" spans="1:6" ht="15" x14ac:dyDescent="0.25">
      <c r="A226" s="36">
        <v>4.4999999999999998E-2</v>
      </c>
      <c r="B226" s="36" t="s">
        <v>55</v>
      </c>
      <c r="C226" s="36">
        <v>2</v>
      </c>
      <c r="D226" s="36" t="s">
        <v>43</v>
      </c>
    </row>
    <row r="227" spans="1:6" ht="15" x14ac:dyDescent="0.25">
      <c r="A227" s="36">
        <v>8.0000000000000002E-3</v>
      </c>
      <c r="B227" s="36" t="s">
        <v>44</v>
      </c>
      <c r="C227" s="36">
        <v>3</v>
      </c>
      <c r="D227" s="36" t="s">
        <v>45</v>
      </c>
    </row>
    <row r="228" spans="1:6" ht="15" x14ac:dyDescent="0.25">
      <c r="A228" s="36">
        <v>4.2999999999999997E-2</v>
      </c>
      <c r="B228" s="36" t="s">
        <v>44</v>
      </c>
      <c r="C228" s="36">
        <v>4</v>
      </c>
      <c r="D228" s="36" t="s">
        <v>46</v>
      </c>
    </row>
    <row r="229" spans="1:6" ht="15" x14ac:dyDescent="0.25">
      <c r="A229" s="36">
        <v>8.4000000000000005E-2</v>
      </c>
      <c r="B229" s="36" t="s">
        <v>44</v>
      </c>
      <c r="C229" s="36">
        <v>5</v>
      </c>
      <c r="D229" s="36" t="s">
        <v>47</v>
      </c>
    </row>
    <row r="230" spans="1:6" ht="15" x14ac:dyDescent="0.25">
      <c r="A230" s="36">
        <v>0.17399999999999999</v>
      </c>
      <c r="B230" s="36" t="s">
        <v>44</v>
      </c>
      <c r="C230" s="36">
        <v>6</v>
      </c>
      <c r="D230" s="36" t="s">
        <v>48</v>
      </c>
    </row>
    <row r="231" spans="1:6" ht="15" x14ac:dyDescent="0.25">
      <c r="A231" s="36">
        <v>0.14499999999999999</v>
      </c>
      <c r="B231" s="36" t="s">
        <v>44</v>
      </c>
      <c r="C231" s="36">
        <v>7</v>
      </c>
      <c r="D231" s="36" t="s">
        <v>49</v>
      </c>
    </row>
    <row r="232" spans="1:6" ht="15" x14ac:dyDescent="0.25">
      <c r="A232" s="36">
        <v>3.7999999999999999E-2</v>
      </c>
      <c r="B232" s="36" t="s">
        <v>44</v>
      </c>
      <c r="C232" s="36">
        <v>8</v>
      </c>
      <c r="D232" s="36" t="s">
        <v>59</v>
      </c>
    </row>
    <row r="233" spans="1:6" ht="15" x14ac:dyDescent="0.25">
      <c r="A233" s="36">
        <v>0.106</v>
      </c>
      <c r="B233" s="36" t="s">
        <v>55</v>
      </c>
      <c r="C233" s="36">
        <v>9</v>
      </c>
      <c r="D233" s="36" t="s">
        <v>50</v>
      </c>
    </row>
    <row r="234" spans="1:6" ht="15" x14ac:dyDescent="0.25">
      <c r="A234" s="36">
        <v>4.3999999999999997E-2</v>
      </c>
      <c r="B234" s="36" t="s">
        <v>44</v>
      </c>
      <c r="C234" s="36">
        <v>10</v>
      </c>
      <c r="D234" s="36" t="s">
        <v>51</v>
      </c>
    </row>
    <row r="235" spans="1:6" ht="15" x14ac:dyDescent="0.25">
      <c r="A235" s="36">
        <v>0.14699999999999999</v>
      </c>
      <c r="B235" s="36" t="s">
        <v>55</v>
      </c>
      <c r="C235" s="36">
        <v>11</v>
      </c>
      <c r="D235" s="36" t="s">
        <v>52</v>
      </c>
    </row>
    <row r="236" spans="1:6" ht="15" x14ac:dyDescent="0.25">
      <c r="A236" s="36">
        <v>0.04</v>
      </c>
      <c r="B236" s="36" t="s">
        <v>44</v>
      </c>
      <c r="C236" s="36">
        <v>12</v>
      </c>
      <c r="D236" s="36" t="s">
        <v>60</v>
      </c>
    </row>
    <row r="237" spans="1:6" ht="15" x14ac:dyDescent="0.25">
      <c r="A237" s="36">
        <v>0</v>
      </c>
      <c r="B237" s="36" t="s">
        <v>55</v>
      </c>
      <c r="C237" s="36">
        <v>13</v>
      </c>
      <c r="D237" s="36" t="s">
        <v>61</v>
      </c>
    </row>
    <row r="238" spans="1:6" ht="15" x14ac:dyDescent="0.25">
      <c r="A238" s="36">
        <v>1.7999999999999999E-2</v>
      </c>
      <c r="B238" s="36" t="s">
        <v>63</v>
      </c>
      <c r="C238" s="36">
        <v>14</v>
      </c>
      <c r="D238" s="36" t="s">
        <v>53</v>
      </c>
    </row>
    <row r="239" spans="1:6" ht="15" x14ac:dyDescent="0.25">
      <c r="A239" s="36">
        <v>5.2999999999999999E-2</v>
      </c>
      <c r="B239" s="36" t="s">
        <v>62</v>
      </c>
      <c r="C239" s="36">
        <v>15</v>
      </c>
      <c r="D239" s="36" t="s">
        <v>54</v>
      </c>
    </row>
    <row r="240" spans="1:6" ht="15" x14ac:dyDescent="0.25">
      <c r="A240" s="36">
        <v>0.122</v>
      </c>
      <c r="B240" s="36" t="s">
        <v>55</v>
      </c>
      <c r="C240" s="36">
        <v>16</v>
      </c>
      <c r="D240" s="36" t="s">
        <v>56</v>
      </c>
    </row>
    <row r="241" spans="1:6" ht="15" x14ac:dyDescent="0.25">
      <c r="A241" s="36">
        <v>0.115</v>
      </c>
      <c r="B241" s="36" t="s">
        <v>55</v>
      </c>
      <c r="C241" s="36">
        <v>17</v>
      </c>
      <c r="D241" s="36" t="s">
        <v>57</v>
      </c>
    </row>
    <row r="242" spans="1:6" ht="15" x14ac:dyDescent="0.25">
      <c r="A242" s="36">
        <v>0.17100000000000001</v>
      </c>
      <c r="B242" s="36" t="s">
        <v>40</v>
      </c>
      <c r="C242" s="36">
        <v>18</v>
      </c>
      <c r="D242" s="36" t="s">
        <v>58</v>
      </c>
    </row>
    <row r="244" spans="1:6" ht="15" x14ac:dyDescent="0.25">
      <c r="A244" s="36">
        <v>8.5999999999999993E-2</v>
      </c>
      <c r="B244" s="36" t="s">
        <v>40</v>
      </c>
      <c r="C244" s="36">
        <v>1</v>
      </c>
      <c r="D244" s="36" t="s">
        <v>41</v>
      </c>
      <c r="F244">
        <v>14</v>
      </c>
    </row>
    <row r="245" spans="1:6" ht="15" x14ac:dyDescent="0.25">
      <c r="A245" s="36">
        <v>4.4999999999999998E-2</v>
      </c>
      <c r="B245" s="36" t="s">
        <v>55</v>
      </c>
      <c r="C245" s="36">
        <v>2</v>
      </c>
      <c r="D245" s="36" t="s">
        <v>43</v>
      </c>
    </row>
    <row r="246" spans="1:6" ht="15" x14ac:dyDescent="0.25">
      <c r="A246" s="36">
        <v>-1.0999999999999999E-2</v>
      </c>
      <c r="B246" s="36" t="s">
        <v>44</v>
      </c>
      <c r="C246" s="36">
        <v>3</v>
      </c>
      <c r="D246" s="36" t="s">
        <v>45</v>
      </c>
    </row>
    <row r="247" spans="1:6" ht="15" x14ac:dyDescent="0.25">
      <c r="A247" s="36">
        <v>4.1000000000000002E-2</v>
      </c>
      <c r="B247" s="36" t="s">
        <v>44</v>
      </c>
      <c r="C247" s="36">
        <v>4</v>
      </c>
      <c r="D247" s="36" t="s">
        <v>46</v>
      </c>
    </row>
    <row r="248" spans="1:6" ht="15" x14ac:dyDescent="0.25">
      <c r="A248" s="36">
        <v>7.5999999999999998E-2</v>
      </c>
      <c r="B248" s="36" t="s">
        <v>44</v>
      </c>
      <c r="C248" s="36">
        <v>5</v>
      </c>
      <c r="D248" s="36" t="s">
        <v>47</v>
      </c>
    </row>
    <row r="249" spans="1:6" ht="15" x14ac:dyDescent="0.25">
      <c r="A249" s="36">
        <v>0.16200000000000001</v>
      </c>
      <c r="B249" s="36" t="s">
        <v>44</v>
      </c>
      <c r="C249" s="36">
        <v>6</v>
      </c>
      <c r="D249" s="36" t="s">
        <v>48</v>
      </c>
    </row>
    <row r="250" spans="1:6" ht="15" x14ac:dyDescent="0.25">
      <c r="A250" s="36">
        <v>0.13800000000000001</v>
      </c>
      <c r="B250" s="36" t="s">
        <v>44</v>
      </c>
      <c r="C250" s="36">
        <v>7</v>
      </c>
      <c r="D250" s="36" t="s">
        <v>49</v>
      </c>
    </row>
    <row r="251" spans="1:6" ht="15" x14ac:dyDescent="0.25">
      <c r="A251" s="36">
        <v>3.9E-2</v>
      </c>
      <c r="B251" s="36" t="s">
        <v>44</v>
      </c>
      <c r="C251" s="36">
        <v>8</v>
      </c>
      <c r="D251" s="36" t="s">
        <v>59</v>
      </c>
    </row>
    <row r="252" spans="1:6" ht="15" x14ac:dyDescent="0.25">
      <c r="A252" s="36">
        <v>0.10199999999999999</v>
      </c>
      <c r="B252" s="36" t="s">
        <v>55</v>
      </c>
      <c r="C252" s="36">
        <v>9</v>
      </c>
      <c r="D252" s="36" t="s">
        <v>50</v>
      </c>
    </row>
    <row r="253" spans="1:6" ht="15" x14ac:dyDescent="0.25">
      <c r="A253" s="36">
        <v>4.2000000000000003E-2</v>
      </c>
      <c r="B253" s="36" t="s">
        <v>44</v>
      </c>
      <c r="C253" s="36">
        <v>10</v>
      </c>
      <c r="D253" s="36" t="s">
        <v>51</v>
      </c>
    </row>
    <row r="254" spans="1:6" ht="15" x14ac:dyDescent="0.25">
      <c r="A254" s="36">
        <v>0.13400000000000001</v>
      </c>
      <c r="B254" s="36" t="s">
        <v>55</v>
      </c>
      <c r="C254" s="36">
        <v>11</v>
      </c>
      <c r="D254" s="36" t="s">
        <v>52</v>
      </c>
    </row>
    <row r="255" spans="1:6" ht="15" x14ac:dyDescent="0.25">
      <c r="A255" s="36">
        <v>3.7999999999999999E-2</v>
      </c>
      <c r="B255" s="36" t="s">
        <v>44</v>
      </c>
      <c r="C255" s="36">
        <v>12</v>
      </c>
      <c r="D255" s="36" t="s">
        <v>60</v>
      </c>
    </row>
    <row r="256" spans="1:6" ht="15" x14ac:dyDescent="0.25">
      <c r="A256" s="36">
        <v>0</v>
      </c>
      <c r="B256" s="36" t="s">
        <v>55</v>
      </c>
      <c r="C256" s="36">
        <v>13</v>
      </c>
      <c r="D256" s="36" t="s">
        <v>61</v>
      </c>
    </row>
    <row r="257" spans="1:6" ht="15" x14ac:dyDescent="0.25">
      <c r="A257" s="36">
        <v>1.7000000000000001E-2</v>
      </c>
      <c r="B257" s="36" t="s">
        <v>63</v>
      </c>
      <c r="C257" s="36">
        <v>14</v>
      </c>
      <c r="D257" s="36" t="s">
        <v>53</v>
      </c>
    </row>
    <row r="258" spans="1:6" ht="15" x14ac:dyDescent="0.25">
      <c r="A258" s="36">
        <v>4.8000000000000001E-2</v>
      </c>
      <c r="B258" s="36" t="s">
        <v>62</v>
      </c>
      <c r="C258" s="36">
        <v>15</v>
      </c>
      <c r="D258" s="36" t="s">
        <v>54</v>
      </c>
    </row>
    <row r="259" spans="1:6" ht="15" x14ac:dyDescent="0.25">
      <c r="A259" s="36">
        <v>0.112</v>
      </c>
      <c r="B259" s="36" t="s">
        <v>44</v>
      </c>
      <c r="C259" s="36">
        <v>16</v>
      </c>
      <c r="D259" s="36" t="s">
        <v>56</v>
      </c>
    </row>
    <row r="260" spans="1:6" ht="15" x14ac:dyDescent="0.25">
      <c r="A260" s="36">
        <v>0.109</v>
      </c>
      <c r="B260" s="36" t="s">
        <v>55</v>
      </c>
      <c r="C260" s="36">
        <v>17</v>
      </c>
      <c r="D260" s="36" t="s">
        <v>57</v>
      </c>
    </row>
    <row r="261" spans="1:6" ht="15" x14ac:dyDescent="0.25">
      <c r="A261" s="36">
        <v>0.16800000000000001</v>
      </c>
      <c r="B261" s="36" t="s">
        <v>55</v>
      </c>
      <c r="C261" s="36">
        <v>18</v>
      </c>
      <c r="D261" s="36" t="s">
        <v>58</v>
      </c>
    </row>
    <row r="264" spans="1:6" ht="15" x14ac:dyDescent="0.25">
      <c r="A264" s="36">
        <v>8.8999999999999996E-2</v>
      </c>
      <c r="B264" s="36" t="s">
        <v>40</v>
      </c>
      <c r="C264" s="36">
        <v>1</v>
      </c>
      <c r="D264" s="36" t="s">
        <v>41</v>
      </c>
      <c r="F264">
        <v>15</v>
      </c>
    </row>
    <row r="265" spans="1:6" ht="15" x14ac:dyDescent="0.25">
      <c r="A265" s="36">
        <v>4.2000000000000003E-2</v>
      </c>
      <c r="B265" s="36" t="s">
        <v>42</v>
      </c>
      <c r="C265" s="36">
        <v>2</v>
      </c>
      <c r="D265" s="36" t="s">
        <v>43</v>
      </c>
    </row>
    <row r="266" spans="1:6" ht="15" x14ac:dyDescent="0.25">
      <c r="A266" s="36">
        <v>-1.0999999999999999E-2</v>
      </c>
      <c r="B266" s="36" t="s">
        <v>44</v>
      </c>
      <c r="C266" s="36">
        <v>3</v>
      </c>
      <c r="D266" s="36" t="s">
        <v>45</v>
      </c>
    </row>
    <row r="267" spans="1:6" ht="15" x14ac:dyDescent="0.25">
      <c r="A267" s="36">
        <v>3.9E-2</v>
      </c>
      <c r="B267" s="36" t="s">
        <v>44</v>
      </c>
      <c r="C267" s="36">
        <v>4</v>
      </c>
      <c r="D267" s="36" t="s">
        <v>46</v>
      </c>
    </row>
    <row r="268" spans="1:6" ht="15" x14ac:dyDescent="0.25">
      <c r="A268" s="36">
        <v>7.0999999999999994E-2</v>
      </c>
      <c r="B268" s="36" t="s">
        <v>44</v>
      </c>
      <c r="C268" s="36">
        <v>5</v>
      </c>
      <c r="D268" s="36" t="s">
        <v>47</v>
      </c>
    </row>
    <row r="269" spans="1:6" ht="15" x14ac:dyDescent="0.25">
      <c r="A269" s="36">
        <v>0.159</v>
      </c>
      <c r="B269" s="36" t="s">
        <v>44</v>
      </c>
      <c r="C269" s="36">
        <v>6</v>
      </c>
      <c r="D269" s="36" t="s">
        <v>48</v>
      </c>
    </row>
    <row r="270" spans="1:6" ht="15" x14ac:dyDescent="0.25">
      <c r="A270" s="36">
        <v>0.126</v>
      </c>
      <c r="B270" s="36" t="s">
        <v>44</v>
      </c>
      <c r="C270" s="36">
        <v>7</v>
      </c>
      <c r="D270" s="36" t="s">
        <v>49</v>
      </c>
    </row>
    <row r="271" spans="1:6" ht="15" x14ac:dyDescent="0.25">
      <c r="A271" s="36">
        <v>3.6999999999999998E-2</v>
      </c>
      <c r="B271" s="36" t="s">
        <v>44</v>
      </c>
      <c r="C271" s="36">
        <v>8</v>
      </c>
      <c r="D271" s="36" t="s">
        <v>59</v>
      </c>
    </row>
    <row r="272" spans="1:6" ht="15" x14ac:dyDescent="0.25">
      <c r="A272" s="36">
        <v>9.7000000000000003E-2</v>
      </c>
      <c r="B272" s="36" t="s">
        <v>55</v>
      </c>
      <c r="C272" s="36">
        <v>9</v>
      </c>
      <c r="D272" s="36" t="s">
        <v>50</v>
      </c>
    </row>
    <row r="273" spans="1:6" ht="15" x14ac:dyDescent="0.25">
      <c r="A273" s="36">
        <v>3.6999999999999998E-2</v>
      </c>
      <c r="B273" s="36" t="s">
        <v>44</v>
      </c>
      <c r="C273" s="36">
        <v>10</v>
      </c>
      <c r="D273" s="36" t="s">
        <v>51</v>
      </c>
    </row>
    <row r="274" spans="1:6" ht="15" x14ac:dyDescent="0.25">
      <c r="A274" s="36">
        <v>0.13100000000000001</v>
      </c>
      <c r="B274" s="36" t="s">
        <v>55</v>
      </c>
      <c r="C274" s="36">
        <v>11</v>
      </c>
      <c r="D274" s="36" t="s">
        <v>52</v>
      </c>
    </row>
    <row r="275" spans="1:6" ht="15" x14ac:dyDescent="0.25">
      <c r="A275" s="36">
        <v>3.5999999999999997E-2</v>
      </c>
      <c r="B275" s="36" t="s">
        <v>44</v>
      </c>
      <c r="C275" s="36">
        <v>12</v>
      </c>
      <c r="D275" s="36" t="s">
        <v>60</v>
      </c>
    </row>
    <row r="276" spans="1:6" ht="15" x14ac:dyDescent="0.25">
      <c r="A276" s="36">
        <v>0</v>
      </c>
      <c r="B276" s="36" t="s">
        <v>55</v>
      </c>
      <c r="C276" s="36">
        <v>13</v>
      </c>
      <c r="D276" s="36" t="s">
        <v>61</v>
      </c>
    </row>
    <row r="277" spans="1:6" ht="15" x14ac:dyDescent="0.25">
      <c r="A277" s="36">
        <v>1.6E-2</v>
      </c>
      <c r="B277" s="36" t="s">
        <v>63</v>
      </c>
      <c r="C277" s="36">
        <v>14</v>
      </c>
      <c r="D277" s="36" t="s">
        <v>53</v>
      </c>
    </row>
    <row r="278" spans="1:6" ht="15" x14ac:dyDescent="0.25">
      <c r="A278" s="36">
        <v>4.5999999999999999E-2</v>
      </c>
      <c r="B278" s="36" t="s">
        <v>62</v>
      </c>
      <c r="C278" s="36">
        <v>15</v>
      </c>
      <c r="D278" s="36" t="s">
        <v>54</v>
      </c>
    </row>
    <row r="279" spans="1:6" ht="15" x14ac:dyDescent="0.25">
      <c r="A279" s="36">
        <v>0.109</v>
      </c>
      <c r="B279" s="36" t="s">
        <v>55</v>
      </c>
      <c r="C279" s="36">
        <v>16</v>
      </c>
      <c r="D279" s="36" t="s">
        <v>56</v>
      </c>
    </row>
    <row r="280" spans="1:6" ht="15" x14ac:dyDescent="0.25">
      <c r="A280" s="36">
        <v>0.10299999999999999</v>
      </c>
      <c r="B280" s="36" t="s">
        <v>55</v>
      </c>
      <c r="C280" s="36">
        <v>17</v>
      </c>
      <c r="D280" s="36" t="s">
        <v>57</v>
      </c>
    </row>
    <row r="281" spans="1:6" ht="15" x14ac:dyDescent="0.25">
      <c r="A281" s="36">
        <v>0.153</v>
      </c>
      <c r="B281" s="36" t="s">
        <v>40</v>
      </c>
      <c r="C281" s="36">
        <v>18</v>
      </c>
      <c r="D281" s="36" t="s">
        <v>58</v>
      </c>
    </row>
    <row r="283" spans="1:6" ht="15" x14ac:dyDescent="0.25">
      <c r="A283" s="36">
        <v>3.2000000000000001E-2</v>
      </c>
      <c r="B283" s="36" t="s">
        <v>40</v>
      </c>
      <c r="C283" s="36">
        <v>1</v>
      </c>
      <c r="D283" s="36" t="s">
        <v>41</v>
      </c>
      <c r="F283">
        <v>16</v>
      </c>
    </row>
    <row r="284" spans="1:6" ht="15" x14ac:dyDescent="0.25">
      <c r="A284" s="36">
        <v>4.2999999999999997E-2</v>
      </c>
      <c r="B284" s="36" t="s">
        <v>55</v>
      </c>
      <c r="C284" s="36">
        <v>2</v>
      </c>
      <c r="D284" s="36" t="s">
        <v>43</v>
      </c>
    </row>
    <row r="285" spans="1:6" ht="15" x14ac:dyDescent="0.25">
      <c r="A285" s="36">
        <v>-5.7000000000000002E-2</v>
      </c>
      <c r="B285" s="36" t="s">
        <v>63</v>
      </c>
      <c r="C285" s="36">
        <v>3</v>
      </c>
      <c r="D285" s="36" t="s">
        <v>45</v>
      </c>
    </row>
    <row r="286" spans="1:6" ht="15" x14ac:dyDescent="0.25">
      <c r="A286" s="36">
        <v>5.0999999999999997E-2</v>
      </c>
      <c r="B286" s="36" t="s">
        <v>44</v>
      </c>
      <c r="C286" s="36">
        <v>4</v>
      </c>
      <c r="D286" s="36" t="s">
        <v>46</v>
      </c>
    </row>
    <row r="287" spans="1:6" ht="15" x14ac:dyDescent="0.25">
      <c r="A287" s="36">
        <v>0.107</v>
      </c>
      <c r="B287" s="36" t="s">
        <v>44</v>
      </c>
      <c r="C287" s="36">
        <v>5</v>
      </c>
      <c r="D287" s="36" t="s">
        <v>47</v>
      </c>
    </row>
    <row r="288" spans="1:6" ht="15" x14ac:dyDescent="0.25">
      <c r="A288" s="36">
        <v>0.193</v>
      </c>
      <c r="B288" s="36" t="s">
        <v>44</v>
      </c>
      <c r="C288" s="36">
        <v>6</v>
      </c>
      <c r="D288" s="36" t="s">
        <v>48</v>
      </c>
    </row>
    <row r="289" spans="1:6" ht="15" x14ac:dyDescent="0.25">
      <c r="A289" s="36">
        <v>0.23100000000000001</v>
      </c>
      <c r="B289" s="36" t="s">
        <v>55</v>
      </c>
      <c r="C289" s="36">
        <v>7</v>
      </c>
      <c r="D289" s="36" t="s">
        <v>49</v>
      </c>
    </row>
    <row r="290" spans="1:6" ht="15" x14ac:dyDescent="0.25">
      <c r="A290" s="36">
        <v>2E-3</v>
      </c>
      <c r="B290" s="36" t="s">
        <v>62</v>
      </c>
      <c r="C290" s="36">
        <v>8</v>
      </c>
      <c r="D290" s="36" t="s">
        <v>59</v>
      </c>
    </row>
    <row r="291" spans="1:6" ht="15" x14ac:dyDescent="0.25">
      <c r="A291" s="36">
        <v>0.106</v>
      </c>
      <c r="B291" s="36" t="s">
        <v>55</v>
      </c>
      <c r="C291" s="36">
        <v>9</v>
      </c>
      <c r="D291" s="36" t="s">
        <v>50</v>
      </c>
    </row>
    <row r="292" spans="1:6" ht="15" x14ac:dyDescent="0.25">
      <c r="A292" s="36">
        <v>0.05</v>
      </c>
      <c r="B292" s="36" t="s">
        <v>44</v>
      </c>
      <c r="C292" s="36">
        <v>10</v>
      </c>
      <c r="D292" s="36" t="s">
        <v>51</v>
      </c>
    </row>
    <row r="293" spans="1:6" ht="15" x14ac:dyDescent="0.25">
      <c r="A293" s="36">
        <v>0.187</v>
      </c>
      <c r="B293" s="36" t="s">
        <v>55</v>
      </c>
      <c r="C293" s="36">
        <v>11</v>
      </c>
      <c r="D293" s="36" t="s">
        <v>52</v>
      </c>
    </row>
    <row r="294" spans="1:6" ht="15" x14ac:dyDescent="0.25">
      <c r="A294" s="36">
        <v>0.05</v>
      </c>
      <c r="B294" s="36" t="s">
        <v>44</v>
      </c>
      <c r="C294" s="36">
        <v>12</v>
      </c>
      <c r="D294" s="36" t="s">
        <v>60</v>
      </c>
    </row>
    <row r="295" spans="1:6" ht="15" x14ac:dyDescent="0.25">
      <c r="A295" s="36">
        <v>0</v>
      </c>
      <c r="B295" s="36" t="s">
        <v>55</v>
      </c>
      <c r="C295" s="36">
        <v>13</v>
      </c>
      <c r="D295" s="36" t="s">
        <v>61</v>
      </c>
    </row>
    <row r="296" spans="1:6" ht="15" x14ac:dyDescent="0.25">
      <c r="A296" s="36">
        <v>2.1000000000000001E-2</v>
      </c>
      <c r="B296" s="36" t="s">
        <v>63</v>
      </c>
      <c r="C296" s="36">
        <v>14</v>
      </c>
      <c r="D296" s="36" t="s">
        <v>53</v>
      </c>
    </row>
    <row r="297" spans="1:6" ht="15" x14ac:dyDescent="0.25">
      <c r="A297" s="36">
        <v>9.5000000000000001E-2</v>
      </c>
      <c r="B297" s="36" t="s">
        <v>44</v>
      </c>
      <c r="C297" s="36">
        <v>15</v>
      </c>
      <c r="D297" s="36" t="s">
        <v>54</v>
      </c>
    </row>
    <row r="298" spans="1:6" ht="15" x14ac:dyDescent="0.25">
      <c r="A298" s="36">
        <v>0.17</v>
      </c>
      <c r="B298" s="36" t="s">
        <v>55</v>
      </c>
      <c r="C298" s="36">
        <v>16</v>
      </c>
      <c r="D298" s="36" t="s">
        <v>56</v>
      </c>
    </row>
    <row r="299" spans="1:6" ht="15" x14ac:dyDescent="0.25">
      <c r="A299" s="36">
        <v>0.17</v>
      </c>
      <c r="B299" s="36" t="s">
        <v>55</v>
      </c>
      <c r="C299" s="36">
        <v>17</v>
      </c>
      <c r="D299" s="36" t="s">
        <v>57</v>
      </c>
    </row>
    <row r="300" spans="1:6" ht="15" x14ac:dyDescent="0.25">
      <c r="A300" s="36">
        <v>0.19800000000000001</v>
      </c>
      <c r="B300" s="36" t="s">
        <v>42</v>
      </c>
      <c r="C300" s="36">
        <v>18</v>
      </c>
      <c r="D300" s="36" t="s">
        <v>58</v>
      </c>
    </row>
    <row r="303" spans="1:6" ht="15" x14ac:dyDescent="0.25">
      <c r="A303" s="36">
        <v>2.8000000000000001E-2</v>
      </c>
      <c r="B303" s="36" t="s">
        <v>40</v>
      </c>
      <c r="C303" s="36">
        <v>1</v>
      </c>
      <c r="D303" s="36" t="s">
        <v>41</v>
      </c>
      <c r="F303">
        <v>17</v>
      </c>
    </row>
    <row r="304" spans="1:6" ht="15" x14ac:dyDescent="0.25">
      <c r="A304" s="36">
        <v>3.5000000000000003E-2</v>
      </c>
      <c r="B304" s="36" t="s">
        <v>42</v>
      </c>
      <c r="C304" s="36">
        <v>2</v>
      </c>
      <c r="D304" s="36" t="s">
        <v>43</v>
      </c>
    </row>
    <row r="305" spans="1:4" ht="15" x14ac:dyDescent="0.25">
      <c r="A305" s="36">
        <v>-5.7000000000000002E-2</v>
      </c>
      <c r="B305" s="36" t="s">
        <v>44</v>
      </c>
      <c r="C305" s="36">
        <v>3</v>
      </c>
      <c r="D305" s="36" t="s">
        <v>45</v>
      </c>
    </row>
    <row r="306" spans="1:4" ht="15" x14ac:dyDescent="0.25">
      <c r="A306" s="36">
        <v>4.7E-2</v>
      </c>
      <c r="B306" s="36" t="s">
        <v>44</v>
      </c>
      <c r="C306" s="36">
        <v>4</v>
      </c>
      <c r="D306" s="36" t="s">
        <v>46</v>
      </c>
    </row>
    <row r="307" spans="1:4" ht="15" x14ac:dyDescent="0.25">
      <c r="A307" s="36">
        <v>9.6000000000000002E-2</v>
      </c>
      <c r="B307" s="36" t="s">
        <v>44</v>
      </c>
      <c r="C307" s="36">
        <v>5</v>
      </c>
      <c r="D307" s="36" t="s">
        <v>47</v>
      </c>
    </row>
    <row r="308" spans="1:4" ht="15" x14ac:dyDescent="0.25">
      <c r="A308" s="36">
        <v>0.17399999999999999</v>
      </c>
      <c r="B308" s="36" t="s">
        <v>44</v>
      </c>
      <c r="C308" s="36">
        <v>6</v>
      </c>
      <c r="D308" s="36" t="s">
        <v>48</v>
      </c>
    </row>
    <row r="309" spans="1:4" ht="15" x14ac:dyDescent="0.25">
      <c r="A309" s="36">
        <v>0.217</v>
      </c>
      <c r="B309" s="36" t="s">
        <v>55</v>
      </c>
      <c r="C309" s="36">
        <v>7</v>
      </c>
      <c r="D309" s="36" t="s">
        <v>49</v>
      </c>
    </row>
    <row r="310" spans="1:4" ht="15" x14ac:dyDescent="0.25">
      <c r="A310" s="36">
        <v>2E-3</v>
      </c>
      <c r="B310" s="36" t="s">
        <v>62</v>
      </c>
      <c r="C310" s="36">
        <v>8</v>
      </c>
      <c r="D310" s="36" t="s">
        <v>59</v>
      </c>
    </row>
    <row r="311" spans="1:4" ht="15" x14ac:dyDescent="0.25">
      <c r="A311" s="36">
        <v>9.5000000000000001E-2</v>
      </c>
      <c r="B311" s="36" t="s">
        <v>55</v>
      </c>
      <c r="C311" s="36">
        <v>9</v>
      </c>
      <c r="D311" s="36" t="s">
        <v>50</v>
      </c>
    </row>
    <row r="312" spans="1:4" ht="15" x14ac:dyDescent="0.25">
      <c r="A312" s="36">
        <v>4.5999999999999999E-2</v>
      </c>
      <c r="B312" s="36" t="s">
        <v>44</v>
      </c>
      <c r="C312" s="36">
        <v>10</v>
      </c>
      <c r="D312" s="36" t="s">
        <v>51</v>
      </c>
    </row>
    <row r="313" spans="1:4" ht="15" x14ac:dyDescent="0.25">
      <c r="A313" s="36">
        <v>0.16700000000000001</v>
      </c>
      <c r="B313" s="36" t="s">
        <v>55</v>
      </c>
      <c r="C313" s="36">
        <v>11</v>
      </c>
      <c r="D313" s="36" t="s">
        <v>52</v>
      </c>
    </row>
    <row r="314" spans="1:4" ht="15" x14ac:dyDescent="0.25">
      <c r="A314" s="36">
        <v>4.7E-2</v>
      </c>
      <c r="B314" s="36" t="s">
        <v>44</v>
      </c>
      <c r="C314" s="36">
        <v>12</v>
      </c>
      <c r="D314" s="36" t="s">
        <v>60</v>
      </c>
    </row>
    <row r="315" spans="1:4" ht="15" x14ac:dyDescent="0.25">
      <c r="A315" s="36">
        <v>0</v>
      </c>
      <c r="B315" s="36" t="s">
        <v>55</v>
      </c>
      <c r="C315" s="36">
        <v>13</v>
      </c>
      <c r="D315" s="36" t="s">
        <v>61</v>
      </c>
    </row>
    <row r="316" spans="1:4" ht="15" x14ac:dyDescent="0.25">
      <c r="A316" s="36">
        <v>0.02</v>
      </c>
      <c r="B316" s="36" t="s">
        <v>63</v>
      </c>
      <c r="C316" s="36">
        <v>14</v>
      </c>
      <c r="D316" s="36" t="s">
        <v>53</v>
      </c>
    </row>
    <row r="317" spans="1:4" ht="15" x14ac:dyDescent="0.25">
      <c r="A317" s="36">
        <v>8.6999999999999994E-2</v>
      </c>
      <c r="B317" s="36" t="s">
        <v>44</v>
      </c>
      <c r="C317" s="36">
        <v>15</v>
      </c>
      <c r="D317" s="36" t="s">
        <v>54</v>
      </c>
    </row>
    <row r="318" spans="1:4" ht="15" x14ac:dyDescent="0.25">
      <c r="A318" s="36">
        <v>0.152</v>
      </c>
      <c r="B318" s="36" t="s">
        <v>55</v>
      </c>
      <c r="C318" s="36">
        <v>16</v>
      </c>
      <c r="D318" s="36" t="s">
        <v>56</v>
      </c>
    </row>
    <row r="319" spans="1:4" ht="15" x14ac:dyDescent="0.25">
      <c r="A319" s="36">
        <v>0.156</v>
      </c>
      <c r="B319" s="36" t="s">
        <v>55</v>
      </c>
      <c r="C319" s="36">
        <v>17</v>
      </c>
      <c r="D319" s="36" t="s">
        <v>57</v>
      </c>
    </row>
    <row r="320" spans="1:4" ht="15" x14ac:dyDescent="0.25">
      <c r="A320" s="36">
        <v>0.185</v>
      </c>
      <c r="B320" s="36" t="s">
        <v>40</v>
      </c>
      <c r="C320" s="36">
        <v>18</v>
      </c>
      <c r="D320" s="36" t="s">
        <v>58</v>
      </c>
    </row>
    <row r="322" spans="1:6" ht="15" x14ac:dyDescent="0.25">
      <c r="A322" s="36">
        <v>2.5000000000000001E-2</v>
      </c>
      <c r="B322" s="36" t="s">
        <v>40</v>
      </c>
      <c r="C322" s="36">
        <v>1</v>
      </c>
      <c r="D322" s="36" t="s">
        <v>41</v>
      </c>
      <c r="F322">
        <v>18</v>
      </c>
    </row>
    <row r="323" spans="1:6" ht="15" x14ac:dyDescent="0.25">
      <c r="A323" s="36">
        <v>3.2000000000000001E-2</v>
      </c>
      <c r="B323" s="36" t="s">
        <v>42</v>
      </c>
      <c r="C323" s="36">
        <v>2</v>
      </c>
      <c r="D323" s="36" t="s">
        <v>43</v>
      </c>
    </row>
    <row r="324" spans="1:6" ht="15" x14ac:dyDescent="0.25">
      <c r="A324" s="36">
        <v>-5.7000000000000002E-2</v>
      </c>
      <c r="B324" s="36" t="s">
        <v>44</v>
      </c>
      <c r="C324" s="36">
        <v>3</v>
      </c>
      <c r="D324" s="36" t="s">
        <v>45</v>
      </c>
    </row>
    <row r="325" spans="1:6" ht="15" x14ac:dyDescent="0.25">
      <c r="A325" s="36">
        <v>4.5999999999999999E-2</v>
      </c>
      <c r="B325" s="36" t="s">
        <v>44</v>
      </c>
      <c r="C325" s="36">
        <v>4</v>
      </c>
      <c r="D325" s="36" t="s">
        <v>46</v>
      </c>
    </row>
    <row r="326" spans="1:6" ht="15" x14ac:dyDescent="0.25">
      <c r="A326" s="36">
        <v>9.6000000000000002E-2</v>
      </c>
      <c r="B326" s="36" t="s">
        <v>44</v>
      </c>
      <c r="C326" s="36">
        <v>5</v>
      </c>
      <c r="D326" s="36" t="s">
        <v>47</v>
      </c>
    </row>
    <row r="327" spans="1:6" ht="15" x14ac:dyDescent="0.25">
      <c r="A327" s="36">
        <v>0.16600000000000001</v>
      </c>
      <c r="B327" s="36" t="s">
        <v>44</v>
      </c>
      <c r="C327" s="36">
        <v>6</v>
      </c>
      <c r="D327" s="36" t="s">
        <v>48</v>
      </c>
    </row>
    <row r="328" spans="1:6" ht="15" x14ac:dyDescent="0.25">
      <c r="A328" s="36">
        <v>0.20899999999999999</v>
      </c>
      <c r="B328" s="36" t="s">
        <v>55</v>
      </c>
      <c r="C328" s="36">
        <v>7</v>
      </c>
      <c r="D328" s="36" t="s">
        <v>49</v>
      </c>
    </row>
    <row r="329" spans="1:6" ht="15" x14ac:dyDescent="0.25">
      <c r="A329" s="36">
        <v>2E-3</v>
      </c>
      <c r="B329" s="36" t="s">
        <v>62</v>
      </c>
      <c r="C329" s="36">
        <v>8</v>
      </c>
      <c r="D329" s="36" t="s">
        <v>59</v>
      </c>
    </row>
    <row r="330" spans="1:6" ht="15" x14ac:dyDescent="0.25">
      <c r="A330" s="36">
        <v>9.1999999999999998E-2</v>
      </c>
      <c r="B330" s="36" t="s">
        <v>55</v>
      </c>
      <c r="C330" s="36">
        <v>9</v>
      </c>
      <c r="D330" s="36" t="s">
        <v>50</v>
      </c>
    </row>
    <row r="331" spans="1:6" ht="15" x14ac:dyDescent="0.25">
      <c r="A331" s="36">
        <v>5.3999999999999999E-2</v>
      </c>
      <c r="B331" s="36" t="s">
        <v>44</v>
      </c>
      <c r="C331" s="36">
        <v>10</v>
      </c>
      <c r="D331" s="36" t="s">
        <v>51</v>
      </c>
    </row>
    <row r="332" spans="1:6" ht="15" x14ac:dyDescent="0.25">
      <c r="A332" s="36">
        <v>0.158</v>
      </c>
      <c r="B332" s="36" t="s">
        <v>55</v>
      </c>
      <c r="C332" s="36">
        <v>11</v>
      </c>
      <c r="D332" s="36" t="s">
        <v>52</v>
      </c>
    </row>
    <row r="333" spans="1:6" ht="15" x14ac:dyDescent="0.25">
      <c r="A333" s="36">
        <v>4.5999999999999999E-2</v>
      </c>
      <c r="B333" s="36" t="s">
        <v>44</v>
      </c>
      <c r="C333" s="36">
        <v>12</v>
      </c>
      <c r="D333" s="36" t="s">
        <v>60</v>
      </c>
    </row>
    <row r="334" spans="1:6" ht="15" x14ac:dyDescent="0.25">
      <c r="A334" s="36">
        <v>0</v>
      </c>
      <c r="B334" s="36" t="s">
        <v>55</v>
      </c>
      <c r="C334" s="36">
        <v>13</v>
      </c>
      <c r="D334" s="36" t="s">
        <v>61</v>
      </c>
    </row>
    <row r="335" spans="1:6" ht="15" x14ac:dyDescent="0.25">
      <c r="A335" s="36">
        <v>1.9E-2</v>
      </c>
      <c r="B335" s="36" t="s">
        <v>63</v>
      </c>
      <c r="C335" s="36">
        <v>14</v>
      </c>
      <c r="D335" s="36" t="s">
        <v>53</v>
      </c>
    </row>
    <row r="336" spans="1:6" ht="15" x14ac:dyDescent="0.25">
      <c r="A336" s="36">
        <v>8.4000000000000005E-2</v>
      </c>
      <c r="B336" s="36" t="s">
        <v>44</v>
      </c>
      <c r="C336" s="36">
        <v>15</v>
      </c>
      <c r="D336" s="36" t="s">
        <v>54</v>
      </c>
    </row>
    <row r="337" spans="1:6" ht="15" x14ac:dyDescent="0.25">
      <c r="A337" s="36">
        <v>0.14199999999999999</v>
      </c>
      <c r="B337" s="36" t="s">
        <v>55</v>
      </c>
      <c r="C337" s="36">
        <v>16</v>
      </c>
      <c r="D337" s="36" t="s">
        <v>56</v>
      </c>
    </row>
    <row r="338" spans="1:6" ht="15" x14ac:dyDescent="0.25">
      <c r="A338" s="36">
        <v>0.14899999999999999</v>
      </c>
      <c r="B338" s="36" t="s">
        <v>55</v>
      </c>
      <c r="C338" s="36">
        <v>17</v>
      </c>
      <c r="D338" s="36" t="s">
        <v>57</v>
      </c>
    </row>
    <row r="339" spans="1:6" ht="15" x14ac:dyDescent="0.25">
      <c r="A339" s="36">
        <v>0.17499999999999999</v>
      </c>
      <c r="B339" s="36" t="s">
        <v>40</v>
      </c>
      <c r="C339" s="36">
        <v>18</v>
      </c>
      <c r="D339" s="36" t="s">
        <v>58</v>
      </c>
    </row>
    <row r="342" spans="1:6" ht="15" x14ac:dyDescent="0.25">
      <c r="A342" s="36">
        <v>6.9000000000000006E-2</v>
      </c>
      <c r="B342" s="36" t="s">
        <v>40</v>
      </c>
      <c r="C342" s="36">
        <v>1</v>
      </c>
      <c r="D342" s="36" t="s">
        <v>41</v>
      </c>
      <c r="F342">
        <v>19</v>
      </c>
    </row>
    <row r="343" spans="1:6" ht="15" x14ac:dyDescent="0.25">
      <c r="A343" s="36">
        <v>4.2999999999999997E-2</v>
      </c>
      <c r="B343" s="36" t="s">
        <v>55</v>
      </c>
      <c r="C343" s="36">
        <v>2</v>
      </c>
      <c r="D343" s="36" t="s">
        <v>43</v>
      </c>
    </row>
    <row r="344" spans="1:6" ht="15" x14ac:dyDescent="0.25">
      <c r="A344" s="36">
        <v>4.8000000000000001E-2</v>
      </c>
      <c r="B344" s="36" t="s">
        <v>44</v>
      </c>
      <c r="C344" s="36">
        <v>3</v>
      </c>
      <c r="D344" s="36" t="s">
        <v>45</v>
      </c>
    </row>
    <row r="345" spans="1:6" ht="15" x14ac:dyDescent="0.25">
      <c r="A345" s="36">
        <v>4.1000000000000002E-2</v>
      </c>
      <c r="B345" s="36" t="s">
        <v>44</v>
      </c>
      <c r="C345" s="36">
        <v>4</v>
      </c>
      <c r="D345" s="36" t="s">
        <v>46</v>
      </c>
    </row>
    <row r="346" spans="1:6" ht="15" x14ac:dyDescent="0.25">
      <c r="A346" s="36">
        <v>6.5000000000000002E-2</v>
      </c>
      <c r="B346" s="36" t="s">
        <v>44</v>
      </c>
      <c r="C346" s="36">
        <v>5</v>
      </c>
      <c r="D346" s="36" t="s">
        <v>47</v>
      </c>
    </row>
    <row r="347" spans="1:6" ht="15" x14ac:dyDescent="0.25">
      <c r="A347" s="36">
        <v>0.154</v>
      </c>
      <c r="B347" s="36" t="s">
        <v>44</v>
      </c>
      <c r="C347" s="36">
        <v>6</v>
      </c>
      <c r="D347" s="36" t="s">
        <v>48</v>
      </c>
    </row>
    <row r="348" spans="1:6" ht="15" x14ac:dyDescent="0.25">
      <c r="A348" s="36">
        <v>0.155</v>
      </c>
      <c r="B348" s="36" t="s">
        <v>44</v>
      </c>
      <c r="C348" s="36">
        <v>7</v>
      </c>
      <c r="D348" s="36" t="s">
        <v>49</v>
      </c>
    </row>
    <row r="349" spans="1:6" ht="15" x14ac:dyDescent="0.25">
      <c r="A349" s="36">
        <v>3.5999999999999997E-2</v>
      </c>
      <c r="B349" s="36" t="s">
        <v>44</v>
      </c>
      <c r="C349" s="36">
        <v>8</v>
      </c>
      <c r="D349" s="36" t="s">
        <v>59</v>
      </c>
    </row>
    <row r="350" spans="1:6" ht="15" x14ac:dyDescent="0.25">
      <c r="A350" s="36">
        <v>0.09</v>
      </c>
      <c r="B350" s="36" t="s">
        <v>44</v>
      </c>
      <c r="C350" s="36">
        <v>9</v>
      </c>
      <c r="D350" s="36" t="s">
        <v>50</v>
      </c>
    </row>
    <row r="351" spans="1:6" ht="15" x14ac:dyDescent="0.25">
      <c r="A351" s="36">
        <v>4.2000000000000003E-2</v>
      </c>
      <c r="B351" s="36" t="s">
        <v>44</v>
      </c>
      <c r="C351" s="36">
        <v>10</v>
      </c>
      <c r="D351" s="36" t="s">
        <v>51</v>
      </c>
    </row>
    <row r="352" spans="1:6" ht="15" x14ac:dyDescent="0.25">
      <c r="A352" s="36">
        <v>0.13400000000000001</v>
      </c>
      <c r="B352" s="36" t="s">
        <v>55</v>
      </c>
      <c r="C352" s="36">
        <v>11</v>
      </c>
      <c r="D352" s="36" t="s">
        <v>52</v>
      </c>
    </row>
    <row r="353" spans="1:6" ht="15" x14ac:dyDescent="0.25">
      <c r="A353" s="36">
        <v>3.7999999999999999E-2</v>
      </c>
      <c r="B353" s="36" t="s">
        <v>44</v>
      </c>
      <c r="C353" s="36">
        <v>12</v>
      </c>
      <c r="D353" s="36" t="s">
        <v>60</v>
      </c>
    </row>
    <row r="354" spans="1:6" ht="15" x14ac:dyDescent="0.25">
      <c r="A354" s="36">
        <v>0</v>
      </c>
      <c r="B354" s="36" t="s">
        <v>55</v>
      </c>
      <c r="C354" s="36">
        <v>13</v>
      </c>
      <c r="D354" s="36" t="s">
        <v>61</v>
      </c>
    </row>
    <row r="355" spans="1:6" ht="15" x14ac:dyDescent="0.25">
      <c r="A355" s="36">
        <v>1.6E-2</v>
      </c>
      <c r="B355" s="36" t="s">
        <v>63</v>
      </c>
      <c r="C355" s="36">
        <v>14</v>
      </c>
      <c r="D355" s="36" t="s">
        <v>53</v>
      </c>
    </row>
    <row r="356" spans="1:6" ht="15" x14ac:dyDescent="0.25">
      <c r="A356" s="36">
        <v>5.0999999999999997E-2</v>
      </c>
      <c r="B356" s="36" t="s">
        <v>62</v>
      </c>
      <c r="C356" s="36">
        <v>15</v>
      </c>
      <c r="D356" s="36" t="s">
        <v>54</v>
      </c>
    </row>
    <row r="357" spans="1:6" ht="15" x14ac:dyDescent="0.25">
      <c r="A357" s="36">
        <v>0.112</v>
      </c>
      <c r="B357" s="36" t="s">
        <v>44</v>
      </c>
      <c r="C357" s="36">
        <v>16</v>
      </c>
      <c r="D357" s="36" t="s">
        <v>56</v>
      </c>
    </row>
    <row r="358" spans="1:6" ht="15" x14ac:dyDescent="0.25">
      <c r="A358" s="36">
        <v>0.113</v>
      </c>
      <c r="B358" s="36" t="s">
        <v>55</v>
      </c>
      <c r="C358" s="36">
        <v>17</v>
      </c>
      <c r="D358" s="36" t="s">
        <v>57</v>
      </c>
    </row>
    <row r="359" spans="1:6" ht="15" x14ac:dyDescent="0.25">
      <c r="A359" s="36">
        <v>0.161</v>
      </c>
      <c r="B359" s="36" t="s">
        <v>40</v>
      </c>
      <c r="C359" s="36">
        <v>18</v>
      </c>
      <c r="D359" s="36" t="s">
        <v>58</v>
      </c>
    </row>
    <row r="362" spans="1:6" ht="15" x14ac:dyDescent="0.25">
      <c r="A362" s="36">
        <v>7.3999999999999996E-2</v>
      </c>
      <c r="B362" s="36" t="s">
        <v>40</v>
      </c>
      <c r="C362" s="36">
        <v>1</v>
      </c>
      <c r="D362" s="36" t="s">
        <v>41</v>
      </c>
      <c r="F362">
        <v>20</v>
      </c>
    </row>
    <row r="363" spans="1:6" ht="15" x14ac:dyDescent="0.25">
      <c r="A363" s="36">
        <v>5.8000000000000003E-2</v>
      </c>
      <c r="B363" s="36" t="s">
        <v>55</v>
      </c>
      <c r="C363" s="36">
        <v>2</v>
      </c>
      <c r="D363" s="36" t="s">
        <v>43</v>
      </c>
    </row>
    <row r="364" spans="1:6" ht="15" x14ac:dyDescent="0.25">
      <c r="A364" s="36">
        <v>0.106</v>
      </c>
      <c r="B364" s="36" t="s">
        <v>44</v>
      </c>
      <c r="C364" s="36">
        <v>3</v>
      </c>
      <c r="D364" s="36" t="s">
        <v>45</v>
      </c>
    </row>
    <row r="365" spans="1:6" ht="15" x14ac:dyDescent="0.25">
      <c r="A365" s="36">
        <v>0.05</v>
      </c>
      <c r="B365" s="36" t="s">
        <v>44</v>
      </c>
      <c r="C365" s="36">
        <v>4</v>
      </c>
      <c r="D365" s="36" t="s">
        <v>46</v>
      </c>
    </row>
    <row r="366" spans="1:6" ht="15" x14ac:dyDescent="0.25">
      <c r="A366" s="36">
        <v>9.2999999999999999E-2</v>
      </c>
      <c r="B366" s="36" t="s">
        <v>44</v>
      </c>
      <c r="C366" s="36">
        <v>5</v>
      </c>
      <c r="D366" s="36" t="s">
        <v>47</v>
      </c>
    </row>
    <row r="367" spans="1:6" ht="15" x14ac:dyDescent="0.25">
      <c r="A367" s="36">
        <v>0.186</v>
      </c>
      <c r="B367" s="36" t="s">
        <v>44</v>
      </c>
      <c r="C367" s="36">
        <v>6</v>
      </c>
      <c r="D367" s="36" t="s">
        <v>48</v>
      </c>
    </row>
    <row r="368" spans="1:6" ht="15" x14ac:dyDescent="0.25">
      <c r="A368" s="36">
        <v>0.193</v>
      </c>
      <c r="B368" s="36" t="s">
        <v>44</v>
      </c>
      <c r="C368" s="36">
        <v>7</v>
      </c>
      <c r="D368" s="36" t="s">
        <v>49</v>
      </c>
    </row>
    <row r="369" spans="1:6" ht="15" x14ac:dyDescent="0.25">
      <c r="A369" s="36">
        <v>4.2999999999999997E-2</v>
      </c>
      <c r="B369" s="36" t="s">
        <v>44</v>
      </c>
      <c r="C369" s="36">
        <v>8</v>
      </c>
      <c r="D369" s="36" t="s">
        <v>59</v>
      </c>
    </row>
    <row r="370" spans="1:6" ht="15" x14ac:dyDescent="0.25">
      <c r="A370" s="36">
        <v>0.109</v>
      </c>
      <c r="B370" s="36" t="s">
        <v>55</v>
      </c>
      <c r="C370" s="36">
        <v>9</v>
      </c>
      <c r="D370" s="36" t="s">
        <v>50</v>
      </c>
    </row>
    <row r="371" spans="1:6" ht="15" x14ac:dyDescent="0.25">
      <c r="A371" s="36">
        <v>5.5E-2</v>
      </c>
      <c r="B371" s="36" t="s">
        <v>44</v>
      </c>
      <c r="C371" s="36">
        <v>10</v>
      </c>
      <c r="D371" s="36" t="s">
        <v>51</v>
      </c>
    </row>
    <row r="372" spans="1:6" ht="15" x14ac:dyDescent="0.25">
      <c r="A372" s="36">
        <v>0.17</v>
      </c>
      <c r="B372" s="36" t="s">
        <v>55</v>
      </c>
      <c r="C372" s="36">
        <v>11</v>
      </c>
      <c r="D372" s="36" t="s">
        <v>52</v>
      </c>
    </row>
    <row r="373" spans="1:6" ht="15" x14ac:dyDescent="0.25">
      <c r="A373" s="36">
        <v>4.7E-2</v>
      </c>
      <c r="B373" s="36" t="s">
        <v>44</v>
      </c>
      <c r="C373" s="36">
        <v>12</v>
      </c>
      <c r="D373" s="36" t="s">
        <v>60</v>
      </c>
    </row>
    <row r="374" spans="1:6" ht="15" x14ac:dyDescent="0.25">
      <c r="A374" s="36">
        <v>0</v>
      </c>
      <c r="B374" s="36" t="s">
        <v>55</v>
      </c>
      <c r="C374" s="36">
        <v>13</v>
      </c>
      <c r="D374" s="36" t="s">
        <v>61</v>
      </c>
    </row>
    <row r="375" spans="1:6" ht="15" x14ac:dyDescent="0.25">
      <c r="A375" s="36">
        <v>0.02</v>
      </c>
      <c r="B375" s="36" t="s">
        <v>63</v>
      </c>
      <c r="C375" s="36">
        <v>14</v>
      </c>
      <c r="D375" s="36" t="s">
        <v>53</v>
      </c>
    </row>
    <row r="376" spans="1:6" ht="15" x14ac:dyDescent="0.25">
      <c r="A376" s="36">
        <v>6.4000000000000001E-2</v>
      </c>
      <c r="B376" s="36" t="s">
        <v>62</v>
      </c>
      <c r="C376" s="36">
        <v>15</v>
      </c>
      <c r="D376" s="36" t="s">
        <v>54</v>
      </c>
    </row>
    <row r="377" spans="1:6" ht="15" x14ac:dyDescent="0.25">
      <c r="A377" s="36">
        <v>0.14499999999999999</v>
      </c>
      <c r="B377" s="36" t="s">
        <v>44</v>
      </c>
      <c r="C377" s="36">
        <v>16</v>
      </c>
      <c r="D377" s="36" t="s">
        <v>56</v>
      </c>
    </row>
    <row r="378" spans="1:6" ht="15" x14ac:dyDescent="0.25">
      <c r="A378" s="36">
        <v>0.14699999999999999</v>
      </c>
      <c r="B378" s="36" t="s">
        <v>55</v>
      </c>
      <c r="C378" s="36">
        <v>17</v>
      </c>
      <c r="D378" s="36" t="s">
        <v>57</v>
      </c>
    </row>
    <row r="379" spans="1:6" ht="15" x14ac:dyDescent="0.25">
      <c r="A379" s="36">
        <v>0.19600000000000001</v>
      </c>
      <c r="B379" s="36" t="s">
        <v>40</v>
      </c>
      <c r="C379" s="36">
        <v>18</v>
      </c>
      <c r="D379" s="36" t="s">
        <v>58</v>
      </c>
    </row>
    <row r="381" spans="1:6" ht="15" x14ac:dyDescent="0.25">
      <c r="A381" s="36">
        <v>7.2999999999999995E-2</v>
      </c>
      <c r="B381" s="36" t="s">
        <v>40</v>
      </c>
      <c r="C381" s="36">
        <v>1</v>
      </c>
      <c r="D381" s="36" t="s">
        <v>41</v>
      </c>
      <c r="F381">
        <v>21</v>
      </c>
    </row>
    <row r="382" spans="1:6" ht="15" x14ac:dyDescent="0.25">
      <c r="A382" s="36">
        <v>4.9000000000000002E-2</v>
      </c>
      <c r="B382" s="36" t="s">
        <v>55</v>
      </c>
      <c r="C382" s="36">
        <v>2</v>
      </c>
      <c r="D382" s="36" t="s">
        <v>43</v>
      </c>
    </row>
    <row r="383" spans="1:6" ht="15" x14ac:dyDescent="0.25">
      <c r="A383" s="36">
        <v>6.0999999999999999E-2</v>
      </c>
      <c r="B383" s="36" t="s">
        <v>44</v>
      </c>
      <c r="C383" s="36">
        <v>3</v>
      </c>
      <c r="D383" s="36" t="s">
        <v>45</v>
      </c>
    </row>
    <row r="384" spans="1:6" ht="15" x14ac:dyDescent="0.25">
      <c r="A384" s="36">
        <v>4.3999999999999997E-2</v>
      </c>
      <c r="B384" s="36" t="s">
        <v>44</v>
      </c>
      <c r="C384" s="36">
        <v>4</v>
      </c>
      <c r="D384" s="36" t="s">
        <v>46</v>
      </c>
    </row>
    <row r="385" spans="1:6" ht="15" x14ac:dyDescent="0.25">
      <c r="A385" s="36">
        <v>0.08</v>
      </c>
      <c r="B385" s="36" t="s">
        <v>44</v>
      </c>
      <c r="C385" s="36">
        <v>5</v>
      </c>
      <c r="D385" s="36" t="s">
        <v>47</v>
      </c>
    </row>
    <row r="386" spans="1:6" ht="15" x14ac:dyDescent="0.25">
      <c r="A386" s="36">
        <v>0.16700000000000001</v>
      </c>
      <c r="B386" s="36" t="s">
        <v>44</v>
      </c>
      <c r="C386" s="36">
        <v>6</v>
      </c>
      <c r="D386" s="36" t="s">
        <v>48</v>
      </c>
    </row>
    <row r="387" spans="1:6" ht="15" x14ac:dyDescent="0.25">
      <c r="A387" s="36">
        <v>0.16700000000000001</v>
      </c>
      <c r="B387" s="36" t="s">
        <v>44</v>
      </c>
      <c r="C387" s="36">
        <v>7</v>
      </c>
      <c r="D387" s="36" t="s">
        <v>49</v>
      </c>
    </row>
    <row r="388" spans="1:6" ht="15" x14ac:dyDescent="0.25">
      <c r="A388" s="36">
        <v>0.04</v>
      </c>
      <c r="B388" s="36" t="s">
        <v>44</v>
      </c>
      <c r="C388" s="36">
        <v>8</v>
      </c>
      <c r="D388" s="36" t="s">
        <v>59</v>
      </c>
    </row>
    <row r="389" spans="1:6" ht="15" x14ac:dyDescent="0.25">
      <c r="A389" s="36">
        <v>0.1</v>
      </c>
      <c r="B389" s="36" t="s">
        <v>55</v>
      </c>
      <c r="C389" s="36">
        <v>9</v>
      </c>
      <c r="D389" s="36" t="s">
        <v>50</v>
      </c>
    </row>
    <row r="390" spans="1:6" ht="15" x14ac:dyDescent="0.25">
      <c r="A390" s="36">
        <v>5.5E-2</v>
      </c>
      <c r="B390" s="36" t="s">
        <v>44</v>
      </c>
      <c r="C390" s="36">
        <v>10</v>
      </c>
      <c r="D390" s="36" t="s">
        <v>51</v>
      </c>
    </row>
    <row r="391" spans="1:6" ht="15" x14ac:dyDescent="0.25">
      <c r="A391" s="36">
        <v>0.14799999999999999</v>
      </c>
      <c r="B391" s="36" t="s">
        <v>55</v>
      </c>
      <c r="C391" s="36">
        <v>11</v>
      </c>
      <c r="D391" s="36" t="s">
        <v>52</v>
      </c>
    </row>
    <row r="392" spans="1:6" ht="15" x14ac:dyDescent="0.25">
      <c r="A392" s="36">
        <v>4.2000000000000003E-2</v>
      </c>
      <c r="B392" s="36" t="s">
        <v>44</v>
      </c>
      <c r="C392" s="36">
        <v>12</v>
      </c>
      <c r="D392" s="36" t="s">
        <v>60</v>
      </c>
    </row>
    <row r="393" spans="1:6" ht="15" x14ac:dyDescent="0.25">
      <c r="A393" s="36">
        <v>0</v>
      </c>
      <c r="B393" s="36" t="s">
        <v>55</v>
      </c>
      <c r="C393" s="36">
        <v>13</v>
      </c>
      <c r="D393" s="36" t="s">
        <v>61</v>
      </c>
    </row>
    <row r="394" spans="1:6" ht="15" x14ac:dyDescent="0.25">
      <c r="A394" s="36">
        <v>1.7999999999999999E-2</v>
      </c>
      <c r="B394" s="36" t="s">
        <v>63</v>
      </c>
      <c r="C394" s="36">
        <v>14</v>
      </c>
      <c r="D394" s="36" t="s">
        <v>53</v>
      </c>
    </row>
    <row r="395" spans="1:6" ht="15" x14ac:dyDescent="0.25">
      <c r="A395" s="36">
        <v>5.5E-2</v>
      </c>
      <c r="B395" s="36" t="s">
        <v>62</v>
      </c>
      <c r="C395" s="36">
        <v>15</v>
      </c>
      <c r="D395" s="36" t="s">
        <v>54</v>
      </c>
    </row>
    <row r="396" spans="1:6" ht="15" x14ac:dyDescent="0.25">
      <c r="A396" s="36">
        <v>0.126</v>
      </c>
      <c r="B396" s="36" t="s">
        <v>55</v>
      </c>
      <c r="C396" s="36">
        <v>16</v>
      </c>
      <c r="D396" s="36" t="s">
        <v>56</v>
      </c>
    </row>
    <row r="397" spans="1:6" ht="15" x14ac:dyDescent="0.25">
      <c r="A397" s="36">
        <v>0.127</v>
      </c>
      <c r="B397" s="36" t="s">
        <v>55</v>
      </c>
      <c r="C397" s="36">
        <v>17</v>
      </c>
      <c r="D397" s="36" t="s">
        <v>57</v>
      </c>
    </row>
    <row r="398" spans="1:6" ht="15" x14ac:dyDescent="0.25">
      <c r="A398" s="36">
        <v>0.17699999999999999</v>
      </c>
      <c r="B398" s="36" t="s">
        <v>55</v>
      </c>
      <c r="C398" s="36">
        <v>18</v>
      </c>
      <c r="D398" s="36" t="s">
        <v>58</v>
      </c>
    </row>
    <row r="400" spans="1:6" ht="15" x14ac:dyDescent="0.25">
      <c r="A400" s="36">
        <v>2.7E-2</v>
      </c>
      <c r="B400" s="36" t="s">
        <v>40</v>
      </c>
      <c r="C400" s="36">
        <v>1</v>
      </c>
      <c r="D400" s="36" t="s">
        <v>41</v>
      </c>
      <c r="F400">
        <v>22</v>
      </c>
    </row>
    <row r="401" spans="1:4" ht="15" x14ac:dyDescent="0.25">
      <c r="A401" s="36">
        <v>4.2000000000000003E-2</v>
      </c>
      <c r="B401" s="36" t="s">
        <v>42</v>
      </c>
      <c r="C401" s="36">
        <v>2</v>
      </c>
      <c r="D401" s="36" t="s">
        <v>43</v>
      </c>
    </row>
    <row r="402" spans="1:4" ht="15" x14ac:dyDescent="0.25">
      <c r="A402" s="36">
        <v>-5.7000000000000002E-2</v>
      </c>
      <c r="B402" s="36" t="s">
        <v>40</v>
      </c>
      <c r="C402" s="36">
        <v>3</v>
      </c>
      <c r="D402" s="36" t="s">
        <v>45</v>
      </c>
    </row>
    <row r="403" spans="1:4" ht="15" x14ac:dyDescent="0.25">
      <c r="A403" s="36">
        <v>4.7E-2</v>
      </c>
      <c r="B403" s="36" t="s">
        <v>44</v>
      </c>
      <c r="C403" s="36">
        <v>4</v>
      </c>
      <c r="D403" s="36" t="s">
        <v>46</v>
      </c>
    </row>
    <row r="404" spans="1:4" ht="15" x14ac:dyDescent="0.25">
      <c r="A404" s="36">
        <v>9.4E-2</v>
      </c>
      <c r="B404" s="36" t="s">
        <v>44</v>
      </c>
      <c r="C404" s="36">
        <v>5</v>
      </c>
      <c r="D404" s="36" t="s">
        <v>47</v>
      </c>
    </row>
    <row r="405" spans="1:4" ht="15" x14ac:dyDescent="0.25">
      <c r="A405" s="36">
        <v>0.17599999999999999</v>
      </c>
      <c r="B405" s="36" t="s">
        <v>44</v>
      </c>
      <c r="C405" s="36">
        <v>6</v>
      </c>
      <c r="D405" s="36" t="s">
        <v>48</v>
      </c>
    </row>
    <row r="406" spans="1:4" ht="15" x14ac:dyDescent="0.25">
      <c r="A406" s="36">
        <v>0.22600000000000001</v>
      </c>
      <c r="B406" s="36" t="s">
        <v>55</v>
      </c>
      <c r="C406" s="36">
        <v>7</v>
      </c>
      <c r="D406" s="36" t="s">
        <v>49</v>
      </c>
    </row>
    <row r="407" spans="1:4" ht="15" x14ac:dyDescent="0.25">
      <c r="A407" s="36">
        <v>2E-3</v>
      </c>
      <c r="B407" s="36" t="s">
        <v>62</v>
      </c>
      <c r="C407" s="36">
        <v>8</v>
      </c>
      <c r="D407" s="36" t="s">
        <v>59</v>
      </c>
    </row>
    <row r="408" spans="1:4" ht="15" x14ac:dyDescent="0.25">
      <c r="A408" s="36">
        <v>9.5000000000000001E-2</v>
      </c>
      <c r="B408" s="36" t="s">
        <v>44</v>
      </c>
      <c r="C408" s="36">
        <v>9</v>
      </c>
      <c r="D408" s="36" t="s">
        <v>50</v>
      </c>
    </row>
    <row r="409" spans="1:4" ht="15" x14ac:dyDescent="0.25">
      <c r="A409" s="36">
        <v>0.05</v>
      </c>
      <c r="B409" s="36" t="s">
        <v>44</v>
      </c>
      <c r="C409" s="36">
        <v>10</v>
      </c>
      <c r="D409" s="36" t="s">
        <v>51</v>
      </c>
    </row>
    <row r="410" spans="1:4" ht="15" x14ac:dyDescent="0.25">
      <c r="A410" s="36">
        <v>0.17100000000000001</v>
      </c>
      <c r="B410" s="36" t="s">
        <v>55</v>
      </c>
      <c r="C410" s="36">
        <v>11</v>
      </c>
      <c r="D410" s="36" t="s">
        <v>52</v>
      </c>
    </row>
    <row r="411" spans="1:4" ht="15" x14ac:dyDescent="0.25">
      <c r="A411" s="36">
        <v>4.7E-2</v>
      </c>
      <c r="B411" s="36" t="s">
        <v>44</v>
      </c>
      <c r="C411" s="36">
        <v>12</v>
      </c>
      <c r="D411" s="36" t="s">
        <v>60</v>
      </c>
    </row>
    <row r="412" spans="1:4" ht="15" x14ac:dyDescent="0.25">
      <c r="A412" s="36">
        <v>0</v>
      </c>
      <c r="B412" s="36" t="s">
        <v>44</v>
      </c>
      <c r="C412" s="36">
        <v>13</v>
      </c>
      <c r="D412" s="36" t="s">
        <v>61</v>
      </c>
    </row>
    <row r="413" spans="1:4" ht="15" x14ac:dyDescent="0.25">
      <c r="A413" s="36">
        <v>0.02</v>
      </c>
      <c r="B413" s="36" t="s">
        <v>44</v>
      </c>
      <c r="C413" s="36">
        <v>14</v>
      </c>
      <c r="D413" s="36" t="s">
        <v>53</v>
      </c>
    </row>
    <row r="414" spans="1:4" ht="15" x14ac:dyDescent="0.25">
      <c r="A414" s="36">
        <v>8.7999999999999995E-2</v>
      </c>
      <c r="B414" s="36" t="s">
        <v>44</v>
      </c>
      <c r="C414" s="36">
        <v>15</v>
      </c>
      <c r="D414" s="36" t="s">
        <v>54</v>
      </c>
    </row>
    <row r="415" spans="1:4" ht="15" x14ac:dyDescent="0.25">
      <c r="A415" s="36">
        <v>0.155</v>
      </c>
      <c r="B415" s="36" t="s">
        <v>55</v>
      </c>
      <c r="C415" s="36">
        <v>16</v>
      </c>
      <c r="D415" s="36" t="s">
        <v>56</v>
      </c>
    </row>
    <row r="416" spans="1:4" ht="15" x14ac:dyDescent="0.25">
      <c r="A416" s="36">
        <v>0.158</v>
      </c>
      <c r="B416" s="36" t="s">
        <v>55</v>
      </c>
      <c r="C416" s="36">
        <v>17</v>
      </c>
      <c r="D416" s="36" t="s">
        <v>57</v>
      </c>
    </row>
    <row r="417" spans="1:6" ht="15" x14ac:dyDescent="0.25">
      <c r="A417" s="36">
        <v>0.185</v>
      </c>
      <c r="B417" s="36" t="s">
        <v>40</v>
      </c>
      <c r="C417" s="36">
        <v>18</v>
      </c>
      <c r="D417" s="36" t="s">
        <v>58</v>
      </c>
    </row>
    <row r="420" spans="1:6" ht="15" x14ac:dyDescent="0.25">
      <c r="A420" s="36">
        <v>3.2000000000000001E-2</v>
      </c>
      <c r="B420" s="36" t="s">
        <v>40</v>
      </c>
      <c r="C420" s="36">
        <v>1</v>
      </c>
      <c r="D420" s="36" t="s">
        <v>41</v>
      </c>
      <c r="F420">
        <v>23</v>
      </c>
    </row>
    <row r="421" spans="1:6" ht="15" x14ac:dyDescent="0.25">
      <c r="A421" s="36">
        <v>3.2000000000000001E-2</v>
      </c>
      <c r="B421" s="36" t="s">
        <v>42</v>
      </c>
      <c r="C421" s="36">
        <v>2</v>
      </c>
      <c r="D421" s="36" t="s">
        <v>43</v>
      </c>
    </row>
    <row r="422" spans="1:6" ht="15" x14ac:dyDescent="0.25">
      <c r="A422" s="36">
        <v>-5.7000000000000002E-2</v>
      </c>
      <c r="B422" s="36" t="s">
        <v>44</v>
      </c>
      <c r="C422" s="36">
        <v>3</v>
      </c>
      <c r="D422" s="36" t="s">
        <v>45</v>
      </c>
    </row>
    <row r="423" spans="1:6" ht="15" x14ac:dyDescent="0.25">
      <c r="A423" s="36">
        <v>5.1999999999999998E-2</v>
      </c>
      <c r="B423" s="36" t="s">
        <v>44</v>
      </c>
      <c r="C423" s="36">
        <v>4</v>
      </c>
      <c r="D423" s="36" t="s">
        <v>46</v>
      </c>
    </row>
    <row r="424" spans="1:6" ht="15" x14ac:dyDescent="0.25">
      <c r="A424" s="36">
        <v>0.121</v>
      </c>
      <c r="B424" s="36" t="s">
        <v>44</v>
      </c>
      <c r="C424" s="36">
        <v>5</v>
      </c>
      <c r="D424" s="36" t="s">
        <v>47</v>
      </c>
    </row>
    <row r="425" spans="1:6" ht="15" x14ac:dyDescent="0.25">
      <c r="A425" s="36">
        <v>0.192</v>
      </c>
      <c r="B425" s="36" t="s">
        <v>44</v>
      </c>
      <c r="C425" s="36">
        <v>6</v>
      </c>
      <c r="D425" s="36" t="s">
        <v>48</v>
      </c>
    </row>
    <row r="426" spans="1:6" ht="15" x14ac:dyDescent="0.25">
      <c r="A426" s="36">
        <v>0.23799999999999999</v>
      </c>
      <c r="B426" s="36" t="s">
        <v>55</v>
      </c>
      <c r="C426" s="36">
        <v>7</v>
      </c>
      <c r="D426" s="36" t="s">
        <v>49</v>
      </c>
    </row>
    <row r="427" spans="1:6" ht="15" x14ac:dyDescent="0.25">
      <c r="A427" s="36">
        <v>3.0000000000000001E-3</v>
      </c>
      <c r="B427" s="36" t="s">
        <v>62</v>
      </c>
      <c r="C427" s="36">
        <v>8</v>
      </c>
      <c r="D427" s="36" t="s">
        <v>59</v>
      </c>
    </row>
    <row r="428" spans="1:6" ht="15" x14ac:dyDescent="0.25">
      <c r="A428" s="36">
        <v>0.106</v>
      </c>
      <c r="B428" s="36" t="s">
        <v>55</v>
      </c>
      <c r="C428" s="36">
        <v>9</v>
      </c>
      <c r="D428" s="36" t="s">
        <v>50</v>
      </c>
    </row>
    <row r="429" spans="1:6" ht="15" x14ac:dyDescent="0.25">
      <c r="A429" s="36">
        <v>0.05</v>
      </c>
      <c r="B429" s="36" t="s">
        <v>44</v>
      </c>
      <c r="C429" s="36">
        <v>10</v>
      </c>
      <c r="D429" s="36" t="s">
        <v>51</v>
      </c>
    </row>
    <row r="430" spans="1:6" ht="15" x14ac:dyDescent="0.25">
      <c r="A430" s="36">
        <v>0.184</v>
      </c>
      <c r="B430" s="36" t="s">
        <v>55</v>
      </c>
      <c r="C430" s="36">
        <v>11</v>
      </c>
      <c r="D430" s="36" t="s">
        <v>52</v>
      </c>
    </row>
    <row r="431" spans="1:6" ht="15" x14ac:dyDescent="0.25">
      <c r="A431" s="36">
        <v>5.1999999999999998E-2</v>
      </c>
      <c r="B431" s="36" t="s">
        <v>44</v>
      </c>
      <c r="C431" s="36">
        <v>12</v>
      </c>
      <c r="D431" s="36" t="s">
        <v>60</v>
      </c>
    </row>
    <row r="432" spans="1:6" ht="15" x14ac:dyDescent="0.25">
      <c r="A432" s="36">
        <v>0</v>
      </c>
      <c r="B432" s="36" t="s">
        <v>55</v>
      </c>
      <c r="C432" s="36">
        <v>13</v>
      </c>
      <c r="D432" s="36" t="s">
        <v>61</v>
      </c>
    </row>
    <row r="433" spans="1:6" ht="15" x14ac:dyDescent="0.25">
      <c r="A433" s="36">
        <v>2.1999999999999999E-2</v>
      </c>
      <c r="B433" s="36" t="s">
        <v>63</v>
      </c>
      <c r="C433" s="36">
        <v>14</v>
      </c>
      <c r="D433" s="36" t="s">
        <v>53</v>
      </c>
    </row>
    <row r="434" spans="1:6" ht="15" x14ac:dyDescent="0.25">
      <c r="A434" s="36">
        <v>9.6000000000000002E-2</v>
      </c>
      <c r="B434" s="36" t="s">
        <v>44</v>
      </c>
      <c r="C434" s="36">
        <v>15</v>
      </c>
      <c r="D434" s="36" t="s">
        <v>54</v>
      </c>
    </row>
    <row r="435" spans="1:6" ht="15" x14ac:dyDescent="0.25">
      <c r="A435" s="36">
        <v>0.16600000000000001</v>
      </c>
      <c r="B435" s="36" t="s">
        <v>55</v>
      </c>
      <c r="C435" s="36">
        <v>16</v>
      </c>
      <c r="D435" s="36" t="s">
        <v>56</v>
      </c>
    </row>
    <row r="436" spans="1:6" ht="15" x14ac:dyDescent="0.25">
      <c r="A436" s="36">
        <v>0.17100000000000001</v>
      </c>
      <c r="B436" s="36" t="s">
        <v>55</v>
      </c>
      <c r="C436" s="36">
        <v>17</v>
      </c>
      <c r="D436" s="36" t="s">
        <v>57</v>
      </c>
    </row>
    <row r="437" spans="1:6" ht="15" x14ac:dyDescent="0.25">
      <c r="A437" s="36">
        <v>0.20499999999999999</v>
      </c>
      <c r="B437" s="36" t="s">
        <v>42</v>
      </c>
      <c r="C437" s="36">
        <v>18</v>
      </c>
      <c r="D437" s="36" t="s">
        <v>58</v>
      </c>
    </row>
    <row r="440" spans="1:6" ht="15" x14ac:dyDescent="0.25">
      <c r="A440" s="36">
        <v>2.5000000000000001E-2</v>
      </c>
      <c r="B440" s="36" t="s">
        <v>40</v>
      </c>
      <c r="C440" s="36">
        <v>1</v>
      </c>
      <c r="D440" s="36" t="s">
        <v>41</v>
      </c>
      <c r="F440">
        <v>24</v>
      </c>
    </row>
    <row r="441" spans="1:6" ht="15" x14ac:dyDescent="0.25">
      <c r="A441" s="36">
        <v>3.6999999999999998E-2</v>
      </c>
      <c r="B441" s="36" t="s">
        <v>55</v>
      </c>
      <c r="C441" s="36">
        <v>2</v>
      </c>
      <c r="D441" s="36" t="s">
        <v>43</v>
      </c>
    </row>
    <row r="442" spans="1:6" ht="15" x14ac:dyDescent="0.25">
      <c r="A442" s="36">
        <v>-5.7000000000000002E-2</v>
      </c>
      <c r="B442" s="36" t="s">
        <v>44</v>
      </c>
      <c r="C442" s="36">
        <v>3</v>
      </c>
      <c r="D442" s="36" t="s">
        <v>45</v>
      </c>
    </row>
    <row r="443" spans="1:6" ht="15" x14ac:dyDescent="0.25">
      <c r="A443" s="36">
        <v>4.2999999999999997E-2</v>
      </c>
      <c r="B443" s="36" t="s">
        <v>44</v>
      </c>
      <c r="C443" s="36">
        <v>4</v>
      </c>
      <c r="D443" s="36" t="s">
        <v>46</v>
      </c>
    </row>
    <row r="444" spans="1:6" ht="15" x14ac:dyDescent="0.25">
      <c r="A444" s="36">
        <v>8.5999999999999993E-2</v>
      </c>
      <c r="B444" s="36" t="s">
        <v>44</v>
      </c>
      <c r="C444" s="36">
        <v>5</v>
      </c>
      <c r="D444" s="36" t="s">
        <v>47</v>
      </c>
    </row>
    <row r="445" spans="1:6" ht="15" x14ac:dyDescent="0.25">
      <c r="A445" s="36">
        <v>0.16300000000000001</v>
      </c>
      <c r="B445" s="36" t="s">
        <v>44</v>
      </c>
      <c r="C445" s="36">
        <v>6</v>
      </c>
      <c r="D445" s="36" t="s">
        <v>48</v>
      </c>
    </row>
    <row r="446" spans="1:6" ht="15" x14ac:dyDescent="0.25">
      <c r="A446" s="36">
        <v>0.20499999999999999</v>
      </c>
      <c r="B446" s="36" t="s">
        <v>55</v>
      </c>
      <c r="C446" s="36">
        <v>7</v>
      </c>
      <c r="D446" s="36" t="s">
        <v>49</v>
      </c>
    </row>
    <row r="447" spans="1:6" ht="15" x14ac:dyDescent="0.25">
      <c r="A447" s="36">
        <v>2E-3</v>
      </c>
      <c r="B447" s="36" t="s">
        <v>62</v>
      </c>
      <c r="C447" s="36">
        <v>8</v>
      </c>
      <c r="D447" s="36" t="s">
        <v>59</v>
      </c>
    </row>
    <row r="448" spans="1:6" ht="15" x14ac:dyDescent="0.25">
      <c r="A448" s="36">
        <v>0.09</v>
      </c>
      <c r="B448" s="36" t="s">
        <v>55</v>
      </c>
      <c r="C448" s="36">
        <v>9</v>
      </c>
      <c r="D448" s="36" t="s">
        <v>50</v>
      </c>
    </row>
    <row r="449" spans="1:6" ht="15" x14ac:dyDescent="0.25">
      <c r="A449" s="36">
        <v>5.0999999999999997E-2</v>
      </c>
      <c r="B449" s="36" t="s">
        <v>44</v>
      </c>
      <c r="C449" s="36">
        <v>10</v>
      </c>
      <c r="D449" s="36" t="s">
        <v>51</v>
      </c>
    </row>
    <row r="450" spans="1:6" ht="15" x14ac:dyDescent="0.25">
      <c r="A450" s="36">
        <v>0.158</v>
      </c>
      <c r="B450" s="36" t="s">
        <v>55</v>
      </c>
      <c r="C450" s="36">
        <v>11</v>
      </c>
      <c r="D450" s="36" t="s">
        <v>52</v>
      </c>
    </row>
    <row r="451" spans="1:6" ht="15" x14ac:dyDescent="0.25">
      <c r="A451" s="36">
        <v>4.4999999999999998E-2</v>
      </c>
      <c r="B451" s="36" t="s">
        <v>44</v>
      </c>
      <c r="C451" s="36">
        <v>12</v>
      </c>
      <c r="D451" s="36" t="s">
        <v>60</v>
      </c>
    </row>
    <row r="452" spans="1:6" ht="15" x14ac:dyDescent="0.25">
      <c r="A452" s="36">
        <v>0</v>
      </c>
      <c r="B452" s="36" t="s">
        <v>44</v>
      </c>
      <c r="C452" s="36">
        <v>13</v>
      </c>
      <c r="D452" s="36" t="s">
        <v>61</v>
      </c>
    </row>
    <row r="453" spans="1:6" ht="15" x14ac:dyDescent="0.25">
      <c r="A453" s="36">
        <v>1.9E-2</v>
      </c>
      <c r="B453" s="36" t="s">
        <v>44</v>
      </c>
      <c r="C453" s="36">
        <v>14</v>
      </c>
      <c r="D453" s="36" t="s">
        <v>53</v>
      </c>
    </row>
    <row r="454" spans="1:6" ht="15" x14ac:dyDescent="0.25">
      <c r="A454" s="36">
        <v>8.2000000000000003E-2</v>
      </c>
      <c r="B454" s="36" t="s">
        <v>44</v>
      </c>
      <c r="C454" s="36">
        <v>15</v>
      </c>
      <c r="D454" s="36" t="s">
        <v>54</v>
      </c>
    </row>
    <row r="455" spans="1:6" ht="15" x14ac:dyDescent="0.25">
      <c r="A455" s="36">
        <v>0.14299999999999999</v>
      </c>
      <c r="B455" s="36" t="s">
        <v>55</v>
      </c>
      <c r="C455" s="36">
        <v>16</v>
      </c>
      <c r="D455" s="36" t="s">
        <v>56</v>
      </c>
    </row>
    <row r="456" spans="1:6" ht="15" x14ac:dyDescent="0.25">
      <c r="A456" s="36">
        <v>0.14899999999999999</v>
      </c>
      <c r="B456" s="36" t="s">
        <v>55</v>
      </c>
      <c r="C456" s="36">
        <v>17</v>
      </c>
      <c r="D456" s="36" t="s">
        <v>57</v>
      </c>
    </row>
    <row r="457" spans="1:6" ht="15" x14ac:dyDescent="0.25">
      <c r="A457" s="36">
        <v>0.16800000000000001</v>
      </c>
      <c r="B457" s="36" t="s">
        <v>40</v>
      </c>
      <c r="C457" s="36">
        <v>18</v>
      </c>
      <c r="D457" s="36" t="s">
        <v>58</v>
      </c>
    </row>
    <row r="459" spans="1:6" ht="15" x14ac:dyDescent="0.25">
      <c r="A459" s="36">
        <v>5.5E-2</v>
      </c>
      <c r="B459" s="36" t="s">
        <v>40</v>
      </c>
      <c r="C459" s="36">
        <v>1</v>
      </c>
      <c r="D459" s="36" t="s">
        <v>41</v>
      </c>
      <c r="F459">
        <v>25</v>
      </c>
    </row>
    <row r="460" spans="1:6" ht="15" x14ac:dyDescent="0.25">
      <c r="A460" s="36">
        <v>4.5999999999999999E-2</v>
      </c>
      <c r="B460" s="36" t="s">
        <v>44</v>
      </c>
      <c r="C460" s="36">
        <v>2</v>
      </c>
      <c r="D460" s="36" t="s">
        <v>43</v>
      </c>
    </row>
    <row r="461" spans="1:6" ht="15" x14ac:dyDescent="0.25">
      <c r="A461" s="36">
        <v>8.5999999999999993E-2</v>
      </c>
      <c r="B461" s="36" t="s">
        <v>44</v>
      </c>
      <c r="C461" s="36">
        <v>3</v>
      </c>
      <c r="D461" s="36" t="s">
        <v>45</v>
      </c>
    </row>
    <row r="462" spans="1:6" ht="15" x14ac:dyDescent="0.25">
      <c r="A462" s="36">
        <v>0.04</v>
      </c>
      <c r="B462" s="36" t="s">
        <v>44</v>
      </c>
      <c r="C462" s="36">
        <v>4</v>
      </c>
      <c r="D462" s="36" t="s">
        <v>46</v>
      </c>
    </row>
    <row r="463" spans="1:6" ht="15" x14ac:dyDescent="0.25">
      <c r="A463" s="36">
        <v>5.7000000000000002E-2</v>
      </c>
      <c r="B463" s="36" t="s">
        <v>44</v>
      </c>
      <c r="C463" s="36">
        <v>5</v>
      </c>
      <c r="D463" s="36" t="s">
        <v>47</v>
      </c>
    </row>
    <row r="464" spans="1:6" ht="15" x14ac:dyDescent="0.25">
      <c r="A464" s="36">
        <v>0.14699999999999999</v>
      </c>
      <c r="B464" s="36" t="s">
        <v>44</v>
      </c>
      <c r="C464" s="36">
        <v>6</v>
      </c>
      <c r="D464" s="36" t="s">
        <v>48</v>
      </c>
    </row>
    <row r="465" spans="1:6" ht="15" x14ac:dyDescent="0.25">
      <c r="A465" s="36">
        <v>0.16400000000000001</v>
      </c>
      <c r="B465" s="36" t="s">
        <v>44</v>
      </c>
      <c r="C465" s="36">
        <v>7</v>
      </c>
      <c r="D465" s="36" t="s">
        <v>49</v>
      </c>
    </row>
    <row r="466" spans="1:6" ht="15" x14ac:dyDescent="0.25">
      <c r="A466" s="36">
        <v>3.3000000000000002E-2</v>
      </c>
      <c r="B466" s="36" t="s">
        <v>44</v>
      </c>
      <c r="C466" s="36">
        <v>8</v>
      </c>
      <c r="D466" s="36" t="s">
        <v>59</v>
      </c>
    </row>
    <row r="467" spans="1:6" ht="15" x14ac:dyDescent="0.25">
      <c r="A467" s="36">
        <v>8.6999999999999994E-2</v>
      </c>
      <c r="B467" s="36" t="s">
        <v>55</v>
      </c>
      <c r="C467" s="36">
        <v>9</v>
      </c>
      <c r="D467" s="36" t="s">
        <v>50</v>
      </c>
    </row>
    <row r="468" spans="1:6" ht="15" x14ac:dyDescent="0.25">
      <c r="A468" s="36">
        <v>5.0999999999999997E-2</v>
      </c>
      <c r="B468" s="36" t="s">
        <v>44</v>
      </c>
      <c r="C468" s="36">
        <v>10</v>
      </c>
      <c r="D468" s="36" t="s">
        <v>51</v>
      </c>
    </row>
    <row r="469" spans="1:6" ht="15" x14ac:dyDescent="0.25">
      <c r="A469" s="36">
        <v>0.125</v>
      </c>
      <c r="B469" s="36" t="s">
        <v>44</v>
      </c>
      <c r="C469" s="36">
        <v>11</v>
      </c>
      <c r="D469" s="36" t="s">
        <v>52</v>
      </c>
    </row>
    <row r="470" spans="1:6" ht="15" x14ac:dyDescent="0.25">
      <c r="A470" s="36">
        <v>3.9E-2</v>
      </c>
      <c r="B470" s="36" t="s">
        <v>44</v>
      </c>
      <c r="C470" s="36">
        <v>12</v>
      </c>
      <c r="D470" s="36" t="s">
        <v>60</v>
      </c>
    </row>
    <row r="471" spans="1:6" ht="15" x14ac:dyDescent="0.25">
      <c r="A471" s="36">
        <v>0</v>
      </c>
      <c r="B471" s="36" t="s">
        <v>44</v>
      </c>
      <c r="C471" s="36">
        <v>13</v>
      </c>
      <c r="D471" s="36" t="s">
        <v>61</v>
      </c>
    </row>
    <row r="472" spans="1:6" ht="15" x14ac:dyDescent="0.25">
      <c r="A472" s="36">
        <v>1.7000000000000001E-2</v>
      </c>
      <c r="B472" s="36" t="s">
        <v>44</v>
      </c>
      <c r="C472" s="36">
        <v>14</v>
      </c>
      <c r="D472" s="36" t="s">
        <v>53</v>
      </c>
    </row>
    <row r="473" spans="1:6" ht="15" x14ac:dyDescent="0.25">
      <c r="A473" s="36">
        <v>6.9000000000000006E-2</v>
      </c>
      <c r="B473" s="36" t="s">
        <v>44</v>
      </c>
      <c r="C473" s="36">
        <v>15</v>
      </c>
      <c r="D473" s="36" t="s">
        <v>54</v>
      </c>
    </row>
    <row r="474" spans="1:6" ht="15" x14ac:dyDescent="0.25">
      <c r="A474" s="36">
        <v>0.113</v>
      </c>
      <c r="B474" s="36" t="s">
        <v>55</v>
      </c>
      <c r="C474" s="36">
        <v>16</v>
      </c>
      <c r="D474" s="36" t="s">
        <v>56</v>
      </c>
    </row>
    <row r="475" spans="1:6" ht="15" x14ac:dyDescent="0.25">
      <c r="A475" s="36">
        <v>0.11700000000000001</v>
      </c>
      <c r="B475" s="36" t="s">
        <v>55</v>
      </c>
      <c r="C475" s="36">
        <v>17</v>
      </c>
      <c r="D475" s="36" t="s">
        <v>57</v>
      </c>
    </row>
    <row r="476" spans="1:6" ht="15" x14ac:dyDescent="0.25">
      <c r="A476" s="36">
        <v>0.158</v>
      </c>
      <c r="B476" s="36" t="s">
        <v>40</v>
      </c>
      <c r="C476" s="36">
        <v>18</v>
      </c>
      <c r="D476" s="36" t="s">
        <v>58</v>
      </c>
    </row>
    <row r="479" spans="1:6" ht="15" x14ac:dyDescent="0.25">
      <c r="A479" s="36">
        <v>5.8999999999999997E-2</v>
      </c>
      <c r="B479" s="36" t="s">
        <v>40</v>
      </c>
      <c r="C479" s="36">
        <v>1</v>
      </c>
      <c r="D479" s="36" t="s">
        <v>41</v>
      </c>
      <c r="F479">
        <v>26</v>
      </c>
    </row>
    <row r="480" spans="1:6" ht="15" x14ac:dyDescent="0.25">
      <c r="A480" s="36">
        <v>0.05</v>
      </c>
      <c r="B480" s="36" t="s">
        <v>44</v>
      </c>
      <c r="C480" s="36">
        <v>2</v>
      </c>
      <c r="D480" s="36" t="s">
        <v>43</v>
      </c>
    </row>
    <row r="481" spans="1:4" ht="15" x14ac:dyDescent="0.25">
      <c r="A481" s="36">
        <v>0.09</v>
      </c>
      <c r="B481" s="36" t="s">
        <v>44</v>
      </c>
      <c r="C481" s="36">
        <v>3</v>
      </c>
      <c r="D481" s="36" t="s">
        <v>45</v>
      </c>
    </row>
    <row r="482" spans="1:4" ht="15" x14ac:dyDescent="0.25">
      <c r="A482" s="36">
        <v>4.1000000000000002E-2</v>
      </c>
      <c r="B482" s="36" t="s">
        <v>44</v>
      </c>
      <c r="C482" s="36">
        <v>4</v>
      </c>
      <c r="D482" s="36" t="s">
        <v>46</v>
      </c>
    </row>
    <row r="483" spans="1:4" ht="15" x14ac:dyDescent="0.25">
      <c r="A483" s="36">
        <v>5.8000000000000003E-2</v>
      </c>
      <c r="B483" s="36" t="s">
        <v>44</v>
      </c>
      <c r="C483" s="36">
        <v>5</v>
      </c>
      <c r="D483" s="36" t="s">
        <v>47</v>
      </c>
    </row>
    <row r="484" spans="1:4" ht="15" x14ac:dyDescent="0.25">
      <c r="A484" s="36">
        <v>0.154</v>
      </c>
      <c r="B484" s="36" t="s">
        <v>44</v>
      </c>
      <c r="C484" s="36">
        <v>6</v>
      </c>
      <c r="D484" s="36" t="s">
        <v>48</v>
      </c>
    </row>
    <row r="485" spans="1:4" ht="15" x14ac:dyDescent="0.25">
      <c r="A485" s="36">
        <v>0.16600000000000001</v>
      </c>
      <c r="B485" s="36" t="s">
        <v>44</v>
      </c>
      <c r="C485" s="36">
        <v>7</v>
      </c>
      <c r="D485" s="36" t="s">
        <v>49</v>
      </c>
    </row>
    <row r="486" spans="1:4" ht="15" x14ac:dyDescent="0.25">
      <c r="A486" s="36">
        <v>3.4000000000000002E-2</v>
      </c>
      <c r="B486" s="36" t="s">
        <v>44</v>
      </c>
      <c r="C486" s="36">
        <v>8</v>
      </c>
      <c r="D486" s="36" t="s">
        <v>59</v>
      </c>
    </row>
    <row r="487" spans="1:4" ht="15" x14ac:dyDescent="0.25">
      <c r="A487" s="36">
        <v>0.09</v>
      </c>
      <c r="B487" s="36" t="s">
        <v>55</v>
      </c>
      <c r="C487" s="36">
        <v>9</v>
      </c>
      <c r="D487" s="36" t="s">
        <v>50</v>
      </c>
    </row>
    <row r="488" spans="1:4" ht="15" x14ac:dyDescent="0.25">
      <c r="A488" s="36">
        <v>4.3999999999999997E-2</v>
      </c>
      <c r="B488" s="36" t="s">
        <v>44</v>
      </c>
      <c r="C488" s="36">
        <v>10</v>
      </c>
      <c r="D488" s="36" t="s">
        <v>51</v>
      </c>
    </row>
    <row r="489" spans="1:4" ht="15" x14ac:dyDescent="0.25">
      <c r="A489" s="36">
        <v>0.14000000000000001</v>
      </c>
      <c r="B489" s="36" t="s">
        <v>55</v>
      </c>
      <c r="C489" s="36">
        <v>11</v>
      </c>
      <c r="D489" s="36" t="s">
        <v>52</v>
      </c>
    </row>
    <row r="490" spans="1:4" ht="15" x14ac:dyDescent="0.25">
      <c r="A490" s="36">
        <v>3.9E-2</v>
      </c>
      <c r="B490" s="36" t="s">
        <v>44</v>
      </c>
      <c r="C490" s="36">
        <v>12</v>
      </c>
      <c r="D490" s="36" t="s">
        <v>60</v>
      </c>
    </row>
    <row r="491" spans="1:4" ht="15" x14ac:dyDescent="0.25">
      <c r="A491" s="36">
        <v>0</v>
      </c>
      <c r="B491" s="36" t="s">
        <v>55</v>
      </c>
      <c r="C491" s="36">
        <v>13</v>
      </c>
      <c r="D491" s="36" t="s">
        <v>61</v>
      </c>
    </row>
    <row r="492" spans="1:4" ht="15" x14ac:dyDescent="0.25">
      <c r="A492" s="36">
        <v>1.7000000000000001E-2</v>
      </c>
      <c r="B492" s="36" t="s">
        <v>63</v>
      </c>
      <c r="C492" s="36">
        <v>14</v>
      </c>
      <c r="D492" s="36" t="s">
        <v>53</v>
      </c>
    </row>
    <row r="493" spans="1:4" ht="15" x14ac:dyDescent="0.25">
      <c r="A493" s="36">
        <v>5.2999999999999999E-2</v>
      </c>
      <c r="B493" s="36" t="s">
        <v>62</v>
      </c>
      <c r="C493" s="36">
        <v>15</v>
      </c>
      <c r="D493" s="36" t="s">
        <v>54</v>
      </c>
    </row>
    <row r="494" spans="1:4" ht="15" x14ac:dyDescent="0.25">
      <c r="A494" s="36">
        <v>0.121</v>
      </c>
      <c r="B494" s="36" t="s">
        <v>55</v>
      </c>
      <c r="C494" s="36">
        <v>16</v>
      </c>
      <c r="D494" s="36" t="s">
        <v>56</v>
      </c>
    </row>
    <row r="495" spans="1:4" ht="15" x14ac:dyDescent="0.25">
      <c r="A495" s="36">
        <v>0.121</v>
      </c>
      <c r="B495" s="36" t="s">
        <v>55</v>
      </c>
      <c r="C495" s="36">
        <v>17</v>
      </c>
      <c r="D495" s="36" t="s">
        <v>57</v>
      </c>
    </row>
    <row r="496" spans="1:4" ht="15" x14ac:dyDescent="0.25">
      <c r="A496" s="36">
        <v>0.16300000000000001</v>
      </c>
      <c r="B496" s="36" t="s">
        <v>42</v>
      </c>
      <c r="C496" s="36">
        <v>18</v>
      </c>
      <c r="D496" s="36" t="s">
        <v>58</v>
      </c>
    </row>
    <row r="498" spans="1:6" ht="15" x14ac:dyDescent="0.25">
      <c r="A498" s="36">
        <v>6.2E-2</v>
      </c>
      <c r="B498" s="36" t="s">
        <v>40</v>
      </c>
      <c r="C498" s="36">
        <v>1</v>
      </c>
      <c r="D498" s="36" t="s">
        <v>41</v>
      </c>
      <c r="F498">
        <v>27</v>
      </c>
    </row>
    <row r="499" spans="1:6" ht="15" x14ac:dyDescent="0.25">
      <c r="A499" s="36">
        <v>5.8000000000000003E-2</v>
      </c>
      <c r="B499" s="36" t="s">
        <v>42</v>
      </c>
      <c r="C499" s="36">
        <v>2</v>
      </c>
      <c r="D499" s="36" t="s">
        <v>43</v>
      </c>
    </row>
    <row r="500" spans="1:6" ht="15" x14ac:dyDescent="0.25">
      <c r="A500" s="36">
        <v>0.126</v>
      </c>
      <c r="B500" s="36" t="s">
        <v>40</v>
      </c>
      <c r="C500" s="36">
        <v>3</v>
      </c>
      <c r="D500" s="36" t="s">
        <v>45</v>
      </c>
    </row>
    <row r="501" spans="1:6" ht="15" x14ac:dyDescent="0.25">
      <c r="A501" s="36">
        <v>4.4999999999999998E-2</v>
      </c>
      <c r="B501" s="36" t="s">
        <v>44</v>
      </c>
      <c r="C501" s="36">
        <v>4</v>
      </c>
      <c r="D501" s="36" t="s">
        <v>46</v>
      </c>
    </row>
    <row r="502" spans="1:6" ht="15" x14ac:dyDescent="0.25">
      <c r="A502" s="36">
        <v>6.0999999999999999E-2</v>
      </c>
      <c r="B502" s="36" t="s">
        <v>44</v>
      </c>
      <c r="C502" s="36">
        <v>5</v>
      </c>
      <c r="D502" s="36" t="s">
        <v>47</v>
      </c>
    </row>
    <row r="503" spans="1:6" ht="15" x14ac:dyDescent="0.25">
      <c r="A503" s="36">
        <v>0.17499999999999999</v>
      </c>
      <c r="B503" s="36" t="s">
        <v>44</v>
      </c>
      <c r="C503" s="36">
        <v>6</v>
      </c>
      <c r="D503" s="36" t="s">
        <v>48</v>
      </c>
    </row>
    <row r="504" spans="1:6" ht="15" x14ac:dyDescent="0.25">
      <c r="A504" s="36">
        <v>0.18</v>
      </c>
      <c r="B504" s="36" t="s">
        <v>44</v>
      </c>
      <c r="C504" s="36">
        <v>7</v>
      </c>
      <c r="D504" s="36" t="s">
        <v>49</v>
      </c>
    </row>
    <row r="505" spans="1:6" ht="15" x14ac:dyDescent="0.25">
      <c r="A505" s="36">
        <v>3.5999999999999997E-2</v>
      </c>
      <c r="B505" s="36" t="s">
        <v>44</v>
      </c>
      <c r="C505" s="36">
        <v>8</v>
      </c>
      <c r="D505" s="36" t="s">
        <v>59</v>
      </c>
    </row>
    <row r="506" spans="1:6" ht="15" x14ac:dyDescent="0.25">
      <c r="A506" s="36">
        <v>9.9000000000000005E-2</v>
      </c>
      <c r="B506" s="36" t="s">
        <v>44</v>
      </c>
      <c r="C506" s="36">
        <v>9</v>
      </c>
      <c r="D506" s="36" t="s">
        <v>50</v>
      </c>
    </row>
    <row r="507" spans="1:6" ht="15" x14ac:dyDescent="0.25">
      <c r="A507" s="36">
        <v>3.2000000000000001E-2</v>
      </c>
      <c r="B507" s="36" t="s">
        <v>44</v>
      </c>
      <c r="C507" s="36">
        <v>10</v>
      </c>
      <c r="D507" s="36" t="s">
        <v>51</v>
      </c>
    </row>
    <row r="508" spans="1:6" ht="15" x14ac:dyDescent="0.25">
      <c r="A508" s="36">
        <v>0.161</v>
      </c>
      <c r="B508" s="36" t="s">
        <v>55</v>
      </c>
      <c r="C508" s="36">
        <v>11</v>
      </c>
      <c r="D508" s="36" t="s">
        <v>52</v>
      </c>
    </row>
    <row r="509" spans="1:6" ht="15" x14ac:dyDescent="0.25">
      <c r="A509" s="36">
        <v>4.3999999999999997E-2</v>
      </c>
      <c r="B509" s="36" t="s">
        <v>44</v>
      </c>
      <c r="C509" s="36">
        <v>12</v>
      </c>
      <c r="D509" s="36" t="s">
        <v>60</v>
      </c>
    </row>
    <row r="510" spans="1:6" ht="15" x14ac:dyDescent="0.25">
      <c r="A510" s="36">
        <v>0</v>
      </c>
      <c r="B510" s="36" t="s">
        <v>55</v>
      </c>
      <c r="C510" s="36">
        <v>13</v>
      </c>
      <c r="D510" s="36" t="s">
        <v>61</v>
      </c>
    </row>
    <row r="511" spans="1:6" ht="15" x14ac:dyDescent="0.25">
      <c r="A511" s="36">
        <v>1.9E-2</v>
      </c>
      <c r="B511" s="36" t="s">
        <v>63</v>
      </c>
      <c r="C511" s="36">
        <v>14</v>
      </c>
      <c r="D511" s="36" t="s">
        <v>53</v>
      </c>
    </row>
    <row r="512" spans="1:6" ht="15" x14ac:dyDescent="0.25">
      <c r="A512" s="36">
        <v>5.8999999999999997E-2</v>
      </c>
      <c r="B512" s="36" t="s">
        <v>62</v>
      </c>
      <c r="C512" s="36">
        <v>15</v>
      </c>
      <c r="D512" s="36" t="s">
        <v>54</v>
      </c>
    </row>
    <row r="513" spans="1:6" ht="15" x14ac:dyDescent="0.25">
      <c r="A513" s="36">
        <v>0.13800000000000001</v>
      </c>
      <c r="B513" s="36" t="s">
        <v>44</v>
      </c>
      <c r="C513" s="36">
        <v>16</v>
      </c>
      <c r="D513" s="36" t="s">
        <v>56</v>
      </c>
    </row>
    <row r="514" spans="1:6" ht="15" x14ac:dyDescent="0.25">
      <c r="A514" s="36">
        <v>0.13800000000000001</v>
      </c>
      <c r="B514" s="36" t="s">
        <v>55</v>
      </c>
      <c r="C514" s="36">
        <v>17</v>
      </c>
      <c r="D514" s="36" t="s">
        <v>57</v>
      </c>
    </row>
    <row r="515" spans="1:6" ht="15" x14ac:dyDescent="0.25">
      <c r="A515" s="36">
        <v>0.17499999999999999</v>
      </c>
      <c r="B515" s="36" t="s">
        <v>42</v>
      </c>
      <c r="C515" s="36">
        <v>18</v>
      </c>
      <c r="D515" s="36" t="s">
        <v>58</v>
      </c>
    </row>
    <row r="517" spans="1:6" ht="15" x14ac:dyDescent="0.25">
      <c r="A517" s="36">
        <v>0.03</v>
      </c>
      <c r="B517" s="36" t="s">
        <v>40</v>
      </c>
      <c r="C517" s="36">
        <v>1</v>
      </c>
      <c r="D517" s="36" t="s">
        <v>41</v>
      </c>
      <c r="F517">
        <v>28</v>
      </c>
    </row>
    <row r="518" spans="1:6" ht="15" x14ac:dyDescent="0.25">
      <c r="A518" s="36">
        <v>5.1999999999999998E-2</v>
      </c>
      <c r="B518" s="36" t="s">
        <v>55</v>
      </c>
      <c r="C518" s="36">
        <v>2</v>
      </c>
      <c r="D518" s="36" t="s">
        <v>43</v>
      </c>
    </row>
    <row r="519" spans="1:6" ht="15" x14ac:dyDescent="0.25">
      <c r="A519" s="36">
        <v>-5.7000000000000002E-2</v>
      </c>
      <c r="B519" s="36" t="s">
        <v>40</v>
      </c>
      <c r="C519" s="36">
        <v>3</v>
      </c>
      <c r="D519" s="36" t="s">
        <v>45</v>
      </c>
    </row>
    <row r="520" spans="1:6" ht="15" x14ac:dyDescent="0.25">
      <c r="A520" s="36">
        <v>4.9000000000000002E-2</v>
      </c>
      <c r="B520" s="36" t="s">
        <v>44</v>
      </c>
      <c r="C520" s="36">
        <v>4</v>
      </c>
      <c r="D520" s="36" t="s">
        <v>46</v>
      </c>
    </row>
    <row r="521" spans="1:6" ht="15" x14ac:dyDescent="0.25">
      <c r="A521" s="36">
        <v>0.105</v>
      </c>
      <c r="B521" s="36" t="s">
        <v>44</v>
      </c>
      <c r="C521" s="36">
        <v>5</v>
      </c>
      <c r="D521" s="36" t="s">
        <v>47</v>
      </c>
    </row>
    <row r="522" spans="1:6" ht="15" x14ac:dyDescent="0.25">
      <c r="A522" s="36">
        <v>0.183</v>
      </c>
      <c r="B522" s="36" t="s">
        <v>44</v>
      </c>
      <c r="C522" s="36">
        <v>6</v>
      </c>
      <c r="D522" s="36" t="s">
        <v>48</v>
      </c>
    </row>
    <row r="523" spans="1:6" ht="15" x14ac:dyDescent="0.25">
      <c r="A523" s="36">
        <v>0.23400000000000001</v>
      </c>
      <c r="B523" s="36" t="s">
        <v>55</v>
      </c>
      <c r="C523" s="36">
        <v>7</v>
      </c>
      <c r="D523" s="36" t="s">
        <v>49</v>
      </c>
    </row>
    <row r="524" spans="1:6" ht="15" x14ac:dyDescent="0.25">
      <c r="A524" s="36">
        <v>1E-3</v>
      </c>
      <c r="B524" s="36" t="s">
        <v>62</v>
      </c>
      <c r="C524" s="36">
        <v>8</v>
      </c>
      <c r="D524" s="36" t="s">
        <v>59</v>
      </c>
    </row>
    <row r="525" spans="1:6" ht="15" x14ac:dyDescent="0.25">
      <c r="A525" s="36">
        <v>0.1</v>
      </c>
      <c r="B525" s="36" t="s">
        <v>55</v>
      </c>
      <c r="C525" s="36">
        <v>9</v>
      </c>
      <c r="D525" s="36" t="s">
        <v>50</v>
      </c>
    </row>
    <row r="526" spans="1:6" ht="15" x14ac:dyDescent="0.25">
      <c r="A526" s="36">
        <v>4.9000000000000002E-2</v>
      </c>
      <c r="B526" s="36" t="s">
        <v>44</v>
      </c>
      <c r="C526" s="36">
        <v>10</v>
      </c>
      <c r="D526" s="36" t="s">
        <v>51</v>
      </c>
    </row>
    <row r="527" spans="1:6" ht="15" x14ac:dyDescent="0.25">
      <c r="A527" s="36">
        <v>0.18</v>
      </c>
      <c r="B527" s="36" t="s">
        <v>55</v>
      </c>
      <c r="C527" s="36">
        <v>11</v>
      </c>
      <c r="D527" s="36" t="s">
        <v>52</v>
      </c>
    </row>
    <row r="528" spans="1:6" ht="15" x14ac:dyDescent="0.25">
      <c r="A528" s="36">
        <v>4.8000000000000001E-2</v>
      </c>
      <c r="B528" s="36" t="s">
        <v>44</v>
      </c>
      <c r="C528" s="36">
        <v>12</v>
      </c>
      <c r="D528" s="36" t="s">
        <v>60</v>
      </c>
    </row>
    <row r="529" spans="1:6" ht="15" x14ac:dyDescent="0.25">
      <c r="A529" s="36">
        <v>0</v>
      </c>
      <c r="B529" s="36" t="s">
        <v>44</v>
      </c>
      <c r="C529" s="36">
        <v>13</v>
      </c>
      <c r="D529" s="36" t="s">
        <v>61</v>
      </c>
    </row>
    <row r="530" spans="1:6" ht="15" x14ac:dyDescent="0.25">
      <c r="A530" s="36">
        <v>2.1000000000000001E-2</v>
      </c>
      <c r="B530" s="36" t="s">
        <v>44</v>
      </c>
      <c r="C530" s="36">
        <v>14</v>
      </c>
      <c r="D530" s="36" t="s">
        <v>53</v>
      </c>
    </row>
    <row r="531" spans="1:6" ht="15" x14ac:dyDescent="0.25">
      <c r="A531" s="36">
        <v>9.1999999999999998E-2</v>
      </c>
      <c r="B531" s="36" t="s">
        <v>44</v>
      </c>
      <c r="C531" s="36">
        <v>15</v>
      </c>
      <c r="D531" s="36" t="s">
        <v>54</v>
      </c>
    </row>
    <row r="532" spans="1:6" ht="15" x14ac:dyDescent="0.25">
      <c r="A532" s="36">
        <v>0.16300000000000001</v>
      </c>
      <c r="B532" s="36" t="s">
        <v>55</v>
      </c>
      <c r="C532" s="36">
        <v>16</v>
      </c>
      <c r="D532" s="36" t="s">
        <v>56</v>
      </c>
    </row>
    <row r="533" spans="1:6" ht="15" x14ac:dyDescent="0.25">
      <c r="A533" s="36">
        <v>0.16700000000000001</v>
      </c>
      <c r="B533" s="36" t="s">
        <v>55</v>
      </c>
      <c r="C533" s="36">
        <v>17</v>
      </c>
      <c r="D533" s="36" t="s">
        <v>57</v>
      </c>
    </row>
    <row r="534" spans="1:6" ht="15" x14ac:dyDescent="0.25">
      <c r="A534" s="36">
        <v>0.192</v>
      </c>
      <c r="B534" s="36" t="s">
        <v>55</v>
      </c>
      <c r="C534" s="36">
        <v>18</v>
      </c>
      <c r="D534" s="36" t="s">
        <v>58</v>
      </c>
    </row>
    <row r="537" spans="1:6" ht="15" x14ac:dyDescent="0.25">
      <c r="A537" s="36">
        <v>3.6999999999999998E-2</v>
      </c>
      <c r="B537" s="36" t="s">
        <v>40</v>
      </c>
      <c r="C537" s="36">
        <v>1</v>
      </c>
      <c r="D537" s="36" t="s">
        <v>41</v>
      </c>
      <c r="F537">
        <v>29</v>
      </c>
    </row>
    <row r="538" spans="1:6" ht="15" x14ac:dyDescent="0.25">
      <c r="A538" s="36">
        <v>6.0999999999999999E-2</v>
      </c>
      <c r="B538" s="36" t="s">
        <v>44</v>
      </c>
      <c r="C538" s="36">
        <v>2</v>
      </c>
      <c r="D538" s="36" t="s">
        <v>43</v>
      </c>
    </row>
    <row r="539" spans="1:6" ht="15" x14ac:dyDescent="0.25">
      <c r="A539" s="36">
        <v>-5.6000000000000001E-2</v>
      </c>
      <c r="B539" s="36" t="s">
        <v>44</v>
      </c>
      <c r="C539" s="36">
        <v>3</v>
      </c>
      <c r="D539" s="36" t="s">
        <v>45</v>
      </c>
    </row>
    <row r="540" spans="1:6" ht="15" x14ac:dyDescent="0.25">
      <c r="A540" s="36">
        <v>6.0999999999999999E-2</v>
      </c>
      <c r="B540" s="36" t="s">
        <v>44</v>
      </c>
      <c r="C540" s="36">
        <v>4</v>
      </c>
      <c r="D540" s="36" t="s">
        <v>46</v>
      </c>
    </row>
    <row r="541" spans="1:6" ht="15" x14ac:dyDescent="0.25">
      <c r="A541" s="36">
        <v>0.13600000000000001</v>
      </c>
      <c r="B541" s="36" t="s">
        <v>44</v>
      </c>
      <c r="C541" s="36">
        <v>5</v>
      </c>
      <c r="D541" s="36" t="s">
        <v>47</v>
      </c>
    </row>
    <row r="542" spans="1:6" ht="15" x14ac:dyDescent="0.25">
      <c r="A542" s="36">
        <v>0.23100000000000001</v>
      </c>
      <c r="B542" s="36" t="s">
        <v>44</v>
      </c>
      <c r="C542" s="36">
        <v>6</v>
      </c>
      <c r="D542" s="36" t="s">
        <v>48</v>
      </c>
    </row>
    <row r="543" spans="1:6" ht="15" x14ac:dyDescent="0.25">
      <c r="A543" s="36">
        <v>0.28599999999999998</v>
      </c>
      <c r="B543" s="36" t="s">
        <v>55</v>
      </c>
      <c r="C543" s="36">
        <v>7</v>
      </c>
      <c r="D543" s="36" t="s">
        <v>49</v>
      </c>
    </row>
    <row r="544" spans="1:6" ht="15" x14ac:dyDescent="0.25">
      <c r="A544" s="36">
        <v>3.0000000000000001E-3</v>
      </c>
      <c r="B544" s="36" t="s">
        <v>62</v>
      </c>
      <c r="C544" s="36">
        <v>8</v>
      </c>
      <c r="D544" s="36" t="s">
        <v>59</v>
      </c>
    </row>
    <row r="545" spans="1:6" ht="15" x14ac:dyDescent="0.25">
      <c r="A545" s="36">
        <v>0.126</v>
      </c>
      <c r="B545" s="36" t="s">
        <v>44</v>
      </c>
      <c r="C545" s="36">
        <v>9</v>
      </c>
      <c r="D545" s="36" t="s">
        <v>50</v>
      </c>
    </row>
    <row r="546" spans="1:6" ht="15" x14ac:dyDescent="0.25">
      <c r="A546" s="36">
        <v>4.7E-2</v>
      </c>
      <c r="B546" s="36" t="s">
        <v>44</v>
      </c>
      <c r="C546" s="36">
        <v>10</v>
      </c>
      <c r="D546" s="36" t="s">
        <v>51</v>
      </c>
    </row>
    <row r="547" spans="1:6" ht="15" x14ac:dyDescent="0.25">
      <c r="A547" s="36">
        <v>0.22800000000000001</v>
      </c>
      <c r="B547" s="36" t="s">
        <v>55</v>
      </c>
      <c r="C547" s="36">
        <v>11</v>
      </c>
      <c r="D547" s="36" t="s">
        <v>52</v>
      </c>
    </row>
    <row r="548" spans="1:6" ht="15" x14ac:dyDescent="0.25">
      <c r="A548" s="36">
        <v>6.2E-2</v>
      </c>
      <c r="B548" s="36" t="s">
        <v>44</v>
      </c>
      <c r="C548" s="36">
        <v>12</v>
      </c>
      <c r="D548" s="36" t="s">
        <v>60</v>
      </c>
    </row>
    <row r="549" spans="1:6" ht="15" x14ac:dyDescent="0.25">
      <c r="A549" s="36">
        <v>0</v>
      </c>
      <c r="B549" s="36" t="s">
        <v>55</v>
      </c>
      <c r="C549" s="36">
        <v>13</v>
      </c>
      <c r="D549" s="36" t="s">
        <v>61</v>
      </c>
    </row>
    <row r="550" spans="1:6" ht="15" x14ac:dyDescent="0.25">
      <c r="A550" s="36">
        <v>2.5999999999999999E-2</v>
      </c>
      <c r="B550" s="36" t="s">
        <v>63</v>
      </c>
      <c r="C550" s="36">
        <v>14</v>
      </c>
      <c r="D550" s="36" t="s">
        <v>53</v>
      </c>
    </row>
    <row r="551" spans="1:6" ht="15" x14ac:dyDescent="0.25">
      <c r="A551" s="36">
        <v>0.11700000000000001</v>
      </c>
      <c r="B551" s="36" t="s">
        <v>44</v>
      </c>
      <c r="C551" s="36">
        <v>15</v>
      </c>
      <c r="D551" s="36" t="s">
        <v>54</v>
      </c>
    </row>
    <row r="552" spans="1:6" ht="15" x14ac:dyDescent="0.25">
      <c r="A552" s="36">
        <v>0.20899999999999999</v>
      </c>
      <c r="B552" s="36" t="s">
        <v>55</v>
      </c>
      <c r="C552" s="36">
        <v>16</v>
      </c>
      <c r="D552" s="36" t="s">
        <v>56</v>
      </c>
    </row>
    <row r="553" spans="1:6" ht="15" x14ac:dyDescent="0.25">
      <c r="A553" s="36">
        <v>0.21099999999999999</v>
      </c>
      <c r="B553" s="36" t="s">
        <v>55</v>
      </c>
      <c r="C553" s="36">
        <v>17</v>
      </c>
      <c r="D553" s="36" t="s">
        <v>57</v>
      </c>
    </row>
    <row r="554" spans="1:6" ht="15" x14ac:dyDescent="0.25">
      <c r="A554" s="36">
        <v>0.23799999999999999</v>
      </c>
      <c r="B554" s="36" t="s">
        <v>42</v>
      </c>
      <c r="C554" s="36">
        <v>18</v>
      </c>
      <c r="D554" s="36" t="s">
        <v>58</v>
      </c>
    </row>
    <row r="557" spans="1:6" ht="15" x14ac:dyDescent="0.25">
      <c r="A557" s="36">
        <v>2.1000000000000001E-2</v>
      </c>
      <c r="B557" s="36" t="s">
        <v>40</v>
      </c>
      <c r="C557" s="36">
        <v>1</v>
      </c>
      <c r="D557" s="36" t="s">
        <v>41</v>
      </c>
      <c r="F557">
        <v>30</v>
      </c>
    </row>
    <row r="558" spans="1:6" ht="15" x14ac:dyDescent="0.25">
      <c r="A558" s="36">
        <v>4.1000000000000002E-2</v>
      </c>
      <c r="B558" s="36" t="s">
        <v>44</v>
      </c>
      <c r="C558" s="36">
        <v>2</v>
      </c>
      <c r="D558" s="36" t="s">
        <v>43</v>
      </c>
    </row>
    <row r="559" spans="1:6" ht="15" x14ac:dyDescent="0.25">
      <c r="A559" s="36">
        <v>-5.7000000000000002E-2</v>
      </c>
      <c r="B559" s="36" t="s">
        <v>44</v>
      </c>
      <c r="C559" s="36">
        <v>3</v>
      </c>
      <c r="D559" s="36" t="s">
        <v>45</v>
      </c>
    </row>
    <row r="560" spans="1:6" ht="15" x14ac:dyDescent="0.25">
      <c r="A560" s="36">
        <v>4.4999999999999998E-2</v>
      </c>
      <c r="B560" s="36" t="s">
        <v>44</v>
      </c>
      <c r="C560" s="36">
        <v>4</v>
      </c>
      <c r="D560" s="36" t="s">
        <v>46</v>
      </c>
    </row>
    <row r="561" spans="1:4" ht="15" x14ac:dyDescent="0.25">
      <c r="A561" s="36">
        <v>9.6000000000000002E-2</v>
      </c>
      <c r="B561" s="36" t="s">
        <v>44</v>
      </c>
      <c r="C561" s="36">
        <v>5</v>
      </c>
      <c r="D561" s="36" t="s">
        <v>47</v>
      </c>
    </row>
    <row r="562" spans="1:4" ht="15" x14ac:dyDescent="0.25">
      <c r="A562" s="36">
        <v>0.151</v>
      </c>
      <c r="B562" s="36" t="s">
        <v>44</v>
      </c>
      <c r="C562" s="36">
        <v>6</v>
      </c>
      <c r="D562" s="36" t="s">
        <v>48</v>
      </c>
    </row>
    <row r="563" spans="1:4" ht="15" x14ac:dyDescent="0.25">
      <c r="A563" s="36">
        <v>0.22900000000000001</v>
      </c>
      <c r="B563" s="36" t="s">
        <v>55</v>
      </c>
      <c r="C563" s="36">
        <v>7</v>
      </c>
      <c r="D563" s="36" t="s">
        <v>49</v>
      </c>
    </row>
    <row r="564" spans="1:4" ht="15" x14ac:dyDescent="0.25">
      <c r="A564" s="36">
        <v>2E-3</v>
      </c>
      <c r="B564" s="36" t="s">
        <v>62</v>
      </c>
      <c r="C564" s="36">
        <v>8</v>
      </c>
      <c r="D564" s="36" t="s">
        <v>59</v>
      </c>
    </row>
    <row r="565" spans="1:4" ht="15" x14ac:dyDescent="0.25">
      <c r="A565" s="36">
        <v>8.6999999999999994E-2</v>
      </c>
      <c r="B565" s="36" t="s">
        <v>55</v>
      </c>
      <c r="C565" s="36">
        <v>9</v>
      </c>
      <c r="D565" s="36" t="s">
        <v>50</v>
      </c>
    </row>
    <row r="566" spans="1:4" ht="15" x14ac:dyDescent="0.25">
      <c r="A566" s="36">
        <v>7.0999999999999994E-2</v>
      </c>
      <c r="B566" s="36" t="s">
        <v>44</v>
      </c>
      <c r="C566" s="36">
        <v>10</v>
      </c>
      <c r="D566" s="36" t="s">
        <v>51</v>
      </c>
    </row>
    <row r="567" spans="1:4" ht="15" x14ac:dyDescent="0.25">
      <c r="A567" s="36">
        <v>0.13700000000000001</v>
      </c>
      <c r="B567" s="36" t="s">
        <v>44</v>
      </c>
      <c r="C567" s="36">
        <v>11</v>
      </c>
      <c r="D567" s="36" t="s">
        <v>52</v>
      </c>
    </row>
    <row r="568" spans="1:4" ht="15" x14ac:dyDescent="0.25">
      <c r="A568" s="36">
        <v>4.4999999999999998E-2</v>
      </c>
      <c r="B568" s="36" t="s">
        <v>44</v>
      </c>
      <c r="C568" s="36">
        <v>12</v>
      </c>
      <c r="D568" s="36" t="s">
        <v>60</v>
      </c>
    </row>
    <row r="569" spans="1:4" ht="15" x14ac:dyDescent="0.25">
      <c r="A569" s="36">
        <v>0</v>
      </c>
      <c r="B569" s="36" t="s">
        <v>55</v>
      </c>
      <c r="C569" s="36">
        <v>13</v>
      </c>
      <c r="D569" s="36" t="s">
        <v>61</v>
      </c>
    </row>
    <row r="570" spans="1:4" ht="15" x14ac:dyDescent="0.25">
      <c r="A570" s="36">
        <v>1.7999999999999999E-2</v>
      </c>
      <c r="B570" s="36" t="s">
        <v>63</v>
      </c>
      <c r="C570" s="36">
        <v>14</v>
      </c>
      <c r="D570" s="36" t="s">
        <v>53</v>
      </c>
    </row>
    <row r="571" spans="1:4" ht="15" x14ac:dyDescent="0.25">
      <c r="A571" s="36">
        <v>7.9000000000000001E-2</v>
      </c>
      <c r="B571" s="36" t="s">
        <v>44</v>
      </c>
      <c r="C571" s="36">
        <v>15</v>
      </c>
      <c r="D571" s="36" t="s">
        <v>54</v>
      </c>
    </row>
    <row r="572" spans="1:4" ht="15" x14ac:dyDescent="0.25">
      <c r="A572" s="36">
        <v>0.13300000000000001</v>
      </c>
      <c r="B572" s="36" t="s">
        <v>55</v>
      </c>
      <c r="C572" s="36">
        <v>16</v>
      </c>
      <c r="D572" s="36" t="s">
        <v>56</v>
      </c>
    </row>
    <row r="573" spans="1:4" ht="15" x14ac:dyDescent="0.25">
      <c r="A573" s="36">
        <v>0.14899999999999999</v>
      </c>
      <c r="B573" s="36" t="s">
        <v>55</v>
      </c>
      <c r="C573" s="36">
        <v>17</v>
      </c>
      <c r="D573" s="36" t="s">
        <v>57</v>
      </c>
    </row>
    <row r="574" spans="1:4" ht="15" x14ac:dyDescent="0.25">
      <c r="A574" s="36">
        <v>0.18099999999999999</v>
      </c>
      <c r="B574" s="36" t="s">
        <v>42</v>
      </c>
      <c r="C574" s="36">
        <v>18</v>
      </c>
      <c r="D574" s="36" t="s">
        <v>58</v>
      </c>
    </row>
    <row r="577" spans="1:6" ht="15" x14ac:dyDescent="0.25">
      <c r="A577" s="36">
        <v>5.6000000000000001E-2</v>
      </c>
      <c r="B577" s="36" t="s">
        <v>40</v>
      </c>
      <c r="C577" s="36">
        <v>1</v>
      </c>
      <c r="D577" s="36" t="s">
        <v>41</v>
      </c>
      <c r="F577">
        <v>31</v>
      </c>
    </row>
    <row r="578" spans="1:6" ht="15" x14ac:dyDescent="0.25">
      <c r="A578" s="36">
        <v>6.7000000000000004E-2</v>
      </c>
      <c r="B578" s="36" t="s">
        <v>44</v>
      </c>
      <c r="C578" s="36">
        <v>2</v>
      </c>
      <c r="D578" s="36" t="s">
        <v>43</v>
      </c>
    </row>
    <row r="579" spans="1:6" ht="15" x14ac:dyDescent="0.25">
      <c r="A579" s="36">
        <v>0.19800000000000001</v>
      </c>
      <c r="B579" s="36" t="s">
        <v>40</v>
      </c>
      <c r="C579" s="36">
        <v>3</v>
      </c>
      <c r="D579" s="36" t="s">
        <v>45</v>
      </c>
    </row>
    <row r="580" spans="1:6" ht="15" x14ac:dyDescent="0.25">
      <c r="A580" s="36">
        <v>4.9000000000000002E-2</v>
      </c>
      <c r="B580" s="36" t="s">
        <v>44</v>
      </c>
      <c r="C580" s="36">
        <v>4</v>
      </c>
      <c r="D580" s="36" t="s">
        <v>46</v>
      </c>
    </row>
    <row r="581" spans="1:6" ht="15" x14ac:dyDescent="0.25">
      <c r="A581" s="36">
        <v>7.1999999999999995E-2</v>
      </c>
      <c r="B581" s="36" t="s">
        <v>44</v>
      </c>
      <c r="C581" s="36">
        <v>5</v>
      </c>
      <c r="D581" s="36" t="s">
        <v>47</v>
      </c>
    </row>
    <row r="582" spans="1:6" ht="15" x14ac:dyDescent="0.25">
      <c r="A582" s="36">
        <v>0.185</v>
      </c>
      <c r="B582" s="36" t="s">
        <v>44</v>
      </c>
      <c r="C582" s="36">
        <v>6</v>
      </c>
      <c r="D582" s="36" t="s">
        <v>48</v>
      </c>
    </row>
    <row r="583" spans="1:6" ht="15" x14ac:dyDescent="0.25">
      <c r="A583" s="36">
        <v>0.20799999999999999</v>
      </c>
      <c r="B583" s="36" t="s">
        <v>44</v>
      </c>
      <c r="C583" s="36">
        <v>7</v>
      </c>
      <c r="D583" s="36" t="s">
        <v>49</v>
      </c>
    </row>
    <row r="584" spans="1:6" ht="15" x14ac:dyDescent="0.25">
      <c r="A584" s="36">
        <v>3.2000000000000001E-2</v>
      </c>
      <c r="B584" s="36" t="s">
        <v>44</v>
      </c>
      <c r="C584" s="36">
        <v>8</v>
      </c>
      <c r="D584" s="36" t="s">
        <v>59</v>
      </c>
    </row>
    <row r="585" spans="1:6" ht="15" x14ac:dyDescent="0.25">
      <c r="A585" s="36">
        <v>0.105</v>
      </c>
      <c r="B585" s="36" t="s">
        <v>55</v>
      </c>
      <c r="C585" s="36">
        <v>9</v>
      </c>
      <c r="D585" s="36" t="s">
        <v>50</v>
      </c>
    </row>
    <row r="586" spans="1:6" ht="15" x14ac:dyDescent="0.25">
      <c r="A586" s="36">
        <v>4.8000000000000001E-2</v>
      </c>
      <c r="B586" s="36" t="s">
        <v>44</v>
      </c>
      <c r="C586" s="36">
        <v>10</v>
      </c>
      <c r="D586" s="36" t="s">
        <v>51</v>
      </c>
    </row>
    <row r="587" spans="1:6" ht="15" x14ac:dyDescent="0.25">
      <c r="A587" s="36">
        <v>0.17699999999999999</v>
      </c>
      <c r="B587" s="36" t="s">
        <v>55</v>
      </c>
      <c r="C587" s="36">
        <v>11</v>
      </c>
      <c r="D587" s="36" t="s">
        <v>52</v>
      </c>
    </row>
    <row r="588" spans="1:6" ht="15" x14ac:dyDescent="0.25">
      <c r="A588" s="36">
        <v>4.8000000000000001E-2</v>
      </c>
      <c r="B588" s="36" t="s">
        <v>44</v>
      </c>
      <c r="C588" s="36">
        <v>12</v>
      </c>
      <c r="D588" s="36" t="s">
        <v>60</v>
      </c>
    </row>
    <row r="589" spans="1:6" ht="15" x14ac:dyDescent="0.25">
      <c r="A589" s="36">
        <v>0</v>
      </c>
      <c r="B589" s="36" t="s">
        <v>55</v>
      </c>
      <c r="C589" s="36">
        <v>13</v>
      </c>
      <c r="D589" s="36" t="s">
        <v>61</v>
      </c>
    </row>
    <row r="590" spans="1:6" ht="15" x14ac:dyDescent="0.25">
      <c r="A590" s="36">
        <v>0.02</v>
      </c>
      <c r="B590" s="36" t="s">
        <v>63</v>
      </c>
      <c r="C590" s="36">
        <v>14</v>
      </c>
      <c r="D590" s="36" t="s">
        <v>53</v>
      </c>
    </row>
    <row r="591" spans="1:6" ht="15" x14ac:dyDescent="0.25">
      <c r="A591" s="36">
        <v>6.6000000000000003E-2</v>
      </c>
      <c r="B591" s="36" t="s">
        <v>62</v>
      </c>
      <c r="C591" s="36">
        <v>15</v>
      </c>
      <c r="D591" s="36" t="s">
        <v>54</v>
      </c>
    </row>
    <row r="592" spans="1:6" ht="15" x14ac:dyDescent="0.25">
      <c r="A592" s="36">
        <v>0.155</v>
      </c>
      <c r="B592" s="36" t="s">
        <v>44</v>
      </c>
      <c r="C592" s="36">
        <v>16</v>
      </c>
      <c r="D592" s="36" t="s">
        <v>56</v>
      </c>
    </row>
    <row r="593" spans="1:6" ht="15" x14ac:dyDescent="0.25">
      <c r="A593" s="36">
        <v>0.157</v>
      </c>
      <c r="B593" s="36" t="s">
        <v>55</v>
      </c>
      <c r="C593" s="36">
        <v>17</v>
      </c>
      <c r="D593" s="36" t="s">
        <v>57</v>
      </c>
    </row>
    <row r="594" spans="1:6" ht="15" x14ac:dyDescent="0.25">
      <c r="A594" s="36">
        <v>0.19</v>
      </c>
      <c r="B594" s="36" t="s">
        <v>42</v>
      </c>
      <c r="C594" s="36">
        <v>18</v>
      </c>
      <c r="D594" s="36" t="s">
        <v>58</v>
      </c>
    </row>
    <row r="597" spans="1:6" ht="15" x14ac:dyDescent="0.25">
      <c r="A597" s="36">
        <v>5.0999999999999997E-2</v>
      </c>
      <c r="B597" s="36" t="s">
        <v>40</v>
      </c>
      <c r="C597" s="36">
        <v>1</v>
      </c>
      <c r="D597" s="36" t="s">
        <v>41</v>
      </c>
      <c r="F597">
        <v>32</v>
      </c>
    </row>
    <row r="598" spans="1:6" ht="15" x14ac:dyDescent="0.25">
      <c r="A598" s="36">
        <v>7.0999999999999994E-2</v>
      </c>
      <c r="B598" s="36" t="s">
        <v>55</v>
      </c>
      <c r="C598" s="36">
        <v>2</v>
      </c>
      <c r="D598" s="36" t="s">
        <v>43</v>
      </c>
    </row>
    <row r="599" spans="1:6" ht="15" x14ac:dyDescent="0.25">
      <c r="A599" s="36">
        <v>0.20799999999999999</v>
      </c>
      <c r="B599" s="36" t="s">
        <v>44</v>
      </c>
      <c r="C599" s="36">
        <v>3</v>
      </c>
      <c r="D599" s="36" t="s">
        <v>45</v>
      </c>
    </row>
    <row r="600" spans="1:6" ht="15" x14ac:dyDescent="0.25">
      <c r="A600" s="36">
        <v>5.0999999999999997E-2</v>
      </c>
      <c r="B600" s="36" t="s">
        <v>44</v>
      </c>
      <c r="C600" s="36">
        <v>4</v>
      </c>
      <c r="D600" s="36" t="s">
        <v>46</v>
      </c>
    </row>
    <row r="601" spans="1:6" ht="15" x14ac:dyDescent="0.25">
      <c r="A601" s="36">
        <v>7.8E-2</v>
      </c>
      <c r="B601" s="36" t="s">
        <v>44</v>
      </c>
      <c r="C601" s="36">
        <v>5</v>
      </c>
      <c r="D601" s="36" t="s">
        <v>47</v>
      </c>
    </row>
    <row r="602" spans="1:6" ht="15" x14ac:dyDescent="0.25">
      <c r="A602" s="36">
        <v>0.17699999999999999</v>
      </c>
      <c r="B602" s="36" t="s">
        <v>44</v>
      </c>
      <c r="C602" s="36">
        <v>6</v>
      </c>
      <c r="D602" s="36" t="s">
        <v>48</v>
      </c>
    </row>
    <row r="603" spans="1:6" ht="15" x14ac:dyDescent="0.25">
      <c r="A603" s="36">
        <v>0.22700000000000001</v>
      </c>
      <c r="B603" s="36" t="s">
        <v>44</v>
      </c>
      <c r="C603" s="36">
        <v>7</v>
      </c>
      <c r="D603" s="36" t="s">
        <v>49</v>
      </c>
    </row>
    <row r="604" spans="1:6" ht="15" x14ac:dyDescent="0.25">
      <c r="A604" s="36">
        <v>3.1E-2</v>
      </c>
      <c r="B604" s="36" t="s">
        <v>44</v>
      </c>
      <c r="C604" s="36">
        <v>8</v>
      </c>
      <c r="D604" s="36" t="s">
        <v>59</v>
      </c>
    </row>
    <row r="605" spans="1:6" ht="15" x14ac:dyDescent="0.25">
      <c r="A605" s="36">
        <v>0.104</v>
      </c>
      <c r="B605" s="36" t="s">
        <v>55</v>
      </c>
      <c r="C605" s="36">
        <v>9</v>
      </c>
      <c r="D605" s="36" t="s">
        <v>50</v>
      </c>
    </row>
    <row r="606" spans="1:6" ht="15" x14ac:dyDescent="0.25">
      <c r="A606" s="36">
        <v>6.6000000000000003E-2</v>
      </c>
      <c r="B606" s="36" t="s">
        <v>44</v>
      </c>
      <c r="C606" s="36">
        <v>10</v>
      </c>
      <c r="D606" s="36" t="s">
        <v>51</v>
      </c>
    </row>
    <row r="607" spans="1:6" ht="15" x14ac:dyDescent="0.25">
      <c r="A607" s="36">
        <v>0.161</v>
      </c>
      <c r="B607" s="36" t="s">
        <v>44</v>
      </c>
      <c r="C607" s="36">
        <v>11</v>
      </c>
      <c r="D607" s="36" t="s">
        <v>52</v>
      </c>
    </row>
    <row r="608" spans="1:6" ht="15" x14ac:dyDescent="0.25">
      <c r="A608" s="36">
        <v>0.05</v>
      </c>
      <c r="B608" s="36" t="s">
        <v>44</v>
      </c>
      <c r="C608" s="36">
        <v>12</v>
      </c>
      <c r="D608" s="36" t="s">
        <v>60</v>
      </c>
    </row>
    <row r="609" spans="1:6" ht="15" x14ac:dyDescent="0.25">
      <c r="A609" s="36">
        <v>0</v>
      </c>
      <c r="B609" s="36" t="s">
        <v>55</v>
      </c>
      <c r="C609" s="36">
        <v>13</v>
      </c>
      <c r="D609" s="36" t="s">
        <v>61</v>
      </c>
    </row>
    <row r="610" spans="1:6" ht="15" x14ac:dyDescent="0.25">
      <c r="A610" s="36">
        <v>0.02</v>
      </c>
      <c r="B610" s="36" t="s">
        <v>63</v>
      </c>
      <c r="C610" s="36">
        <v>14</v>
      </c>
      <c r="D610" s="36" t="s">
        <v>53</v>
      </c>
    </row>
    <row r="611" spans="1:6" ht="15" x14ac:dyDescent="0.25">
      <c r="A611" s="36">
        <v>0.09</v>
      </c>
      <c r="B611" s="36" t="s">
        <v>44</v>
      </c>
      <c r="C611" s="36">
        <v>15</v>
      </c>
      <c r="D611" s="36" t="s">
        <v>54</v>
      </c>
    </row>
    <row r="612" spans="1:6" ht="15" x14ac:dyDescent="0.25">
      <c r="A612" s="36">
        <v>0.151</v>
      </c>
      <c r="B612" s="36" t="s">
        <v>55</v>
      </c>
      <c r="C612" s="36">
        <v>16</v>
      </c>
      <c r="D612" s="36" t="s">
        <v>56</v>
      </c>
    </row>
    <row r="613" spans="1:6" ht="15" x14ac:dyDescent="0.25">
      <c r="A613" s="36">
        <v>0.16200000000000001</v>
      </c>
      <c r="B613" s="36" t="s">
        <v>55</v>
      </c>
      <c r="C613" s="36">
        <v>17</v>
      </c>
      <c r="D613" s="36" t="s">
        <v>57</v>
      </c>
    </row>
    <row r="614" spans="1:6" ht="15" x14ac:dyDescent="0.25">
      <c r="A614" s="36">
        <v>0.19900000000000001</v>
      </c>
      <c r="B614" s="36" t="s">
        <v>42</v>
      </c>
      <c r="C614" s="36">
        <v>18</v>
      </c>
      <c r="D614" s="36" t="s">
        <v>58</v>
      </c>
    </row>
    <row r="616" spans="1:6" ht="15" x14ac:dyDescent="0.25">
      <c r="A616" s="36">
        <v>4.2000000000000003E-2</v>
      </c>
      <c r="B616" s="36" t="s">
        <v>40</v>
      </c>
      <c r="C616" s="36">
        <v>1</v>
      </c>
      <c r="D616" s="36" t="s">
        <v>41</v>
      </c>
      <c r="F616">
        <v>33</v>
      </c>
    </row>
    <row r="617" spans="1:6" ht="15" x14ac:dyDescent="0.25">
      <c r="A617" s="36">
        <v>6.2E-2</v>
      </c>
      <c r="B617" s="36" t="s">
        <v>44</v>
      </c>
      <c r="C617" s="36">
        <v>2</v>
      </c>
      <c r="D617" s="36" t="s">
        <v>43</v>
      </c>
    </row>
    <row r="618" spans="1:6" ht="15" x14ac:dyDescent="0.25">
      <c r="A618" s="36">
        <v>0.17699999999999999</v>
      </c>
      <c r="B618" s="36" t="s">
        <v>44</v>
      </c>
      <c r="C618" s="36">
        <v>3</v>
      </c>
      <c r="D618" s="36" t="s">
        <v>45</v>
      </c>
    </row>
    <row r="619" spans="1:6" ht="15" x14ac:dyDescent="0.25">
      <c r="A619" s="36">
        <v>4.3999999999999997E-2</v>
      </c>
      <c r="B619" s="36" t="s">
        <v>44</v>
      </c>
      <c r="C619" s="36">
        <v>4</v>
      </c>
      <c r="D619" s="36" t="s">
        <v>46</v>
      </c>
    </row>
    <row r="620" spans="1:6" ht="15" x14ac:dyDescent="0.25">
      <c r="A620" s="36">
        <v>6.0999999999999999E-2</v>
      </c>
      <c r="B620" s="36" t="s">
        <v>44</v>
      </c>
      <c r="C620" s="36">
        <v>5</v>
      </c>
      <c r="D620" s="36" t="s">
        <v>47</v>
      </c>
    </row>
    <row r="621" spans="1:6" ht="15" x14ac:dyDescent="0.25">
      <c r="A621" s="36">
        <v>0.154</v>
      </c>
      <c r="B621" s="36" t="s">
        <v>44</v>
      </c>
      <c r="C621" s="36">
        <v>6</v>
      </c>
      <c r="D621" s="36" t="s">
        <v>48</v>
      </c>
    </row>
    <row r="622" spans="1:6" ht="15" x14ac:dyDescent="0.25">
      <c r="A622" s="36">
        <v>0.19700000000000001</v>
      </c>
      <c r="B622" s="36" t="s">
        <v>44</v>
      </c>
      <c r="C622" s="36">
        <v>7</v>
      </c>
      <c r="D622" s="36" t="s">
        <v>49</v>
      </c>
    </row>
    <row r="623" spans="1:6" ht="15" x14ac:dyDescent="0.25">
      <c r="A623" s="36">
        <v>2.9000000000000001E-2</v>
      </c>
      <c r="B623" s="36" t="s">
        <v>44</v>
      </c>
      <c r="C623" s="36">
        <v>8</v>
      </c>
      <c r="D623" s="36" t="s">
        <v>59</v>
      </c>
    </row>
    <row r="624" spans="1:6" ht="15" x14ac:dyDescent="0.25">
      <c r="A624" s="36">
        <v>9.0999999999999998E-2</v>
      </c>
      <c r="B624" s="36" t="s">
        <v>55</v>
      </c>
      <c r="C624" s="36">
        <v>9</v>
      </c>
      <c r="D624" s="36" t="s">
        <v>50</v>
      </c>
    </row>
    <row r="625" spans="1:6" ht="15" x14ac:dyDescent="0.25">
      <c r="A625" s="36">
        <v>6.0999999999999999E-2</v>
      </c>
      <c r="B625" s="36" t="s">
        <v>44</v>
      </c>
      <c r="C625" s="36">
        <v>10</v>
      </c>
      <c r="D625" s="36" t="s">
        <v>51</v>
      </c>
    </row>
    <row r="626" spans="1:6" ht="15" x14ac:dyDescent="0.25">
      <c r="A626" s="36">
        <v>0.14599999999999999</v>
      </c>
      <c r="B626" s="36" t="s">
        <v>55</v>
      </c>
      <c r="C626" s="36">
        <v>11</v>
      </c>
      <c r="D626" s="36" t="s">
        <v>52</v>
      </c>
    </row>
    <row r="627" spans="1:6" ht="15" x14ac:dyDescent="0.25">
      <c r="A627" s="36">
        <v>4.4999999999999998E-2</v>
      </c>
      <c r="B627" s="36" t="s">
        <v>44</v>
      </c>
      <c r="C627" s="36">
        <v>12</v>
      </c>
      <c r="D627" s="36" t="s">
        <v>60</v>
      </c>
    </row>
    <row r="628" spans="1:6" ht="15" x14ac:dyDescent="0.25">
      <c r="A628" s="36">
        <v>0</v>
      </c>
      <c r="B628" s="36" t="s">
        <v>55</v>
      </c>
      <c r="C628" s="36">
        <v>13</v>
      </c>
      <c r="D628" s="36" t="s">
        <v>61</v>
      </c>
    </row>
    <row r="629" spans="1:6" ht="15" x14ac:dyDescent="0.25">
      <c r="A629" s="36">
        <v>1.7999999999999999E-2</v>
      </c>
      <c r="B629" s="36" t="s">
        <v>63</v>
      </c>
      <c r="C629" s="36">
        <v>14</v>
      </c>
      <c r="D629" s="36" t="s">
        <v>53</v>
      </c>
    </row>
    <row r="630" spans="1:6" ht="15" x14ac:dyDescent="0.25">
      <c r="A630" s="36">
        <v>5.7000000000000002E-2</v>
      </c>
      <c r="B630" s="36" t="s">
        <v>62</v>
      </c>
      <c r="C630" s="36">
        <v>15</v>
      </c>
      <c r="D630" s="36" t="s">
        <v>54</v>
      </c>
    </row>
    <row r="631" spans="1:6" ht="15" x14ac:dyDescent="0.25">
      <c r="A631" s="36">
        <v>0.129</v>
      </c>
      <c r="B631" s="36" t="s">
        <v>44</v>
      </c>
      <c r="C631" s="36">
        <v>16</v>
      </c>
      <c r="D631" s="36" t="s">
        <v>56</v>
      </c>
    </row>
    <row r="632" spans="1:6" ht="15" x14ac:dyDescent="0.25">
      <c r="A632" s="36">
        <v>0.14099999999999999</v>
      </c>
      <c r="B632" s="36" t="s">
        <v>55</v>
      </c>
      <c r="C632" s="36">
        <v>17</v>
      </c>
      <c r="D632" s="36" t="s">
        <v>57</v>
      </c>
    </row>
    <row r="633" spans="1:6" ht="15" x14ac:dyDescent="0.25">
      <c r="A633" s="36">
        <v>0.17599999999999999</v>
      </c>
      <c r="B633" s="36" t="s">
        <v>42</v>
      </c>
      <c r="C633" s="36">
        <v>18</v>
      </c>
      <c r="D633" s="36" t="s">
        <v>58</v>
      </c>
    </row>
    <row r="635" spans="1:6" ht="15" x14ac:dyDescent="0.25">
      <c r="A635" s="36">
        <v>2.5999999999999999E-2</v>
      </c>
      <c r="B635" s="36" t="s">
        <v>42</v>
      </c>
      <c r="C635" s="36">
        <v>1</v>
      </c>
      <c r="D635" s="36" t="s">
        <v>41</v>
      </c>
      <c r="F635">
        <v>34</v>
      </c>
    </row>
    <row r="636" spans="1:6" ht="15" x14ac:dyDescent="0.25">
      <c r="A636" s="36">
        <v>6.0999999999999999E-2</v>
      </c>
      <c r="B636" s="36" t="s">
        <v>44</v>
      </c>
      <c r="C636" s="36">
        <v>2</v>
      </c>
      <c r="D636" s="36" t="s">
        <v>43</v>
      </c>
    </row>
    <row r="637" spans="1:6" ht="15" x14ac:dyDescent="0.25">
      <c r="A637" s="36">
        <v>-5.6000000000000001E-2</v>
      </c>
      <c r="B637" s="36" t="s">
        <v>44</v>
      </c>
      <c r="C637" s="36">
        <v>3</v>
      </c>
      <c r="D637" s="36" t="s">
        <v>45</v>
      </c>
    </row>
    <row r="638" spans="1:6" ht="15" x14ac:dyDescent="0.25">
      <c r="A638" s="36">
        <v>0.05</v>
      </c>
      <c r="B638" s="36" t="s">
        <v>44</v>
      </c>
      <c r="C638" s="36">
        <v>4</v>
      </c>
      <c r="D638" s="36" t="s">
        <v>46</v>
      </c>
    </row>
    <row r="639" spans="1:6" ht="15" x14ac:dyDescent="0.25">
      <c r="A639" s="36">
        <v>0.09</v>
      </c>
      <c r="B639" s="36" t="s">
        <v>44</v>
      </c>
      <c r="C639" s="36">
        <v>5</v>
      </c>
      <c r="D639" s="36" t="s">
        <v>47</v>
      </c>
    </row>
    <row r="640" spans="1:6" ht="15" x14ac:dyDescent="0.25">
      <c r="A640" s="36">
        <v>0.186</v>
      </c>
      <c r="B640" s="36" t="s">
        <v>44</v>
      </c>
      <c r="C640" s="36">
        <v>6</v>
      </c>
      <c r="D640" s="36" t="s">
        <v>48</v>
      </c>
    </row>
    <row r="641" spans="1:6" ht="15" x14ac:dyDescent="0.25">
      <c r="A641" s="36">
        <v>0.252</v>
      </c>
      <c r="B641" s="36" t="s">
        <v>55</v>
      </c>
      <c r="C641" s="36">
        <v>7</v>
      </c>
      <c r="D641" s="36" t="s">
        <v>49</v>
      </c>
    </row>
    <row r="642" spans="1:6" ht="15" x14ac:dyDescent="0.25">
      <c r="A642" s="36">
        <v>2E-3</v>
      </c>
      <c r="B642" s="36" t="s">
        <v>62</v>
      </c>
      <c r="C642" s="36">
        <v>8</v>
      </c>
      <c r="D642" s="36" t="s">
        <v>59</v>
      </c>
    </row>
    <row r="643" spans="1:6" ht="15" x14ac:dyDescent="0.25">
      <c r="A643" s="36">
        <v>0.104</v>
      </c>
      <c r="B643" s="36" t="s">
        <v>55</v>
      </c>
      <c r="C643" s="36">
        <v>9</v>
      </c>
      <c r="D643" s="36" t="s">
        <v>50</v>
      </c>
    </row>
    <row r="644" spans="1:6" ht="15" x14ac:dyDescent="0.25">
      <c r="A644" s="36">
        <v>5.3999999999999999E-2</v>
      </c>
      <c r="B644" s="36" t="s">
        <v>44</v>
      </c>
      <c r="C644" s="36">
        <v>10</v>
      </c>
      <c r="D644" s="36" t="s">
        <v>51</v>
      </c>
    </row>
    <row r="645" spans="1:6" ht="15" x14ac:dyDescent="0.25">
      <c r="A645" s="36">
        <v>0.185</v>
      </c>
      <c r="B645" s="36" t="s">
        <v>55</v>
      </c>
      <c r="C645" s="36">
        <v>11</v>
      </c>
      <c r="D645" s="36" t="s">
        <v>52</v>
      </c>
    </row>
    <row r="646" spans="1:6" ht="15" x14ac:dyDescent="0.25">
      <c r="A646" s="36">
        <v>5.0999999999999997E-2</v>
      </c>
      <c r="B646" s="36" t="s">
        <v>44</v>
      </c>
      <c r="C646" s="36">
        <v>12</v>
      </c>
      <c r="D646" s="36" t="s">
        <v>60</v>
      </c>
    </row>
    <row r="647" spans="1:6" ht="15" x14ac:dyDescent="0.25">
      <c r="A647" s="36">
        <v>0</v>
      </c>
      <c r="B647" s="36" t="s">
        <v>55</v>
      </c>
      <c r="C647" s="36">
        <v>13</v>
      </c>
      <c r="D647" s="36" t="s">
        <v>61</v>
      </c>
    </row>
    <row r="648" spans="1:6" ht="15" x14ac:dyDescent="0.25">
      <c r="A648" s="36">
        <v>2.1000000000000001E-2</v>
      </c>
      <c r="B648" s="36" t="s">
        <v>63</v>
      </c>
      <c r="C648" s="36">
        <v>14</v>
      </c>
      <c r="D648" s="36" t="s">
        <v>53</v>
      </c>
    </row>
    <row r="649" spans="1:6" ht="15" x14ac:dyDescent="0.25">
      <c r="A649" s="36">
        <v>9.5000000000000001E-2</v>
      </c>
      <c r="B649" s="36" t="s">
        <v>44</v>
      </c>
      <c r="C649" s="36">
        <v>15</v>
      </c>
      <c r="D649" s="36" t="s">
        <v>54</v>
      </c>
    </row>
    <row r="650" spans="1:6" ht="15" x14ac:dyDescent="0.25">
      <c r="A650" s="36">
        <v>0.17100000000000001</v>
      </c>
      <c r="B650" s="36" t="s">
        <v>55</v>
      </c>
      <c r="C650" s="36">
        <v>16</v>
      </c>
      <c r="D650" s="36" t="s">
        <v>56</v>
      </c>
    </row>
    <row r="651" spans="1:6" ht="15" x14ac:dyDescent="0.25">
      <c r="A651" s="36">
        <v>0.17599999999999999</v>
      </c>
      <c r="B651" s="36" t="s">
        <v>55</v>
      </c>
      <c r="C651" s="36">
        <v>17</v>
      </c>
      <c r="D651" s="36" t="s">
        <v>57</v>
      </c>
    </row>
    <row r="652" spans="1:6" ht="15" x14ac:dyDescent="0.25">
      <c r="A652" s="36">
        <v>0.19600000000000001</v>
      </c>
      <c r="B652" s="36" t="s">
        <v>40</v>
      </c>
      <c r="C652" s="36">
        <v>18</v>
      </c>
      <c r="D652" s="36" t="s">
        <v>58</v>
      </c>
    </row>
    <row r="655" spans="1:6" ht="15" x14ac:dyDescent="0.25">
      <c r="A655" s="36">
        <v>2.3E-2</v>
      </c>
      <c r="B655" s="36" t="s">
        <v>40</v>
      </c>
      <c r="C655" s="36">
        <v>1</v>
      </c>
      <c r="D655" s="36" t="s">
        <v>41</v>
      </c>
      <c r="F655">
        <v>35</v>
      </c>
    </row>
    <row r="656" spans="1:6" ht="15" x14ac:dyDescent="0.25">
      <c r="A656" s="36">
        <v>6.6000000000000003E-2</v>
      </c>
      <c r="B656" s="36" t="s">
        <v>44</v>
      </c>
      <c r="C656" s="36">
        <v>2</v>
      </c>
      <c r="D656" s="36" t="s">
        <v>43</v>
      </c>
    </row>
    <row r="657" spans="1:4" ht="15" x14ac:dyDescent="0.25">
      <c r="A657" s="36">
        <v>-5.5E-2</v>
      </c>
      <c r="B657" s="36" t="s">
        <v>44</v>
      </c>
      <c r="C657" s="36">
        <v>3</v>
      </c>
      <c r="D657" s="36" t="s">
        <v>45</v>
      </c>
    </row>
    <row r="658" spans="1:4" ht="15" x14ac:dyDescent="0.25">
      <c r="A658" s="36">
        <v>0.05</v>
      </c>
      <c r="B658" s="36" t="s">
        <v>44</v>
      </c>
      <c r="C658" s="36">
        <v>4</v>
      </c>
      <c r="D658" s="36" t="s">
        <v>46</v>
      </c>
    </row>
    <row r="659" spans="1:4" ht="15" x14ac:dyDescent="0.25">
      <c r="A659" s="36">
        <v>8.3000000000000004E-2</v>
      </c>
      <c r="B659" s="36" t="s">
        <v>44</v>
      </c>
      <c r="C659" s="36">
        <v>5</v>
      </c>
      <c r="D659" s="36" t="s">
        <v>47</v>
      </c>
    </row>
    <row r="660" spans="1:4" ht="15" x14ac:dyDescent="0.25">
      <c r="A660" s="36">
        <v>0.17599999999999999</v>
      </c>
      <c r="B660" s="36" t="s">
        <v>44</v>
      </c>
      <c r="C660" s="36">
        <v>6</v>
      </c>
      <c r="D660" s="36" t="s">
        <v>48</v>
      </c>
    </row>
    <row r="661" spans="1:4" ht="15" x14ac:dyDescent="0.25">
      <c r="A661" s="36">
        <v>0.252</v>
      </c>
      <c r="B661" s="36" t="s">
        <v>55</v>
      </c>
      <c r="C661" s="36">
        <v>7</v>
      </c>
      <c r="D661" s="36" t="s">
        <v>49</v>
      </c>
    </row>
    <row r="662" spans="1:4" ht="15" x14ac:dyDescent="0.25">
      <c r="A662" s="36">
        <v>2E-3</v>
      </c>
      <c r="B662" s="36" t="s">
        <v>62</v>
      </c>
      <c r="C662" s="36">
        <v>8</v>
      </c>
      <c r="D662" s="36" t="s">
        <v>59</v>
      </c>
    </row>
    <row r="663" spans="1:4" ht="15" x14ac:dyDescent="0.25">
      <c r="A663" s="36">
        <v>9.9000000000000005E-2</v>
      </c>
      <c r="B663" s="36" t="s">
        <v>44</v>
      </c>
      <c r="C663" s="36">
        <v>9</v>
      </c>
      <c r="D663" s="36" t="s">
        <v>50</v>
      </c>
    </row>
    <row r="664" spans="1:4" ht="15" x14ac:dyDescent="0.25">
      <c r="A664" s="36">
        <v>0.06</v>
      </c>
      <c r="B664" s="36" t="s">
        <v>44</v>
      </c>
      <c r="C664" s="36">
        <v>10</v>
      </c>
      <c r="D664" s="36" t="s">
        <v>51</v>
      </c>
    </row>
    <row r="665" spans="1:4" ht="15" x14ac:dyDescent="0.25">
      <c r="A665" s="36">
        <v>0.17699999999999999</v>
      </c>
      <c r="B665" s="36" t="s">
        <v>55</v>
      </c>
      <c r="C665" s="36">
        <v>11</v>
      </c>
      <c r="D665" s="36" t="s">
        <v>52</v>
      </c>
    </row>
    <row r="666" spans="1:4" ht="15" x14ac:dyDescent="0.25">
      <c r="A666" s="36">
        <v>5.0999999999999997E-2</v>
      </c>
      <c r="B666" s="36" t="s">
        <v>44</v>
      </c>
      <c r="C666" s="36">
        <v>12</v>
      </c>
      <c r="D666" s="36" t="s">
        <v>60</v>
      </c>
    </row>
    <row r="667" spans="1:4" ht="15" x14ac:dyDescent="0.25">
      <c r="A667" s="36">
        <v>0</v>
      </c>
      <c r="B667" s="36" t="s">
        <v>44</v>
      </c>
      <c r="C667" s="36">
        <v>13</v>
      </c>
      <c r="D667" s="36" t="s">
        <v>61</v>
      </c>
    </row>
    <row r="668" spans="1:4" ht="15" x14ac:dyDescent="0.25">
      <c r="A668" s="36">
        <v>2.1000000000000001E-2</v>
      </c>
      <c r="B668" s="36" t="s">
        <v>44</v>
      </c>
      <c r="C668" s="36">
        <v>14</v>
      </c>
      <c r="D668" s="36" t="s">
        <v>53</v>
      </c>
    </row>
    <row r="669" spans="1:4" ht="15" x14ac:dyDescent="0.25">
      <c r="A669" s="36">
        <v>9.1999999999999998E-2</v>
      </c>
      <c r="B669" s="36" t="s">
        <v>44</v>
      </c>
      <c r="C669" s="36">
        <v>15</v>
      </c>
      <c r="D669" s="36" t="s">
        <v>54</v>
      </c>
    </row>
    <row r="670" spans="1:4" ht="15" x14ac:dyDescent="0.25">
      <c r="A670" s="36">
        <v>0.16400000000000001</v>
      </c>
      <c r="B670" s="36" t="s">
        <v>55</v>
      </c>
      <c r="C670" s="36">
        <v>16</v>
      </c>
      <c r="D670" s="36" t="s">
        <v>56</v>
      </c>
    </row>
    <row r="671" spans="1:4" ht="15" x14ac:dyDescent="0.25">
      <c r="A671" s="36">
        <v>0.17399999999999999</v>
      </c>
      <c r="B671" s="36" t="s">
        <v>55</v>
      </c>
      <c r="C671" s="36">
        <v>17</v>
      </c>
      <c r="D671" s="36" t="s">
        <v>57</v>
      </c>
    </row>
    <row r="672" spans="1:4" ht="15" x14ac:dyDescent="0.25">
      <c r="A672" s="36">
        <v>0.192</v>
      </c>
      <c r="B672" s="36" t="s">
        <v>42</v>
      </c>
      <c r="C672" s="36">
        <v>18</v>
      </c>
      <c r="D672" s="36" t="s">
        <v>58</v>
      </c>
    </row>
    <row r="674" spans="1:6" x14ac:dyDescent="0.2">
      <c r="F674">
        <v>36</v>
      </c>
    </row>
    <row r="676" spans="1:6" ht="15" x14ac:dyDescent="0.25">
      <c r="A676" s="36">
        <v>2.1000000000000001E-2</v>
      </c>
      <c r="B676" s="36" t="s">
        <v>40</v>
      </c>
      <c r="C676" s="36">
        <v>1</v>
      </c>
      <c r="D676" s="36" t="s">
        <v>41</v>
      </c>
    </row>
    <row r="677" spans="1:6" ht="15" x14ac:dyDescent="0.25">
      <c r="A677" s="36">
        <v>6.2E-2</v>
      </c>
      <c r="B677" s="36" t="s">
        <v>44</v>
      </c>
      <c r="C677" s="36">
        <v>2</v>
      </c>
      <c r="D677" s="36" t="s">
        <v>43</v>
      </c>
    </row>
    <row r="678" spans="1:6" ht="15" x14ac:dyDescent="0.25">
      <c r="A678" s="36">
        <v>-5.6000000000000001E-2</v>
      </c>
      <c r="B678" s="36" t="s">
        <v>44</v>
      </c>
      <c r="C678" s="36">
        <v>3</v>
      </c>
      <c r="D678" s="36" t="s">
        <v>45</v>
      </c>
    </row>
    <row r="679" spans="1:6" ht="15" x14ac:dyDescent="0.25">
      <c r="A679" s="36">
        <v>4.4999999999999998E-2</v>
      </c>
      <c r="B679" s="36" t="s">
        <v>44</v>
      </c>
      <c r="C679" s="36">
        <v>4</v>
      </c>
      <c r="D679" s="36" t="s">
        <v>46</v>
      </c>
    </row>
    <row r="680" spans="1:6" ht="15" x14ac:dyDescent="0.25">
      <c r="A680" s="36">
        <v>6.9000000000000006E-2</v>
      </c>
      <c r="B680" s="36" t="s">
        <v>44</v>
      </c>
      <c r="C680" s="36">
        <v>5</v>
      </c>
      <c r="D680" s="36" t="s">
        <v>47</v>
      </c>
    </row>
    <row r="681" spans="1:6" ht="15" x14ac:dyDescent="0.25">
      <c r="A681" s="36">
        <v>0.16500000000000001</v>
      </c>
      <c r="B681" s="36" t="s">
        <v>44</v>
      </c>
      <c r="C681" s="36">
        <v>6</v>
      </c>
      <c r="D681" s="36" t="s">
        <v>48</v>
      </c>
    </row>
    <row r="682" spans="1:6" ht="15" x14ac:dyDescent="0.25">
      <c r="A682" s="36">
        <v>0.23100000000000001</v>
      </c>
      <c r="B682" s="36" t="s">
        <v>55</v>
      </c>
      <c r="C682" s="36">
        <v>7</v>
      </c>
      <c r="D682" s="36" t="s">
        <v>49</v>
      </c>
    </row>
    <row r="683" spans="1:6" ht="15" x14ac:dyDescent="0.25">
      <c r="A683" s="36">
        <v>2E-3</v>
      </c>
      <c r="B683" s="36" t="s">
        <v>62</v>
      </c>
      <c r="C683" s="36">
        <v>8</v>
      </c>
      <c r="D683" s="36" t="s">
        <v>59</v>
      </c>
    </row>
    <row r="684" spans="1:6" ht="15" x14ac:dyDescent="0.25">
      <c r="A684" s="36">
        <v>9.0999999999999998E-2</v>
      </c>
      <c r="B684" s="36" t="s">
        <v>44</v>
      </c>
      <c r="C684" s="36">
        <v>9</v>
      </c>
      <c r="D684" s="36" t="s">
        <v>50</v>
      </c>
    </row>
    <row r="685" spans="1:6" ht="15" x14ac:dyDescent="0.25">
      <c r="A685" s="36">
        <v>0.06</v>
      </c>
      <c r="B685" s="36" t="s">
        <v>44</v>
      </c>
      <c r="C685" s="36">
        <v>10</v>
      </c>
      <c r="D685" s="36" t="s">
        <v>51</v>
      </c>
    </row>
    <row r="686" spans="1:6" ht="15" x14ac:dyDescent="0.25">
      <c r="A686" s="36">
        <v>0.16500000000000001</v>
      </c>
      <c r="B686" s="36" t="s">
        <v>55</v>
      </c>
      <c r="C686" s="36">
        <v>11</v>
      </c>
      <c r="D686" s="36" t="s">
        <v>52</v>
      </c>
    </row>
    <row r="687" spans="1:6" ht="15" x14ac:dyDescent="0.25">
      <c r="A687" s="36">
        <v>4.5999999999999999E-2</v>
      </c>
      <c r="B687" s="36" t="s">
        <v>44</v>
      </c>
      <c r="C687" s="36">
        <v>12</v>
      </c>
      <c r="D687" s="36" t="s">
        <v>60</v>
      </c>
    </row>
    <row r="688" spans="1:6" ht="15" x14ac:dyDescent="0.25">
      <c r="A688" s="36">
        <v>0</v>
      </c>
      <c r="B688" s="36" t="s">
        <v>55</v>
      </c>
      <c r="C688" s="36">
        <v>13</v>
      </c>
      <c r="D688" s="36" t="s">
        <v>61</v>
      </c>
    </row>
    <row r="689" spans="1:6" ht="15" x14ac:dyDescent="0.25">
      <c r="A689" s="36">
        <v>1.9E-2</v>
      </c>
      <c r="B689" s="36" t="s">
        <v>63</v>
      </c>
      <c r="C689" s="36">
        <v>14</v>
      </c>
      <c r="D689" s="36" t="s">
        <v>53</v>
      </c>
    </row>
    <row r="690" spans="1:6" ht="15" x14ac:dyDescent="0.25">
      <c r="A690" s="36">
        <v>8.4000000000000005E-2</v>
      </c>
      <c r="B690" s="36" t="s">
        <v>44</v>
      </c>
      <c r="C690" s="36">
        <v>15</v>
      </c>
      <c r="D690" s="36" t="s">
        <v>54</v>
      </c>
    </row>
    <row r="691" spans="1:6" ht="15" x14ac:dyDescent="0.25">
      <c r="A691" s="36">
        <v>0.154</v>
      </c>
      <c r="B691" s="36" t="s">
        <v>55</v>
      </c>
      <c r="C691" s="36">
        <v>16</v>
      </c>
      <c r="D691" s="36" t="s">
        <v>56</v>
      </c>
    </row>
    <row r="692" spans="1:6" ht="15" x14ac:dyDescent="0.25">
      <c r="A692" s="36">
        <v>0.16</v>
      </c>
      <c r="B692" s="36" t="s">
        <v>55</v>
      </c>
      <c r="C692" s="36">
        <v>17</v>
      </c>
      <c r="D692" s="36" t="s">
        <v>57</v>
      </c>
    </row>
    <row r="693" spans="1:6" ht="15" x14ac:dyDescent="0.25">
      <c r="A693" s="36">
        <v>0.17399999999999999</v>
      </c>
      <c r="B693" s="36" t="s">
        <v>40</v>
      </c>
      <c r="C693" s="36">
        <v>18</v>
      </c>
      <c r="D693" s="36" t="s">
        <v>58</v>
      </c>
    </row>
    <row r="696" spans="1:6" ht="15" x14ac:dyDescent="0.25">
      <c r="A696" s="36">
        <v>3.6999999999999998E-2</v>
      </c>
      <c r="B696" s="36" t="s">
        <v>40</v>
      </c>
      <c r="C696" s="36">
        <v>1</v>
      </c>
      <c r="D696" s="36" t="s">
        <v>41</v>
      </c>
      <c r="F696">
        <v>37</v>
      </c>
    </row>
    <row r="697" spans="1:6" ht="15" x14ac:dyDescent="0.25">
      <c r="A697" s="36">
        <v>6.5000000000000002E-2</v>
      </c>
      <c r="B697" s="36" t="s">
        <v>44</v>
      </c>
      <c r="C697" s="36">
        <v>2</v>
      </c>
      <c r="D697" s="36" t="s">
        <v>43</v>
      </c>
    </row>
    <row r="698" spans="1:6" ht="15" x14ac:dyDescent="0.25">
      <c r="A698" s="36">
        <v>0.20300000000000001</v>
      </c>
      <c r="B698" s="36" t="s">
        <v>44</v>
      </c>
      <c r="C698" s="36">
        <v>3</v>
      </c>
      <c r="D698" s="36" t="s">
        <v>45</v>
      </c>
    </row>
    <row r="699" spans="1:6" ht="15" x14ac:dyDescent="0.25">
      <c r="A699" s="36">
        <v>4.3999999999999997E-2</v>
      </c>
      <c r="B699" s="36" t="s">
        <v>44</v>
      </c>
      <c r="C699" s="36">
        <v>4</v>
      </c>
      <c r="D699" s="36" t="s">
        <v>46</v>
      </c>
    </row>
    <row r="700" spans="1:6" ht="15" x14ac:dyDescent="0.25">
      <c r="A700" s="36">
        <v>5.1999999999999998E-2</v>
      </c>
      <c r="B700" s="36" t="s">
        <v>44</v>
      </c>
      <c r="C700" s="36">
        <v>5</v>
      </c>
      <c r="D700" s="36" t="s">
        <v>47</v>
      </c>
    </row>
    <row r="701" spans="1:6" ht="15" x14ac:dyDescent="0.25">
      <c r="A701" s="36">
        <v>0.14799999999999999</v>
      </c>
      <c r="B701" s="36" t="s">
        <v>44</v>
      </c>
      <c r="C701" s="36">
        <v>6</v>
      </c>
      <c r="D701" s="36" t="s">
        <v>48</v>
      </c>
    </row>
    <row r="702" spans="1:6" ht="15" x14ac:dyDescent="0.25">
      <c r="A702" s="36">
        <v>0.2</v>
      </c>
      <c r="B702" s="36" t="s">
        <v>44</v>
      </c>
      <c r="C702" s="36">
        <v>7</v>
      </c>
      <c r="D702" s="36" t="s">
        <v>49</v>
      </c>
    </row>
    <row r="703" spans="1:6" ht="15" x14ac:dyDescent="0.25">
      <c r="A703" s="36">
        <v>2.1999999999999999E-2</v>
      </c>
      <c r="B703" s="36" t="s">
        <v>44</v>
      </c>
      <c r="C703" s="36">
        <v>8</v>
      </c>
      <c r="D703" s="36" t="s">
        <v>59</v>
      </c>
    </row>
    <row r="704" spans="1:6" ht="15" x14ac:dyDescent="0.25">
      <c r="A704" s="36">
        <v>8.5999999999999993E-2</v>
      </c>
      <c r="B704" s="36" t="s">
        <v>55</v>
      </c>
      <c r="C704" s="36">
        <v>9</v>
      </c>
      <c r="D704" s="36" t="s">
        <v>50</v>
      </c>
    </row>
    <row r="705" spans="1:6" ht="15" x14ac:dyDescent="0.25">
      <c r="A705" s="36">
        <v>6.4000000000000001E-2</v>
      </c>
      <c r="B705" s="36" t="s">
        <v>44</v>
      </c>
      <c r="C705" s="36">
        <v>10</v>
      </c>
      <c r="D705" s="36" t="s">
        <v>51</v>
      </c>
    </row>
    <row r="706" spans="1:6" ht="15" x14ac:dyDescent="0.25">
      <c r="A706" s="36">
        <v>0.13700000000000001</v>
      </c>
      <c r="B706" s="36" t="s">
        <v>44</v>
      </c>
      <c r="C706" s="36">
        <v>11</v>
      </c>
      <c r="D706" s="36" t="s">
        <v>52</v>
      </c>
    </row>
    <row r="707" spans="1:6" ht="15" x14ac:dyDescent="0.25">
      <c r="A707" s="36">
        <v>4.3999999999999997E-2</v>
      </c>
      <c r="B707" s="36" t="s">
        <v>44</v>
      </c>
      <c r="C707" s="36">
        <v>12</v>
      </c>
      <c r="D707" s="36" t="s">
        <v>60</v>
      </c>
    </row>
    <row r="708" spans="1:6" ht="15" x14ac:dyDescent="0.25">
      <c r="A708" s="36">
        <v>0</v>
      </c>
      <c r="B708" s="36" t="s">
        <v>55</v>
      </c>
      <c r="C708" s="36">
        <v>13</v>
      </c>
      <c r="D708" s="36" t="s">
        <v>61</v>
      </c>
    </row>
    <row r="709" spans="1:6" ht="15" x14ac:dyDescent="0.25">
      <c r="A709" s="36">
        <v>1.7999999999999999E-2</v>
      </c>
      <c r="B709" s="36" t="s">
        <v>63</v>
      </c>
      <c r="C709" s="36">
        <v>14</v>
      </c>
      <c r="D709" s="36" t="s">
        <v>53</v>
      </c>
    </row>
    <row r="710" spans="1:6" ht="15" x14ac:dyDescent="0.25">
      <c r="A710" s="36">
        <v>7.5999999999999998E-2</v>
      </c>
      <c r="B710" s="36" t="s">
        <v>44</v>
      </c>
      <c r="C710" s="36">
        <v>15</v>
      </c>
      <c r="D710" s="36" t="s">
        <v>54</v>
      </c>
    </row>
    <row r="711" spans="1:6" ht="15" x14ac:dyDescent="0.25">
      <c r="A711" s="36">
        <v>0.13</v>
      </c>
      <c r="B711" s="36" t="s">
        <v>55</v>
      </c>
      <c r="C711" s="36">
        <v>16</v>
      </c>
      <c r="D711" s="36" t="s">
        <v>56</v>
      </c>
    </row>
    <row r="712" spans="1:6" ht="15" x14ac:dyDescent="0.25">
      <c r="A712" s="36">
        <v>0.14099999999999999</v>
      </c>
      <c r="B712" s="36" t="s">
        <v>55</v>
      </c>
      <c r="C712" s="36">
        <v>17</v>
      </c>
      <c r="D712" s="36" t="s">
        <v>57</v>
      </c>
    </row>
    <row r="713" spans="1:6" ht="15" x14ac:dyDescent="0.25">
      <c r="A713" s="36">
        <v>0.16400000000000001</v>
      </c>
      <c r="B713" s="36" t="s">
        <v>40</v>
      </c>
      <c r="C713" s="36">
        <v>18</v>
      </c>
      <c r="D713" s="36" t="s">
        <v>58</v>
      </c>
    </row>
    <row r="716" spans="1:6" ht="15" x14ac:dyDescent="0.25">
      <c r="A716" s="36">
        <v>3.5999999999999997E-2</v>
      </c>
      <c r="B716" s="36" t="s">
        <v>40</v>
      </c>
      <c r="C716" s="36">
        <v>1</v>
      </c>
      <c r="D716" s="36" t="s">
        <v>41</v>
      </c>
      <c r="F716">
        <v>38</v>
      </c>
    </row>
    <row r="717" spans="1:6" ht="15" x14ac:dyDescent="0.25">
      <c r="A717" s="36">
        <v>6.7000000000000004E-2</v>
      </c>
      <c r="B717" s="36" t="s">
        <v>40</v>
      </c>
      <c r="C717" s="36">
        <v>2</v>
      </c>
      <c r="D717" s="36" t="s">
        <v>43</v>
      </c>
    </row>
    <row r="718" spans="1:6" ht="15" x14ac:dyDescent="0.25">
      <c r="A718" s="36">
        <v>0.20200000000000001</v>
      </c>
      <c r="B718" s="36" t="s">
        <v>40</v>
      </c>
      <c r="C718" s="36">
        <v>3</v>
      </c>
      <c r="D718" s="36" t="s">
        <v>45</v>
      </c>
    </row>
    <row r="719" spans="1:6" ht="15" x14ac:dyDescent="0.25">
      <c r="A719" s="36">
        <v>4.2000000000000003E-2</v>
      </c>
      <c r="B719" s="36" t="s">
        <v>44</v>
      </c>
      <c r="C719" s="36">
        <v>4</v>
      </c>
      <c r="D719" s="36" t="s">
        <v>46</v>
      </c>
    </row>
    <row r="720" spans="1:6" ht="15" x14ac:dyDescent="0.25">
      <c r="A720" s="36">
        <v>4.3999999999999997E-2</v>
      </c>
      <c r="B720" s="36" t="s">
        <v>44</v>
      </c>
      <c r="C720" s="36">
        <v>5</v>
      </c>
      <c r="D720" s="36" t="s">
        <v>47</v>
      </c>
    </row>
    <row r="721" spans="1:6" ht="15" x14ac:dyDescent="0.25">
      <c r="A721" s="36">
        <v>0.16</v>
      </c>
      <c r="B721" s="36" t="s">
        <v>44</v>
      </c>
      <c r="C721" s="36">
        <v>6</v>
      </c>
      <c r="D721" s="36" t="s">
        <v>48</v>
      </c>
    </row>
    <row r="722" spans="1:6" ht="15" x14ac:dyDescent="0.25">
      <c r="A722" s="36">
        <v>0.188</v>
      </c>
      <c r="B722" s="36" t="s">
        <v>44</v>
      </c>
      <c r="C722" s="36">
        <v>7</v>
      </c>
      <c r="D722" s="36" t="s">
        <v>49</v>
      </c>
    </row>
    <row r="723" spans="1:6" ht="15" x14ac:dyDescent="0.25">
      <c r="A723" s="36">
        <v>2.3E-2</v>
      </c>
      <c r="B723" s="36" t="s">
        <v>44</v>
      </c>
      <c r="C723" s="36">
        <v>8</v>
      </c>
      <c r="D723" s="36" t="s">
        <v>59</v>
      </c>
    </row>
    <row r="724" spans="1:6" ht="15" x14ac:dyDescent="0.25">
      <c r="A724" s="36">
        <v>0.09</v>
      </c>
      <c r="B724" s="36" t="s">
        <v>55</v>
      </c>
      <c r="C724" s="36">
        <v>9</v>
      </c>
      <c r="D724" s="36" t="s">
        <v>50</v>
      </c>
    </row>
    <row r="725" spans="1:6" ht="15" x14ac:dyDescent="0.25">
      <c r="A725" s="36">
        <v>4.2000000000000003E-2</v>
      </c>
      <c r="B725" s="36" t="s">
        <v>44</v>
      </c>
      <c r="C725" s="36">
        <v>10</v>
      </c>
      <c r="D725" s="36" t="s">
        <v>51</v>
      </c>
    </row>
    <row r="726" spans="1:6" ht="15" x14ac:dyDescent="0.25">
      <c r="A726" s="36">
        <v>0.158</v>
      </c>
      <c r="B726" s="36" t="s">
        <v>55</v>
      </c>
      <c r="C726" s="36">
        <v>11</v>
      </c>
      <c r="D726" s="36" t="s">
        <v>52</v>
      </c>
    </row>
    <row r="727" spans="1:6" ht="15" x14ac:dyDescent="0.25">
      <c r="A727" s="36">
        <v>4.2999999999999997E-2</v>
      </c>
      <c r="B727" s="36" t="s">
        <v>44</v>
      </c>
      <c r="C727" s="36">
        <v>12</v>
      </c>
      <c r="D727" s="36" t="s">
        <v>60</v>
      </c>
    </row>
    <row r="728" spans="1:6" ht="15" x14ac:dyDescent="0.25">
      <c r="A728" s="36">
        <v>0</v>
      </c>
      <c r="B728" s="36" t="s">
        <v>55</v>
      </c>
      <c r="C728" s="36">
        <v>13</v>
      </c>
      <c r="D728" s="36" t="s">
        <v>61</v>
      </c>
    </row>
    <row r="729" spans="1:6" ht="15" x14ac:dyDescent="0.25">
      <c r="A729" s="36">
        <v>1.7999999999999999E-2</v>
      </c>
      <c r="B729" s="36" t="s">
        <v>63</v>
      </c>
      <c r="C729" s="36">
        <v>14</v>
      </c>
      <c r="D729" s="36" t="s">
        <v>53</v>
      </c>
    </row>
    <row r="730" spans="1:6" ht="15" x14ac:dyDescent="0.25">
      <c r="A730" s="36">
        <v>5.8000000000000003E-2</v>
      </c>
      <c r="B730" s="36" t="s">
        <v>62</v>
      </c>
      <c r="C730" s="36">
        <v>15</v>
      </c>
      <c r="D730" s="36" t="s">
        <v>54</v>
      </c>
    </row>
    <row r="731" spans="1:6" ht="15" x14ac:dyDescent="0.25">
      <c r="A731" s="36">
        <v>0.14299999999999999</v>
      </c>
      <c r="B731" s="36" t="s">
        <v>55</v>
      </c>
      <c r="C731" s="36">
        <v>16</v>
      </c>
      <c r="D731" s="36" t="s">
        <v>56</v>
      </c>
    </row>
    <row r="732" spans="1:6" ht="15" x14ac:dyDescent="0.25">
      <c r="A732" s="36">
        <v>0.14399999999999999</v>
      </c>
      <c r="B732" s="36" t="s">
        <v>55</v>
      </c>
      <c r="C732" s="36">
        <v>17</v>
      </c>
      <c r="D732" s="36" t="s">
        <v>57</v>
      </c>
    </row>
    <row r="733" spans="1:6" ht="15" x14ac:dyDescent="0.25">
      <c r="A733" s="36">
        <v>0.161</v>
      </c>
      <c r="B733" s="36" t="s">
        <v>42</v>
      </c>
      <c r="C733" s="36">
        <v>18</v>
      </c>
      <c r="D733" s="36" t="s">
        <v>58</v>
      </c>
    </row>
    <row r="735" spans="1:6" x14ac:dyDescent="0.2">
      <c r="F735">
        <v>39</v>
      </c>
    </row>
    <row r="736" spans="1:6" ht="15" x14ac:dyDescent="0.25">
      <c r="A736" s="36">
        <v>3.5000000000000003E-2</v>
      </c>
      <c r="B736" s="36" t="s">
        <v>40</v>
      </c>
      <c r="C736" s="36">
        <v>1</v>
      </c>
      <c r="D736" s="36" t="s">
        <v>41</v>
      </c>
    </row>
    <row r="737" spans="1:4" ht="15" x14ac:dyDescent="0.25">
      <c r="A737" s="36">
        <v>6.5000000000000002E-2</v>
      </c>
      <c r="B737" s="36" t="s">
        <v>55</v>
      </c>
      <c r="C737" s="36">
        <v>2</v>
      </c>
      <c r="D737" s="36" t="s">
        <v>43</v>
      </c>
    </row>
    <row r="738" spans="1:4" ht="15" x14ac:dyDescent="0.25">
      <c r="A738" s="36">
        <v>0.19700000000000001</v>
      </c>
      <c r="B738" s="36" t="s">
        <v>40</v>
      </c>
      <c r="C738" s="36">
        <v>3</v>
      </c>
      <c r="D738" s="36" t="s">
        <v>45</v>
      </c>
    </row>
    <row r="739" spans="1:4" ht="15" x14ac:dyDescent="0.25">
      <c r="A739" s="36">
        <v>4.2999999999999997E-2</v>
      </c>
      <c r="B739" s="36" t="s">
        <v>44</v>
      </c>
      <c r="C739" s="36">
        <v>4</v>
      </c>
      <c r="D739" s="36" t="s">
        <v>46</v>
      </c>
    </row>
    <row r="740" spans="1:4" ht="15" x14ac:dyDescent="0.25">
      <c r="A740" s="36">
        <v>4.7E-2</v>
      </c>
      <c r="B740" s="36" t="s">
        <v>44</v>
      </c>
      <c r="C740" s="36">
        <v>5</v>
      </c>
      <c r="D740" s="36" t="s">
        <v>47</v>
      </c>
    </row>
    <row r="741" spans="1:4" ht="15" x14ac:dyDescent="0.25">
      <c r="A741" s="36">
        <v>0.155</v>
      </c>
      <c r="B741" s="36" t="s">
        <v>44</v>
      </c>
      <c r="C741" s="36">
        <v>6</v>
      </c>
      <c r="D741" s="36" t="s">
        <v>48</v>
      </c>
    </row>
    <row r="742" spans="1:4" ht="15" x14ac:dyDescent="0.25">
      <c r="A742" s="36">
        <v>0.193</v>
      </c>
      <c r="B742" s="36" t="s">
        <v>44</v>
      </c>
      <c r="C742" s="36">
        <v>7</v>
      </c>
      <c r="D742" s="36" t="s">
        <v>49</v>
      </c>
    </row>
    <row r="743" spans="1:4" ht="15" x14ac:dyDescent="0.25">
      <c r="A743" s="36">
        <v>2.4E-2</v>
      </c>
      <c r="B743" s="36" t="s">
        <v>44</v>
      </c>
      <c r="C743" s="36">
        <v>8</v>
      </c>
      <c r="D743" s="36" t="s">
        <v>59</v>
      </c>
    </row>
    <row r="744" spans="1:4" ht="15" x14ac:dyDescent="0.25">
      <c r="A744" s="36">
        <v>8.7999999999999995E-2</v>
      </c>
      <c r="B744" s="36" t="s">
        <v>55</v>
      </c>
      <c r="C744" s="36">
        <v>9</v>
      </c>
      <c r="D744" s="36" t="s">
        <v>50</v>
      </c>
    </row>
    <row r="745" spans="1:4" ht="15" x14ac:dyDescent="0.25">
      <c r="A745" s="36">
        <v>0.05</v>
      </c>
      <c r="B745" s="36" t="s">
        <v>44</v>
      </c>
      <c r="C745" s="36">
        <v>10</v>
      </c>
      <c r="D745" s="36" t="s">
        <v>51</v>
      </c>
    </row>
    <row r="746" spans="1:4" ht="15" x14ac:dyDescent="0.25">
      <c r="A746" s="36">
        <v>0.152</v>
      </c>
      <c r="B746" s="36" t="s">
        <v>55</v>
      </c>
      <c r="C746" s="36">
        <v>11</v>
      </c>
      <c r="D746" s="36" t="s">
        <v>52</v>
      </c>
    </row>
    <row r="747" spans="1:4" ht="15" x14ac:dyDescent="0.25">
      <c r="A747" s="36">
        <v>4.2999999999999997E-2</v>
      </c>
      <c r="B747" s="36" t="s">
        <v>44</v>
      </c>
      <c r="C747" s="36">
        <v>12</v>
      </c>
      <c r="D747" s="36" t="s">
        <v>60</v>
      </c>
    </row>
    <row r="748" spans="1:4" ht="15" x14ac:dyDescent="0.25">
      <c r="A748" s="36">
        <v>0</v>
      </c>
      <c r="B748" s="36" t="s">
        <v>55</v>
      </c>
      <c r="C748" s="36">
        <v>13</v>
      </c>
      <c r="D748" s="36" t="s">
        <v>61</v>
      </c>
    </row>
    <row r="749" spans="1:4" ht="15" x14ac:dyDescent="0.25">
      <c r="A749" s="36">
        <v>1.7999999999999999E-2</v>
      </c>
      <c r="B749" s="36" t="s">
        <v>63</v>
      </c>
      <c r="C749" s="36">
        <v>14</v>
      </c>
      <c r="D749" s="36" t="s">
        <v>53</v>
      </c>
    </row>
    <row r="750" spans="1:4" ht="15" x14ac:dyDescent="0.25">
      <c r="A750" s="36">
        <v>5.8000000000000003E-2</v>
      </c>
      <c r="B750" s="36" t="s">
        <v>62</v>
      </c>
      <c r="C750" s="36">
        <v>15</v>
      </c>
      <c r="D750" s="36" t="s">
        <v>54</v>
      </c>
    </row>
    <row r="751" spans="1:4" ht="15" x14ac:dyDescent="0.25">
      <c r="A751" s="36">
        <v>0.13600000000000001</v>
      </c>
      <c r="B751" s="36" t="s">
        <v>55</v>
      </c>
      <c r="C751" s="36">
        <v>16</v>
      </c>
      <c r="D751" s="36" t="s">
        <v>56</v>
      </c>
    </row>
    <row r="752" spans="1:4" ht="15" x14ac:dyDescent="0.25">
      <c r="A752" s="36">
        <v>0.14299999999999999</v>
      </c>
      <c r="B752" s="36" t="s">
        <v>55</v>
      </c>
      <c r="C752" s="36">
        <v>17</v>
      </c>
      <c r="D752" s="36" t="s">
        <v>57</v>
      </c>
    </row>
    <row r="753" spans="1:6" ht="15" x14ac:dyDescent="0.25">
      <c r="A753" s="36">
        <v>0.16600000000000001</v>
      </c>
      <c r="B753" s="36" t="s">
        <v>40</v>
      </c>
      <c r="C753" s="36">
        <v>18</v>
      </c>
      <c r="D753" s="36" t="s">
        <v>58</v>
      </c>
    </row>
    <row r="755" spans="1:6" ht="15" x14ac:dyDescent="0.25">
      <c r="A755" s="36">
        <v>0.02</v>
      </c>
      <c r="B755" s="36" t="s">
        <v>40</v>
      </c>
      <c r="C755" s="36">
        <v>1</v>
      </c>
      <c r="D755" s="36" t="s">
        <v>41</v>
      </c>
      <c r="F755">
        <v>40</v>
      </c>
    </row>
    <row r="756" spans="1:6" ht="15" x14ac:dyDescent="0.25">
      <c r="A756" s="36">
        <v>6.8000000000000005E-2</v>
      </c>
      <c r="B756" s="36" t="s">
        <v>42</v>
      </c>
      <c r="C756" s="36">
        <v>2</v>
      </c>
      <c r="D756" s="36" t="s">
        <v>43</v>
      </c>
    </row>
    <row r="757" spans="1:6" ht="15" x14ac:dyDescent="0.25">
      <c r="A757" s="36">
        <v>-5.5E-2</v>
      </c>
      <c r="B757" s="36" t="s">
        <v>44</v>
      </c>
      <c r="C757" s="36">
        <v>3</v>
      </c>
      <c r="D757" s="36" t="s">
        <v>45</v>
      </c>
    </row>
    <row r="758" spans="1:6" ht="15" x14ac:dyDescent="0.25">
      <c r="A758" s="36">
        <v>4.3999999999999997E-2</v>
      </c>
      <c r="B758" s="36" t="s">
        <v>44</v>
      </c>
      <c r="C758" s="36">
        <v>4</v>
      </c>
      <c r="D758" s="36" t="s">
        <v>46</v>
      </c>
    </row>
    <row r="759" spans="1:6" ht="15" x14ac:dyDescent="0.25">
      <c r="A759" s="36">
        <v>6.3E-2</v>
      </c>
      <c r="B759" s="36" t="s">
        <v>44</v>
      </c>
      <c r="C759" s="36">
        <v>5</v>
      </c>
      <c r="D759" s="36" t="s">
        <v>47</v>
      </c>
    </row>
    <row r="760" spans="1:6" ht="15" x14ac:dyDescent="0.25">
      <c r="A760" s="36">
        <v>0.16300000000000001</v>
      </c>
      <c r="B760" s="36" t="s">
        <v>44</v>
      </c>
      <c r="C760" s="36">
        <v>6</v>
      </c>
      <c r="D760" s="36" t="s">
        <v>48</v>
      </c>
    </row>
    <row r="761" spans="1:6" ht="15" x14ac:dyDescent="0.25">
      <c r="A761" s="36">
        <v>0.23300000000000001</v>
      </c>
      <c r="B761" s="36" t="s">
        <v>55</v>
      </c>
      <c r="C761" s="36">
        <v>7</v>
      </c>
      <c r="D761" s="36" t="s">
        <v>49</v>
      </c>
    </row>
    <row r="762" spans="1:6" ht="15" x14ac:dyDescent="0.25">
      <c r="A762" s="36">
        <v>1E-3</v>
      </c>
      <c r="B762" s="36" t="s">
        <v>62</v>
      </c>
      <c r="C762" s="36">
        <v>8</v>
      </c>
      <c r="D762" s="36" t="s">
        <v>59</v>
      </c>
    </row>
    <row r="763" spans="1:6" ht="15" x14ac:dyDescent="0.25">
      <c r="A763" s="36">
        <v>9.0999999999999998E-2</v>
      </c>
      <c r="B763" s="36" t="s">
        <v>55</v>
      </c>
      <c r="C763" s="36">
        <v>9</v>
      </c>
      <c r="D763" s="36" t="s">
        <v>50</v>
      </c>
    </row>
    <row r="764" spans="1:6" ht="15" x14ac:dyDescent="0.25">
      <c r="A764" s="36">
        <v>5.7000000000000002E-2</v>
      </c>
      <c r="B764" s="36" t="s">
        <v>44</v>
      </c>
      <c r="C764" s="36">
        <v>10</v>
      </c>
      <c r="D764" s="36" t="s">
        <v>51</v>
      </c>
    </row>
    <row r="765" spans="1:6" ht="15" x14ac:dyDescent="0.25">
      <c r="A765" s="36">
        <v>0.16600000000000001</v>
      </c>
      <c r="B765" s="36" t="s">
        <v>55</v>
      </c>
      <c r="C765" s="36">
        <v>11</v>
      </c>
      <c r="D765" s="36" t="s">
        <v>52</v>
      </c>
    </row>
    <row r="766" spans="1:6" ht="15" x14ac:dyDescent="0.25">
      <c r="A766" s="36">
        <v>4.4999999999999998E-2</v>
      </c>
      <c r="B766" s="36" t="s">
        <v>44</v>
      </c>
      <c r="C766" s="36">
        <v>12</v>
      </c>
      <c r="D766" s="36" t="s">
        <v>60</v>
      </c>
    </row>
    <row r="767" spans="1:6" ht="15" x14ac:dyDescent="0.25">
      <c r="A767" s="36">
        <v>0</v>
      </c>
      <c r="B767" s="36" t="s">
        <v>55</v>
      </c>
      <c r="C767" s="36">
        <v>13</v>
      </c>
      <c r="D767" s="36" t="s">
        <v>61</v>
      </c>
    </row>
    <row r="768" spans="1:6" ht="15" x14ac:dyDescent="0.25">
      <c r="A768" s="36">
        <v>1.9E-2</v>
      </c>
      <c r="B768" s="36" t="s">
        <v>63</v>
      </c>
      <c r="C768" s="36">
        <v>14</v>
      </c>
      <c r="D768" s="36" t="s">
        <v>53</v>
      </c>
    </row>
    <row r="769" spans="1:6" ht="15" x14ac:dyDescent="0.25">
      <c r="A769" s="36">
        <v>8.3000000000000004E-2</v>
      </c>
      <c r="B769" s="36" t="s">
        <v>44</v>
      </c>
      <c r="C769" s="36">
        <v>15</v>
      </c>
      <c r="D769" s="36" t="s">
        <v>54</v>
      </c>
    </row>
    <row r="770" spans="1:6" ht="15" x14ac:dyDescent="0.25">
      <c r="A770" s="36">
        <v>0.156</v>
      </c>
      <c r="B770" s="36" t="s">
        <v>55</v>
      </c>
      <c r="C770" s="36">
        <v>16</v>
      </c>
      <c r="D770" s="36" t="s">
        <v>56</v>
      </c>
    </row>
    <row r="771" spans="1:6" ht="15" x14ac:dyDescent="0.25">
      <c r="A771" s="36">
        <v>0.16200000000000001</v>
      </c>
      <c r="B771" s="36" t="s">
        <v>55</v>
      </c>
      <c r="C771" s="36">
        <v>17</v>
      </c>
      <c r="D771" s="36" t="s">
        <v>57</v>
      </c>
    </row>
    <row r="772" spans="1:6" ht="15" x14ac:dyDescent="0.25">
      <c r="A772" s="36">
        <v>0.17299999999999999</v>
      </c>
      <c r="B772" s="36" t="s">
        <v>55</v>
      </c>
      <c r="C772" s="36">
        <v>18</v>
      </c>
      <c r="D772" s="36" t="s">
        <v>58</v>
      </c>
    </row>
    <row r="774" spans="1:6" ht="15" x14ac:dyDescent="0.25">
      <c r="A774" s="36">
        <v>2.7E-2</v>
      </c>
      <c r="B774" s="36" t="s">
        <v>40</v>
      </c>
      <c r="C774" s="36">
        <v>1</v>
      </c>
      <c r="D774" s="36" t="s">
        <v>41</v>
      </c>
      <c r="F774">
        <v>41</v>
      </c>
    </row>
    <row r="775" spans="1:6" ht="15" x14ac:dyDescent="0.25">
      <c r="A775" s="36">
        <v>7.9000000000000001E-2</v>
      </c>
      <c r="B775" s="36" t="s">
        <v>44</v>
      </c>
      <c r="C775" s="36">
        <v>2</v>
      </c>
      <c r="D775" s="36" t="s">
        <v>43</v>
      </c>
    </row>
    <row r="776" spans="1:6" ht="15" x14ac:dyDescent="0.25">
      <c r="A776" s="36">
        <v>-5.5E-2</v>
      </c>
      <c r="B776" s="36" t="s">
        <v>40</v>
      </c>
      <c r="C776" s="36">
        <v>3</v>
      </c>
      <c r="D776" s="36" t="s">
        <v>45</v>
      </c>
    </row>
    <row r="777" spans="1:6" ht="15" x14ac:dyDescent="0.25">
      <c r="A777" s="36">
        <v>5.2999999999999999E-2</v>
      </c>
      <c r="B777" s="36" t="s">
        <v>44</v>
      </c>
      <c r="C777" s="36">
        <v>4</v>
      </c>
      <c r="D777" s="36" t="s">
        <v>46</v>
      </c>
    </row>
    <row r="778" spans="1:6" ht="15" x14ac:dyDescent="0.25">
      <c r="A778" s="36">
        <v>8.7999999999999995E-2</v>
      </c>
      <c r="B778" s="36" t="s">
        <v>44</v>
      </c>
      <c r="C778" s="36">
        <v>5</v>
      </c>
      <c r="D778" s="36" t="s">
        <v>47</v>
      </c>
    </row>
    <row r="779" spans="1:6" ht="15" x14ac:dyDescent="0.25">
      <c r="A779" s="36">
        <v>0.20100000000000001</v>
      </c>
      <c r="B779" s="36" t="s">
        <v>44</v>
      </c>
      <c r="C779" s="36">
        <v>6</v>
      </c>
      <c r="D779" s="36" t="s">
        <v>48</v>
      </c>
    </row>
    <row r="780" spans="1:6" ht="15" x14ac:dyDescent="0.25">
      <c r="A780" s="36">
        <v>0.27800000000000002</v>
      </c>
      <c r="B780" s="36" t="s">
        <v>55</v>
      </c>
      <c r="C780" s="36">
        <v>7</v>
      </c>
      <c r="D780" s="36" t="s">
        <v>49</v>
      </c>
    </row>
    <row r="781" spans="1:6" ht="15" x14ac:dyDescent="0.25">
      <c r="A781" s="36">
        <v>3.0000000000000001E-3</v>
      </c>
      <c r="B781" s="36" t="s">
        <v>62</v>
      </c>
      <c r="C781" s="36">
        <v>8</v>
      </c>
      <c r="D781" s="36" t="s">
        <v>59</v>
      </c>
    </row>
    <row r="782" spans="1:6" ht="15" x14ac:dyDescent="0.25">
      <c r="A782" s="36">
        <v>0.111</v>
      </c>
      <c r="B782" s="36" t="s">
        <v>44</v>
      </c>
      <c r="C782" s="36">
        <v>9</v>
      </c>
      <c r="D782" s="36" t="s">
        <v>50</v>
      </c>
    </row>
    <row r="783" spans="1:6" ht="15" x14ac:dyDescent="0.25">
      <c r="A783" s="36">
        <v>4.8000000000000001E-2</v>
      </c>
      <c r="B783" s="36" t="s">
        <v>44</v>
      </c>
      <c r="C783" s="36">
        <v>10</v>
      </c>
      <c r="D783" s="36" t="s">
        <v>51</v>
      </c>
    </row>
    <row r="784" spans="1:6" ht="15" x14ac:dyDescent="0.25">
      <c r="A784" s="36">
        <v>0.20399999999999999</v>
      </c>
      <c r="B784" s="36" t="s">
        <v>55</v>
      </c>
      <c r="C784" s="36">
        <v>11</v>
      </c>
      <c r="D784" s="36" t="s">
        <v>52</v>
      </c>
    </row>
    <row r="785" spans="1:6" ht="15" x14ac:dyDescent="0.25">
      <c r="A785" s="36">
        <v>5.5E-2</v>
      </c>
      <c r="B785" s="36" t="s">
        <v>44</v>
      </c>
      <c r="C785" s="36">
        <v>12</v>
      </c>
      <c r="D785" s="36" t="s">
        <v>60</v>
      </c>
    </row>
    <row r="786" spans="1:6" ht="15" x14ac:dyDescent="0.25">
      <c r="A786" s="36">
        <v>0</v>
      </c>
      <c r="B786" s="36" t="s">
        <v>55</v>
      </c>
      <c r="C786" s="36">
        <v>13</v>
      </c>
      <c r="D786" s="36" t="s">
        <v>61</v>
      </c>
    </row>
    <row r="787" spans="1:6" ht="15" x14ac:dyDescent="0.25">
      <c r="A787" s="36">
        <v>2.3E-2</v>
      </c>
      <c r="B787" s="36" t="s">
        <v>63</v>
      </c>
      <c r="C787" s="36">
        <v>14</v>
      </c>
      <c r="D787" s="36" t="s">
        <v>53</v>
      </c>
    </row>
    <row r="788" spans="1:6" ht="15" x14ac:dyDescent="0.25">
      <c r="A788" s="36">
        <v>0.104</v>
      </c>
      <c r="B788" s="36" t="s">
        <v>44</v>
      </c>
      <c r="C788" s="36">
        <v>15</v>
      </c>
      <c r="D788" s="36" t="s">
        <v>54</v>
      </c>
    </row>
    <row r="789" spans="1:6" ht="15" x14ac:dyDescent="0.25">
      <c r="A789" s="36">
        <v>0.192</v>
      </c>
      <c r="B789" s="36" t="s">
        <v>55</v>
      </c>
      <c r="C789" s="36">
        <v>16</v>
      </c>
      <c r="D789" s="36" t="s">
        <v>56</v>
      </c>
    </row>
    <row r="790" spans="1:6" ht="15" x14ac:dyDescent="0.25">
      <c r="A790" s="36">
        <v>0.19700000000000001</v>
      </c>
      <c r="B790" s="36" t="s">
        <v>55</v>
      </c>
      <c r="C790" s="36">
        <v>17</v>
      </c>
      <c r="D790" s="36" t="s">
        <v>57</v>
      </c>
    </row>
    <row r="791" spans="1:6" ht="15" x14ac:dyDescent="0.25">
      <c r="A791" s="36">
        <v>0.21299999999999999</v>
      </c>
      <c r="B791" s="36" t="s">
        <v>55</v>
      </c>
      <c r="C791" s="36">
        <v>18</v>
      </c>
      <c r="D791" s="36" t="s">
        <v>58</v>
      </c>
    </row>
    <row r="793" spans="1:6" ht="15" x14ac:dyDescent="0.25">
      <c r="A793" s="36">
        <v>0.02</v>
      </c>
      <c r="B793" s="36" t="s">
        <v>40</v>
      </c>
      <c r="C793" s="36">
        <v>1</v>
      </c>
      <c r="D793" s="36" t="s">
        <v>41</v>
      </c>
      <c r="F793">
        <v>42</v>
      </c>
    </row>
    <row r="794" spans="1:6" ht="15" x14ac:dyDescent="0.25">
      <c r="A794" s="36">
        <v>6.0999999999999999E-2</v>
      </c>
      <c r="B794" s="36" t="s">
        <v>55</v>
      </c>
      <c r="C794" s="36">
        <v>2</v>
      </c>
      <c r="D794" s="36" t="s">
        <v>43</v>
      </c>
    </row>
    <row r="795" spans="1:6" ht="15" x14ac:dyDescent="0.25">
      <c r="A795" s="36">
        <v>-5.6000000000000001E-2</v>
      </c>
      <c r="B795" s="36" t="s">
        <v>44</v>
      </c>
      <c r="C795" s="36">
        <v>3</v>
      </c>
      <c r="D795" s="36" t="s">
        <v>45</v>
      </c>
    </row>
    <row r="796" spans="1:6" ht="15" x14ac:dyDescent="0.25">
      <c r="A796" s="36">
        <v>4.4999999999999998E-2</v>
      </c>
      <c r="B796" s="36" t="s">
        <v>44</v>
      </c>
      <c r="C796" s="36">
        <v>4</v>
      </c>
      <c r="D796" s="36" t="s">
        <v>46</v>
      </c>
    </row>
    <row r="797" spans="1:6" ht="15" x14ac:dyDescent="0.25">
      <c r="A797" s="36">
        <v>6.8000000000000005E-2</v>
      </c>
      <c r="B797" s="36" t="s">
        <v>44</v>
      </c>
      <c r="C797" s="36">
        <v>5</v>
      </c>
      <c r="D797" s="36" t="s">
        <v>47</v>
      </c>
    </row>
    <row r="798" spans="1:6" ht="15" x14ac:dyDescent="0.25">
      <c r="A798" s="36">
        <v>0.16500000000000001</v>
      </c>
      <c r="B798" s="36" t="s">
        <v>44</v>
      </c>
      <c r="C798" s="36">
        <v>6</v>
      </c>
      <c r="D798" s="36" t="s">
        <v>48</v>
      </c>
    </row>
    <row r="799" spans="1:6" ht="15" x14ac:dyDescent="0.25">
      <c r="A799" s="36">
        <v>0.23200000000000001</v>
      </c>
      <c r="B799" s="36" t="s">
        <v>55</v>
      </c>
      <c r="C799" s="36">
        <v>7</v>
      </c>
      <c r="D799" s="36" t="s">
        <v>49</v>
      </c>
    </row>
    <row r="800" spans="1:6" ht="15" x14ac:dyDescent="0.25">
      <c r="A800" s="36">
        <v>2E-3</v>
      </c>
      <c r="B800" s="36" t="s">
        <v>62</v>
      </c>
      <c r="C800" s="36">
        <v>8</v>
      </c>
      <c r="D800" s="36" t="s">
        <v>59</v>
      </c>
    </row>
    <row r="801" spans="1:6" ht="15" x14ac:dyDescent="0.25">
      <c r="A801" s="36">
        <v>9.4E-2</v>
      </c>
      <c r="B801" s="36" t="s">
        <v>55</v>
      </c>
      <c r="C801" s="36">
        <v>9</v>
      </c>
      <c r="D801" s="36" t="s">
        <v>50</v>
      </c>
    </row>
    <row r="802" spans="1:6" ht="15" x14ac:dyDescent="0.25">
      <c r="A802" s="36">
        <v>5.8999999999999997E-2</v>
      </c>
      <c r="B802" s="36" t="s">
        <v>44</v>
      </c>
      <c r="C802" s="36">
        <v>10</v>
      </c>
      <c r="D802" s="36" t="s">
        <v>51</v>
      </c>
    </row>
    <row r="803" spans="1:6" ht="15" x14ac:dyDescent="0.25">
      <c r="A803" s="36">
        <v>0.16500000000000001</v>
      </c>
      <c r="B803" s="36" t="s">
        <v>55</v>
      </c>
      <c r="C803" s="36">
        <v>11</v>
      </c>
      <c r="D803" s="36" t="s">
        <v>52</v>
      </c>
    </row>
    <row r="804" spans="1:6" ht="15" x14ac:dyDescent="0.25">
      <c r="A804" s="36">
        <v>4.7E-2</v>
      </c>
      <c r="B804" s="36" t="s">
        <v>44</v>
      </c>
      <c r="C804" s="36">
        <v>12</v>
      </c>
      <c r="D804" s="36" t="s">
        <v>60</v>
      </c>
    </row>
    <row r="805" spans="1:6" ht="15" x14ac:dyDescent="0.25">
      <c r="A805" s="36">
        <v>0</v>
      </c>
      <c r="B805" s="36" t="s">
        <v>55</v>
      </c>
      <c r="C805" s="36">
        <v>13</v>
      </c>
      <c r="D805" s="36" t="s">
        <v>61</v>
      </c>
    </row>
    <row r="806" spans="1:6" ht="15" x14ac:dyDescent="0.25">
      <c r="A806" s="36">
        <v>1.9E-2</v>
      </c>
      <c r="B806" s="36" t="s">
        <v>63</v>
      </c>
      <c r="C806" s="36">
        <v>14</v>
      </c>
      <c r="D806" s="36" t="s">
        <v>53</v>
      </c>
    </row>
    <row r="807" spans="1:6" ht="15" x14ac:dyDescent="0.25">
      <c r="A807" s="36">
        <v>6.2E-2</v>
      </c>
      <c r="B807" s="36" t="s">
        <v>62</v>
      </c>
      <c r="C807" s="36">
        <v>15</v>
      </c>
      <c r="D807" s="36" t="s">
        <v>54</v>
      </c>
    </row>
    <row r="808" spans="1:6" ht="15" x14ac:dyDescent="0.25">
      <c r="A808" s="36">
        <v>0.153</v>
      </c>
      <c r="B808" s="36" t="s">
        <v>55</v>
      </c>
      <c r="C808" s="36">
        <v>16</v>
      </c>
      <c r="D808" s="36" t="s">
        <v>56</v>
      </c>
    </row>
    <row r="809" spans="1:6" ht="15" x14ac:dyDescent="0.25">
      <c r="A809" s="36">
        <v>0.16200000000000001</v>
      </c>
      <c r="B809" s="36" t="s">
        <v>55</v>
      </c>
      <c r="C809" s="36">
        <v>17</v>
      </c>
      <c r="D809" s="36" t="s">
        <v>57</v>
      </c>
    </row>
    <row r="812" spans="1:6" ht="15" x14ac:dyDescent="0.25">
      <c r="A812" s="36">
        <v>2.8000000000000001E-2</v>
      </c>
      <c r="B812" s="36" t="s">
        <v>40</v>
      </c>
      <c r="C812" s="36">
        <v>1</v>
      </c>
      <c r="D812" s="36" t="s">
        <v>41</v>
      </c>
      <c r="F812">
        <v>43</v>
      </c>
    </row>
    <row r="813" spans="1:6" ht="15" x14ac:dyDescent="0.25">
      <c r="A813" s="36">
        <v>8.3000000000000004E-2</v>
      </c>
      <c r="B813" s="36" t="s">
        <v>44</v>
      </c>
      <c r="C813" s="36">
        <v>2</v>
      </c>
      <c r="D813" s="36" t="s">
        <v>43</v>
      </c>
    </row>
    <row r="814" spans="1:6" ht="15" x14ac:dyDescent="0.25">
      <c r="A814" s="36">
        <v>0.28999999999999998</v>
      </c>
      <c r="B814" s="36" t="s">
        <v>44</v>
      </c>
      <c r="C814" s="36">
        <v>3</v>
      </c>
      <c r="D814" s="36" t="s">
        <v>45</v>
      </c>
    </row>
    <row r="815" spans="1:6" ht="15" x14ac:dyDescent="0.25">
      <c r="A815" s="36">
        <v>4.7E-2</v>
      </c>
      <c r="B815" s="36" t="s">
        <v>44</v>
      </c>
      <c r="C815" s="36">
        <v>4</v>
      </c>
      <c r="D815" s="36" t="s">
        <v>46</v>
      </c>
    </row>
    <row r="816" spans="1:6" ht="15" x14ac:dyDescent="0.25">
      <c r="A816" s="36">
        <v>5.3999999999999999E-2</v>
      </c>
      <c r="B816" s="36" t="s">
        <v>44</v>
      </c>
      <c r="C816" s="36">
        <v>5</v>
      </c>
      <c r="D816" s="36" t="s">
        <v>47</v>
      </c>
    </row>
    <row r="817" spans="1:4" ht="15" x14ac:dyDescent="0.25">
      <c r="A817" s="36">
        <v>0.16900000000000001</v>
      </c>
      <c r="B817" s="36" t="s">
        <v>44</v>
      </c>
      <c r="C817" s="36">
        <v>6</v>
      </c>
      <c r="D817" s="36" t="s">
        <v>48</v>
      </c>
    </row>
    <row r="818" spans="1:4" ht="15" x14ac:dyDescent="0.25">
      <c r="A818" s="36">
        <v>0.22500000000000001</v>
      </c>
      <c r="B818" s="36" t="s">
        <v>44</v>
      </c>
      <c r="C818" s="36">
        <v>7</v>
      </c>
      <c r="D818" s="36" t="s">
        <v>49</v>
      </c>
    </row>
    <row r="819" spans="1:4" ht="15" x14ac:dyDescent="0.25">
      <c r="A819" s="36">
        <v>1.7000000000000001E-2</v>
      </c>
      <c r="B819" s="36" t="s">
        <v>44</v>
      </c>
      <c r="C819" s="36">
        <v>8</v>
      </c>
      <c r="D819" s="36" t="s">
        <v>59</v>
      </c>
    </row>
    <row r="820" spans="1:4" ht="15" x14ac:dyDescent="0.25">
      <c r="A820" s="36">
        <v>9.7000000000000003E-2</v>
      </c>
      <c r="B820" s="36" t="s">
        <v>55</v>
      </c>
      <c r="C820" s="36">
        <v>9</v>
      </c>
      <c r="D820" s="36" t="s">
        <v>50</v>
      </c>
    </row>
    <row r="821" spans="1:4" ht="15" x14ac:dyDescent="0.25">
      <c r="A821" s="36">
        <v>6.4000000000000001E-2</v>
      </c>
      <c r="B821" s="36" t="s">
        <v>44</v>
      </c>
      <c r="C821" s="36">
        <v>10</v>
      </c>
      <c r="D821" s="36" t="s">
        <v>51</v>
      </c>
    </row>
    <row r="822" spans="1:4" ht="15" x14ac:dyDescent="0.25">
      <c r="A822" s="36">
        <v>0.17199999999999999</v>
      </c>
      <c r="B822" s="36" t="s">
        <v>55</v>
      </c>
      <c r="C822" s="36">
        <v>11</v>
      </c>
      <c r="D822" s="36" t="s">
        <v>52</v>
      </c>
    </row>
    <row r="823" spans="1:4" ht="15" x14ac:dyDescent="0.25">
      <c r="A823" s="36">
        <v>4.9000000000000002E-2</v>
      </c>
      <c r="B823" s="36" t="s">
        <v>44</v>
      </c>
      <c r="C823" s="36">
        <v>12</v>
      </c>
      <c r="D823" s="36" t="s">
        <v>60</v>
      </c>
    </row>
    <row r="824" spans="1:4" ht="15" x14ac:dyDescent="0.25">
      <c r="A824" s="36">
        <v>0</v>
      </c>
      <c r="B824" s="36" t="s">
        <v>55</v>
      </c>
      <c r="C824" s="36">
        <v>13</v>
      </c>
      <c r="D824" s="36" t="s">
        <v>61</v>
      </c>
    </row>
    <row r="825" spans="1:4" ht="15" x14ac:dyDescent="0.25">
      <c r="A825" s="36">
        <v>0.02</v>
      </c>
      <c r="B825" s="36" t="s">
        <v>63</v>
      </c>
      <c r="C825" s="36">
        <v>14</v>
      </c>
      <c r="D825" s="36" t="s">
        <v>53</v>
      </c>
    </row>
    <row r="826" spans="1:4" ht="15" x14ac:dyDescent="0.25">
      <c r="A826" s="36">
        <v>8.7999999999999995E-2</v>
      </c>
      <c r="B826" s="36" t="s">
        <v>44</v>
      </c>
      <c r="C826" s="36">
        <v>15</v>
      </c>
      <c r="D826" s="36" t="s">
        <v>54</v>
      </c>
    </row>
    <row r="827" spans="1:4" ht="15" x14ac:dyDescent="0.25">
      <c r="A827" s="36">
        <v>0.16</v>
      </c>
      <c r="B827" s="36" t="s">
        <v>55</v>
      </c>
      <c r="C827" s="36">
        <v>16</v>
      </c>
      <c r="D827" s="36" t="s">
        <v>56</v>
      </c>
    </row>
    <row r="828" spans="1:4" ht="15" x14ac:dyDescent="0.25">
      <c r="A828" s="36">
        <v>0.17</v>
      </c>
      <c r="B828" s="36" t="s">
        <v>55</v>
      </c>
      <c r="C828" s="36">
        <v>17</v>
      </c>
      <c r="D828" s="36" t="s">
        <v>57</v>
      </c>
    </row>
    <row r="829" spans="1:4" ht="15" x14ac:dyDescent="0.25">
      <c r="A829" s="36">
        <v>0.182</v>
      </c>
      <c r="B829" s="36" t="s">
        <v>42</v>
      </c>
      <c r="C829" s="36">
        <v>18</v>
      </c>
      <c r="D829" s="36" t="s">
        <v>58</v>
      </c>
    </row>
    <row r="833" spans="1:6" ht="15" x14ac:dyDescent="0.25">
      <c r="A833" s="36">
        <v>1.9E-2</v>
      </c>
      <c r="B833" s="36" t="s">
        <v>40</v>
      </c>
      <c r="C833" s="36">
        <v>1</v>
      </c>
      <c r="D833" s="36" t="s">
        <v>41</v>
      </c>
      <c r="F833">
        <v>44</v>
      </c>
    </row>
    <row r="834" spans="1:6" ht="15" x14ac:dyDescent="0.25">
      <c r="A834" s="36">
        <v>7.1999999999999995E-2</v>
      </c>
      <c r="B834" s="36" t="s">
        <v>55</v>
      </c>
      <c r="C834" s="36">
        <v>2</v>
      </c>
      <c r="D834" s="36" t="s">
        <v>43</v>
      </c>
    </row>
    <row r="835" spans="1:6" ht="15" x14ac:dyDescent="0.25">
      <c r="A835" s="36">
        <v>0.254</v>
      </c>
      <c r="B835" s="36" t="s">
        <v>44</v>
      </c>
      <c r="C835" s="36">
        <v>3</v>
      </c>
      <c r="D835" s="36" t="s">
        <v>45</v>
      </c>
    </row>
    <row r="836" spans="1:6" ht="15" x14ac:dyDescent="0.25">
      <c r="A836" s="36">
        <v>4.2000000000000003E-2</v>
      </c>
      <c r="B836" s="36" t="s">
        <v>44</v>
      </c>
      <c r="C836" s="36">
        <v>4</v>
      </c>
      <c r="D836" s="36" t="s">
        <v>46</v>
      </c>
    </row>
    <row r="837" spans="1:6" ht="15" x14ac:dyDescent="0.25">
      <c r="A837" s="36">
        <v>3.7999999999999999E-2</v>
      </c>
      <c r="B837" s="36" t="s">
        <v>44</v>
      </c>
      <c r="C837" s="36">
        <v>5</v>
      </c>
      <c r="D837" s="36" t="s">
        <v>47</v>
      </c>
    </row>
    <row r="838" spans="1:6" ht="15" x14ac:dyDescent="0.25">
      <c r="A838" s="36">
        <v>0.13700000000000001</v>
      </c>
      <c r="B838" s="36" t="s">
        <v>44</v>
      </c>
      <c r="C838" s="36">
        <v>6</v>
      </c>
      <c r="D838" s="36" t="s">
        <v>48</v>
      </c>
    </row>
    <row r="839" spans="1:6" ht="15" x14ac:dyDescent="0.25">
      <c r="A839" s="36">
        <v>0.20799999999999999</v>
      </c>
      <c r="B839" s="36" t="s">
        <v>44</v>
      </c>
      <c r="C839" s="36">
        <v>7</v>
      </c>
      <c r="D839" s="36" t="s">
        <v>49</v>
      </c>
    </row>
    <row r="840" spans="1:6" ht="15" x14ac:dyDescent="0.25">
      <c r="A840" s="36">
        <v>1.4E-2</v>
      </c>
      <c r="B840" s="36" t="s">
        <v>44</v>
      </c>
      <c r="C840" s="36">
        <v>8</v>
      </c>
      <c r="D840" s="36" t="s">
        <v>59</v>
      </c>
    </row>
    <row r="841" spans="1:6" ht="15" x14ac:dyDescent="0.25">
      <c r="A841" s="36">
        <v>0.08</v>
      </c>
      <c r="B841" s="36" t="s">
        <v>44</v>
      </c>
      <c r="C841" s="36">
        <v>9</v>
      </c>
      <c r="D841" s="36" t="s">
        <v>50</v>
      </c>
    </row>
    <row r="842" spans="1:6" ht="15" x14ac:dyDescent="0.25">
      <c r="A842" s="36">
        <v>7.0000000000000007E-2</v>
      </c>
      <c r="B842" s="36" t="s">
        <v>44</v>
      </c>
      <c r="C842" s="36">
        <v>10</v>
      </c>
      <c r="D842" s="36" t="s">
        <v>51</v>
      </c>
    </row>
    <row r="843" spans="1:6" ht="15" x14ac:dyDescent="0.25">
      <c r="A843" s="36">
        <v>0.13100000000000001</v>
      </c>
      <c r="B843" s="36" t="s">
        <v>44</v>
      </c>
      <c r="C843" s="36">
        <v>11</v>
      </c>
      <c r="D843" s="36" t="s">
        <v>52</v>
      </c>
    </row>
    <row r="844" spans="1:6" ht="15" x14ac:dyDescent="0.25">
      <c r="A844" s="36">
        <v>4.2999999999999997E-2</v>
      </c>
      <c r="B844" s="36" t="s">
        <v>44</v>
      </c>
      <c r="C844" s="36">
        <v>12</v>
      </c>
      <c r="D844" s="36" t="s">
        <v>60</v>
      </c>
    </row>
    <row r="845" spans="1:6" ht="15" x14ac:dyDescent="0.25">
      <c r="A845" s="36">
        <v>0</v>
      </c>
      <c r="B845" s="36" t="s">
        <v>55</v>
      </c>
      <c r="C845" s="36">
        <v>13</v>
      </c>
      <c r="D845" s="36" t="s">
        <v>61</v>
      </c>
    </row>
    <row r="846" spans="1:6" ht="15" x14ac:dyDescent="0.25">
      <c r="A846" s="36">
        <v>1.7000000000000001E-2</v>
      </c>
      <c r="B846" s="36" t="s">
        <v>63</v>
      </c>
      <c r="C846" s="36">
        <v>14</v>
      </c>
      <c r="D846" s="36" t="s">
        <v>53</v>
      </c>
    </row>
    <row r="847" spans="1:6" ht="15" x14ac:dyDescent="0.25">
      <c r="A847" s="36">
        <v>7.3999999999999996E-2</v>
      </c>
      <c r="B847" s="36" t="s">
        <v>44</v>
      </c>
      <c r="C847" s="36">
        <v>15</v>
      </c>
      <c r="D847" s="36" t="s">
        <v>54</v>
      </c>
    </row>
    <row r="848" spans="1:6" ht="15" x14ac:dyDescent="0.25">
      <c r="A848" s="36">
        <v>0.13</v>
      </c>
      <c r="B848" s="36" t="s">
        <v>55</v>
      </c>
      <c r="C848" s="36">
        <v>16</v>
      </c>
      <c r="D848" s="36" t="s">
        <v>56</v>
      </c>
    </row>
    <row r="849" spans="1:6" ht="15" x14ac:dyDescent="0.25">
      <c r="A849" s="36">
        <v>0.14599999999999999</v>
      </c>
      <c r="B849" s="36" t="s">
        <v>55</v>
      </c>
      <c r="C849" s="36">
        <v>17</v>
      </c>
      <c r="D849" s="36" t="s">
        <v>57</v>
      </c>
    </row>
    <row r="850" spans="1:6" ht="15" x14ac:dyDescent="0.25">
      <c r="A850" s="36">
        <v>0.16</v>
      </c>
      <c r="B850" s="36" t="s">
        <v>40</v>
      </c>
      <c r="C850" s="36">
        <v>18</v>
      </c>
      <c r="D850" s="36" t="s">
        <v>58</v>
      </c>
    </row>
    <row r="852" spans="1:6" ht="15" x14ac:dyDescent="0.25">
      <c r="A852" s="36">
        <v>2.7E-2</v>
      </c>
      <c r="B852" s="36" t="s">
        <v>40</v>
      </c>
      <c r="C852" s="36">
        <v>1</v>
      </c>
      <c r="D852" s="36" t="s">
        <v>41</v>
      </c>
    </row>
    <row r="853" spans="1:6" ht="15" x14ac:dyDescent="0.25">
      <c r="A853" s="36">
        <v>8.8999999999999996E-2</v>
      </c>
      <c r="B853" s="36" t="s">
        <v>55</v>
      </c>
      <c r="C853" s="36">
        <v>2</v>
      </c>
      <c r="D853" s="36" t="s">
        <v>43</v>
      </c>
      <c r="F853">
        <v>45</v>
      </c>
    </row>
    <row r="854" spans="1:6" ht="15" x14ac:dyDescent="0.25">
      <c r="A854" s="36">
        <v>0.317</v>
      </c>
      <c r="B854" s="36" t="s">
        <v>44</v>
      </c>
      <c r="C854" s="36">
        <v>3</v>
      </c>
      <c r="D854" s="36" t="s">
        <v>45</v>
      </c>
    </row>
    <row r="855" spans="1:6" ht="15" x14ac:dyDescent="0.25">
      <c r="A855" s="36">
        <v>0.05</v>
      </c>
      <c r="B855" s="36" t="s">
        <v>44</v>
      </c>
      <c r="C855" s="36">
        <v>4</v>
      </c>
      <c r="D855" s="36" t="s">
        <v>46</v>
      </c>
    </row>
    <row r="856" spans="1:6" ht="15" x14ac:dyDescent="0.25">
      <c r="A856" s="36">
        <v>5.5E-2</v>
      </c>
      <c r="B856" s="36" t="s">
        <v>44</v>
      </c>
      <c r="C856" s="36">
        <v>5</v>
      </c>
      <c r="D856" s="36" t="s">
        <v>47</v>
      </c>
    </row>
    <row r="857" spans="1:6" ht="15" x14ac:dyDescent="0.25">
      <c r="A857" s="36">
        <v>0.17599999999999999</v>
      </c>
      <c r="B857" s="36" t="s">
        <v>44</v>
      </c>
      <c r="C857" s="36">
        <v>6</v>
      </c>
      <c r="D857" s="36" t="s">
        <v>48</v>
      </c>
    </row>
    <row r="858" spans="1:6" ht="15" x14ac:dyDescent="0.25">
      <c r="A858" s="36">
        <v>0.24</v>
      </c>
      <c r="B858" s="36" t="s">
        <v>44</v>
      </c>
      <c r="C858" s="36">
        <v>7</v>
      </c>
      <c r="D858" s="36" t="s">
        <v>49</v>
      </c>
    </row>
    <row r="859" spans="1:6" ht="15" x14ac:dyDescent="0.25">
      <c r="A859" s="36">
        <v>1.7000000000000001E-2</v>
      </c>
      <c r="B859" s="36" t="s">
        <v>44</v>
      </c>
      <c r="C859" s="36">
        <v>8</v>
      </c>
      <c r="D859" s="36" t="s">
        <v>59</v>
      </c>
    </row>
    <row r="860" spans="1:6" ht="15" x14ac:dyDescent="0.25">
      <c r="A860" s="36">
        <v>0.10199999999999999</v>
      </c>
      <c r="B860" s="36" t="s">
        <v>55</v>
      </c>
      <c r="C860" s="36">
        <v>9</v>
      </c>
      <c r="D860" s="36" t="s">
        <v>50</v>
      </c>
    </row>
    <row r="861" spans="1:6" ht="15" x14ac:dyDescent="0.25">
      <c r="A861" s="36">
        <v>5.5E-2</v>
      </c>
      <c r="B861" s="36" t="s">
        <v>44</v>
      </c>
      <c r="C861" s="36">
        <v>10</v>
      </c>
      <c r="D861" s="36" t="s">
        <v>51</v>
      </c>
    </row>
    <row r="862" spans="1:6" ht="15" x14ac:dyDescent="0.25">
      <c r="A862" s="36">
        <v>0.18</v>
      </c>
      <c r="B862" s="36" t="s">
        <v>55</v>
      </c>
      <c r="C862" s="36">
        <v>11</v>
      </c>
      <c r="D862" s="36" t="s">
        <v>52</v>
      </c>
    </row>
    <row r="863" spans="1:6" ht="15" x14ac:dyDescent="0.25">
      <c r="A863" s="36">
        <v>5.0999999999999997E-2</v>
      </c>
      <c r="B863" s="36" t="s">
        <v>44</v>
      </c>
      <c r="C863" s="36">
        <v>12</v>
      </c>
      <c r="D863" s="36" t="s">
        <v>60</v>
      </c>
    </row>
    <row r="864" spans="1:6" ht="15" x14ac:dyDescent="0.25">
      <c r="A864" s="36">
        <v>0</v>
      </c>
      <c r="B864" s="36" t="s">
        <v>55</v>
      </c>
      <c r="C864" s="36">
        <v>13</v>
      </c>
      <c r="D864" s="36" t="s">
        <v>61</v>
      </c>
    </row>
    <row r="865" spans="1:6" ht="15" x14ac:dyDescent="0.25">
      <c r="A865" s="36">
        <v>2.1000000000000001E-2</v>
      </c>
      <c r="B865" s="36" t="s">
        <v>63</v>
      </c>
      <c r="C865" s="36">
        <v>14</v>
      </c>
      <c r="D865" s="36" t="s">
        <v>53</v>
      </c>
    </row>
    <row r="866" spans="1:6" ht="15" x14ac:dyDescent="0.25">
      <c r="A866" s="36">
        <v>9.1999999999999998E-2</v>
      </c>
      <c r="B866" s="36" t="s">
        <v>44</v>
      </c>
      <c r="C866" s="36">
        <v>15</v>
      </c>
      <c r="D866" s="36" t="s">
        <v>54</v>
      </c>
    </row>
    <row r="867" spans="1:6" ht="15" x14ac:dyDescent="0.25">
      <c r="A867" s="36">
        <v>0.16900000000000001</v>
      </c>
      <c r="B867" s="36" t="s">
        <v>55</v>
      </c>
      <c r="C867" s="36">
        <v>16</v>
      </c>
      <c r="D867" s="36" t="s">
        <v>56</v>
      </c>
    </row>
    <row r="868" spans="1:6" ht="15" x14ac:dyDescent="0.25">
      <c r="A868" s="36">
        <v>0.17899999999999999</v>
      </c>
      <c r="B868" s="36" t="s">
        <v>55</v>
      </c>
      <c r="C868" s="36">
        <v>17</v>
      </c>
      <c r="D868" s="36" t="s">
        <v>57</v>
      </c>
    </row>
    <row r="869" spans="1:6" ht="15" x14ac:dyDescent="0.25">
      <c r="A869" s="36">
        <v>0.19500000000000001</v>
      </c>
      <c r="B869" s="36" t="s">
        <v>55</v>
      </c>
      <c r="C869" s="36">
        <v>18</v>
      </c>
      <c r="D869" s="36" t="s">
        <v>58</v>
      </c>
    </row>
    <row r="872" spans="1:6" ht="15" x14ac:dyDescent="0.25">
      <c r="A872" s="36">
        <v>1.6E-2</v>
      </c>
      <c r="B872" s="36" t="s">
        <v>42</v>
      </c>
      <c r="C872" s="36">
        <v>1</v>
      </c>
      <c r="D872" s="36" t="s">
        <v>41</v>
      </c>
      <c r="F872">
        <v>46</v>
      </c>
    </row>
    <row r="873" spans="1:6" ht="15" x14ac:dyDescent="0.25">
      <c r="A873" s="36">
        <v>7.0999999999999994E-2</v>
      </c>
      <c r="B873" s="36" t="s">
        <v>44</v>
      </c>
      <c r="C873" s="36">
        <v>2</v>
      </c>
      <c r="D873" s="36" t="s">
        <v>43</v>
      </c>
    </row>
    <row r="874" spans="1:6" ht="15" x14ac:dyDescent="0.25">
      <c r="A874" s="36">
        <v>-5.2999999999999999E-2</v>
      </c>
      <c r="B874" s="36" t="s">
        <v>44</v>
      </c>
      <c r="C874" s="36">
        <v>3</v>
      </c>
      <c r="D874" s="36" t="s">
        <v>45</v>
      </c>
    </row>
    <row r="875" spans="1:6" ht="15" x14ac:dyDescent="0.25">
      <c r="A875" s="36">
        <v>4.1000000000000002E-2</v>
      </c>
      <c r="B875" s="36" t="s">
        <v>44</v>
      </c>
      <c r="C875" s="36">
        <v>4</v>
      </c>
      <c r="D875" s="36" t="s">
        <v>46</v>
      </c>
    </row>
    <row r="876" spans="1:6" ht="15" x14ac:dyDescent="0.25">
      <c r="A876" s="36">
        <v>4.3999999999999997E-2</v>
      </c>
      <c r="B876" s="36" t="s">
        <v>44</v>
      </c>
      <c r="C876" s="36">
        <v>5</v>
      </c>
      <c r="D876" s="36" t="s">
        <v>47</v>
      </c>
    </row>
    <row r="877" spans="1:6" ht="15" x14ac:dyDescent="0.25">
      <c r="A877" s="36">
        <v>0.14299999999999999</v>
      </c>
      <c r="B877" s="36" t="s">
        <v>44</v>
      </c>
      <c r="C877" s="36">
        <v>6</v>
      </c>
      <c r="D877" s="36" t="s">
        <v>48</v>
      </c>
    </row>
    <row r="878" spans="1:6" ht="15" x14ac:dyDescent="0.25">
      <c r="A878" s="36">
        <v>0.20799999999999999</v>
      </c>
      <c r="B878" s="36" t="s">
        <v>44</v>
      </c>
      <c r="C878" s="36">
        <v>7</v>
      </c>
      <c r="D878" s="36" t="s">
        <v>49</v>
      </c>
    </row>
    <row r="879" spans="1:6" ht="15" x14ac:dyDescent="0.25">
      <c r="A879" s="36">
        <v>6.0000000000000001E-3</v>
      </c>
      <c r="B879" s="36" t="s">
        <v>44</v>
      </c>
      <c r="C879" s="36">
        <v>8</v>
      </c>
      <c r="D879" s="36" t="s">
        <v>59</v>
      </c>
    </row>
    <row r="880" spans="1:6" ht="15" x14ac:dyDescent="0.25">
      <c r="A880" s="36">
        <v>8.1000000000000003E-2</v>
      </c>
      <c r="B880" s="36" t="s">
        <v>44</v>
      </c>
      <c r="C880" s="36">
        <v>9</v>
      </c>
      <c r="D880" s="36" t="s">
        <v>50</v>
      </c>
    </row>
    <row r="881" spans="1:6" ht="15" x14ac:dyDescent="0.25">
      <c r="A881" s="36">
        <v>6.4000000000000001E-2</v>
      </c>
      <c r="B881" s="36" t="s">
        <v>44</v>
      </c>
      <c r="C881" s="36">
        <v>10</v>
      </c>
      <c r="D881" s="36" t="s">
        <v>51</v>
      </c>
    </row>
    <row r="882" spans="1:6" ht="15" x14ac:dyDescent="0.25">
      <c r="A882" s="36">
        <v>0.14799999999999999</v>
      </c>
      <c r="B882" s="36" t="s">
        <v>55</v>
      </c>
      <c r="C882" s="36">
        <v>11</v>
      </c>
      <c r="D882" s="36" t="s">
        <v>52</v>
      </c>
    </row>
    <row r="883" spans="1:6" ht="15" x14ac:dyDescent="0.25">
      <c r="A883" s="36">
        <v>4.2999999999999997E-2</v>
      </c>
      <c r="B883" s="36" t="s">
        <v>44</v>
      </c>
      <c r="C883" s="36">
        <v>12</v>
      </c>
      <c r="D883" s="36" t="s">
        <v>60</v>
      </c>
    </row>
    <row r="884" spans="1:6" ht="15" x14ac:dyDescent="0.25">
      <c r="A884" s="36">
        <v>0</v>
      </c>
      <c r="B884" s="36" t="s">
        <v>44</v>
      </c>
      <c r="C884" s="36">
        <v>13</v>
      </c>
      <c r="D884" s="36" t="s">
        <v>61</v>
      </c>
    </row>
    <row r="885" spans="1:6" ht="15" x14ac:dyDescent="0.25">
      <c r="A885" s="36">
        <v>1.7999999999999999E-2</v>
      </c>
      <c r="B885" s="36" t="s">
        <v>44</v>
      </c>
      <c r="C885" s="36">
        <v>14</v>
      </c>
      <c r="D885" s="36" t="s">
        <v>53</v>
      </c>
    </row>
    <row r="886" spans="1:6" ht="15" x14ac:dyDescent="0.25">
      <c r="A886" s="36">
        <v>7.5999999999999998E-2</v>
      </c>
      <c r="B886" s="36" t="s">
        <v>44</v>
      </c>
      <c r="C886" s="36">
        <v>15</v>
      </c>
      <c r="D886" s="36" t="s">
        <v>54</v>
      </c>
    </row>
    <row r="887" spans="1:6" ht="15" x14ac:dyDescent="0.25">
      <c r="A887" s="36">
        <v>0.14000000000000001</v>
      </c>
      <c r="B887" s="36" t="s">
        <v>55</v>
      </c>
      <c r="C887" s="36">
        <v>16</v>
      </c>
      <c r="D887" s="36" t="s">
        <v>56</v>
      </c>
    </row>
    <row r="888" spans="1:6" ht="15" x14ac:dyDescent="0.25">
      <c r="A888" s="36">
        <v>0.154</v>
      </c>
      <c r="B888" s="36" t="s">
        <v>55</v>
      </c>
      <c r="C888" s="36">
        <v>17</v>
      </c>
      <c r="D888" s="36" t="s">
        <v>57</v>
      </c>
    </row>
    <row r="889" spans="1:6" ht="15" x14ac:dyDescent="0.25">
      <c r="A889" s="36">
        <v>0.16200000000000001</v>
      </c>
      <c r="B889" s="36" t="s">
        <v>40</v>
      </c>
      <c r="C889" s="36">
        <v>18</v>
      </c>
      <c r="D889" s="36" t="s">
        <v>58</v>
      </c>
    </row>
    <row r="892" spans="1:6" ht="15" x14ac:dyDescent="0.25">
      <c r="A892" s="36">
        <v>1.9E-2</v>
      </c>
      <c r="B892" s="36" t="s">
        <v>40</v>
      </c>
      <c r="C892" s="36">
        <v>1</v>
      </c>
      <c r="D892" s="36" t="s">
        <v>41</v>
      </c>
      <c r="F892">
        <v>47</v>
      </c>
    </row>
    <row r="893" spans="1:6" ht="15" x14ac:dyDescent="0.25">
      <c r="A893" s="36">
        <v>8.3000000000000004E-2</v>
      </c>
      <c r="B893" s="36" t="s">
        <v>40</v>
      </c>
      <c r="C893" s="36">
        <v>2</v>
      </c>
      <c r="D893" s="36" t="s">
        <v>43</v>
      </c>
    </row>
    <row r="894" spans="1:6" ht="15" x14ac:dyDescent="0.25">
      <c r="A894" s="36">
        <v>-5.2999999999999999E-2</v>
      </c>
      <c r="B894" s="36" t="s">
        <v>40</v>
      </c>
      <c r="C894" s="36">
        <v>3</v>
      </c>
      <c r="D894" s="36" t="s">
        <v>45</v>
      </c>
    </row>
    <row r="895" spans="1:6" ht="15" x14ac:dyDescent="0.25">
      <c r="A895" s="36">
        <v>4.5999999999999999E-2</v>
      </c>
      <c r="B895" s="36" t="s">
        <v>44</v>
      </c>
      <c r="C895" s="36">
        <v>4</v>
      </c>
      <c r="D895" s="36" t="s">
        <v>46</v>
      </c>
    </row>
    <row r="896" spans="1:6" ht="15" x14ac:dyDescent="0.25">
      <c r="A896" s="36">
        <v>5.7000000000000002E-2</v>
      </c>
      <c r="B896" s="36" t="s">
        <v>44</v>
      </c>
      <c r="C896" s="36">
        <v>5</v>
      </c>
      <c r="D896" s="36" t="s">
        <v>47</v>
      </c>
    </row>
    <row r="897" spans="1:4" ht="15" x14ac:dyDescent="0.25">
      <c r="A897" s="36">
        <v>0.17799999999999999</v>
      </c>
      <c r="B897" s="36" t="s">
        <v>44</v>
      </c>
      <c r="C897" s="36">
        <v>6</v>
      </c>
      <c r="D897" s="36" t="s">
        <v>48</v>
      </c>
    </row>
    <row r="898" spans="1:4" ht="15" x14ac:dyDescent="0.25">
      <c r="A898" s="36">
        <v>0.22600000000000001</v>
      </c>
      <c r="B898" s="36" t="s">
        <v>44</v>
      </c>
      <c r="C898" s="36">
        <v>7</v>
      </c>
      <c r="D898" s="36" t="s">
        <v>49</v>
      </c>
    </row>
    <row r="899" spans="1:4" ht="15" x14ac:dyDescent="0.25">
      <c r="A899" s="36">
        <v>5.0000000000000001E-3</v>
      </c>
      <c r="B899" s="36" t="s">
        <v>44</v>
      </c>
      <c r="C899" s="36">
        <v>8</v>
      </c>
      <c r="D899" s="36" t="s">
        <v>59</v>
      </c>
    </row>
    <row r="900" spans="1:4" ht="15" x14ac:dyDescent="0.25">
      <c r="A900" s="36">
        <v>9.8000000000000004E-2</v>
      </c>
      <c r="B900" s="36" t="s">
        <v>40</v>
      </c>
      <c r="C900" s="36">
        <v>9</v>
      </c>
      <c r="D900" s="36" t="s">
        <v>50</v>
      </c>
    </row>
    <row r="901" spans="1:4" ht="15" x14ac:dyDescent="0.25">
      <c r="A901" s="36">
        <v>4.9000000000000002E-2</v>
      </c>
      <c r="B901" s="36" t="s">
        <v>44</v>
      </c>
      <c r="C901" s="36">
        <v>10</v>
      </c>
      <c r="D901" s="36" t="s">
        <v>51</v>
      </c>
    </row>
    <row r="902" spans="1:4" ht="15" x14ac:dyDescent="0.25">
      <c r="A902" s="36">
        <v>0.184</v>
      </c>
      <c r="B902" s="36" t="s">
        <v>55</v>
      </c>
      <c r="C902" s="36">
        <v>11</v>
      </c>
      <c r="D902" s="36" t="s">
        <v>52</v>
      </c>
    </row>
    <row r="903" spans="1:4" ht="15" x14ac:dyDescent="0.25">
      <c r="A903" s="36">
        <v>4.9000000000000002E-2</v>
      </c>
      <c r="B903" s="36" t="s">
        <v>44</v>
      </c>
      <c r="C903" s="36">
        <v>12</v>
      </c>
      <c r="D903" s="36" t="s">
        <v>60</v>
      </c>
    </row>
    <row r="904" spans="1:4" ht="15" x14ac:dyDescent="0.25">
      <c r="A904" s="36">
        <v>0</v>
      </c>
      <c r="B904" s="36" t="s">
        <v>44</v>
      </c>
      <c r="C904" s="36">
        <v>13</v>
      </c>
      <c r="D904" s="36" t="s">
        <v>61</v>
      </c>
    </row>
    <row r="905" spans="1:4" ht="15" x14ac:dyDescent="0.25">
      <c r="A905" s="36">
        <v>0.02</v>
      </c>
      <c r="B905" s="36" t="s">
        <v>44</v>
      </c>
      <c r="C905" s="36">
        <v>14</v>
      </c>
      <c r="D905" s="36" t="s">
        <v>53</v>
      </c>
    </row>
    <row r="906" spans="1:4" ht="15" x14ac:dyDescent="0.25">
      <c r="A906" s="36">
        <v>9.0999999999999998E-2</v>
      </c>
      <c r="B906" s="36" t="s">
        <v>40</v>
      </c>
      <c r="C906" s="36">
        <v>15</v>
      </c>
      <c r="D906" s="36" t="s">
        <v>54</v>
      </c>
    </row>
    <row r="907" spans="1:4" ht="15" x14ac:dyDescent="0.25">
      <c r="A907" s="36">
        <v>0.17499999999999999</v>
      </c>
      <c r="B907" s="36" t="s">
        <v>55</v>
      </c>
      <c r="C907" s="36">
        <v>16</v>
      </c>
      <c r="D907" s="36" t="s">
        <v>56</v>
      </c>
    </row>
    <row r="908" spans="1:4" ht="15" x14ac:dyDescent="0.25">
      <c r="A908" s="36">
        <v>0.17899999999999999</v>
      </c>
      <c r="B908" s="36" t="s">
        <v>55</v>
      </c>
      <c r="C908" s="36">
        <v>17</v>
      </c>
      <c r="D908" s="36" t="s">
        <v>57</v>
      </c>
    </row>
    <row r="909" spans="1:4" ht="15" x14ac:dyDescent="0.25">
      <c r="A909" s="36">
        <v>0.18</v>
      </c>
      <c r="B909" s="36" t="s">
        <v>40</v>
      </c>
      <c r="C909" s="36">
        <v>18</v>
      </c>
      <c r="D909" s="36" t="s">
        <v>58</v>
      </c>
    </row>
    <row r="913" spans="1:6" ht="15" x14ac:dyDescent="0.25">
      <c r="A913" s="36">
        <v>1.7999999999999999E-2</v>
      </c>
      <c r="B913" s="36" t="s">
        <v>40</v>
      </c>
      <c r="C913" s="36">
        <v>1</v>
      </c>
      <c r="D913" s="36" t="s">
        <v>41</v>
      </c>
      <c r="F913">
        <v>48</v>
      </c>
    </row>
    <row r="914" spans="1:6" ht="15" x14ac:dyDescent="0.25">
      <c r="A914" s="36">
        <v>8.6999999999999994E-2</v>
      </c>
      <c r="B914" s="36" t="s">
        <v>44</v>
      </c>
      <c r="C914" s="36">
        <v>2</v>
      </c>
      <c r="D914" s="36" t="s">
        <v>43</v>
      </c>
    </row>
    <row r="915" spans="1:6" ht="15" x14ac:dyDescent="0.25">
      <c r="A915" s="36">
        <v>-5.2999999999999999E-2</v>
      </c>
      <c r="B915" s="36" t="s">
        <v>44</v>
      </c>
      <c r="C915" s="36">
        <v>3</v>
      </c>
      <c r="D915" s="36" t="s">
        <v>45</v>
      </c>
    </row>
    <row r="916" spans="1:6" ht="15" x14ac:dyDescent="0.25">
      <c r="A916" s="36">
        <v>0.05</v>
      </c>
      <c r="B916" s="36" t="s">
        <v>44</v>
      </c>
      <c r="C916" s="36">
        <v>4</v>
      </c>
      <c r="D916" s="36" t="s">
        <v>46</v>
      </c>
    </row>
    <row r="917" spans="1:6" ht="15" x14ac:dyDescent="0.25">
      <c r="A917" s="36">
        <v>6.7000000000000004E-2</v>
      </c>
      <c r="B917" s="36" t="s">
        <v>44</v>
      </c>
      <c r="C917" s="36">
        <v>5</v>
      </c>
      <c r="D917" s="36" t="s">
        <v>47</v>
      </c>
    </row>
    <row r="918" spans="1:6" ht="15" x14ac:dyDescent="0.25">
      <c r="A918" s="36">
        <v>0.18</v>
      </c>
      <c r="B918" s="36" t="s">
        <v>44</v>
      </c>
      <c r="C918" s="36">
        <v>6</v>
      </c>
      <c r="D918" s="36" t="s">
        <v>48</v>
      </c>
    </row>
    <row r="919" spans="1:6" ht="15" x14ac:dyDescent="0.25">
      <c r="A919" s="36">
        <v>0.28000000000000003</v>
      </c>
      <c r="B919" s="36" t="s">
        <v>55</v>
      </c>
      <c r="C919" s="36">
        <v>7</v>
      </c>
      <c r="D919" s="36" t="s">
        <v>49</v>
      </c>
    </row>
    <row r="920" spans="1:6" ht="15" x14ac:dyDescent="0.25">
      <c r="A920" s="36">
        <v>1E-3</v>
      </c>
      <c r="B920" s="36" t="s">
        <v>62</v>
      </c>
      <c r="C920" s="36">
        <v>8</v>
      </c>
      <c r="D920" s="36" t="s">
        <v>59</v>
      </c>
    </row>
    <row r="921" spans="1:6" ht="15" x14ac:dyDescent="0.25">
      <c r="A921" s="36">
        <v>0.104</v>
      </c>
      <c r="B921" s="36" t="s">
        <v>55</v>
      </c>
      <c r="C921" s="36">
        <v>9</v>
      </c>
      <c r="D921" s="36" t="s">
        <v>50</v>
      </c>
    </row>
    <row r="922" spans="1:6" ht="15" x14ac:dyDescent="0.25">
      <c r="A922" s="36">
        <v>6.4000000000000001E-2</v>
      </c>
      <c r="B922" s="36" t="s">
        <v>44</v>
      </c>
      <c r="C922" s="36">
        <v>10</v>
      </c>
      <c r="D922" s="36" t="s">
        <v>51</v>
      </c>
    </row>
    <row r="923" spans="1:6" ht="15" x14ac:dyDescent="0.25">
      <c r="A923" s="36">
        <v>0.186</v>
      </c>
      <c r="B923" s="36" t="s">
        <v>55</v>
      </c>
      <c r="C923" s="36">
        <v>11</v>
      </c>
      <c r="D923" s="36" t="s">
        <v>52</v>
      </c>
    </row>
    <row r="924" spans="1:6" ht="15" x14ac:dyDescent="0.25">
      <c r="A924" s="36">
        <v>5.2999999999999999E-2</v>
      </c>
      <c r="B924" s="36" t="s">
        <v>44</v>
      </c>
      <c r="C924" s="36">
        <v>12</v>
      </c>
      <c r="D924" s="36" t="s">
        <v>60</v>
      </c>
    </row>
    <row r="925" spans="1:6" ht="15" x14ac:dyDescent="0.25">
      <c r="A925" s="36">
        <v>0</v>
      </c>
      <c r="B925" s="36" t="s">
        <v>55</v>
      </c>
      <c r="C925" s="36">
        <v>13</v>
      </c>
      <c r="D925" s="36" t="s">
        <v>61</v>
      </c>
    </row>
    <row r="926" spans="1:6" ht="15" x14ac:dyDescent="0.25">
      <c r="A926" s="36">
        <v>2.1999999999999999E-2</v>
      </c>
      <c r="B926" s="36" t="s">
        <v>63</v>
      </c>
      <c r="C926" s="36">
        <v>14</v>
      </c>
      <c r="D926" s="36" t="s">
        <v>53</v>
      </c>
    </row>
    <row r="927" spans="1:6" ht="15" x14ac:dyDescent="0.25">
      <c r="A927" s="36">
        <v>9.5000000000000001E-2</v>
      </c>
      <c r="B927" s="36" t="s">
        <v>44</v>
      </c>
      <c r="C927" s="36">
        <v>15</v>
      </c>
      <c r="D927" s="36" t="s">
        <v>54</v>
      </c>
    </row>
    <row r="928" spans="1:6" ht="15" x14ac:dyDescent="0.25">
      <c r="A928" s="36">
        <v>0.17699999999999999</v>
      </c>
      <c r="B928" s="36" t="s">
        <v>55</v>
      </c>
      <c r="C928" s="36">
        <v>16</v>
      </c>
      <c r="D928" s="36" t="s">
        <v>56</v>
      </c>
    </row>
    <row r="929" spans="1:6" ht="15" x14ac:dyDescent="0.25">
      <c r="A929" s="36">
        <v>0.187</v>
      </c>
      <c r="B929" s="36" t="s">
        <v>55</v>
      </c>
      <c r="C929" s="36">
        <v>17</v>
      </c>
      <c r="D929" s="36" t="s">
        <v>57</v>
      </c>
    </row>
    <row r="930" spans="1:6" ht="15" x14ac:dyDescent="0.25">
      <c r="A930" s="36">
        <v>0.19600000000000001</v>
      </c>
      <c r="B930" s="36" t="s">
        <v>40</v>
      </c>
      <c r="C930" s="36">
        <v>18</v>
      </c>
      <c r="D930" s="36" t="s">
        <v>58</v>
      </c>
    </row>
    <row r="932" spans="1:6" ht="15" x14ac:dyDescent="0.25">
      <c r="A932" s="36">
        <v>1.0999999999999999E-2</v>
      </c>
      <c r="B932" s="36" t="s">
        <v>42</v>
      </c>
      <c r="C932" s="36">
        <v>1</v>
      </c>
      <c r="D932" s="36" t="s">
        <v>41</v>
      </c>
      <c r="F932">
        <v>49</v>
      </c>
    </row>
    <row r="933" spans="1:6" ht="15" x14ac:dyDescent="0.25">
      <c r="A933" s="36">
        <v>0.10199999999999999</v>
      </c>
      <c r="B933" s="36" t="s">
        <v>55</v>
      </c>
      <c r="C933" s="36">
        <v>2</v>
      </c>
      <c r="D933" s="36" t="s">
        <v>43</v>
      </c>
    </row>
    <row r="934" spans="1:6" ht="15" x14ac:dyDescent="0.25">
      <c r="A934" s="36">
        <v>0.42299999999999999</v>
      </c>
      <c r="B934" s="36" t="s">
        <v>40</v>
      </c>
      <c r="C934" s="36">
        <v>3</v>
      </c>
      <c r="D934" s="36" t="s">
        <v>45</v>
      </c>
    </row>
    <row r="935" spans="1:6" ht="15" x14ac:dyDescent="0.25">
      <c r="A935" s="36">
        <v>5.1999999999999998E-2</v>
      </c>
      <c r="B935" s="36" t="s">
        <v>44</v>
      </c>
      <c r="C935" s="36">
        <v>4</v>
      </c>
      <c r="D935" s="36" t="s">
        <v>46</v>
      </c>
    </row>
    <row r="936" spans="1:6" ht="15" x14ac:dyDescent="0.25">
      <c r="A936" s="36">
        <v>5.0999999999999997E-2</v>
      </c>
      <c r="B936" s="36" t="s">
        <v>44</v>
      </c>
      <c r="C936" s="36">
        <v>5</v>
      </c>
      <c r="D936" s="36" t="s">
        <v>47</v>
      </c>
    </row>
    <row r="937" spans="1:6" ht="15" x14ac:dyDescent="0.25">
      <c r="A937" s="36">
        <v>0.17499999999999999</v>
      </c>
      <c r="B937" s="36" t="s">
        <v>44</v>
      </c>
      <c r="C937" s="36">
        <v>6</v>
      </c>
      <c r="D937" s="36" t="s">
        <v>48</v>
      </c>
    </row>
    <row r="938" spans="1:6" ht="15" x14ac:dyDescent="0.25">
      <c r="A938" s="36">
        <v>0.26200000000000001</v>
      </c>
      <c r="B938" s="36" t="s">
        <v>44</v>
      </c>
      <c r="C938" s="36">
        <v>7</v>
      </c>
      <c r="D938" s="36" t="s">
        <v>49</v>
      </c>
    </row>
    <row r="939" spans="1:6" ht="15" x14ac:dyDescent="0.25">
      <c r="A939" s="36">
        <v>1.2999999999999999E-2</v>
      </c>
      <c r="B939" s="36" t="s">
        <v>44</v>
      </c>
      <c r="C939" s="36">
        <v>8</v>
      </c>
      <c r="D939" s="36" t="s">
        <v>59</v>
      </c>
    </row>
    <row r="940" spans="1:6" ht="15" x14ac:dyDescent="0.25">
      <c r="A940" s="36">
        <v>0.10299999999999999</v>
      </c>
      <c r="B940" s="36" t="s">
        <v>55</v>
      </c>
      <c r="C940" s="36">
        <v>9</v>
      </c>
      <c r="D940" s="36" t="s">
        <v>50</v>
      </c>
    </row>
    <row r="941" spans="1:6" ht="15" x14ac:dyDescent="0.25">
      <c r="A941" s="36">
        <v>6.9000000000000006E-2</v>
      </c>
      <c r="B941" s="36" t="s">
        <v>44</v>
      </c>
      <c r="C941" s="36">
        <v>10</v>
      </c>
      <c r="D941" s="36" t="s">
        <v>51</v>
      </c>
    </row>
    <row r="942" spans="1:6" ht="15" x14ac:dyDescent="0.25">
      <c r="A942" s="36">
        <v>0.185</v>
      </c>
      <c r="B942" s="36" t="s">
        <v>55</v>
      </c>
      <c r="C942" s="36">
        <v>11</v>
      </c>
      <c r="D942" s="36" t="s">
        <v>52</v>
      </c>
    </row>
    <row r="943" spans="1:6" ht="15" x14ac:dyDescent="0.25">
      <c r="A943" s="36">
        <v>5.2999999999999999E-2</v>
      </c>
      <c r="B943" s="36" t="s">
        <v>44</v>
      </c>
      <c r="C943" s="36">
        <v>12</v>
      </c>
      <c r="D943" s="36" t="s">
        <v>60</v>
      </c>
    </row>
    <row r="944" spans="1:6" ht="15" x14ac:dyDescent="0.25">
      <c r="A944" s="36">
        <v>0</v>
      </c>
      <c r="B944" s="36" t="s">
        <v>55</v>
      </c>
      <c r="C944" s="36">
        <v>13</v>
      </c>
      <c r="D944" s="36" t="s">
        <v>61</v>
      </c>
    </row>
    <row r="945" spans="1:6" ht="15" x14ac:dyDescent="0.25">
      <c r="A945" s="36">
        <v>2.1999999999999999E-2</v>
      </c>
      <c r="B945" s="36" t="s">
        <v>63</v>
      </c>
      <c r="C945" s="36">
        <v>14</v>
      </c>
      <c r="D945" s="36" t="s">
        <v>53</v>
      </c>
    </row>
    <row r="946" spans="1:6" ht="15" x14ac:dyDescent="0.25">
      <c r="A946" s="36">
        <v>9.5000000000000001E-2</v>
      </c>
      <c r="B946" s="36" t="s">
        <v>44</v>
      </c>
      <c r="C946" s="36">
        <v>15</v>
      </c>
      <c r="D946" s="36" t="s">
        <v>54</v>
      </c>
    </row>
    <row r="947" spans="1:6" ht="15" x14ac:dyDescent="0.25">
      <c r="A947" s="36">
        <v>0.183</v>
      </c>
      <c r="B947" s="36" t="s">
        <v>55</v>
      </c>
      <c r="C947" s="36">
        <v>16</v>
      </c>
      <c r="D947" s="36" t="s">
        <v>56</v>
      </c>
    </row>
    <row r="948" spans="1:6" ht="15" x14ac:dyDescent="0.25">
      <c r="A948" s="36">
        <v>0.19500000000000001</v>
      </c>
      <c r="B948" s="36" t="s">
        <v>55</v>
      </c>
      <c r="C948" s="36">
        <v>17</v>
      </c>
      <c r="D948" s="36" t="s">
        <v>57</v>
      </c>
    </row>
    <row r="949" spans="1:6" ht="15" x14ac:dyDescent="0.25">
      <c r="A949" s="36">
        <v>0.20200000000000001</v>
      </c>
      <c r="B949" s="36" t="s">
        <v>55</v>
      </c>
      <c r="C949" s="36">
        <v>18</v>
      </c>
      <c r="D949" s="36" t="s">
        <v>58</v>
      </c>
    </row>
    <row r="952" spans="1:6" ht="15" x14ac:dyDescent="0.25">
      <c r="A952" s="36">
        <v>1.2E-2</v>
      </c>
      <c r="B952" s="36" t="s">
        <v>40</v>
      </c>
      <c r="C952" s="36">
        <v>1</v>
      </c>
      <c r="D952" s="36" t="s">
        <v>41</v>
      </c>
      <c r="F952">
        <v>50</v>
      </c>
    </row>
    <row r="953" spans="1:6" ht="15" x14ac:dyDescent="0.25">
      <c r="A953" s="36">
        <v>0.108</v>
      </c>
      <c r="B953" s="36" t="s">
        <v>44</v>
      </c>
      <c r="C953" s="36">
        <v>2</v>
      </c>
      <c r="D953" s="36" t="s">
        <v>43</v>
      </c>
    </row>
    <row r="954" spans="1:6" ht="15" x14ac:dyDescent="0.25">
      <c r="A954" s="36">
        <v>0.435</v>
      </c>
      <c r="B954" s="36" t="s">
        <v>44</v>
      </c>
      <c r="C954" s="36">
        <v>3</v>
      </c>
      <c r="D954" s="36" t="s">
        <v>45</v>
      </c>
    </row>
    <row r="955" spans="1:6" ht="15" x14ac:dyDescent="0.25">
      <c r="A955" s="36">
        <v>5.3999999999999999E-2</v>
      </c>
      <c r="B955" s="36" t="s">
        <v>44</v>
      </c>
      <c r="C955" s="36">
        <v>4</v>
      </c>
      <c r="D955" s="36" t="s">
        <v>46</v>
      </c>
    </row>
    <row r="956" spans="1:6" ht="15" x14ac:dyDescent="0.25">
      <c r="A956" s="36">
        <v>5.8999999999999997E-2</v>
      </c>
      <c r="B956" s="36" t="s">
        <v>44</v>
      </c>
      <c r="C956" s="36">
        <v>5</v>
      </c>
      <c r="D956" s="36" t="s">
        <v>47</v>
      </c>
    </row>
    <row r="957" spans="1:6" ht="15" x14ac:dyDescent="0.25">
      <c r="A957" s="36">
        <v>0.17699999999999999</v>
      </c>
      <c r="B957" s="36" t="s">
        <v>44</v>
      </c>
      <c r="C957" s="36">
        <v>6</v>
      </c>
      <c r="D957" s="36" t="s">
        <v>48</v>
      </c>
    </row>
    <row r="958" spans="1:6" ht="15" x14ac:dyDescent="0.25">
      <c r="A958" s="36">
        <v>0.27200000000000002</v>
      </c>
      <c r="B958" s="36" t="s">
        <v>44</v>
      </c>
      <c r="C958" s="36">
        <v>7</v>
      </c>
      <c r="D958" s="36" t="s">
        <v>49</v>
      </c>
    </row>
    <row r="959" spans="1:6" ht="15" x14ac:dyDescent="0.25">
      <c r="A959" s="36">
        <v>1.4E-2</v>
      </c>
      <c r="B959" s="36" t="s">
        <v>44</v>
      </c>
      <c r="C959" s="36">
        <v>8</v>
      </c>
      <c r="D959" s="36" t="s">
        <v>59</v>
      </c>
    </row>
    <row r="960" spans="1:6" ht="15" x14ac:dyDescent="0.25">
      <c r="A960" s="36">
        <v>0.10299999999999999</v>
      </c>
      <c r="B960" s="36" t="s">
        <v>44</v>
      </c>
      <c r="C960" s="36">
        <v>9</v>
      </c>
      <c r="D960" s="36" t="s">
        <v>50</v>
      </c>
    </row>
    <row r="961" spans="1:6" ht="15" x14ac:dyDescent="0.25">
      <c r="A961" s="36">
        <v>7.6999999999999999E-2</v>
      </c>
      <c r="B961" s="36" t="s">
        <v>44</v>
      </c>
      <c r="C961" s="36">
        <v>10</v>
      </c>
      <c r="D961" s="36" t="s">
        <v>51</v>
      </c>
    </row>
    <row r="962" spans="1:6" ht="15" x14ac:dyDescent="0.25">
      <c r="A962" s="36">
        <v>0.187</v>
      </c>
      <c r="B962" s="36" t="s">
        <v>55</v>
      </c>
      <c r="C962" s="36">
        <v>11</v>
      </c>
      <c r="D962" s="36" t="s">
        <v>52</v>
      </c>
    </row>
    <row r="963" spans="1:6" ht="15" x14ac:dyDescent="0.25">
      <c r="A963" s="36">
        <v>5.5E-2</v>
      </c>
      <c r="B963" s="36" t="s">
        <v>44</v>
      </c>
      <c r="C963" s="36">
        <v>12</v>
      </c>
      <c r="D963" s="36" t="s">
        <v>60</v>
      </c>
    </row>
    <row r="964" spans="1:6" ht="15" x14ac:dyDescent="0.25">
      <c r="A964" s="36">
        <v>0</v>
      </c>
      <c r="B964" s="36" t="s">
        <v>55</v>
      </c>
      <c r="C964" s="36">
        <v>13</v>
      </c>
      <c r="D964" s="36" t="s">
        <v>61</v>
      </c>
    </row>
    <row r="965" spans="1:6" ht="15" x14ac:dyDescent="0.25">
      <c r="A965" s="36">
        <v>2.1999999999999999E-2</v>
      </c>
      <c r="B965" s="36" t="s">
        <v>63</v>
      </c>
      <c r="C965" s="36">
        <v>14</v>
      </c>
      <c r="D965" s="36" t="s">
        <v>53</v>
      </c>
    </row>
    <row r="966" spans="1:6" ht="15" x14ac:dyDescent="0.25">
      <c r="A966" s="36">
        <v>9.7000000000000003E-2</v>
      </c>
      <c r="B966" s="36" t="s">
        <v>44</v>
      </c>
      <c r="C966" s="36">
        <v>15</v>
      </c>
      <c r="D966" s="36" t="s">
        <v>54</v>
      </c>
    </row>
    <row r="967" spans="1:6" ht="15" x14ac:dyDescent="0.25">
      <c r="A967" s="36">
        <v>0.186</v>
      </c>
      <c r="B967" s="36" t="s">
        <v>55</v>
      </c>
      <c r="C967" s="36">
        <v>16</v>
      </c>
      <c r="D967" s="36" t="s">
        <v>56</v>
      </c>
    </row>
    <row r="968" spans="1:6" ht="15" x14ac:dyDescent="0.25">
      <c r="A968" s="36">
        <v>0.20200000000000001</v>
      </c>
      <c r="B968" s="36" t="s">
        <v>55</v>
      </c>
      <c r="C968" s="36">
        <v>17</v>
      </c>
      <c r="D968" s="36" t="s">
        <v>57</v>
      </c>
    </row>
    <row r="969" spans="1:6" ht="15" x14ac:dyDescent="0.25">
      <c r="A969" s="36">
        <v>0.20799999999999999</v>
      </c>
      <c r="B969" s="36" t="s">
        <v>55</v>
      </c>
      <c r="C969" s="36">
        <v>18</v>
      </c>
      <c r="D969" s="36" t="s">
        <v>58</v>
      </c>
    </row>
    <row r="971" spans="1:6" x14ac:dyDescent="0.2">
      <c r="F971">
        <v>51</v>
      </c>
    </row>
    <row r="972" spans="1:6" ht="15" x14ac:dyDescent="0.25">
      <c r="A972" s="36">
        <v>1.4E-2</v>
      </c>
      <c r="B972" s="36" t="s">
        <v>40</v>
      </c>
      <c r="C972" s="36">
        <v>1</v>
      </c>
      <c r="D972" s="36" t="s">
        <v>41</v>
      </c>
    </row>
    <row r="973" spans="1:6" ht="15" x14ac:dyDescent="0.25">
      <c r="A973" s="36">
        <v>0.108</v>
      </c>
      <c r="B973" s="36" t="s">
        <v>44</v>
      </c>
      <c r="C973" s="36">
        <v>2</v>
      </c>
      <c r="D973" s="36" t="s">
        <v>43</v>
      </c>
    </row>
    <row r="974" spans="1:6" ht="15" x14ac:dyDescent="0.25">
      <c r="A974" s="36">
        <v>-4.2000000000000003E-2</v>
      </c>
      <c r="B974" s="36" t="s">
        <v>40</v>
      </c>
      <c r="C974" s="36">
        <v>3</v>
      </c>
      <c r="D974" s="36" t="s">
        <v>45</v>
      </c>
    </row>
    <row r="975" spans="1:6" ht="15" x14ac:dyDescent="0.25">
      <c r="A975" s="36">
        <v>5.2999999999999999E-2</v>
      </c>
      <c r="B975" s="36" t="s">
        <v>44</v>
      </c>
      <c r="C975" s="36">
        <v>4</v>
      </c>
      <c r="D975" s="36" t="s">
        <v>46</v>
      </c>
    </row>
    <row r="976" spans="1:6" ht="15" x14ac:dyDescent="0.25">
      <c r="A976" s="36">
        <v>6.3E-2</v>
      </c>
      <c r="B976" s="36" t="s">
        <v>44</v>
      </c>
      <c r="C976" s="36">
        <v>5</v>
      </c>
      <c r="D976" s="36" t="s">
        <v>47</v>
      </c>
    </row>
    <row r="977" spans="1:6" ht="15" x14ac:dyDescent="0.25">
      <c r="A977" s="36">
        <v>0.18099999999999999</v>
      </c>
      <c r="B977" s="36" t="s">
        <v>44</v>
      </c>
      <c r="C977" s="36">
        <v>6</v>
      </c>
      <c r="D977" s="36" t="s">
        <v>48</v>
      </c>
    </row>
    <row r="978" spans="1:6" ht="15" x14ac:dyDescent="0.25">
      <c r="A978" s="36">
        <v>0.27700000000000002</v>
      </c>
      <c r="B978" s="36" t="s">
        <v>44</v>
      </c>
      <c r="C978" s="36">
        <v>7</v>
      </c>
      <c r="D978" s="36" t="s">
        <v>49</v>
      </c>
    </row>
    <row r="979" spans="1:6" ht="15" x14ac:dyDescent="0.25">
      <c r="A979" s="36">
        <v>1.6E-2</v>
      </c>
      <c r="B979" s="36" t="s">
        <v>44</v>
      </c>
      <c r="C979" s="36">
        <v>8</v>
      </c>
      <c r="D979" s="36" t="s">
        <v>59</v>
      </c>
    </row>
    <row r="980" spans="1:6" ht="15" x14ac:dyDescent="0.25">
      <c r="A980" s="36">
        <v>0.105</v>
      </c>
      <c r="B980" s="36" t="s">
        <v>55</v>
      </c>
      <c r="C980" s="36">
        <v>9</v>
      </c>
      <c r="D980" s="36" t="s">
        <v>50</v>
      </c>
    </row>
    <row r="981" spans="1:6" ht="15" x14ac:dyDescent="0.25">
      <c r="A981" s="36">
        <v>7.5999999999999998E-2</v>
      </c>
      <c r="B981" s="36" t="s">
        <v>44</v>
      </c>
      <c r="C981" s="36">
        <v>10</v>
      </c>
      <c r="D981" s="36" t="s">
        <v>51</v>
      </c>
    </row>
    <row r="982" spans="1:6" ht="15" x14ac:dyDescent="0.25">
      <c r="A982" s="36">
        <v>0.182</v>
      </c>
      <c r="B982" s="36" t="s">
        <v>44</v>
      </c>
      <c r="C982" s="36">
        <v>11</v>
      </c>
      <c r="D982" s="36" t="s">
        <v>52</v>
      </c>
    </row>
    <row r="983" spans="1:6" ht="15" x14ac:dyDescent="0.25">
      <c r="A983" s="36">
        <v>5.5E-2</v>
      </c>
      <c r="B983" s="36" t="s">
        <v>44</v>
      </c>
      <c r="C983" s="36">
        <v>12</v>
      </c>
      <c r="D983" s="36" t="s">
        <v>60</v>
      </c>
    </row>
    <row r="984" spans="1:6" ht="15" x14ac:dyDescent="0.25">
      <c r="A984" s="36">
        <v>0</v>
      </c>
      <c r="B984" s="36" t="s">
        <v>44</v>
      </c>
      <c r="C984" s="36">
        <v>13</v>
      </c>
      <c r="D984" s="36" t="s">
        <v>61</v>
      </c>
    </row>
    <row r="985" spans="1:6" ht="15" x14ac:dyDescent="0.25">
      <c r="A985" s="36">
        <v>2.1999999999999999E-2</v>
      </c>
      <c r="B985" s="36" t="s">
        <v>44</v>
      </c>
      <c r="C985" s="36">
        <v>14</v>
      </c>
      <c r="D985" s="36" t="s">
        <v>53</v>
      </c>
    </row>
    <row r="986" spans="1:6" ht="15" x14ac:dyDescent="0.25">
      <c r="A986" s="36">
        <v>9.9000000000000005E-2</v>
      </c>
      <c r="B986" s="36" t="s">
        <v>44</v>
      </c>
      <c r="C986" s="36">
        <v>15</v>
      </c>
      <c r="D986" s="36" t="s">
        <v>54</v>
      </c>
    </row>
    <row r="987" spans="1:6" ht="15" x14ac:dyDescent="0.25">
      <c r="A987" s="36">
        <v>0.188</v>
      </c>
      <c r="B987" s="36" t="s">
        <v>44</v>
      </c>
      <c r="C987" s="36">
        <v>16</v>
      </c>
      <c r="D987" s="36" t="s">
        <v>56</v>
      </c>
    </row>
    <row r="988" spans="1:6" ht="15" x14ac:dyDescent="0.25">
      <c r="A988" s="36">
        <v>0.20699999999999999</v>
      </c>
      <c r="B988" s="36" t="s">
        <v>55</v>
      </c>
      <c r="C988" s="36">
        <v>17</v>
      </c>
      <c r="D988" s="36" t="s">
        <v>57</v>
      </c>
    </row>
    <row r="989" spans="1:6" ht="15" x14ac:dyDescent="0.25">
      <c r="A989" s="36">
        <v>0.215</v>
      </c>
      <c r="B989" s="36" t="s">
        <v>55</v>
      </c>
      <c r="C989" s="36">
        <v>18</v>
      </c>
      <c r="D989" s="36" t="s">
        <v>58</v>
      </c>
    </row>
    <row r="992" spans="1:6" ht="15" x14ac:dyDescent="0.25">
      <c r="A992" s="36">
        <v>1.0999999999999999E-2</v>
      </c>
      <c r="B992" s="36" t="s">
        <v>42</v>
      </c>
      <c r="C992" s="36">
        <v>1</v>
      </c>
      <c r="D992" s="36" t="s">
        <v>41</v>
      </c>
      <c r="F992">
        <v>52</v>
      </c>
    </row>
    <row r="993" spans="1:4" ht="15" x14ac:dyDescent="0.25">
      <c r="A993" s="36">
        <v>0.104</v>
      </c>
      <c r="B993" s="36" t="s">
        <v>55</v>
      </c>
      <c r="C993" s="36">
        <v>2</v>
      </c>
      <c r="D993" s="36" t="s">
        <v>43</v>
      </c>
    </row>
    <row r="994" spans="1:4" ht="15" x14ac:dyDescent="0.25">
      <c r="A994" s="36">
        <v>-4.2999999999999997E-2</v>
      </c>
      <c r="B994" s="36" t="s">
        <v>40</v>
      </c>
      <c r="C994" s="36">
        <v>3</v>
      </c>
      <c r="D994" s="36" t="s">
        <v>45</v>
      </c>
    </row>
    <row r="995" spans="1:4" ht="15" x14ac:dyDescent="0.25">
      <c r="A995" s="36">
        <v>0.05</v>
      </c>
      <c r="B995" s="36" t="s">
        <v>44</v>
      </c>
      <c r="C995" s="36">
        <v>4</v>
      </c>
      <c r="D995" s="36" t="s">
        <v>46</v>
      </c>
    </row>
    <row r="996" spans="1:4" ht="15" x14ac:dyDescent="0.25">
      <c r="A996" s="36">
        <v>5.1999999999999998E-2</v>
      </c>
      <c r="B996" s="36" t="s">
        <v>44</v>
      </c>
      <c r="C996" s="36">
        <v>5</v>
      </c>
      <c r="D996" s="36" t="s">
        <v>47</v>
      </c>
    </row>
    <row r="997" spans="1:4" ht="15" x14ac:dyDescent="0.25">
      <c r="A997" s="36">
        <v>0.17799999999999999</v>
      </c>
      <c r="B997" s="36" t="s">
        <v>44</v>
      </c>
      <c r="C997" s="36">
        <v>6</v>
      </c>
      <c r="D997" s="36" t="s">
        <v>48</v>
      </c>
    </row>
    <row r="998" spans="1:4" ht="15" x14ac:dyDescent="0.25">
      <c r="A998" s="36">
        <v>0.25900000000000001</v>
      </c>
      <c r="B998" s="36" t="s">
        <v>44</v>
      </c>
      <c r="C998" s="36">
        <v>7</v>
      </c>
      <c r="D998" s="36" t="s">
        <v>49</v>
      </c>
    </row>
    <row r="999" spans="1:4" ht="15" x14ac:dyDescent="0.25">
      <c r="A999" s="36">
        <v>1.4E-2</v>
      </c>
      <c r="B999" s="36" t="s">
        <v>44</v>
      </c>
      <c r="C999" s="36">
        <v>8</v>
      </c>
      <c r="D999" s="36" t="s">
        <v>59</v>
      </c>
    </row>
    <row r="1000" spans="1:4" ht="15" x14ac:dyDescent="0.25">
      <c r="A1000" s="36">
        <v>0.10199999999999999</v>
      </c>
      <c r="B1000" s="36" t="s">
        <v>44</v>
      </c>
      <c r="C1000" s="36">
        <v>9</v>
      </c>
      <c r="D1000" s="36" t="s">
        <v>50</v>
      </c>
    </row>
    <row r="1001" spans="1:4" ht="15" x14ac:dyDescent="0.25">
      <c r="A1001" s="36">
        <v>6.6000000000000003E-2</v>
      </c>
      <c r="B1001" s="36" t="s">
        <v>44</v>
      </c>
      <c r="C1001" s="36">
        <v>10</v>
      </c>
      <c r="D1001" s="36" t="s">
        <v>51</v>
      </c>
    </row>
    <row r="1002" spans="1:4" ht="15" x14ac:dyDescent="0.25">
      <c r="A1002" s="36">
        <v>0.18</v>
      </c>
      <c r="B1002" s="36" t="s">
        <v>44</v>
      </c>
      <c r="C1002" s="36">
        <v>11</v>
      </c>
      <c r="D1002" s="36" t="s">
        <v>52</v>
      </c>
    </row>
    <row r="1003" spans="1:4" ht="15" x14ac:dyDescent="0.25">
      <c r="A1003" s="36">
        <v>5.3999999999999999E-2</v>
      </c>
      <c r="B1003" s="36" t="s">
        <v>44</v>
      </c>
      <c r="C1003" s="36">
        <v>12</v>
      </c>
      <c r="D1003" s="36" t="s">
        <v>60</v>
      </c>
    </row>
    <row r="1004" spans="1:4" ht="15" x14ac:dyDescent="0.25">
      <c r="A1004" s="36">
        <v>0</v>
      </c>
      <c r="B1004" s="36" t="s">
        <v>55</v>
      </c>
      <c r="C1004" s="36">
        <v>13</v>
      </c>
      <c r="D1004" s="36" t="s">
        <v>61</v>
      </c>
    </row>
    <row r="1005" spans="1:4" ht="15" x14ac:dyDescent="0.25">
      <c r="A1005" s="36">
        <v>2.1999999999999999E-2</v>
      </c>
      <c r="B1005" s="36" t="s">
        <v>63</v>
      </c>
      <c r="C1005" s="36">
        <v>14</v>
      </c>
      <c r="D1005" s="36" t="s">
        <v>53</v>
      </c>
    </row>
    <row r="1006" spans="1:4" ht="15" x14ac:dyDescent="0.25">
      <c r="A1006" s="36">
        <v>9.6000000000000002E-2</v>
      </c>
      <c r="B1006" s="36" t="s">
        <v>44</v>
      </c>
      <c r="C1006" s="36">
        <v>15</v>
      </c>
      <c r="D1006" s="36" t="s">
        <v>54</v>
      </c>
    </row>
    <row r="1007" spans="1:4" ht="15" x14ac:dyDescent="0.25">
      <c r="A1007" s="36">
        <v>0.188</v>
      </c>
      <c r="B1007" s="36" t="s">
        <v>55</v>
      </c>
      <c r="C1007" s="36">
        <v>16</v>
      </c>
      <c r="D1007" s="36" t="s">
        <v>56</v>
      </c>
    </row>
    <row r="1008" spans="1:4" ht="15" x14ac:dyDescent="0.25">
      <c r="A1008" s="36">
        <v>0.20100000000000001</v>
      </c>
      <c r="B1008" s="36" t="s">
        <v>55</v>
      </c>
      <c r="C1008" s="36">
        <v>17</v>
      </c>
      <c r="D1008" s="36" t="s">
        <v>57</v>
      </c>
    </row>
    <row r="1009" spans="1:6" ht="15" x14ac:dyDescent="0.25">
      <c r="A1009" s="36">
        <v>0.20300000000000001</v>
      </c>
      <c r="B1009" s="36" t="s">
        <v>55</v>
      </c>
      <c r="C1009" s="36">
        <v>18</v>
      </c>
      <c r="D1009" s="36" t="s">
        <v>58</v>
      </c>
    </row>
    <row r="1011" spans="1:6" x14ac:dyDescent="0.2">
      <c r="F1011" t="s">
        <v>64</v>
      </c>
    </row>
    <row r="1012" spans="1:6" ht="15" x14ac:dyDescent="0.25">
      <c r="A1012" s="36">
        <v>0.36</v>
      </c>
      <c r="B1012" s="36" t="s">
        <v>40</v>
      </c>
      <c r="C1012" s="36">
        <v>1</v>
      </c>
      <c r="D1012" s="36" t="s">
        <v>41</v>
      </c>
    </row>
    <row r="1013" spans="1:6" ht="15" x14ac:dyDescent="0.25">
      <c r="A1013" s="36">
        <v>0.15</v>
      </c>
      <c r="B1013" s="36" t="s">
        <v>40</v>
      </c>
      <c r="C1013" s="36">
        <v>2</v>
      </c>
      <c r="D1013" s="36" t="s">
        <v>43</v>
      </c>
    </row>
    <row r="1014" spans="1:6" ht="15" x14ac:dyDescent="0.25">
      <c r="A1014" s="36">
        <v>0.76900000000000002</v>
      </c>
      <c r="B1014" s="36" t="s">
        <v>40</v>
      </c>
      <c r="C1014" s="36">
        <v>3</v>
      </c>
      <c r="D1014" s="36" t="s">
        <v>45</v>
      </c>
    </row>
    <row r="1015" spans="1:6" ht="15" x14ac:dyDescent="0.25">
      <c r="A1015" s="36">
        <v>7.1999999999999995E-2</v>
      </c>
      <c r="B1015" s="36" t="s">
        <v>44</v>
      </c>
      <c r="C1015" s="36">
        <v>4</v>
      </c>
      <c r="D1015" s="36" t="s">
        <v>46</v>
      </c>
    </row>
    <row r="1016" spans="1:6" ht="15" x14ac:dyDescent="0.25">
      <c r="A1016" s="36">
        <v>0.84699999999999998</v>
      </c>
      <c r="B1016" s="36" t="s">
        <v>44</v>
      </c>
      <c r="C1016" s="36">
        <v>5</v>
      </c>
      <c r="D1016" s="36" t="s">
        <v>47</v>
      </c>
    </row>
    <row r="1017" spans="1:6" ht="15" x14ac:dyDescent="0.25">
      <c r="A1017" s="36">
        <v>0.26800000000000002</v>
      </c>
      <c r="B1017" s="36" t="s">
        <v>44</v>
      </c>
      <c r="C1017" s="36">
        <v>6</v>
      </c>
      <c r="D1017" s="36" t="s">
        <v>48</v>
      </c>
    </row>
    <row r="1018" spans="1:6" ht="15" x14ac:dyDescent="0.25">
      <c r="A1018" s="36">
        <v>0.376</v>
      </c>
      <c r="B1018" s="36" t="s">
        <v>44</v>
      </c>
      <c r="C1018" s="36">
        <v>7</v>
      </c>
      <c r="D1018" s="36" t="s">
        <v>49</v>
      </c>
    </row>
    <row r="1019" spans="1:6" ht="15" x14ac:dyDescent="0.25">
      <c r="A1019" s="36">
        <v>0.151</v>
      </c>
      <c r="B1019" s="36" t="s">
        <v>44</v>
      </c>
      <c r="C1019" s="36">
        <v>8</v>
      </c>
      <c r="D1019" s="36" t="s">
        <v>59</v>
      </c>
    </row>
    <row r="1020" spans="1:6" ht="15" x14ac:dyDescent="0.25">
      <c r="A1020" s="36">
        <v>5.2999999999999999E-2</v>
      </c>
      <c r="B1020" s="36" t="s">
        <v>40</v>
      </c>
      <c r="C1020" s="36">
        <v>9</v>
      </c>
      <c r="D1020" s="36" t="s">
        <v>50</v>
      </c>
    </row>
    <row r="1021" spans="1:6" ht="15" x14ac:dyDescent="0.25">
      <c r="A1021" s="36">
        <v>0.10299999999999999</v>
      </c>
      <c r="B1021" s="36" t="s">
        <v>44</v>
      </c>
      <c r="C1021" s="36">
        <v>10</v>
      </c>
      <c r="D1021" s="36" t="s">
        <v>51</v>
      </c>
    </row>
    <row r="1022" spans="1:6" ht="15" x14ac:dyDescent="0.25">
      <c r="A1022" s="36">
        <v>0.28100000000000003</v>
      </c>
      <c r="B1022" s="36" t="s">
        <v>55</v>
      </c>
      <c r="C1022" s="36">
        <v>11</v>
      </c>
      <c r="D1022" s="36" t="s">
        <v>52</v>
      </c>
    </row>
    <row r="1023" spans="1:6" ht="15" x14ac:dyDescent="0.25">
      <c r="A1023" s="36">
        <v>7.1999999999999995E-2</v>
      </c>
      <c r="B1023" s="36" t="s">
        <v>44</v>
      </c>
      <c r="C1023" s="36">
        <v>12</v>
      </c>
      <c r="D1023" s="36" t="s">
        <v>60</v>
      </c>
    </row>
    <row r="1024" spans="1:6" ht="15" x14ac:dyDescent="0.25">
      <c r="A1024" s="36">
        <v>0</v>
      </c>
      <c r="B1024" s="36" t="s">
        <v>44</v>
      </c>
      <c r="C1024" s="36">
        <v>13</v>
      </c>
      <c r="D1024" s="36" t="s">
        <v>61</v>
      </c>
    </row>
    <row r="1025" spans="1:4" ht="15" x14ac:dyDescent="0.25">
      <c r="A1025" s="36">
        <v>2.9000000000000001E-2</v>
      </c>
      <c r="B1025" s="36" t="s">
        <v>44</v>
      </c>
      <c r="C1025" s="36">
        <v>14</v>
      </c>
      <c r="D1025" s="36" t="s">
        <v>53</v>
      </c>
    </row>
    <row r="1026" spans="1:4" ht="15" x14ac:dyDescent="0.25">
      <c r="A1026" s="36">
        <v>0.13100000000000001</v>
      </c>
      <c r="B1026" s="36" t="s">
        <v>40</v>
      </c>
      <c r="C1026" s="36">
        <v>15</v>
      </c>
      <c r="D1026" s="36" t="s">
        <v>54</v>
      </c>
    </row>
    <row r="1027" spans="1:4" ht="15" x14ac:dyDescent="0.25">
      <c r="A1027" s="36">
        <v>0.28399999999999997</v>
      </c>
      <c r="B1027" s="36" t="s">
        <v>55</v>
      </c>
      <c r="C1027" s="36">
        <v>16</v>
      </c>
      <c r="D1027" s="36" t="s">
        <v>56</v>
      </c>
    </row>
    <row r="1028" spans="1:4" ht="15" x14ac:dyDescent="0.25">
      <c r="A1028" s="36">
        <v>0.3</v>
      </c>
      <c r="B1028" s="36" t="s">
        <v>42</v>
      </c>
      <c r="C1028" s="36">
        <v>17</v>
      </c>
      <c r="D1028" s="36" t="s">
        <v>57</v>
      </c>
    </row>
    <row r="1029" spans="1:4" ht="15" x14ac:dyDescent="0.25">
      <c r="A1029" s="36">
        <v>0.29299999999999998</v>
      </c>
      <c r="B1029" s="36" t="s">
        <v>42</v>
      </c>
      <c r="C1029" s="36">
        <v>18</v>
      </c>
      <c r="D1029" s="36" t="s">
        <v>58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124</v>
      </c>
      <c r="B17">
        <v>0</v>
      </c>
      <c r="C17" s="46">
        <f>AA_corrected!C91</f>
        <v>0.71757749999999998</v>
      </c>
      <c r="D17">
        <f>AA_corrected!C161</f>
        <v>0.67239000000000004</v>
      </c>
      <c r="E17">
        <f>AA_corrected!C183</f>
        <v>0.69588749999999999</v>
      </c>
      <c r="F17">
        <f>AA_corrected!C113</f>
        <v>0.73746</v>
      </c>
    </row>
    <row r="18" spans="1:7" x14ac:dyDescent="0.2">
      <c r="B18">
        <v>22</v>
      </c>
      <c r="C18">
        <f>AA_corrected!D91</f>
        <v>0.59647499999999998</v>
      </c>
      <c r="D18">
        <f>AA_corrected!D161</f>
        <v>0.49344749999999998</v>
      </c>
      <c r="E18">
        <f>AA_corrected!D183</f>
        <v>0.58442499999999997</v>
      </c>
      <c r="F18">
        <f>AA_corrected!D113</f>
        <v>0.62659999999999993</v>
      </c>
    </row>
    <row r="19" spans="1:7" x14ac:dyDescent="0.2">
      <c r="B19">
        <v>41</v>
      </c>
      <c r="C19">
        <f>AA_corrected!E91</f>
        <v>0.51573999999999998</v>
      </c>
      <c r="D19">
        <f>AA_corrected!E161</f>
        <v>0.54586500000000004</v>
      </c>
      <c r="E19">
        <f>AA_corrected!E183</f>
        <v>0.58924499999999991</v>
      </c>
      <c r="F19">
        <f>AA_corrected!E113</f>
        <v>0.62780499999999995</v>
      </c>
    </row>
    <row r="20" spans="1:7" x14ac:dyDescent="0.2">
      <c r="B20">
        <v>47</v>
      </c>
      <c r="C20">
        <f>AA_corrected!F91</f>
        <v>0.55430000000000001</v>
      </c>
      <c r="D20">
        <f>AA_corrected!F161</f>
        <v>0.449465</v>
      </c>
      <c r="E20">
        <f>AA_corrected!F183</f>
        <v>0.57599</v>
      </c>
      <c r="F20">
        <f>AA_corrected!F113</f>
        <v>0.61454999999999993</v>
      </c>
    </row>
    <row r="21" spans="1:7" x14ac:dyDescent="0.2">
      <c r="B21">
        <v>65</v>
      </c>
      <c r="C21">
        <f>AA_corrected!G91</f>
        <v>0.45308000000000009</v>
      </c>
      <c r="D21">
        <f>AA_corrected!G161</f>
        <v>0.41090500000000002</v>
      </c>
      <c r="E21">
        <f>AA_corrected!G183</f>
        <v>0.55670999999999993</v>
      </c>
      <c r="F21">
        <f>AA_corrected!G113</f>
        <v>0.63503500000000002</v>
      </c>
    </row>
    <row r="22" spans="1:7" x14ac:dyDescent="0.2">
      <c r="B22">
        <v>71</v>
      </c>
      <c r="C22">
        <f>AA_corrected!H91</f>
        <v>0.46633499999999994</v>
      </c>
      <c r="D22">
        <f>AA_corrected!H161</f>
        <v>0.45549000000000006</v>
      </c>
      <c r="E22">
        <f>AA_corrected!H183</f>
        <v>0.55671000000000004</v>
      </c>
      <c r="F22">
        <f>AA_corrected!H113</f>
        <v>0.57599</v>
      </c>
    </row>
    <row r="23" spans="1:7" x14ac:dyDescent="0.2">
      <c r="B23">
        <v>89</v>
      </c>
      <c r="C23">
        <f>AA_corrected!I91</f>
        <v>0.39403499999999997</v>
      </c>
      <c r="D23">
        <f>AA_corrected!I161</f>
        <v>0.46452749999999998</v>
      </c>
      <c r="E23">
        <f>AA_corrected!I183</f>
        <v>0.56152999999999986</v>
      </c>
      <c r="F23">
        <f>AA_corrected!I113</f>
        <v>0.57237499999999997</v>
      </c>
    </row>
    <row r="24" spans="1:7" x14ac:dyDescent="0.2">
      <c r="B24">
        <v>95</v>
      </c>
      <c r="C24">
        <f>AA_corrected!J91</f>
        <v>0.37596000000000002</v>
      </c>
      <c r="D24">
        <f>AA_corrected!J161</f>
        <v>0.43862000000000001</v>
      </c>
      <c r="E24">
        <f>AA_corrected!J183</f>
        <v>0.67239000000000004</v>
      </c>
      <c r="F24">
        <f>AA_corrected!J113</f>
        <v>0.598885</v>
      </c>
    </row>
    <row r="25" spans="1:7" x14ac:dyDescent="0.2">
      <c r="B25">
        <v>161</v>
      </c>
      <c r="C25">
        <f>AA_corrected!K91</f>
        <v>1.78933370979256E-2</v>
      </c>
      <c r="D25">
        <f>AA_corrected!K161</f>
        <v>0.30607000000000001</v>
      </c>
      <c r="E25">
        <f>AA_corrected!K183</f>
        <v>0.62539499999999992</v>
      </c>
      <c r="F25">
        <f>AA_corrected!K113</f>
        <v>0.64829000000000003</v>
      </c>
    </row>
    <row r="29" spans="1:7" x14ac:dyDescent="0.2">
      <c r="A29" t="s">
        <v>77</v>
      </c>
      <c r="B29" t="s">
        <v>83</v>
      </c>
      <c r="C29" s="46">
        <f>SLOPE(C17:C20,C6:C9)*1000000*2*C3/60*1000</f>
        <v>-0.37238701100649618</v>
      </c>
      <c r="G29" t="s">
        <v>79</v>
      </c>
    </row>
    <row r="30" spans="1:7" x14ac:dyDescent="0.2">
      <c r="B30" t="s">
        <v>98</v>
      </c>
      <c r="C30">
        <f>SLOPE(C20:C23,C9:C12)*1000000*2*C3/60*1000</f>
        <v>-0.17988911128119597</v>
      </c>
    </row>
    <row r="32" spans="1:7" x14ac:dyDescent="0.2">
      <c r="A32" t="s">
        <v>77</v>
      </c>
      <c r="B32" t="s">
        <v>80</v>
      </c>
      <c r="D32">
        <f>SLOPE(D17:D21,D6:D10)*1000000*D3/60*1000*2</f>
        <v>-0.41155068364811886</v>
      </c>
      <c r="G32" t="s">
        <v>79</v>
      </c>
    </row>
    <row r="34" spans="2:7" x14ac:dyDescent="0.2">
      <c r="B34" t="s">
        <v>81</v>
      </c>
      <c r="E34">
        <f>SLOPE(E17:E24,B17:B24)*2/E4*1000000/60*1000</f>
        <v>-9.3943887483798297E-2</v>
      </c>
      <c r="F34">
        <f>SLOPE(F17:F24,B17:B24)*2/F4*1000000/60*1000</f>
        <v>-0.2457117801782352</v>
      </c>
      <c r="G34" t="s">
        <v>79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N49" sqref="N49:N50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126</v>
      </c>
      <c r="B17">
        <v>0</v>
      </c>
      <c r="C17" s="46">
        <f>AA_corrected!C92</f>
        <v>0.74107500000000004</v>
      </c>
      <c r="D17">
        <f>AA_corrected!C162</f>
        <v>0.67600499999999997</v>
      </c>
      <c r="E17">
        <f>AA_corrected!C184</f>
        <v>0.68865749999999992</v>
      </c>
      <c r="F17">
        <f>AA_corrected!C114</f>
        <v>0.75553500000000007</v>
      </c>
    </row>
    <row r="18" spans="1:7" x14ac:dyDescent="0.2">
      <c r="B18">
        <v>22</v>
      </c>
      <c r="C18">
        <f>AA_corrected!D92</f>
        <v>0.64708500000000002</v>
      </c>
      <c r="D18">
        <f>AA_corrected!D162</f>
        <v>0.52056000000000002</v>
      </c>
      <c r="E18">
        <f>AA_corrected!D184</f>
        <v>0.61695999999999995</v>
      </c>
      <c r="F18">
        <f>AA_corrected!D114</f>
        <v>0.64829000000000014</v>
      </c>
    </row>
    <row r="19" spans="1:7" x14ac:dyDescent="0.2">
      <c r="B19">
        <v>41</v>
      </c>
      <c r="C19">
        <f>AA_corrected!E92</f>
        <v>0.59165500000000004</v>
      </c>
      <c r="D19">
        <f>AA_corrected!E162</f>
        <v>0.64226499999999997</v>
      </c>
      <c r="E19">
        <f>AA_corrected!E184</f>
        <v>0.644675</v>
      </c>
      <c r="F19">
        <f>AA_corrected!E114</f>
        <v>0.67841499999999988</v>
      </c>
    </row>
    <row r="20" spans="1:7" x14ac:dyDescent="0.2">
      <c r="B20">
        <v>47</v>
      </c>
      <c r="C20">
        <f>AA_corrected!F92</f>
        <v>0.68082500000000001</v>
      </c>
      <c r="D20">
        <f>AA_corrected!F162</f>
        <v>0.54947999999999997</v>
      </c>
      <c r="E20">
        <f>AA_corrected!F184</f>
        <v>0.63865000000000005</v>
      </c>
      <c r="F20">
        <f>AA_corrected!F114</f>
        <v>0.67721000000000009</v>
      </c>
    </row>
    <row r="21" spans="1:7" x14ac:dyDescent="0.2">
      <c r="B21">
        <v>65</v>
      </c>
      <c r="C21">
        <f>AA_corrected!G92</f>
        <v>0.59767999999999999</v>
      </c>
      <c r="D21">
        <f>AA_corrected!G162</f>
        <v>0.54947999999999997</v>
      </c>
      <c r="E21">
        <f>AA_corrected!G184</f>
        <v>0.63503500000000013</v>
      </c>
      <c r="F21">
        <f>AA_corrected!G114</f>
        <v>0.73625499999999999</v>
      </c>
    </row>
    <row r="22" spans="1:7" x14ac:dyDescent="0.2">
      <c r="B22">
        <v>71</v>
      </c>
      <c r="C22">
        <f>AA_corrected!H92</f>
        <v>0.64346999999999999</v>
      </c>
      <c r="D22">
        <f>AA_corrected!H162</f>
        <v>0.60189749999999997</v>
      </c>
      <c r="E22">
        <f>AA_corrected!H184</f>
        <v>0.63443249999999995</v>
      </c>
      <c r="F22">
        <f>AA_corrected!H114</f>
        <v>0.67239000000000004</v>
      </c>
    </row>
    <row r="23" spans="1:7" x14ac:dyDescent="0.2">
      <c r="B23">
        <v>89</v>
      </c>
      <c r="C23">
        <f>AA_corrected!I92</f>
        <v>0.59285999999999994</v>
      </c>
      <c r="D23">
        <f>AA_corrected!I162</f>
        <v>0.67238999999999993</v>
      </c>
      <c r="E23">
        <f>AA_corrected!I184</f>
        <v>0.656725</v>
      </c>
      <c r="F23">
        <f>AA_corrected!I114</f>
        <v>0.67239000000000004</v>
      </c>
    </row>
    <row r="24" spans="1:7" x14ac:dyDescent="0.2">
      <c r="B24">
        <v>95</v>
      </c>
      <c r="C24">
        <f>AA_corrected!J92</f>
        <v>0.58201500000000006</v>
      </c>
      <c r="D24">
        <f>AA_corrected!J162</f>
        <v>0.66877499999999979</v>
      </c>
      <c r="E24">
        <f>AA_corrected!J184</f>
        <v>0.78927500000000006</v>
      </c>
      <c r="F24">
        <f>AA_corrected!J114</f>
        <v>0.71215500000000009</v>
      </c>
    </row>
    <row r="25" spans="1:7" x14ac:dyDescent="0.2">
      <c r="B25">
        <v>161</v>
      </c>
      <c r="C25">
        <f>AA_corrected!K92</f>
        <v>3.5786674195851159E-2</v>
      </c>
      <c r="D25">
        <f>AA_corrected!K162</f>
        <v>0.62900999999999996</v>
      </c>
      <c r="E25">
        <f>AA_corrected!K184</f>
        <v>0.80012000000000005</v>
      </c>
      <c r="F25">
        <f>AA_corrected!K114</f>
        <v>0.83024500000000012</v>
      </c>
    </row>
    <row r="29" spans="1:7" x14ac:dyDescent="0.2">
      <c r="A29" t="s">
        <v>77</v>
      </c>
      <c r="B29" t="s">
        <v>83</v>
      </c>
      <c r="C29" s="46">
        <f>SLOPE(C17:C20,C6:C9)*1000000*2*C3/60*1000</f>
        <v>-0.13159008829034291</v>
      </c>
      <c r="G29" t="s">
        <v>79</v>
      </c>
    </row>
    <row r="30" spans="1:7" x14ac:dyDescent="0.2">
      <c r="B30" t="s">
        <v>98</v>
      </c>
      <c r="C30">
        <f>SLOPE(C20:C23,C9:C12)*1000000*2*C3/60*1000</f>
        <v>-9.4397976000291497E-2</v>
      </c>
    </row>
    <row r="32" spans="1:7" x14ac:dyDescent="0.2">
      <c r="A32" t="s">
        <v>77</v>
      </c>
      <c r="B32" t="s">
        <v>80</v>
      </c>
      <c r="D32">
        <f>SLOPE(D17:D21,D6:D10)*1000000*D3/60*1000*2</f>
        <v>-0.14709039480729458</v>
      </c>
      <c r="G32" t="s">
        <v>79</v>
      </c>
    </row>
    <row r="34" spans="2:7" x14ac:dyDescent="0.2">
      <c r="B34" t="s">
        <v>81</v>
      </c>
      <c r="E34">
        <f>SLOPE(E17:E24,B17:B24)*2/E4*1000000/60*1000</f>
        <v>0.1104609056616886</v>
      </c>
      <c r="F34">
        <f>SLOPE(F17:F24,B17:B24)*2/F4*1000000/60*1000</f>
        <v>-3.674564721535499E-2</v>
      </c>
      <c r="G34" t="s">
        <v>79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O37" sqref="O37"/>
    </sheetView>
  </sheetViews>
  <sheetFormatPr defaultRowHeight="14.25" x14ac:dyDescent="0.2"/>
  <sheetData>
    <row r="2" spans="1:6" x14ac:dyDescent="0.2">
      <c r="B2" t="s">
        <v>101</v>
      </c>
      <c r="C2" t="s">
        <v>102</v>
      </c>
      <c r="D2" t="s">
        <v>103</v>
      </c>
      <c r="E2" t="s">
        <v>104</v>
      </c>
      <c r="F2" t="s">
        <v>105</v>
      </c>
    </row>
    <row r="3" spans="1:6" x14ac:dyDescent="0.2">
      <c r="A3" t="s">
        <v>92</v>
      </c>
      <c r="B3">
        <f>'Glc_flux '!C29</f>
        <v>-3.4614458801969916</v>
      </c>
      <c r="C3">
        <f>'Glc_flux '!C30</f>
        <v>-2.5147663226116825</v>
      </c>
      <c r="E3">
        <f>'Glc_flux '!$E$34</f>
        <v>-1.7609204666264369</v>
      </c>
    </row>
    <row r="4" spans="1:6" x14ac:dyDescent="0.2">
      <c r="A4" t="s">
        <v>127</v>
      </c>
      <c r="B4">
        <f>Pyr_flux!C29</f>
        <v>0.50681452800979387</v>
      </c>
      <c r="C4">
        <f>Pyr_flux!C30</f>
        <v>-0.27457416320543493</v>
      </c>
      <c r="D4">
        <f>Pyr_flux!$D$32</f>
        <v>0.48893743629859376</v>
      </c>
      <c r="E4">
        <f>Pyr_flux!E34</f>
        <v>8.0772871403467866E-2</v>
      </c>
      <c r="F4">
        <f>Pyr_flux!F34</f>
        <v>0.16643109283496996</v>
      </c>
    </row>
    <row r="5" spans="1:6" x14ac:dyDescent="0.2">
      <c r="A5" t="s">
        <v>89</v>
      </c>
      <c r="B5">
        <f>'Gln-flux'!C29</f>
        <v>-1.916454949038481</v>
      </c>
      <c r="C5">
        <f>'Gln-flux'!C30</f>
        <v>-0.79939777862001904</v>
      </c>
      <c r="D5">
        <f>'Gln-flux'!$D$34</f>
        <v>-2.2477521013874866</v>
      </c>
    </row>
    <row r="6" spans="1:6" x14ac:dyDescent="0.2">
      <c r="A6" t="s">
        <v>93</v>
      </c>
      <c r="B6">
        <f>Ser_flux!C29</f>
        <v>-0.3160943007244395</v>
      </c>
      <c r="C6">
        <f>Ser_flux!C30</f>
        <v>-9.5670083862241462E-2</v>
      </c>
      <c r="D6">
        <f>Ser_flux!$D$32</f>
        <v>-0.31561837474655574</v>
      </c>
      <c r="E6">
        <f>Ser_flux!E34</f>
        <v>-0.49826278674909941</v>
      </c>
      <c r="F6">
        <f>Ser_flux!F34</f>
        <v>-0.54082621074480264</v>
      </c>
    </row>
    <row r="7" spans="1:6" x14ac:dyDescent="0.2">
      <c r="A7" t="s">
        <v>106</v>
      </c>
      <c r="B7">
        <f>Glu_flux!C29</f>
        <v>0.32196023693198156</v>
      </c>
      <c r="C7">
        <f>Glu_flux!C30</f>
        <v>0.16717717759146353</v>
      </c>
      <c r="D7">
        <f>Glu_flux!$D$32</f>
        <v>0.42495104963124991</v>
      </c>
      <c r="E7">
        <f>Glu_flux!E34</f>
        <v>0.18308295403233829</v>
      </c>
      <c r="F7">
        <f>Glu_flux!F34</f>
        <v>0.14057797781508158</v>
      </c>
    </row>
    <row r="8" spans="1:6" x14ac:dyDescent="0.2">
      <c r="A8" t="s">
        <v>108</v>
      </c>
      <c r="B8">
        <f>'His_flux '!C29</f>
        <v>-3.8298367590421406E-2</v>
      </c>
      <c r="C8">
        <f>'His_flux '!C30</f>
        <v>-2.7305797663318358E-2</v>
      </c>
      <c r="D8">
        <f>'His_flux '!$D$32</f>
        <v>-4.8126932801015397E-2</v>
      </c>
      <c r="E8">
        <f>'His_flux '!E34</f>
        <v>3.5075906768089173E-2</v>
      </c>
      <c r="F8">
        <f>'His_flux '!F34</f>
        <v>5.4304099602642351E-3</v>
      </c>
    </row>
    <row r="9" spans="1:6" x14ac:dyDescent="0.2">
      <c r="A9" t="s">
        <v>109</v>
      </c>
      <c r="B9">
        <f>Gly_flux!C29</f>
        <v>0.1341276488423461</v>
      </c>
      <c r="C9">
        <f>Gly_flux!C30</f>
        <v>3.5201241237827932E-2</v>
      </c>
      <c r="D9">
        <f>Gly_flux!$D$32</f>
        <v>0.34081500299666445</v>
      </c>
      <c r="E9">
        <f>Gly_flux!E34</f>
        <v>0.51252018260008125</v>
      </c>
      <c r="F9">
        <f>Gly_flux!F34</f>
        <v>0.47710356548578065</v>
      </c>
    </row>
    <row r="10" spans="1:6" x14ac:dyDescent="0.2">
      <c r="A10" t="s">
        <v>111</v>
      </c>
      <c r="B10">
        <f>Thr_flux!C29</f>
        <v>-2.2605660554211714E-2</v>
      </c>
      <c r="C10">
        <f>Thr_flux!C30</f>
        <v>-2.5819826794686605E-2</v>
      </c>
      <c r="D10">
        <f>Thr_flux!$D$32</f>
        <v>-0.12931462152004569</v>
      </c>
      <c r="E10">
        <f>Thr_flux!E34</f>
        <v>0.18403606487165053</v>
      </c>
      <c r="F10">
        <f>Thr_flux!F34</f>
        <v>8.3602436171720418E-2</v>
      </c>
    </row>
    <row r="11" spans="1:6" x14ac:dyDescent="0.2">
      <c r="A11" t="s">
        <v>113</v>
      </c>
      <c r="B11">
        <f>'Tyr_flux '!C29</f>
        <v>-2.0122816553938546E-2</v>
      </c>
      <c r="C11">
        <f>'Tyr_flux '!C30</f>
        <v>7.444293705950694E-3</v>
      </c>
      <c r="D11">
        <f>'Tyr_flux '!$D$32</f>
        <v>-7.2354645042585028E-2</v>
      </c>
      <c r="E11">
        <f>'Tyr_flux '!E34</f>
        <v>8.1385670507395064E-2</v>
      </c>
      <c r="F11">
        <f>'Tyr_flux '!F34</f>
        <v>8.0637972710581023E-3</v>
      </c>
    </row>
    <row r="12" spans="1:6" x14ac:dyDescent="0.2">
      <c r="A12" t="s">
        <v>114</v>
      </c>
      <c r="B12">
        <f>Cys_flux!C29</f>
        <v>-0.13161776842827694</v>
      </c>
      <c r="C12">
        <f>Cys_flux!C30</f>
        <v>-6.7602690030342388E-2</v>
      </c>
      <c r="D12">
        <f>Cys_flux!$D$32</f>
        <v>-4.4806633420306788E-2</v>
      </c>
      <c r="E12">
        <f>Cys_flux!E34</f>
        <v>-9.3479826026455326E-2</v>
      </c>
      <c r="F12">
        <f>Cys_flux!F34</f>
        <v>-0.12064871575348116</v>
      </c>
    </row>
    <row r="13" spans="1:6" x14ac:dyDescent="0.2">
      <c r="A13" t="s">
        <v>116</v>
      </c>
      <c r="B13">
        <f>Val_flux!C29</f>
        <v>-0.19146673271072523</v>
      </c>
      <c r="C13">
        <f>Val_flux!C30</f>
        <v>-9.4222617961054314E-2</v>
      </c>
      <c r="D13">
        <f>Val_flux!$D$32</f>
        <v>-0.260943120899222</v>
      </c>
      <c r="E13">
        <f>Val_flux!E34</f>
        <v>8.0810948240993538E-2</v>
      </c>
      <c r="F13">
        <f>Val_flux!F34</f>
        <v>-1.903497590836839E-2</v>
      </c>
    </row>
    <row r="14" spans="1:6" x14ac:dyDescent="0.2">
      <c r="A14" t="s">
        <v>118</v>
      </c>
      <c r="B14">
        <f>Met_flux!C29</f>
        <v>-5.2379833109212362E-2</v>
      </c>
      <c r="C14">
        <f>Met_flux!C30</f>
        <v>-3.9068102593449096E-2</v>
      </c>
      <c r="D14">
        <f>Met_flux!$D$32</f>
        <v>-6.6161989484063863E-2</v>
      </c>
      <c r="E14">
        <f>Met_flux!E34</f>
        <v>8.8492950211777888E-3</v>
      </c>
      <c r="F14">
        <f>Met_flux!F34</f>
        <v>-2.0865408417749729E-2</v>
      </c>
    </row>
    <row r="15" spans="1:6" x14ac:dyDescent="0.2">
      <c r="A15" t="s">
        <v>120</v>
      </c>
      <c r="B15">
        <f>Phe_flux!C29</f>
        <v>-0.2387823880262766</v>
      </c>
      <c r="C15">
        <f>Phe_flux!C30</f>
        <v>-9.2008101020898375E-2</v>
      </c>
      <c r="D15">
        <f>Phe_flux!$D$32</f>
        <v>-0.20026118222594391</v>
      </c>
      <c r="E15">
        <f>Phe_flux!E34</f>
        <v>9.1252331031209347E-2</v>
      </c>
      <c r="F15">
        <f>Phe_flux!F34</f>
        <v>-5.0422517150315108E-3</v>
      </c>
    </row>
    <row r="16" spans="1:6" x14ac:dyDescent="0.2">
      <c r="A16" t="s">
        <v>122</v>
      </c>
      <c r="B16">
        <f>Iso_flux!C29</f>
        <v>-0.31488313375878907</v>
      </c>
      <c r="C16">
        <f>Iso_flux!C30</f>
        <v>-0.12456693886784236</v>
      </c>
      <c r="D16">
        <f>Iso_flux!$D$32</f>
        <v>-0.41391239872765351</v>
      </c>
      <c r="E16">
        <f>Iso_flux!E34</f>
        <v>-5.234256268476413E-2</v>
      </c>
      <c r="F16">
        <f>Iso_flux!F34</f>
        <v>-0.16601756476978824</v>
      </c>
    </row>
    <row r="17" spans="1:6" x14ac:dyDescent="0.2">
      <c r="A17" t="s">
        <v>123</v>
      </c>
      <c r="B17">
        <f>leu_flux!C29</f>
        <v>-0.37238701100649618</v>
      </c>
      <c r="C17">
        <f>leu_flux!C30</f>
        <v>-0.17988911128119597</v>
      </c>
      <c r="D17">
        <f>leu_flux!$D$32</f>
        <v>-0.41155068364811886</v>
      </c>
      <c r="E17">
        <f>leu_flux!E34</f>
        <v>-9.3943887483798297E-2</v>
      </c>
      <c r="F17">
        <f>leu_flux!F34</f>
        <v>-0.2457117801782352</v>
      </c>
    </row>
    <row r="18" spans="1:6" x14ac:dyDescent="0.2">
      <c r="A18" t="s">
        <v>125</v>
      </c>
      <c r="B18">
        <f>Lys_flux!C29</f>
        <v>-0.13159008829034291</v>
      </c>
      <c r="C18">
        <f>Lys_flux!C30</f>
        <v>-9.4397976000291497E-2</v>
      </c>
      <c r="D18">
        <f>Lys_flux!$D$32</f>
        <v>-0.14709039480729458</v>
      </c>
      <c r="E18">
        <f>Lys_flux!E34</f>
        <v>0.1104609056616886</v>
      </c>
      <c r="F18">
        <f>Lys_flux!F34</f>
        <v>-3.674564721535499E-2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R230"/>
  <sheetViews>
    <sheetView topLeftCell="AJ25" workbookViewId="0">
      <selection activeCell="AY31" sqref="AY31"/>
    </sheetView>
  </sheetViews>
  <sheetFormatPr defaultRowHeight="14.25" x14ac:dyDescent="0.2"/>
  <cols>
    <col min="1" max="70" width="10.75" customWidth="1"/>
  </cols>
  <sheetData>
    <row r="1" spans="1:55" x14ac:dyDescent="0.2"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12">
        <v>32</v>
      </c>
      <c r="AI1" s="12">
        <v>33</v>
      </c>
      <c r="AJ1" s="12">
        <v>34</v>
      </c>
      <c r="AK1" s="12">
        <v>35</v>
      </c>
      <c r="AL1" s="12">
        <v>36</v>
      </c>
      <c r="AM1" s="12">
        <v>37</v>
      </c>
      <c r="AN1" s="12">
        <v>38</v>
      </c>
      <c r="AO1" s="12">
        <v>39</v>
      </c>
      <c r="AP1" s="12">
        <v>40</v>
      </c>
      <c r="AQ1" s="12">
        <v>41</v>
      </c>
      <c r="AR1" s="12">
        <v>42</v>
      </c>
      <c r="AS1" s="12">
        <v>43</v>
      </c>
      <c r="AT1" s="12">
        <v>44</v>
      </c>
      <c r="AU1" s="12">
        <v>45</v>
      </c>
      <c r="AV1" s="12">
        <v>46</v>
      </c>
      <c r="AW1" s="12">
        <v>47</v>
      </c>
      <c r="AX1" s="12">
        <v>48</v>
      </c>
      <c r="AY1" s="12">
        <v>49</v>
      </c>
      <c r="AZ1" s="12">
        <v>50</v>
      </c>
      <c r="BA1" s="12">
        <v>51</v>
      </c>
      <c r="BB1" s="12">
        <v>52</v>
      </c>
      <c r="BC1" s="12">
        <v>53</v>
      </c>
    </row>
    <row r="2" spans="1:55" x14ac:dyDescent="0.2">
      <c r="B2" s="31" t="s">
        <v>24</v>
      </c>
      <c r="C2" t="s">
        <v>27</v>
      </c>
      <c r="F2" t="s">
        <v>27</v>
      </c>
      <c r="I2" t="s">
        <v>20</v>
      </c>
      <c r="L2" t="s">
        <v>20</v>
      </c>
      <c r="O2" t="s">
        <v>18</v>
      </c>
      <c r="R2" t="s">
        <v>18</v>
      </c>
      <c r="U2" t="s">
        <v>17</v>
      </c>
      <c r="X2" t="s">
        <v>17</v>
      </c>
      <c r="AA2" t="s">
        <v>16</v>
      </c>
      <c r="AD2" t="s">
        <v>16</v>
      </c>
      <c r="AG2" t="s">
        <v>15</v>
      </c>
      <c r="AJ2" t="s">
        <v>15</v>
      </c>
      <c r="AM2" t="s">
        <v>14</v>
      </c>
      <c r="AP2" t="s">
        <v>14</v>
      </c>
      <c r="AS2" t="s">
        <v>9</v>
      </c>
      <c r="AV2" t="s">
        <v>9</v>
      </c>
      <c r="AY2" t="s">
        <v>4</v>
      </c>
      <c r="BA2" t="s">
        <v>4</v>
      </c>
    </row>
    <row r="3" spans="1:55" x14ac:dyDescent="0.2">
      <c r="B3" s="31" t="s">
        <v>25</v>
      </c>
      <c r="C3" s="37" t="s">
        <v>34</v>
      </c>
      <c r="D3" s="37" t="s">
        <v>35</v>
      </c>
      <c r="E3" s="37" t="s">
        <v>36</v>
      </c>
      <c r="F3" s="38" t="s">
        <v>37</v>
      </c>
      <c r="G3" s="38" t="s">
        <v>38</v>
      </c>
      <c r="H3" s="38" t="s">
        <v>39</v>
      </c>
      <c r="I3" s="37" t="s">
        <v>34</v>
      </c>
      <c r="J3" s="37" t="s">
        <v>35</v>
      </c>
      <c r="K3" s="37" t="s">
        <v>36</v>
      </c>
      <c r="L3" s="38" t="s">
        <v>37</v>
      </c>
      <c r="M3" s="38" t="s">
        <v>38</v>
      </c>
      <c r="N3" s="38" t="s">
        <v>39</v>
      </c>
      <c r="O3" s="37" t="s">
        <v>34</v>
      </c>
      <c r="P3" s="37" t="s">
        <v>35</v>
      </c>
      <c r="Q3" s="37" t="s">
        <v>36</v>
      </c>
      <c r="R3" s="38" t="s">
        <v>37</v>
      </c>
      <c r="S3" s="38" t="s">
        <v>38</v>
      </c>
      <c r="T3" s="38" t="s">
        <v>39</v>
      </c>
      <c r="U3" s="37" t="s">
        <v>34</v>
      </c>
      <c r="V3" s="37" t="s">
        <v>35</v>
      </c>
      <c r="W3" s="37" t="s">
        <v>36</v>
      </c>
      <c r="X3" s="38" t="s">
        <v>37</v>
      </c>
      <c r="Y3" s="38" t="s">
        <v>38</v>
      </c>
      <c r="Z3" s="38" t="s">
        <v>39</v>
      </c>
      <c r="AA3" s="37" t="s">
        <v>34</v>
      </c>
      <c r="AB3" s="37" t="s">
        <v>35</v>
      </c>
      <c r="AC3" s="37" t="s">
        <v>36</v>
      </c>
      <c r="AD3" s="38" t="s">
        <v>37</v>
      </c>
      <c r="AE3" s="38" t="s">
        <v>38</v>
      </c>
      <c r="AF3" s="38" t="s">
        <v>39</v>
      </c>
      <c r="AG3" s="37" t="s">
        <v>34</v>
      </c>
      <c r="AH3" s="37" t="s">
        <v>35</v>
      </c>
      <c r="AI3" s="37" t="s">
        <v>36</v>
      </c>
      <c r="AJ3" s="38" t="s">
        <v>37</v>
      </c>
      <c r="AK3" s="38" t="s">
        <v>38</v>
      </c>
      <c r="AL3" s="38" t="s">
        <v>39</v>
      </c>
      <c r="AM3" s="37" t="s">
        <v>34</v>
      </c>
      <c r="AN3" s="37" t="s">
        <v>35</v>
      </c>
      <c r="AO3" s="37" t="s">
        <v>36</v>
      </c>
      <c r="AP3" s="38" t="s">
        <v>37</v>
      </c>
      <c r="AQ3" s="38" t="s">
        <v>38</v>
      </c>
      <c r="AR3" s="38" t="s">
        <v>39</v>
      </c>
      <c r="AS3" s="37" t="s">
        <v>34</v>
      </c>
      <c r="AT3" s="37" t="s">
        <v>35</v>
      </c>
      <c r="AU3" s="37" t="s">
        <v>36</v>
      </c>
      <c r="AV3" s="38" t="s">
        <v>37</v>
      </c>
      <c r="AW3" s="38" t="s">
        <v>38</v>
      </c>
      <c r="AX3" s="38" t="s">
        <v>39</v>
      </c>
      <c r="AY3" s="37" t="s">
        <v>34</v>
      </c>
      <c r="AZ3" s="37" t="s">
        <v>35</v>
      </c>
      <c r="BA3" s="38" t="s">
        <v>37</v>
      </c>
      <c r="BB3" s="38" t="s">
        <v>38</v>
      </c>
      <c r="BC3" t="s">
        <v>65</v>
      </c>
    </row>
    <row r="4" spans="1:55" x14ac:dyDescent="0.2">
      <c r="A4" t="s">
        <v>66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 s="39" t="s">
        <v>65</v>
      </c>
    </row>
    <row r="5" spans="1:55" ht="15" x14ac:dyDescent="0.25">
      <c r="A5" s="36">
        <v>1</v>
      </c>
      <c r="B5" s="36" t="s">
        <v>41</v>
      </c>
      <c r="C5" s="36">
        <v>0.11700000000000001</v>
      </c>
      <c r="D5" s="36">
        <v>0.123</v>
      </c>
      <c r="E5" s="36">
        <v>0.11600000000000001</v>
      </c>
      <c r="F5" s="36">
        <v>4.4999999999999998E-2</v>
      </c>
      <c r="G5" s="36">
        <v>4.2999999999999997E-2</v>
      </c>
      <c r="H5" s="36">
        <v>5.8999999999999997E-2</v>
      </c>
      <c r="I5" s="36">
        <v>9.7000000000000003E-2</v>
      </c>
      <c r="J5" s="36">
        <v>9.6000000000000002E-2</v>
      </c>
      <c r="K5" s="36">
        <v>0.10199999999999999</v>
      </c>
      <c r="L5" s="36">
        <v>3.4000000000000002E-2</v>
      </c>
      <c r="M5" s="36">
        <v>3.3000000000000002E-2</v>
      </c>
      <c r="N5" s="36">
        <v>3.5000000000000003E-2</v>
      </c>
      <c r="O5" s="36">
        <v>9.5000000000000001E-2</v>
      </c>
      <c r="P5" s="36">
        <v>8.5999999999999993E-2</v>
      </c>
      <c r="Q5" s="36">
        <v>8.8999999999999996E-2</v>
      </c>
      <c r="R5" s="36">
        <v>3.2000000000000001E-2</v>
      </c>
      <c r="S5" s="36">
        <v>2.8000000000000001E-2</v>
      </c>
      <c r="T5" s="36">
        <v>2.5000000000000001E-2</v>
      </c>
      <c r="U5" s="36">
        <v>6.9000000000000006E-2</v>
      </c>
      <c r="V5" s="36">
        <v>7.3999999999999996E-2</v>
      </c>
      <c r="W5" s="36">
        <v>7.2999999999999995E-2</v>
      </c>
      <c r="X5" s="36">
        <v>2.7E-2</v>
      </c>
      <c r="Y5" s="36">
        <v>3.2000000000000001E-2</v>
      </c>
      <c r="Z5" s="36">
        <v>2.5000000000000001E-2</v>
      </c>
      <c r="AA5" s="36">
        <v>5.5E-2</v>
      </c>
      <c r="AB5" s="36">
        <v>5.8999999999999997E-2</v>
      </c>
      <c r="AC5" s="36">
        <v>6.2E-2</v>
      </c>
      <c r="AD5" s="36">
        <v>0.03</v>
      </c>
      <c r="AE5" s="36">
        <v>3.6999999999999998E-2</v>
      </c>
      <c r="AF5" s="36">
        <v>2.1000000000000001E-2</v>
      </c>
      <c r="AG5" s="36">
        <v>5.6000000000000001E-2</v>
      </c>
      <c r="AH5" s="36">
        <v>5.0999999999999997E-2</v>
      </c>
      <c r="AI5" s="36">
        <v>4.2000000000000003E-2</v>
      </c>
      <c r="AJ5" s="36">
        <v>2.5999999999999999E-2</v>
      </c>
      <c r="AK5" s="36">
        <v>2.3E-2</v>
      </c>
      <c r="AL5" s="36">
        <v>2.1000000000000001E-2</v>
      </c>
      <c r="AM5" s="36">
        <v>3.6999999999999998E-2</v>
      </c>
      <c r="AN5" s="36">
        <v>3.5999999999999997E-2</v>
      </c>
      <c r="AO5" s="36">
        <v>3.5000000000000003E-2</v>
      </c>
      <c r="AP5" s="36">
        <v>0.02</v>
      </c>
      <c r="AQ5" s="36">
        <v>2.7E-2</v>
      </c>
      <c r="AR5" s="36">
        <v>0.02</v>
      </c>
      <c r="AS5" s="36">
        <v>2.8000000000000001E-2</v>
      </c>
      <c r="AT5" s="36">
        <v>1.9E-2</v>
      </c>
      <c r="AU5" s="36">
        <v>2.7E-2</v>
      </c>
      <c r="AV5" s="36">
        <v>1.6E-2</v>
      </c>
      <c r="AW5" s="36">
        <v>1.9E-2</v>
      </c>
      <c r="AX5" s="36">
        <v>1.7999999999999999E-2</v>
      </c>
      <c r="AY5" s="36">
        <v>1.0999999999999999E-2</v>
      </c>
      <c r="AZ5" s="36">
        <v>1.2E-2</v>
      </c>
      <c r="BA5" s="36">
        <v>1.4E-2</v>
      </c>
      <c r="BB5" s="36">
        <v>1.0999999999999999E-2</v>
      </c>
      <c r="BC5" s="36">
        <v>0.36</v>
      </c>
    </row>
    <row r="6" spans="1:55" ht="15" x14ac:dyDescent="0.25">
      <c r="A6" s="36">
        <v>2</v>
      </c>
      <c r="B6" s="36" t="s">
        <v>43</v>
      </c>
      <c r="C6" s="36">
        <v>6.2E-2</v>
      </c>
      <c r="D6" s="36">
        <v>6.2E-2</v>
      </c>
      <c r="E6" s="36">
        <v>7.4999999999999997E-2</v>
      </c>
      <c r="F6" s="36">
        <v>7.0000000000000001E-3</v>
      </c>
      <c r="G6" s="36">
        <v>1.0999999999999999E-2</v>
      </c>
      <c r="H6" s="36">
        <v>1.0999999999999999E-2</v>
      </c>
      <c r="I6" s="36">
        <v>4.4999999999999998E-2</v>
      </c>
      <c r="J6" s="36">
        <v>4.2999999999999997E-2</v>
      </c>
      <c r="K6" s="36">
        <v>4.3999999999999997E-2</v>
      </c>
      <c r="L6" s="36">
        <v>2.5999999999999999E-2</v>
      </c>
      <c r="M6" s="36">
        <v>2.9000000000000001E-2</v>
      </c>
      <c r="N6" s="36">
        <v>2.7E-2</v>
      </c>
      <c r="O6" s="36">
        <v>4.4999999999999998E-2</v>
      </c>
      <c r="P6" s="36">
        <v>4.4999999999999998E-2</v>
      </c>
      <c r="Q6" s="36">
        <v>4.2000000000000003E-2</v>
      </c>
      <c r="R6" s="36">
        <v>4.2999999999999997E-2</v>
      </c>
      <c r="S6" s="36">
        <v>3.5000000000000003E-2</v>
      </c>
      <c r="T6" s="36">
        <v>3.2000000000000001E-2</v>
      </c>
      <c r="U6" s="36">
        <v>4.2999999999999997E-2</v>
      </c>
      <c r="V6" s="36">
        <v>5.8000000000000003E-2</v>
      </c>
      <c r="W6" s="36">
        <v>4.9000000000000002E-2</v>
      </c>
      <c r="X6" s="36">
        <v>4.2000000000000003E-2</v>
      </c>
      <c r="Y6" s="36">
        <v>3.2000000000000001E-2</v>
      </c>
      <c r="Z6" s="36">
        <v>3.6999999999999998E-2</v>
      </c>
      <c r="AA6" s="36">
        <v>4.5999999999999999E-2</v>
      </c>
      <c r="AB6" s="36">
        <v>0.05</v>
      </c>
      <c r="AC6" s="36">
        <v>5.8000000000000003E-2</v>
      </c>
      <c r="AD6" s="36">
        <v>5.1999999999999998E-2</v>
      </c>
      <c r="AE6" s="36">
        <v>6.0999999999999999E-2</v>
      </c>
      <c r="AF6" s="36">
        <v>4.1000000000000002E-2</v>
      </c>
      <c r="AG6" s="36">
        <v>6.7000000000000004E-2</v>
      </c>
      <c r="AH6" s="36">
        <v>7.0999999999999994E-2</v>
      </c>
      <c r="AI6" s="36">
        <v>6.2E-2</v>
      </c>
      <c r="AJ6" s="36">
        <v>6.0999999999999999E-2</v>
      </c>
      <c r="AK6" s="36">
        <v>6.6000000000000003E-2</v>
      </c>
      <c r="AL6" s="36">
        <v>6.2E-2</v>
      </c>
      <c r="AM6" s="36">
        <v>6.5000000000000002E-2</v>
      </c>
      <c r="AN6" s="36">
        <v>6.7000000000000004E-2</v>
      </c>
      <c r="AO6" s="36">
        <v>6.5000000000000002E-2</v>
      </c>
      <c r="AP6" s="36">
        <v>6.8000000000000005E-2</v>
      </c>
      <c r="AQ6" s="36">
        <v>7.9000000000000001E-2</v>
      </c>
      <c r="AR6" s="36">
        <v>6.0999999999999999E-2</v>
      </c>
      <c r="AS6" s="36">
        <v>8.3000000000000004E-2</v>
      </c>
      <c r="AT6" s="36">
        <v>7.1999999999999995E-2</v>
      </c>
      <c r="AU6" s="36">
        <v>8.8999999999999996E-2</v>
      </c>
      <c r="AV6" s="36">
        <v>7.0999999999999994E-2</v>
      </c>
      <c r="AW6" s="36">
        <v>8.3000000000000004E-2</v>
      </c>
      <c r="AX6" s="36">
        <v>8.6999999999999994E-2</v>
      </c>
      <c r="AY6" s="36">
        <v>0.10199999999999999</v>
      </c>
      <c r="AZ6" s="36">
        <v>0.108</v>
      </c>
      <c r="BA6" s="36">
        <v>0.108</v>
      </c>
      <c r="BB6" s="36">
        <v>0.104</v>
      </c>
      <c r="BC6" s="36">
        <v>0.15</v>
      </c>
    </row>
    <row r="7" spans="1:55" ht="15" x14ac:dyDescent="0.25">
      <c r="A7" s="36">
        <v>3</v>
      </c>
      <c r="B7" s="36" t="s">
        <v>45</v>
      </c>
      <c r="C7" s="36">
        <v>0</v>
      </c>
      <c r="D7" s="36">
        <v>0</v>
      </c>
      <c r="E7" s="36">
        <v>0</v>
      </c>
      <c r="H7" s="36">
        <v>0</v>
      </c>
      <c r="I7" s="36">
        <v>0</v>
      </c>
      <c r="J7" s="36">
        <v>0</v>
      </c>
      <c r="K7" s="36">
        <v>0</v>
      </c>
      <c r="M7" s="36">
        <v>0</v>
      </c>
      <c r="O7" s="36">
        <v>8.0000000000000002E-3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4.8000000000000001E-2</v>
      </c>
      <c r="V7" s="36">
        <v>0.106</v>
      </c>
      <c r="W7" s="36">
        <v>6.0999999999999999E-2</v>
      </c>
      <c r="X7" s="36">
        <v>0</v>
      </c>
      <c r="Y7" s="36">
        <v>0</v>
      </c>
      <c r="Z7" s="36">
        <v>0</v>
      </c>
      <c r="AA7" s="36">
        <v>8.5999999999999993E-2</v>
      </c>
      <c r="AB7" s="36">
        <v>0.09</v>
      </c>
      <c r="AC7" s="36">
        <v>0.126</v>
      </c>
      <c r="AD7" s="36">
        <v>0</v>
      </c>
      <c r="AE7" s="36">
        <v>0</v>
      </c>
      <c r="AF7" s="36">
        <v>0</v>
      </c>
      <c r="AG7" s="36">
        <v>0.19800000000000001</v>
      </c>
      <c r="AH7" s="36">
        <v>0.20799999999999999</v>
      </c>
      <c r="AI7" s="36">
        <v>0.17699999999999999</v>
      </c>
      <c r="AJ7" s="36">
        <v>0</v>
      </c>
      <c r="AK7" s="36">
        <v>0</v>
      </c>
      <c r="AL7" s="36">
        <v>0</v>
      </c>
      <c r="AM7" s="36">
        <v>0.20300000000000001</v>
      </c>
      <c r="AN7" s="36">
        <v>0.20200000000000001</v>
      </c>
      <c r="AO7" s="36">
        <v>0.19700000000000001</v>
      </c>
      <c r="AP7" s="36">
        <v>0</v>
      </c>
      <c r="AQ7" s="36">
        <v>0</v>
      </c>
      <c r="AR7" s="36">
        <v>0</v>
      </c>
      <c r="AS7" s="36">
        <v>0.28999999999999998</v>
      </c>
      <c r="AT7" s="36">
        <v>0.254</v>
      </c>
      <c r="AU7" s="36">
        <v>0.317</v>
      </c>
      <c r="AV7" s="36">
        <v>0</v>
      </c>
      <c r="AW7" s="36">
        <v>0</v>
      </c>
      <c r="AX7" s="36">
        <v>0</v>
      </c>
      <c r="AY7" s="36">
        <v>0.42299999999999999</v>
      </c>
      <c r="AZ7" s="36">
        <v>0.435</v>
      </c>
      <c r="BA7" s="36">
        <v>0</v>
      </c>
      <c r="BB7" s="36">
        <v>0</v>
      </c>
      <c r="BC7" s="36">
        <v>0.76900000000000002</v>
      </c>
    </row>
    <row r="8" spans="1:55" ht="15" x14ac:dyDescent="0.25">
      <c r="A8" s="36">
        <v>4</v>
      </c>
      <c r="B8" s="36" t="s">
        <v>46</v>
      </c>
      <c r="C8" s="36">
        <v>0.27900000000000003</v>
      </c>
      <c r="D8" s="36">
        <v>3.5000000000000003E-2</v>
      </c>
      <c r="E8" s="36">
        <v>3.4000000000000002E-2</v>
      </c>
      <c r="F8" s="36">
        <v>5.5E-2</v>
      </c>
      <c r="G8" s="36">
        <v>5.3999999999999999E-2</v>
      </c>
      <c r="H8" s="36">
        <v>7.0999999999999994E-2</v>
      </c>
      <c r="I8" s="36">
        <v>4.1000000000000002E-2</v>
      </c>
      <c r="J8" s="36">
        <v>3.9E-2</v>
      </c>
      <c r="K8" s="36">
        <v>4.1000000000000002E-2</v>
      </c>
      <c r="L8" s="36">
        <v>5.0999999999999997E-2</v>
      </c>
      <c r="M8" s="36">
        <v>5.0999999999999997E-2</v>
      </c>
      <c r="N8" s="36">
        <v>5.1999999999999998E-2</v>
      </c>
      <c r="O8" s="36">
        <v>4.2999999999999997E-2</v>
      </c>
      <c r="P8" s="36">
        <v>4.1000000000000002E-2</v>
      </c>
      <c r="Q8" s="36">
        <v>3.9E-2</v>
      </c>
      <c r="R8" s="36">
        <v>5.0999999999999997E-2</v>
      </c>
      <c r="S8" s="36">
        <v>4.7E-2</v>
      </c>
      <c r="T8" s="36">
        <v>4.5999999999999999E-2</v>
      </c>
      <c r="U8" s="36">
        <v>4.1000000000000002E-2</v>
      </c>
      <c r="V8" s="36">
        <v>0.05</v>
      </c>
      <c r="W8" s="36">
        <v>4.3999999999999997E-2</v>
      </c>
      <c r="X8" s="36">
        <v>4.7E-2</v>
      </c>
      <c r="Y8" s="36">
        <v>5.1999999999999998E-2</v>
      </c>
      <c r="Z8" s="36">
        <v>4.2999999999999997E-2</v>
      </c>
      <c r="AA8" s="36">
        <v>0.04</v>
      </c>
      <c r="AB8" s="36">
        <v>4.1000000000000002E-2</v>
      </c>
      <c r="AC8" s="36">
        <v>4.4999999999999998E-2</v>
      </c>
      <c r="AD8" s="36">
        <v>4.9000000000000002E-2</v>
      </c>
      <c r="AE8" s="36">
        <v>6.0999999999999999E-2</v>
      </c>
      <c r="AF8" s="36">
        <v>4.4999999999999998E-2</v>
      </c>
      <c r="AG8" s="36">
        <v>4.9000000000000002E-2</v>
      </c>
      <c r="AH8" s="36">
        <v>5.0999999999999997E-2</v>
      </c>
      <c r="AI8" s="36">
        <v>4.3999999999999997E-2</v>
      </c>
      <c r="AJ8" s="36">
        <v>0.05</v>
      </c>
      <c r="AK8" s="36">
        <v>0.05</v>
      </c>
      <c r="AL8" s="36">
        <v>4.4999999999999998E-2</v>
      </c>
      <c r="AM8" s="36">
        <v>4.3999999999999997E-2</v>
      </c>
      <c r="AN8" s="36">
        <v>4.2000000000000003E-2</v>
      </c>
      <c r="AO8" s="36">
        <v>4.2999999999999997E-2</v>
      </c>
      <c r="AP8" s="36">
        <v>4.3999999999999997E-2</v>
      </c>
      <c r="AQ8" s="36">
        <v>5.2999999999999999E-2</v>
      </c>
      <c r="AR8" s="36">
        <v>4.4999999999999998E-2</v>
      </c>
      <c r="AS8" s="36">
        <v>4.7E-2</v>
      </c>
      <c r="AT8" s="36">
        <v>4.2000000000000003E-2</v>
      </c>
      <c r="AU8" s="36">
        <v>0.05</v>
      </c>
      <c r="AV8" s="36">
        <v>4.1000000000000002E-2</v>
      </c>
      <c r="AW8" s="36">
        <v>4.5999999999999999E-2</v>
      </c>
      <c r="AX8" s="36">
        <v>0.05</v>
      </c>
      <c r="AY8" s="36">
        <v>5.1999999999999998E-2</v>
      </c>
      <c r="AZ8" s="36">
        <v>5.3999999999999999E-2</v>
      </c>
      <c r="BA8" s="36">
        <v>5.2999999999999999E-2</v>
      </c>
      <c r="BB8" s="36">
        <v>0.05</v>
      </c>
      <c r="BC8" s="36">
        <v>7.1999999999999995E-2</v>
      </c>
    </row>
    <row r="9" spans="1:55" ht="15" x14ac:dyDescent="0.25">
      <c r="A9" s="36">
        <v>5</v>
      </c>
      <c r="B9" s="36" t="s">
        <v>47</v>
      </c>
      <c r="C9" s="36">
        <v>0</v>
      </c>
      <c r="D9" s="36">
        <v>0.14499999999999999</v>
      </c>
      <c r="E9" s="36">
        <v>0.16</v>
      </c>
      <c r="F9" s="36">
        <v>0.13900000000000001</v>
      </c>
      <c r="G9" s="36">
        <v>0.13700000000000001</v>
      </c>
      <c r="H9" s="36">
        <v>0.19900000000000001</v>
      </c>
      <c r="I9" s="36">
        <v>8.7999999999999995E-2</v>
      </c>
      <c r="J9" s="36">
        <v>7.9000000000000001E-2</v>
      </c>
      <c r="K9" s="36">
        <v>0.09</v>
      </c>
      <c r="L9" s="36">
        <v>0.13</v>
      </c>
      <c r="M9" s="36">
        <v>0.11899999999999999</v>
      </c>
      <c r="N9" s="36">
        <v>0.11899999999999999</v>
      </c>
      <c r="O9" s="36">
        <v>8.4000000000000005E-2</v>
      </c>
      <c r="P9" s="36">
        <v>7.5999999999999998E-2</v>
      </c>
      <c r="Q9" s="36">
        <v>7.0999999999999994E-2</v>
      </c>
      <c r="R9" s="36">
        <v>0.107</v>
      </c>
      <c r="S9" s="36">
        <v>9.6000000000000002E-2</v>
      </c>
      <c r="T9" s="36">
        <v>9.6000000000000002E-2</v>
      </c>
      <c r="U9" s="36">
        <v>6.5000000000000002E-2</v>
      </c>
      <c r="V9" s="36">
        <v>9.2999999999999999E-2</v>
      </c>
      <c r="W9" s="36">
        <v>0.08</v>
      </c>
      <c r="X9" s="36">
        <v>9.4E-2</v>
      </c>
      <c r="Y9" s="36">
        <v>0.121</v>
      </c>
      <c r="Z9" s="36">
        <v>8.5999999999999993E-2</v>
      </c>
      <c r="AA9" s="36">
        <v>5.7000000000000002E-2</v>
      </c>
      <c r="AB9" s="36">
        <v>5.8000000000000003E-2</v>
      </c>
      <c r="AC9" s="36">
        <v>6.0999999999999999E-2</v>
      </c>
      <c r="AD9" s="36">
        <v>0.105</v>
      </c>
      <c r="AE9" s="36">
        <v>0.13600000000000001</v>
      </c>
      <c r="AF9" s="36">
        <v>9.6000000000000002E-2</v>
      </c>
      <c r="AG9" s="36">
        <v>7.1999999999999995E-2</v>
      </c>
      <c r="AH9" s="36">
        <v>7.8E-2</v>
      </c>
      <c r="AI9" s="36">
        <v>6.0999999999999999E-2</v>
      </c>
      <c r="AJ9" s="36">
        <v>0.09</v>
      </c>
      <c r="AK9" s="36">
        <v>8.3000000000000004E-2</v>
      </c>
      <c r="AL9" s="36">
        <v>6.9000000000000006E-2</v>
      </c>
      <c r="AM9" s="36">
        <v>5.1999999999999998E-2</v>
      </c>
      <c r="AN9" s="36">
        <v>4.3999999999999997E-2</v>
      </c>
      <c r="AO9" s="36">
        <v>4.7E-2</v>
      </c>
      <c r="AP9" s="36">
        <v>6.3E-2</v>
      </c>
      <c r="AQ9" s="36">
        <v>8.7999999999999995E-2</v>
      </c>
      <c r="AR9" s="36">
        <v>6.8000000000000005E-2</v>
      </c>
      <c r="AS9" s="36">
        <v>5.3999999999999999E-2</v>
      </c>
      <c r="AT9" s="36">
        <v>3.7999999999999999E-2</v>
      </c>
      <c r="AU9" s="36">
        <v>5.5E-2</v>
      </c>
      <c r="AV9" s="36">
        <v>4.3999999999999997E-2</v>
      </c>
      <c r="AW9" s="36">
        <v>5.7000000000000002E-2</v>
      </c>
      <c r="AX9" s="36">
        <v>6.7000000000000004E-2</v>
      </c>
      <c r="AY9" s="36">
        <v>5.0999999999999997E-2</v>
      </c>
      <c r="AZ9" s="36">
        <v>5.8999999999999997E-2</v>
      </c>
      <c r="BA9" s="36">
        <v>6.3E-2</v>
      </c>
      <c r="BB9" s="36">
        <v>5.1999999999999998E-2</v>
      </c>
      <c r="BC9" s="36">
        <v>0.84699999999999998</v>
      </c>
    </row>
    <row r="10" spans="1:55" ht="15" x14ac:dyDescent="0.25">
      <c r="A10" s="36">
        <v>6</v>
      </c>
      <c r="B10" s="36" t="s">
        <v>48</v>
      </c>
      <c r="C10" s="36">
        <v>5.0000000000000001E-3</v>
      </c>
      <c r="D10" s="36">
        <v>0.156</v>
      </c>
      <c r="E10" s="36">
        <v>0.157</v>
      </c>
      <c r="F10" s="36">
        <v>0.20599999999999999</v>
      </c>
      <c r="G10" s="36">
        <v>0.20499999999999999</v>
      </c>
      <c r="H10" s="36">
        <v>0.26300000000000001</v>
      </c>
      <c r="I10" s="36">
        <v>0.16400000000000001</v>
      </c>
      <c r="J10" s="36">
        <v>0.161</v>
      </c>
      <c r="K10" s="36">
        <v>0.16800000000000001</v>
      </c>
      <c r="L10" s="36">
        <v>0.193</v>
      </c>
      <c r="M10" s="36">
        <v>0.18099999999999999</v>
      </c>
      <c r="N10" s="36">
        <v>0.19800000000000001</v>
      </c>
      <c r="O10" s="36">
        <v>0.17399999999999999</v>
      </c>
      <c r="P10" s="36">
        <v>0.16200000000000001</v>
      </c>
      <c r="Q10" s="36">
        <v>0.159</v>
      </c>
      <c r="R10" s="36">
        <v>0.193</v>
      </c>
      <c r="S10" s="36">
        <v>0.17399999999999999</v>
      </c>
      <c r="T10" s="36">
        <v>0.16600000000000001</v>
      </c>
      <c r="U10" s="36">
        <v>0.154</v>
      </c>
      <c r="V10" s="36">
        <v>0.186</v>
      </c>
      <c r="W10" s="36">
        <v>0.16700000000000001</v>
      </c>
      <c r="X10" s="36">
        <v>0.17599999999999999</v>
      </c>
      <c r="Y10" s="36">
        <v>0.192</v>
      </c>
      <c r="Z10" s="36">
        <v>0.16300000000000001</v>
      </c>
      <c r="AA10" s="36">
        <v>0.14699999999999999</v>
      </c>
      <c r="AB10" s="36">
        <v>0.154</v>
      </c>
      <c r="AC10" s="36">
        <v>0.17499999999999999</v>
      </c>
      <c r="AD10" s="36">
        <v>0.183</v>
      </c>
      <c r="AE10" s="36">
        <v>0.23100000000000001</v>
      </c>
      <c r="AF10" s="36">
        <v>0.151</v>
      </c>
      <c r="AG10" s="36">
        <v>0.185</v>
      </c>
      <c r="AH10" s="36">
        <v>0.17699999999999999</v>
      </c>
      <c r="AI10" s="36">
        <v>0.154</v>
      </c>
      <c r="AJ10" s="36">
        <v>0.186</v>
      </c>
      <c r="AK10" s="36">
        <v>0.17599999999999999</v>
      </c>
      <c r="AL10" s="36">
        <v>0.16500000000000001</v>
      </c>
      <c r="AM10" s="36">
        <v>0.14799999999999999</v>
      </c>
      <c r="AN10" s="36">
        <v>0.16</v>
      </c>
      <c r="AO10" s="36">
        <v>0.155</v>
      </c>
      <c r="AP10" s="36">
        <v>0.16300000000000001</v>
      </c>
      <c r="AQ10" s="36">
        <v>0.20100000000000001</v>
      </c>
      <c r="AR10" s="36">
        <v>0.16500000000000001</v>
      </c>
      <c r="AS10" s="36">
        <v>0.16900000000000001</v>
      </c>
      <c r="AT10" s="36">
        <v>0.13700000000000001</v>
      </c>
      <c r="AU10" s="36">
        <v>0.17599999999999999</v>
      </c>
      <c r="AV10" s="36">
        <v>0.14299999999999999</v>
      </c>
      <c r="AW10" s="36">
        <v>0.17799999999999999</v>
      </c>
      <c r="AX10" s="36">
        <v>0.18</v>
      </c>
      <c r="AY10" s="36">
        <v>0.17499999999999999</v>
      </c>
      <c r="AZ10" s="36">
        <v>0.17699999999999999</v>
      </c>
      <c r="BA10" s="36">
        <v>0.18099999999999999</v>
      </c>
      <c r="BB10" s="36">
        <v>0.17799999999999999</v>
      </c>
      <c r="BC10" s="36">
        <v>0.26800000000000002</v>
      </c>
    </row>
    <row r="11" spans="1:55" ht="15" x14ac:dyDescent="0.25">
      <c r="A11" s="36">
        <v>7</v>
      </c>
      <c r="B11" s="36" t="s">
        <v>49</v>
      </c>
      <c r="C11" s="36">
        <v>0.106</v>
      </c>
      <c r="D11" s="36">
        <v>1.7000000000000001E-2</v>
      </c>
      <c r="E11" s="36">
        <v>6.0000000000000001E-3</v>
      </c>
      <c r="F11" s="36">
        <v>0.184</v>
      </c>
      <c r="G11" s="36">
        <v>0.188</v>
      </c>
      <c r="H11" s="36">
        <v>0.249</v>
      </c>
      <c r="I11" s="36">
        <v>0.12</v>
      </c>
      <c r="J11" s="36">
        <v>0.12</v>
      </c>
      <c r="K11" s="36">
        <v>0.122</v>
      </c>
      <c r="L11" s="36">
        <v>0.216</v>
      </c>
      <c r="M11" s="36">
        <v>0.22600000000000001</v>
      </c>
      <c r="N11" s="36">
        <v>0.223</v>
      </c>
      <c r="O11" s="36">
        <v>0.14499999999999999</v>
      </c>
      <c r="P11" s="36">
        <v>0.13800000000000001</v>
      </c>
      <c r="Q11" s="36">
        <v>0.126</v>
      </c>
      <c r="R11" s="36">
        <v>0.23100000000000001</v>
      </c>
      <c r="S11" s="36">
        <v>0.217</v>
      </c>
      <c r="T11" s="36">
        <v>0.20899999999999999</v>
      </c>
      <c r="U11" s="36">
        <v>0.155</v>
      </c>
      <c r="V11" s="36">
        <v>0.193</v>
      </c>
      <c r="W11" s="36">
        <v>0.16700000000000001</v>
      </c>
      <c r="X11" s="36">
        <v>0.22600000000000001</v>
      </c>
      <c r="Y11" s="36">
        <v>0.23799999999999999</v>
      </c>
      <c r="Z11" s="36">
        <v>0.20499999999999999</v>
      </c>
      <c r="AA11" s="36">
        <v>0.16400000000000001</v>
      </c>
      <c r="AB11" s="36">
        <v>0.16600000000000001</v>
      </c>
      <c r="AC11" s="36">
        <v>0.18</v>
      </c>
      <c r="AD11" s="36">
        <v>0.23400000000000001</v>
      </c>
      <c r="AE11" s="36">
        <v>0.28599999999999998</v>
      </c>
      <c r="AF11" s="36">
        <v>0.22900000000000001</v>
      </c>
      <c r="AG11" s="36">
        <v>0.20799999999999999</v>
      </c>
      <c r="AH11" s="36">
        <v>0.22700000000000001</v>
      </c>
      <c r="AI11" s="36">
        <v>0.19700000000000001</v>
      </c>
      <c r="AJ11" s="36">
        <v>0.252</v>
      </c>
      <c r="AK11" s="36">
        <v>0.252</v>
      </c>
      <c r="AL11" s="36">
        <v>0.23100000000000001</v>
      </c>
      <c r="AM11" s="36">
        <v>0.2</v>
      </c>
      <c r="AN11" s="36">
        <v>0.188</v>
      </c>
      <c r="AO11" s="36">
        <v>0.193</v>
      </c>
      <c r="AP11" s="36">
        <v>0.23300000000000001</v>
      </c>
      <c r="AQ11" s="36">
        <v>0.27800000000000002</v>
      </c>
      <c r="AR11" s="36">
        <v>0.23200000000000001</v>
      </c>
      <c r="AS11" s="36">
        <v>0.22500000000000001</v>
      </c>
      <c r="AT11" s="36">
        <v>0.20799999999999999</v>
      </c>
      <c r="AU11" s="36">
        <v>0.24</v>
      </c>
      <c r="AV11" s="36">
        <v>0.20799999999999999</v>
      </c>
      <c r="AW11" s="36">
        <v>0.22600000000000001</v>
      </c>
      <c r="AX11" s="36">
        <v>0.28000000000000003</v>
      </c>
      <c r="AY11" s="36">
        <v>0.26200000000000001</v>
      </c>
      <c r="AZ11" s="36">
        <v>0.27200000000000002</v>
      </c>
      <c r="BA11" s="36">
        <v>0.27700000000000002</v>
      </c>
      <c r="BB11" s="36">
        <v>0.25900000000000001</v>
      </c>
      <c r="BC11" s="36">
        <v>0.376</v>
      </c>
    </row>
    <row r="12" spans="1:55" ht="15" x14ac:dyDescent="0.25">
      <c r="A12" s="36">
        <v>8</v>
      </c>
      <c r="B12" s="36" t="s">
        <v>59</v>
      </c>
      <c r="D12" s="36">
        <v>2.1999999999999999E-2</v>
      </c>
      <c r="E12" s="36">
        <v>1.7999999999999999E-2</v>
      </c>
      <c r="F12" s="36">
        <v>3.0000000000000001E-3</v>
      </c>
      <c r="G12" s="36">
        <v>3.0000000000000001E-3</v>
      </c>
      <c r="H12" s="36">
        <v>3.0000000000000001E-3</v>
      </c>
      <c r="I12" s="36">
        <v>3.3000000000000002E-2</v>
      </c>
      <c r="J12" s="36">
        <v>3.9E-2</v>
      </c>
      <c r="K12" s="36">
        <v>3.9E-2</v>
      </c>
      <c r="L12" s="36">
        <v>2E-3</v>
      </c>
      <c r="M12" s="36">
        <v>2E-3</v>
      </c>
      <c r="N12" s="36">
        <v>2E-3</v>
      </c>
      <c r="O12" s="36">
        <v>3.7999999999999999E-2</v>
      </c>
      <c r="P12" s="36">
        <v>3.9E-2</v>
      </c>
      <c r="Q12" s="36">
        <v>3.6999999999999998E-2</v>
      </c>
      <c r="R12" s="36">
        <v>2E-3</v>
      </c>
      <c r="S12" s="36">
        <v>2E-3</v>
      </c>
      <c r="T12" s="36">
        <v>2E-3</v>
      </c>
      <c r="U12" s="36">
        <v>3.5999999999999997E-2</v>
      </c>
      <c r="V12" s="36">
        <v>4.2999999999999997E-2</v>
      </c>
      <c r="W12" s="36">
        <v>0.04</v>
      </c>
      <c r="X12" s="36">
        <v>2E-3</v>
      </c>
      <c r="Y12" s="36">
        <v>3.0000000000000001E-3</v>
      </c>
      <c r="Z12" s="36">
        <v>2E-3</v>
      </c>
      <c r="AA12" s="36">
        <v>3.3000000000000002E-2</v>
      </c>
      <c r="AB12" s="36">
        <v>3.4000000000000002E-2</v>
      </c>
      <c r="AC12" s="36">
        <v>3.5999999999999997E-2</v>
      </c>
      <c r="AD12" s="36">
        <v>1E-3</v>
      </c>
      <c r="AE12" s="36">
        <v>3.0000000000000001E-3</v>
      </c>
      <c r="AF12" s="36">
        <v>2E-3</v>
      </c>
      <c r="AG12" s="36">
        <v>3.2000000000000001E-2</v>
      </c>
      <c r="AH12" s="36">
        <v>3.1E-2</v>
      </c>
      <c r="AI12" s="36">
        <v>2.9000000000000001E-2</v>
      </c>
      <c r="AJ12" s="36">
        <v>2E-3</v>
      </c>
      <c r="AK12" s="36">
        <v>2E-3</v>
      </c>
      <c r="AL12" s="36">
        <v>2E-3</v>
      </c>
      <c r="AM12" s="36">
        <v>2.1999999999999999E-2</v>
      </c>
      <c r="AN12" s="36">
        <v>2.3E-2</v>
      </c>
      <c r="AO12" s="36">
        <v>2.4E-2</v>
      </c>
      <c r="AP12" s="36">
        <v>1E-3</v>
      </c>
      <c r="AQ12" s="36">
        <v>3.0000000000000001E-3</v>
      </c>
      <c r="AR12" s="36">
        <v>2E-3</v>
      </c>
      <c r="AS12" s="36">
        <v>1.7000000000000001E-2</v>
      </c>
      <c r="AT12" s="36">
        <v>1.4E-2</v>
      </c>
      <c r="AU12" s="36">
        <v>1.7000000000000001E-2</v>
      </c>
      <c r="AV12" s="36">
        <v>6.0000000000000001E-3</v>
      </c>
      <c r="AW12" s="36">
        <v>5.0000000000000001E-3</v>
      </c>
      <c r="AX12" s="36">
        <v>1E-3</v>
      </c>
      <c r="AY12" s="36">
        <v>1.2999999999999999E-2</v>
      </c>
      <c r="AZ12" s="36">
        <v>1.4E-2</v>
      </c>
      <c r="BA12" s="36">
        <v>1.6E-2</v>
      </c>
      <c r="BB12" s="36">
        <v>1.4E-2</v>
      </c>
      <c r="BC12" s="36">
        <v>0.151</v>
      </c>
    </row>
    <row r="13" spans="1:55" ht="15" x14ac:dyDescent="0.25">
      <c r="A13" s="36">
        <v>9</v>
      </c>
      <c r="B13" s="36" t="s">
        <v>50</v>
      </c>
      <c r="C13" s="36">
        <v>2.9000000000000001E-2</v>
      </c>
      <c r="D13" s="36">
        <v>0.126</v>
      </c>
      <c r="E13" s="36">
        <v>0.13100000000000001</v>
      </c>
      <c r="F13" s="36">
        <v>0.108</v>
      </c>
      <c r="G13" s="36">
        <v>0.108</v>
      </c>
      <c r="H13" s="36">
        <v>0.14299999999999999</v>
      </c>
      <c r="I13" s="36">
        <v>0.107</v>
      </c>
      <c r="J13" s="36">
        <v>9.9000000000000005E-2</v>
      </c>
      <c r="K13" s="36">
        <v>0.107</v>
      </c>
      <c r="L13" s="36">
        <v>0.10199999999999999</v>
      </c>
      <c r="M13" s="36">
        <v>0.10199999999999999</v>
      </c>
      <c r="N13" s="36">
        <v>0.107</v>
      </c>
      <c r="O13" s="36">
        <v>0.106</v>
      </c>
      <c r="P13" s="36">
        <v>0.10199999999999999</v>
      </c>
      <c r="Q13" s="36">
        <v>9.7000000000000003E-2</v>
      </c>
      <c r="R13" s="36">
        <v>0.106</v>
      </c>
      <c r="S13" s="36">
        <v>9.5000000000000001E-2</v>
      </c>
      <c r="T13" s="36">
        <v>9.1999999999999998E-2</v>
      </c>
      <c r="U13" s="36">
        <v>0.09</v>
      </c>
      <c r="V13" s="36">
        <v>0.109</v>
      </c>
      <c r="W13" s="36">
        <v>0.1</v>
      </c>
      <c r="X13" s="36">
        <v>9.5000000000000001E-2</v>
      </c>
      <c r="Y13" s="36">
        <v>0.106</v>
      </c>
      <c r="Z13" s="36">
        <v>0.09</v>
      </c>
      <c r="AA13" s="36">
        <v>8.6999999999999994E-2</v>
      </c>
      <c r="AB13" s="36">
        <v>0.09</v>
      </c>
      <c r="AC13" s="36">
        <v>9.9000000000000005E-2</v>
      </c>
      <c r="AD13" s="36">
        <v>0.1</v>
      </c>
      <c r="AE13" s="36">
        <v>0.126</v>
      </c>
      <c r="AF13" s="36">
        <v>8.6999999999999994E-2</v>
      </c>
      <c r="AG13" s="36">
        <v>0.105</v>
      </c>
      <c r="AH13" s="36">
        <v>0.104</v>
      </c>
      <c r="AI13" s="36">
        <v>9.0999999999999998E-2</v>
      </c>
      <c r="AJ13" s="36">
        <v>0.104</v>
      </c>
      <c r="AK13" s="36">
        <v>9.9000000000000005E-2</v>
      </c>
      <c r="AL13" s="36">
        <v>9.0999999999999998E-2</v>
      </c>
      <c r="AM13" s="36">
        <v>8.5999999999999993E-2</v>
      </c>
      <c r="AN13" s="36">
        <v>0.09</v>
      </c>
      <c r="AO13" s="36">
        <v>8.7999999999999995E-2</v>
      </c>
      <c r="AP13" s="36">
        <v>9.0999999999999998E-2</v>
      </c>
      <c r="AQ13" s="36">
        <v>0.111</v>
      </c>
      <c r="AR13" s="36">
        <v>9.4E-2</v>
      </c>
      <c r="AS13" s="36">
        <v>9.7000000000000003E-2</v>
      </c>
      <c r="AT13" s="36">
        <v>0.08</v>
      </c>
      <c r="AU13" s="36">
        <v>0.10199999999999999</v>
      </c>
      <c r="AV13" s="36">
        <v>8.1000000000000003E-2</v>
      </c>
      <c r="AW13" s="36">
        <v>9.8000000000000004E-2</v>
      </c>
      <c r="AX13" s="36">
        <v>0.104</v>
      </c>
      <c r="AY13" s="36">
        <v>0.10299999999999999</v>
      </c>
      <c r="AZ13" s="36">
        <v>0.10299999999999999</v>
      </c>
      <c r="BA13" s="36">
        <v>0.105</v>
      </c>
      <c r="BB13" s="36">
        <v>0.10199999999999999</v>
      </c>
      <c r="BC13" s="36">
        <v>5.2999999999999999E-2</v>
      </c>
    </row>
    <row r="14" spans="1:55" ht="15" x14ac:dyDescent="0.25">
      <c r="A14" s="36">
        <v>10</v>
      </c>
      <c r="B14" s="36" t="s">
        <v>51</v>
      </c>
      <c r="C14" s="36">
        <v>4.0000000000000001E-3</v>
      </c>
      <c r="D14" s="36">
        <v>2.7E-2</v>
      </c>
      <c r="E14" s="36">
        <v>2.4E-2</v>
      </c>
      <c r="F14" s="36">
        <v>5.2999999999999999E-2</v>
      </c>
      <c r="G14" s="36">
        <v>4.3999999999999997E-2</v>
      </c>
      <c r="H14" s="36">
        <v>7.0000000000000007E-2</v>
      </c>
      <c r="I14" s="36">
        <v>4.2999999999999997E-2</v>
      </c>
      <c r="J14" s="36">
        <v>3.9E-2</v>
      </c>
      <c r="K14" s="36">
        <v>3.9E-2</v>
      </c>
      <c r="L14" s="36">
        <v>5.1999999999999998E-2</v>
      </c>
      <c r="M14" s="36">
        <v>6.0999999999999999E-2</v>
      </c>
      <c r="N14" s="36">
        <v>4.7E-2</v>
      </c>
      <c r="O14" s="36">
        <v>4.3999999999999997E-2</v>
      </c>
      <c r="P14" s="36">
        <v>4.2000000000000003E-2</v>
      </c>
      <c r="Q14" s="36">
        <v>3.6999999999999998E-2</v>
      </c>
      <c r="R14" s="36">
        <v>0.05</v>
      </c>
      <c r="S14" s="36">
        <v>4.5999999999999999E-2</v>
      </c>
      <c r="T14" s="36">
        <v>5.3999999999999999E-2</v>
      </c>
      <c r="U14" s="36">
        <v>4.2000000000000003E-2</v>
      </c>
      <c r="V14" s="36">
        <v>5.5E-2</v>
      </c>
      <c r="W14" s="36">
        <v>5.5E-2</v>
      </c>
      <c r="X14" s="36">
        <v>0.05</v>
      </c>
      <c r="Y14" s="36">
        <v>0.05</v>
      </c>
      <c r="Z14" s="36">
        <v>5.0999999999999997E-2</v>
      </c>
      <c r="AA14" s="36">
        <v>5.0999999999999997E-2</v>
      </c>
      <c r="AB14" s="36">
        <v>4.3999999999999997E-2</v>
      </c>
      <c r="AC14" s="36">
        <v>3.2000000000000001E-2</v>
      </c>
      <c r="AD14" s="36">
        <v>4.9000000000000002E-2</v>
      </c>
      <c r="AE14" s="36">
        <v>4.7E-2</v>
      </c>
      <c r="AF14" s="36">
        <v>7.0999999999999994E-2</v>
      </c>
      <c r="AG14" s="36">
        <v>4.8000000000000001E-2</v>
      </c>
      <c r="AH14" s="36">
        <v>6.6000000000000003E-2</v>
      </c>
      <c r="AI14" s="36">
        <v>6.0999999999999999E-2</v>
      </c>
      <c r="AJ14" s="36">
        <v>5.3999999999999999E-2</v>
      </c>
      <c r="AK14" s="36">
        <v>0.06</v>
      </c>
      <c r="AL14" s="36">
        <v>0.06</v>
      </c>
      <c r="AM14" s="36">
        <v>6.4000000000000001E-2</v>
      </c>
      <c r="AN14" s="36">
        <v>4.2000000000000003E-2</v>
      </c>
      <c r="AO14" s="36">
        <v>0.05</v>
      </c>
      <c r="AP14" s="36">
        <v>5.7000000000000002E-2</v>
      </c>
      <c r="AQ14" s="36">
        <v>4.8000000000000001E-2</v>
      </c>
      <c r="AR14" s="36">
        <v>5.8999999999999997E-2</v>
      </c>
      <c r="AS14" s="36">
        <v>6.4000000000000001E-2</v>
      </c>
      <c r="AT14" s="36">
        <v>7.0000000000000007E-2</v>
      </c>
      <c r="AU14" s="36">
        <v>5.5E-2</v>
      </c>
      <c r="AV14" s="36">
        <v>6.4000000000000001E-2</v>
      </c>
      <c r="AW14" s="36">
        <v>4.9000000000000002E-2</v>
      </c>
      <c r="AX14" s="36">
        <v>6.4000000000000001E-2</v>
      </c>
      <c r="AY14" s="36">
        <v>6.9000000000000006E-2</v>
      </c>
      <c r="AZ14" s="36">
        <v>7.6999999999999999E-2</v>
      </c>
      <c r="BA14" s="36">
        <v>7.5999999999999998E-2</v>
      </c>
      <c r="BB14" s="36">
        <v>6.6000000000000003E-2</v>
      </c>
      <c r="BC14" s="36">
        <v>0.10299999999999999</v>
      </c>
    </row>
    <row r="15" spans="1:55" ht="15" x14ac:dyDescent="0.25">
      <c r="A15" s="36">
        <v>11</v>
      </c>
      <c r="B15" s="36" t="s">
        <v>52</v>
      </c>
      <c r="C15" s="36">
        <v>1.111</v>
      </c>
      <c r="D15" s="36">
        <v>7.1999999999999995E-2</v>
      </c>
      <c r="E15" s="36">
        <v>6.2E-2</v>
      </c>
      <c r="F15" s="36">
        <v>0.189</v>
      </c>
      <c r="G15" s="36">
        <v>0.189</v>
      </c>
      <c r="H15" s="36">
        <v>0.24399999999999999</v>
      </c>
      <c r="I15" s="36">
        <v>0.13</v>
      </c>
      <c r="J15" s="36">
        <v>0.13300000000000001</v>
      </c>
      <c r="K15" s="36">
        <v>0.13400000000000001</v>
      </c>
      <c r="L15" s="36">
        <v>0.183</v>
      </c>
      <c r="M15" s="36">
        <v>0.17100000000000001</v>
      </c>
      <c r="N15" s="36">
        <v>0.188</v>
      </c>
      <c r="O15" s="36">
        <v>0.14699999999999999</v>
      </c>
      <c r="P15" s="36">
        <v>0.13400000000000001</v>
      </c>
      <c r="Q15" s="36">
        <v>0.13100000000000001</v>
      </c>
      <c r="R15" s="36">
        <v>0.187</v>
      </c>
      <c r="S15" s="36">
        <v>0.16700000000000001</v>
      </c>
      <c r="T15" s="36">
        <v>0.158</v>
      </c>
      <c r="U15" s="36">
        <v>0.13400000000000001</v>
      </c>
      <c r="V15" s="36">
        <v>0.17</v>
      </c>
      <c r="W15" s="36">
        <v>0.14799999999999999</v>
      </c>
      <c r="X15" s="36">
        <v>0.17100000000000001</v>
      </c>
      <c r="Y15" s="36">
        <v>0.184</v>
      </c>
      <c r="Z15" s="36">
        <v>0.158</v>
      </c>
      <c r="AA15" s="36">
        <v>0.125</v>
      </c>
      <c r="AB15" s="36">
        <v>0.14000000000000001</v>
      </c>
      <c r="AC15" s="36">
        <v>0.161</v>
      </c>
      <c r="AD15" s="36">
        <v>0.18</v>
      </c>
      <c r="AE15" s="36">
        <v>0.22800000000000001</v>
      </c>
      <c r="AF15" s="36">
        <v>0.13700000000000001</v>
      </c>
      <c r="AG15" s="36">
        <v>0.17699999999999999</v>
      </c>
      <c r="AH15" s="36">
        <v>0.161</v>
      </c>
      <c r="AI15" s="36">
        <v>0.14599999999999999</v>
      </c>
      <c r="AJ15" s="36">
        <v>0.185</v>
      </c>
      <c r="AK15" s="36">
        <v>0.17699999999999999</v>
      </c>
      <c r="AL15" s="36">
        <v>0.16500000000000001</v>
      </c>
      <c r="AM15" s="36">
        <v>0.13700000000000001</v>
      </c>
      <c r="AN15" s="36">
        <v>0.158</v>
      </c>
      <c r="AO15" s="36">
        <v>0.152</v>
      </c>
      <c r="AP15" s="36">
        <v>0.16600000000000001</v>
      </c>
      <c r="AQ15" s="36">
        <v>0.20399999999999999</v>
      </c>
      <c r="AR15" s="36">
        <v>0.16500000000000001</v>
      </c>
      <c r="AS15" s="36">
        <v>0.17199999999999999</v>
      </c>
      <c r="AT15" s="36">
        <v>0.13100000000000001</v>
      </c>
      <c r="AU15" s="36">
        <v>0.18</v>
      </c>
      <c r="AV15" s="36">
        <v>0.14799999999999999</v>
      </c>
      <c r="AW15" s="36">
        <v>0.184</v>
      </c>
      <c r="AX15" s="36">
        <v>0.186</v>
      </c>
      <c r="AY15" s="36">
        <v>0.185</v>
      </c>
      <c r="AZ15" s="36">
        <v>0.187</v>
      </c>
      <c r="BA15" s="36">
        <v>0.182</v>
      </c>
      <c r="BB15" s="36">
        <v>0.18</v>
      </c>
      <c r="BC15" s="36">
        <v>0.28100000000000003</v>
      </c>
    </row>
    <row r="16" spans="1:55" ht="15" x14ac:dyDescent="0.25">
      <c r="A16" s="36">
        <v>12</v>
      </c>
      <c r="B16" s="36" t="s">
        <v>60</v>
      </c>
      <c r="D16" s="36">
        <v>2.5999999999999999E-2</v>
      </c>
      <c r="E16" s="36">
        <v>2.3E-2</v>
      </c>
      <c r="F16" s="36">
        <v>5.2999999999999999E-2</v>
      </c>
      <c r="G16" s="36">
        <v>5.1999999999999998E-2</v>
      </c>
      <c r="H16" s="36">
        <v>6.9000000000000006E-2</v>
      </c>
      <c r="I16" s="36">
        <v>3.6999999999999998E-2</v>
      </c>
      <c r="J16" s="36">
        <v>3.5999999999999997E-2</v>
      </c>
      <c r="K16" s="36">
        <v>3.7999999999999999E-2</v>
      </c>
      <c r="L16" s="36">
        <v>5.0999999999999997E-2</v>
      </c>
      <c r="M16" s="36">
        <v>0.05</v>
      </c>
      <c r="N16" s="36">
        <v>5.1999999999999998E-2</v>
      </c>
      <c r="O16" s="36">
        <v>0.04</v>
      </c>
      <c r="P16" s="36">
        <v>3.7999999999999999E-2</v>
      </c>
      <c r="Q16" s="36">
        <v>3.5999999999999997E-2</v>
      </c>
      <c r="R16" s="36">
        <v>0.05</v>
      </c>
      <c r="S16" s="36">
        <v>4.7E-2</v>
      </c>
      <c r="T16" s="36">
        <v>4.5999999999999999E-2</v>
      </c>
      <c r="U16" s="36">
        <v>3.7999999999999999E-2</v>
      </c>
      <c r="V16" s="36">
        <v>4.7E-2</v>
      </c>
      <c r="W16" s="36">
        <v>4.2000000000000003E-2</v>
      </c>
      <c r="X16" s="36">
        <v>4.7E-2</v>
      </c>
      <c r="Y16" s="36">
        <v>5.1999999999999998E-2</v>
      </c>
      <c r="Z16" s="36">
        <v>4.4999999999999998E-2</v>
      </c>
      <c r="AA16" s="36">
        <v>3.9E-2</v>
      </c>
      <c r="AB16" s="36">
        <v>3.9E-2</v>
      </c>
      <c r="AC16" s="36">
        <v>4.3999999999999997E-2</v>
      </c>
      <c r="AD16" s="36">
        <v>4.8000000000000001E-2</v>
      </c>
      <c r="AE16" s="36">
        <v>6.2E-2</v>
      </c>
      <c r="AF16" s="36">
        <v>4.4999999999999998E-2</v>
      </c>
      <c r="AG16" s="36">
        <v>4.8000000000000001E-2</v>
      </c>
      <c r="AH16" s="36">
        <v>0.05</v>
      </c>
      <c r="AI16" s="36">
        <v>4.4999999999999998E-2</v>
      </c>
      <c r="AJ16" s="36">
        <v>5.0999999999999997E-2</v>
      </c>
      <c r="AK16" s="36">
        <v>5.0999999999999997E-2</v>
      </c>
      <c r="AL16" s="36">
        <v>4.5999999999999999E-2</v>
      </c>
      <c r="AM16" s="36">
        <v>4.3999999999999997E-2</v>
      </c>
      <c r="AN16" s="36">
        <v>4.2999999999999997E-2</v>
      </c>
      <c r="AO16" s="36">
        <v>4.2999999999999997E-2</v>
      </c>
      <c r="AP16" s="36">
        <v>4.4999999999999998E-2</v>
      </c>
      <c r="AQ16" s="36">
        <v>5.5E-2</v>
      </c>
      <c r="AR16" s="36">
        <v>4.7E-2</v>
      </c>
      <c r="AS16" s="36">
        <v>4.9000000000000002E-2</v>
      </c>
      <c r="AT16" s="36">
        <v>4.2999999999999997E-2</v>
      </c>
      <c r="AU16" s="36">
        <v>5.0999999999999997E-2</v>
      </c>
      <c r="AV16" s="36">
        <v>4.2999999999999997E-2</v>
      </c>
      <c r="AW16" s="36">
        <v>4.9000000000000002E-2</v>
      </c>
      <c r="AX16" s="36">
        <v>5.2999999999999999E-2</v>
      </c>
      <c r="AY16" s="36">
        <v>5.2999999999999999E-2</v>
      </c>
      <c r="AZ16" s="36">
        <v>5.5E-2</v>
      </c>
      <c r="BA16" s="36">
        <v>5.5E-2</v>
      </c>
      <c r="BB16" s="36">
        <v>5.3999999999999999E-2</v>
      </c>
      <c r="BC16" s="36">
        <v>7.1999999999999995E-2</v>
      </c>
    </row>
    <row r="17" spans="1:55" ht="15" x14ac:dyDescent="0.25">
      <c r="A17" s="36">
        <v>13</v>
      </c>
      <c r="B17" s="36" t="s">
        <v>61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36">
        <v>0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>
        <v>0</v>
      </c>
    </row>
    <row r="18" spans="1:55" ht="15" x14ac:dyDescent="0.25">
      <c r="A18" s="36">
        <v>14</v>
      </c>
      <c r="B18" s="36" t="s">
        <v>53</v>
      </c>
      <c r="C18" s="36">
        <v>2E-3</v>
      </c>
      <c r="D18" s="36">
        <v>1.2999999999999999E-2</v>
      </c>
      <c r="E18" s="36">
        <v>1.2E-2</v>
      </c>
      <c r="F18" s="36">
        <v>2.1999999999999999E-2</v>
      </c>
      <c r="G18" s="36">
        <v>2.1999999999999999E-2</v>
      </c>
      <c r="H18" s="36">
        <v>2.9000000000000001E-2</v>
      </c>
      <c r="I18" s="36">
        <v>1.7000000000000001E-2</v>
      </c>
      <c r="J18" s="36">
        <v>1.7000000000000001E-2</v>
      </c>
      <c r="K18" s="36">
        <v>1.7000000000000001E-2</v>
      </c>
      <c r="L18" s="36">
        <v>2.1000000000000001E-2</v>
      </c>
      <c r="M18" s="36">
        <v>2.1000000000000001E-2</v>
      </c>
      <c r="N18" s="36">
        <v>2.1999999999999999E-2</v>
      </c>
      <c r="O18" s="36">
        <v>1.7999999999999999E-2</v>
      </c>
      <c r="P18" s="36">
        <v>1.7000000000000001E-2</v>
      </c>
      <c r="Q18" s="36">
        <v>1.6E-2</v>
      </c>
      <c r="R18" s="36">
        <v>2.1000000000000001E-2</v>
      </c>
      <c r="S18" s="36">
        <v>0.02</v>
      </c>
      <c r="T18" s="36">
        <v>1.9E-2</v>
      </c>
      <c r="U18" s="36">
        <v>1.6E-2</v>
      </c>
      <c r="V18" s="36">
        <v>0.02</v>
      </c>
      <c r="W18" s="36">
        <v>1.7999999999999999E-2</v>
      </c>
      <c r="X18" s="36">
        <v>0.02</v>
      </c>
      <c r="Y18" s="36">
        <v>2.1999999999999999E-2</v>
      </c>
      <c r="Z18" s="36">
        <v>1.9E-2</v>
      </c>
      <c r="AA18" s="36">
        <v>1.7000000000000001E-2</v>
      </c>
      <c r="AB18" s="36">
        <v>1.7000000000000001E-2</v>
      </c>
      <c r="AC18" s="36">
        <v>1.9E-2</v>
      </c>
      <c r="AD18" s="36">
        <v>2.1000000000000001E-2</v>
      </c>
      <c r="AE18" s="36">
        <v>2.5999999999999999E-2</v>
      </c>
      <c r="AF18" s="36">
        <v>1.7999999999999999E-2</v>
      </c>
      <c r="AG18" s="36">
        <v>0.02</v>
      </c>
      <c r="AH18" s="36">
        <v>0.02</v>
      </c>
      <c r="AI18" s="36">
        <v>1.7999999999999999E-2</v>
      </c>
      <c r="AJ18" s="36">
        <v>2.1000000000000001E-2</v>
      </c>
      <c r="AK18" s="36">
        <v>2.1000000000000001E-2</v>
      </c>
      <c r="AL18" s="36">
        <v>1.9E-2</v>
      </c>
      <c r="AM18" s="36">
        <v>1.7999999999999999E-2</v>
      </c>
      <c r="AN18" s="36">
        <v>1.7999999999999999E-2</v>
      </c>
      <c r="AO18" s="36">
        <v>1.7999999999999999E-2</v>
      </c>
      <c r="AP18" s="36">
        <v>1.9E-2</v>
      </c>
      <c r="AQ18" s="36">
        <v>2.3E-2</v>
      </c>
      <c r="AR18" s="36">
        <v>1.9E-2</v>
      </c>
      <c r="AS18" s="36">
        <v>0.02</v>
      </c>
      <c r="AT18" s="36">
        <v>1.7000000000000001E-2</v>
      </c>
      <c r="AU18" s="36">
        <v>2.1000000000000001E-2</v>
      </c>
      <c r="AV18" s="36">
        <v>1.7999999999999999E-2</v>
      </c>
      <c r="AW18" s="36">
        <v>0.02</v>
      </c>
      <c r="AX18" s="36">
        <v>2.1999999999999999E-2</v>
      </c>
      <c r="AY18" s="36">
        <v>2.1999999999999999E-2</v>
      </c>
      <c r="AZ18" s="36">
        <v>2.1999999999999999E-2</v>
      </c>
      <c r="BA18" s="36">
        <v>2.1999999999999999E-2</v>
      </c>
      <c r="BB18" s="36">
        <v>2.1999999999999999E-2</v>
      </c>
      <c r="BC18" s="36">
        <v>2.9000000000000001E-2</v>
      </c>
    </row>
    <row r="19" spans="1:55" ht="15" x14ac:dyDescent="0.25">
      <c r="A19" s="36">
        <v>15</v>
      </c>
      <c r="B19" s="36" t="s">
        <v>54</v>
      </c>
      <c r="C19" s="36">
        <v>6.0000000000000001E-3</v>
      </c>
      <c r="D19" s="36">
        <v>1.6E-2</v>
      </c>
      <c r="E19" s="36">
        <v>8.0000000000000002E-3</v>
      </c>
      <c r="F19" s="36">
        <v>9.9000000000000005E-2</v>
      </c>
      <c r="G19" s="36">
        <v>9.8000000000000004E-2</v>
      </c>
      <c r="H19" s="36">
        <v>0.13100000000000001</v>
      </c>
      <c r="I19" s="36">
        <v>4.3999999999999997E-2</v>
      </c>
      <c r="J19" s="36">
        <v>6.3E-2</v>
      </c>
      <c r="K19" s="36">
        <v>4.4999999999999998E-2</v>
      </c>
      <c r="L19" s="36">
        <v>9.4E-2</v>
      </c>
      <c r="M19" s="36">
        <v>9.0999999999999998E-2</v>
      </c>
      <c r="N19" s="36">
        <v>9.8000000000000004E-2</v>
      </c>
      <c r="O19" s="36">
        <v>5.2999999999999999E-2</v>
      </c>
      <c r="P19" s="36">
        <v>4.8000000000000001E-2</v>
      </c>
      <c r="Q19" s="36">
        <v>4.5999999999999999E-2</v>
      </c>
      <c r="R19" s="36">
        <v>9.5000000000000001E-2</v>
      </c>
      <c r="S19" s="36">
        <v>8.6999999999999994E-2</v>
      </c>
      <c r="T19" s="36">
        <v>8.4000000000000005E-2</v>
      </c>
      <c r="U19" s="36">
        <v>5.0999999999999997E-2</v>
      </c>
      <c r="V19" s="36">
        <v>6.4000000000000001E-2</v>
      </c>
      <c r="W19" s="36">
        <v>5.5E-2</v>
      </c>
      <c r="X19" s="36">
        <v>8.7999999999999995E-2</v>
      </c>
      <c r="Y19" s="36">
        <v>9.6000000000000002E-2</v>
      </c>
      <c r="Z19" s="36">
        <v>8.2000000000000003E-2</v>
      </c>
      <c r="AA19" s="36">
        <v>6.9000000000000006E-2</v>
      </c>
      <c r="AB19" s="36">
        <v>5.2999999999999999E-2</v>
      </c>
      <c r="AC19" s="36">
        <v>5.8999999999999997E-2</v>
      </c>
      <c r="AD19" s="36">
        <v>9.1999999999999998E-2</v>
      </c>
      <c r="AE19" s="36">
        <v>0.11700000000000001</v>
      </c>
      <c r="AF19" s="36">
        <v>7.9000000000000001E-2</v>
      </c>
      <c r="AG19" s="36">
        <v>6.6000000000000003E-2</v>
      </c>
      <c r="AH19" s="36">
        <v>0.09</v>
      </c>
      <c r="AI19" s="36">
        <v>5.7000000000000002E-2</v>
      </c>
      <c r="AJ19" s="36">
        <v>9.5000000000000001E-2</v>
      </c>
      <c r="AK19" s="36">
        <v>9.1999999999999998E-2</v>
      </c>
      <c r="AL19" s="36">
        <v>8.4000000000000005E-2</v>
      </c>
      <c r="AM19" s="36">
        <v>7.5999999999999998E-2</v>
      </c>
      <c r="AN19" s="36">
        <v>5.8000000000000003E-2</v>
      </c>
      <c r="AO19" s="36">
        <v>5.8000000000000003E-2</v>
      </c>
      <c r="AP19" s="36">
        <v>8.3000000000000004E-2</v>
      </c>
      <c r="AQ19" s="36">
        <v>0.104</v>
      </c>
      <c r="AR19" s="36">
        <v>6.2E-2</v>
      </c>
      <c r="AS19" s="36">
        <v>8.7999999999999995E-2</v>
      </c>
      <c r="AT19" s="36">
        <v>7.3999999999999996E-2</v>
      </c>
      <c r="AU19" s="36">
        <v>9.1999999999999998E-2</v>
      </c>
      <c r="AV19" s="36">
        <v>7.5999999999999998E-2</v>
      </c>
      <c r="AW19" s="36">
        <v>9.0999999999999998E-2</v>
      </c>
      <c r="AX19" s="36">
        <v>9.5000000000000001E-2</v>
      </c>
      <c r="AY19" s="36">
        <v>9.5000000000000001E-2</v>
      </c>
      <c r="AZ19" s="36">
        <v>9.7000000000000003E-2</v>
      </c>
      <c r="BA19" s="36">
        <v>9.9000000000000005E-2</v>
      </c>
      <c r="BB19" s="36">
        <v>9.6000000000000002E-2</v>
      </c>
      <c r="BC19" s="36">
        <v>0.13100000000000001</v>
      </c>
    </row>
    <row r="20" spans="1:55" ht="15" x14ac:dyDescent="0.25">
      <c r="A20" s="36">
        <v>16</v>
      </c>
      <c r="B20" s="36" t="s">
        <v>56</v>
      </c>
      <c r="C20" s="36">
        <v>4.8000000000000001E-2</v>
      </c>
      <c r="D20" s="36">
        <v>5.6000000000000001E-2</v>
      </c>
      <c r="E20" s="36">
        <v>4.9000000000000002E-2</v>
      </c>
      <c r="F20" s="36">
        <v>0.16200000000000001</v>
      </c>
      <c r="G20" s="36">
        <v>0.16300000000000001</v>
      </c>
      <c r="H20" s="36">
        <v>0.21299999999999999</v>
      </c>
      <c r="I20" s="36">
        <v>0.109</v>
      </c>
      <c r="J20" s="36">
        <v>0.109</v>
      </c>
      <c r="K20" s="36">
        <v>0.11</v>
      </c>
      <c r="L20" s="36">
        <v>0.16500000000000001</v>
      </c>
      <c r="M20" s="36">
        <v>0.154</v>
      </c>
      <c r="N20" s="36">
        <v>0.16900000000000001</v>
      </c>
      <c r="O20" s="36">
        <v>0.122</v>
      </c>
      <c r="P20" s="36">
        <v>0.112</v>
      </c>
      <c r="Q20" s="36">
        <v>0.109</v>
      </c>
      <c r="R20" s="36">
        <v>0.17</v>
      </c>
      <c r="S20" s="36">
        <v>0.152</v>
      </c>
      <c r="T20" s="36">
        <v>0.14199999999999999</v>
      </c>
      <c r="U20" s="36">
        <v>0.112</v>
      </c>
      <c r="V20" s="36">
        <v>0.14499999999999999</v>
      </c>
      <c r="W20" s="36">
        <v>0.126</v>
      </c>
      <c r="X20" s="36">
        <v>0.155</v>
      </c>
      <c r="Y20" s="36">
        <v>0.16600000000000001</v>
      </c>
      <c r="Z20" s="36">
        <v>0.14299999999999999</v>
      </c>
      <c r="AA20" s="36">
        <v>0.113</v>
      </c>
      <c r="AB20" s="36">
        <v>0.121</v>
      </c>
      <c r="AC20" s="36">
        <v>0.13800000000000001</v>
      </c>
      <c r="AD20" s="36">
        <v>0.16300000000000001</v>
      </c>
      <c r="AE20" s="36">
        <v>0.20899999999999999</v>
      </c>
      <c r="AF20" s="36">
        <v>0.13300000000000001</v>
      </c>
      <c r="AG20" s="36">
        <v>0.155</v>
      </c>
      <c r="AH20" s="36">
        <v>0.151</v>
      </c>
      <c r="AI20" s="36">
        <v>0.129</v>
      </c>
      <c r="AJ20" s="36">
        <v>0.17100000000000001</v>
      </c>
      <c r="AK20" s="36">
        <v>0.16400000000000001</v>
      </c>
      <c r="AL20" s="36">
        <v>0.154</v>
      </c>
      <c r="AM20" s="36">
        <v>0.13</v>
      </c>
      <c r="AN20" s="36">
        <v>0.14299999999999999</v>
      </c>
      <c r="AO20" s="36">
        <v>0.13600000000000001</v>
      </c>
      <c r="AP20" s="36">
        <v>0.156</v>
      </c>
      <c r="AQ20" s="36">
        <v>0.192</v>
      </c>
      <c r="AR20" s="36">
        <v>0.153</v>
      </c>
      <c r="AS20" s="36">
        <v>0.16</v>
      </c>
      <c r="AT20" s="36">
        <v>0.13</v>
      </c>
      <c r="AU20" s="36">
        <v>0.16900000000000001</v>
      </c>
      <c r="AV20" s="36">
        <v>0.14000000000000001</v>
      </c>
      <c r="AW20" s="36">
        <v>0.17499999999999999</v>
      </c>
      <c r="AX20" s="36">
        <v>0.17699999999999999</v>
      </c>
      <c r="AY20" s="36">
        <v>0.183</v>
      </c>
      <c r="AZ20" s="36">
        <v>0.186</v>
      </c>
      <c r="BA20" s="36">
        <v>0.188</v>
      </c>
      <c r="BB20" s="36">
        <v>0.188</v>
      </c>
      <c r="BC20" s="36">
        <v>0.28399999999999997</v>
      </c>
    </row>
    <row r="21" spans="1:55" ht="15" x14ac:dyDescent="0.25">
      <c r="A21" s="36">
        <v>17</v>
      </c>
      <c r="B21" s="36" t="s">
        <v>57</v>
      </c>
      <c r="C21" s="36">
        <v>4.8000000000000001E-2</v>
      </c>
      <c r="D21" s="36">
        <v>4.3999999999999997E-2</v>
      </c>
      <c r="E21" s="36">
        <v>3.6999999999999998E-2</v>
      </c>
      <c r="F21" s="36">
        <v>0.16300000000000001</v>
      </c>
      <c r="G21" s="36">
        <v>0.16300000000000001</v>
      </c>
      <c r="H21" s="36">
        <v>0.21199999999999999</v>
      </c>
      <c r="I21" s="36">
        <v>0.10299999999999999</v>
      </c>
      <c r="J21" s="36">
        <v>0.104</v>
      </c>
      <c r="K21" s="36">
        <v>0.105</v>
      </c>
      <c r="L21" s="36">
        <v>0.16500000000000001</v>
      </c>
      <c r="M21" s="36">
        <v>0.16200000000000001</v>
      </c>
      <c r="N21" s="36">
        <v>0.17</v>
      </c>
      <c r="O21" s="36">
        <v>0.115</v>
      </c>
      <c r="P21" s="36">
        <v>0.109</v>
      </c>
      <c r="Q21" s="36">
        <v>0.10299999999999999</v>
      </c>
      <c r="R21" s="36">
        <v>0.17</v>
      </c>
      <c r="S21" s="36">
        <v>0.156</v>
      </c>
      <c r="T21" s="36">
        <v>0.14899999999999999</v>
      </c>
      <c r="U21" s="36">
        <v>0.113</v>
      </c>
      <c r="V21" s="36">
        <v>0.14699999999999999</v>
      </c>
      <c r="W21" s="36">
        <v>0.127</v>
      </c>
      <c r="X21" s="36">
        <v>0.158</v>
      </c>
      <c r="Y21" s="36">
        <v>0.17100000000000001</v>
      </c>
      <c r="Z21" s="36">
        <v>0.14899999999999999</v>
      </c>
      <c r="AA21" s="36">
        <v>0.11700000000000001</v>
      </c>
      <c r="AB21" s="36">
        <v>0.121</v>
      </c>
      <c r="AC21" s="36">
        <v>0.13800000000000001</v>
      </c>
      <c r="AD21" s="36">
        <v>0.16700000000000001</v>
      </c>
      <c r="AE21" s="36">
        <v>0.21099999999999999</v>
      </c>
      <c r="AF21" s="36">
        <v>0.14899999999999999</v>
      </c>
      <c r="AG21" s="36">
        <v>0.157</v>
      </c>
      <c r="AH21" s="36">
        <v>0.16200000000000001</v>
      </c>
      <c r="AI21" s="36">
        <v>0.14099999999999999</v>
      </c>
      <c r="AJ21" s="36">
        <v>0.17599999999999999</v>
      </c>
      <c r="AK21" s="36">
        <v>0.17399999999999999</v>
      </c>
      <c r="AL21" s="36">
        <v>0.16</v>
      </c>
      <c r="AM21" s="36">
        <v>0.14099999999999999</v>
      </c>
      <c r="AN21" s="36">
        <v>0.14399999999999999</v>
      </c>
      <c r="AO21" s="36">
        <v>0.14299999999999999</v>
      </c>
      <c r="AP21" s="36">
        <v>0.16200000000000001</v>
      </c>
      <c r="AQ21" s="36">
        <v>0.19700000000000001</v>
      </c>
      <c r="AR21" s="36">
        <v>0.16200000000000001</v>
      </c>
      <c r="AS21" s="36">
        <v>0.17</v>
      </c>
      <c r="AT21" s="36">
        <v>0.14599999999999999</v>
      </c>
      <c r="AU21" s="36">
        <v>0.17899999999999999</v>
      </c>
      <c r="AV21" s="36">
        <v>0.154</v>
      </c>
      <c r="AW21" s="36">
        <v>0.17899999999999999</v>
      </c>
      <c r="AX21" s="36">
        <v>0.187</v>
      </c>
      <c r="AY21" s="36">
        <v>0.19500000000000001</v>
      </c>
      <c r="AZ21" s="36">
        <v>0.20200000000000001</v>
      </c>
      <c r="BA21" s="36">
        <v>0.20699999999999999</v>
      </c>
      <c r="BB21" s="36">
        <v>0.20100000000000001</v>
      </c>
      <c r="BC21" s="36">
        <v>0.3</v>
      </c>
    </row>
    <row r="22" spans="1:55" ht="15" x14ac:dyDescent="0.25">
      <c r="A22" s="36">
        <v>18</v>
      </c>
      <c r="B22" s="36" t="s">
        <v>58</v>
      </c>
      <c r="C22" s="36">
        <v>1.2E-2</v>
      </c>
      <c r="D22" s="36">
        <v>0.107</v>
      </c>
      <c r="E22" s="36">
        <v>9.2999999999999999E-2</v>
      </c>
      <c r="F22" s="36">
        <v>0.21199999999999999</v>
      </c>
      <c r="G22" s="36">
        <v>0.20599999999999999</v>
      </c>
      <c r="H22" s="36">
        <v>0.27100000000000002</v>
      </c>
      <c r="I22" s="36">
        <v>0.16200000000000001</v>
      </c>
      <c r="J22" s="36">
        <v>0.156</v>
      </c>
      <c r="K22" s="36">
        <v>0.16500000000000001</v>
      </c>
      <c r="L22" s="36">
        <v>0.19400000000000001</v>
      </c>
      <c r="M22" s="36">
        <v>0.19700000000000001</v>
      </c>
      <c r="N22" s="36">
        <v>0.2</v>
      </c>
      <c r="O22" s="36">
        <v>0.17100000000000001</v>
      </c>
      <c r="P22" s="36">
        <v>0.16800000000000001</v>
      </c>
      <c r="Q22">
        <v>0.153</v>
      </c>
      <c r="R22" s="36">
        <v>0.19800000000000001</v>
      </c>
      <c r="S22" s="36">
        <v>0.185</v>
      </c>
      <c r="T22" s="36">
        <v>0.17499999999999999</v>
      </c>
      <c r="U22" s="36">
        <v>0.161</v>
      </c>
      <c r="V22" s="36">
        <v>0.19600000000000001</v>
      </c>
      <c r="W22" s="36">
        <v>0.17699999999999999</v>
      </c>
      <c r="X22" s="36">
        <v>0.185</v>
      </c>
      <c r="Y22" s="36">
        <v>0.20499999999999999</v>
      </c>
      <c r="Z22" s="36">
        <v>0.16800000000000001</v>
      </c>
      <c r="AA22" s="36">
        <v>0.158</v>
      </c>
      <c r="AB22" s="36">
        <v>0.16300000000000001</v>
      </c>
      <c r="AC22" s="36">
        <v>0.17499999999999999</v>
      </c>
      <c r="AD22" s="36">
        <v>0.192</v>
      </c>
      <c r="AE22" s="36">
        <v>0.23799999999999999</v>
      </c>
      <c r="AF22" s="36">
        <v>0.18099999999999999</v>
      </c>
      <c r="AG22" s="36">
        <v>0.19</v>
      </c>
      <c r="AH22" s="36">
        <v>0.19900000000000001</v>
      </c>
      <c r="AI22" s="36">
        <v>0.17599999999999999</v>
      </c>
      <c r="AJ22" s="36">
        <v>0.19600000000000001</v>
      </c>
      <c r="AK22" s="36">
        <v>0.192</v>
      </c>
      <c r="AL22" s="36">
        <v>0.17399999999999999</v>
      </c>
      <c r="AM22" s="36">
        <v>0.16400000000000001</v>
      </c>
      <c r="AN22" s="36">
        <v>0.161</v>
      </c>
      <c r="AO22" s="36">
        <v>0.16600000000000001</v>
      </c>
      <c r="AP22" s="36">
        <v>0.17299999999999999</v>
      </c>
      <c r="AQ22" s="36">
        <v>0.21299999999999999</v>
      </c>
      <c r="AR22" s="36">
        <v>0.17699999999999999</v>
      </c>
      <c r="AS22" s="36">
        <v>0.182</v>
      </c>
      <c r="AT22" s="36">
        <v>0.16</v>
      </c>
      <c r="AU22" s="36">
        <v>0.19500000000000001</v>
      </c>
      <c r="AV22" s="36">
        <v>0.16200000000000001</v>
      </c>
      <c r="AW22" s="36">
        <v>0.18</v>
      </c>
      <c r="AX22" s="36">
        <v>0.19600000000000001</v>
      </c>
      <c r="AY22" s="36">
        <v>0.20200000000000001</v>
      </c>
      <c r="AZ22" s="36">
        <v>0.20799999999999999</v>
      </c>
      <c r="BA22" s="36">
        <v>0.215</v>
      </c>
      <c r="BB22" s="36">
        <v>0.20300000000000001</v>
      </c>
      <c r="BC22" s="36">
        <v>0.29299999999999998</v>
      </c>
    </row>
    <row r="25" spans="1:55" x14ac:dyDescent="0.2">
      <c r="C25" s="12">
        <v>1</v>
      </c>
      <c r="D25" s="12">
        <v>2</v>
      </c>
      <c r="E25" s="12">
        <v>3</v>
      </c>
      <c r="F25" s="12">
        <v>4</v>
      </c>
      <c r="G25" s="12">
        <v>5</v>
      </c>
      <c r="H25" s="12">
        <v>6</v>
      </c>
      <c r="I25" s="12">
        <v>7</v>
      </c>
      <c r="J25" s="12">
        <v>8</v>
      </c>
      <c r="K25" s="12">
        <v>9</v>
      </c>
      <c r="L25" s="12">
        <v>10</v>
      </c>
      <c r="M25" s="12">
        <v>11</v>
      </c>
      <c r="N25" s="12">
        <v>12</v>
      </c>
      <c r="O25" s="12">
        <v>13</v>
      </c>
      <c r="P25" s="12">
        <v>14</v>
      </c>
      <c r="Q25" s="12">
        <v>15</v>
      </c>
      <c r="R25" s="12">
        <v>16</v>
      </c>
      <c r="S25" s="12">
        <v>17</v>
      </c>
      <c r="T25" s="12">
        <v>18</v>
      </c>
      <c r="U25" s="12">
        <v>19</v>
      </c>
      <c r="V25" s="12">
        <v>20</v>
      </c>
      <c r="W25" s="12">
        <v>21</v>
      </c>
      <c r="X25" s="12">
        <v>22</v>
      </c>
      <c r="Y25" s="12">
        <v>23</v>
      </c>
      <c r="Z25" s="12">
        <v>24</v>
      </c>
      <c r="AA25" s="12">
        <v>25</v>
      </c>
      <c r="AB25" s="12">
        <v>26</v>
      </c>
      <c r="AC25" s="12">
        <v>27</v>
      </c>
      <c r="AD25" s="12">
        <v>28</v>
      </c>
      <c r="AE25" s="12">
        <v>29</v>
      </c>
      <c r="AF25" s="12">
        <v>30</v>
      </c>
      <c r="AG25" s="12">
        <v>31</v>
      </c>
      <c r="AH25" s="12">
        <v>32</v>
      </c>
      <c r="AI25" s="12">
        <v>33</v>
      </c>
      <c r="AJ25" s="12">
        <v>34</v>
      </c>
      <c r="AK25" s="12">
        <v>35</v>
      </c>
      <c r="AL25" s="12">
        <v>36</v>
      </c>
      <c r="AM25" s="12">
        <v>37</v>
      </c>
      <c r="AN25" s="12">
        <v>38</v>
      </c>
      <c r="AO25" s="12">
        <v>39</v>
      </c>
      <c r="AP25" s="12">
        <v>40</v>
      </c>
      <c r="AQ25" s="12">
        <v>41</v>
      </c>
      <c r="AR25" s="12">
        <v>42</v>
      </c>
      <c r="AS25" s="12">
        <v>43</v>
      </c>
      <c r="AT25" s="12">
        <v>44</v>
      </c>
      <c r="AU25" s="12">
        <v>45</v>
      </c>
      <c r="AV25" s="12">
        <v>46</v>
      </c>
      <c r="AW25" s="12">
        <v>47</v>
      </c>
      <c r="AX25" s="12">
        <v>48</v>
      </c>
      <c r="AY25" s="12">
        <v>49</v>
      </c>
      <c r="AZ25" s="12">
        <v>50</v>
      </c>
      <c r="BA25" s="12">
        <v>51</v>
      </c>
      <c r="BB25" s="12">
        <v>52</v>
      </c>
    </row>
    <row r="26" spans="1:55" x14ac:dyDescent="0.2">
      <c r="B26" s="31" t="s">
        <v>24</v>
      </c>
      <c r="C26" t="s">
        <v>27</v>
      </c>
      <c r="F26" t="s">
        <v>27</v>
      </c>
      <c r="I26" t="s">
        <v>20</v>
      </c>
      <c r="L26" t="s">
        <v>20</v>
      </c>
      <c r="O26" t="s">
        <v>18</v>
      </c>
      <c r="R26" t="s">
        <v>18</v>
      </c>
      <c r="U26" t="s">
        <v>17</v>
      </c>
      <c r="X26" t="s">
        <v>17</v>
      </c>
      <c r="AA26" t="s">
        <v>16</v>
      </c>
      <c r="AD26" t="s">
        <v>16</v>
      </c>
      <c r="AG26" t="s">
        <v>15</v>
      </c>
      <c r="AJ26" t="s">
        <v>15</v>
      </c>
      <c r="AM26" t="s">
        <v>14</v>
      </c>
      <c r="AP26" t="s">
        <v>14</v>
      </c>
      <c r="AS26" t="s">
        <v>9</v>
      </c>
      <c r="AV26" t="s">
        <v>9</v>
      </c>
      <c r="AY26" t="s">
        <v>4</v>
      </c>
      <c r="BB26" t="s">
        <v>4</v>
      </c>
    </row>
    <row r="27" spans="1:55" x14ac:dyDescent="0.2">
      <c r="B27" s="31" t="s">
        <v>25</v>
      </c>
      <c r="C27" s="40" t="s">
        <v>28</v>
      </c>
      <c r="D27" s="40" t="s">
        <v>29</v>
      </c>
      <c r="E27" s="40" t="s">
        <v>30</v>
      </c>
      <c r="F27" s="41" t="s">
        <v>31</v>
      </c>
      <c r="G27" s="41" t="s">
        <v>32</v>
      </c>
      <c r="H27" s="41" t="s">
        <v>33</v>
      </c>
      <c r="I27" s="40" t="s">
        <v>28</v>
      </c>
      <c r="J27" s="40" t="s">
        <v>29</v>
      </c>
      <c r="K27" s="40" t="s">
        <v>30</v>
      </c>
      <c r="L27" s="41" t="s">
        <v>31</v>
      </c>
      <c r="M27" s="41" t="s">
        <v>32</v>
      </c>
      <c r="N27" s="41" t="s">
        <v>33</v>
      </c>
      <c r="O27" s="40" t="s">
        <v>28</v>
      </c>
      <c r="P27" s="40" t="s">
        <v>29</v>
      </c>
      <c r="Q27" s="40" t="s">
        <v>30</v>
      </c>
      <c r="R27" s="41" t="s">
        <v>31</v>
      </c>
      <c r="S27" s="41" t="s">
        <v>32</v>
      </c>
      <c r="T27" s="41" t="s">
        <v>33</v>
      </c>
      <c r="U27" s="40" t="s">
        <v>28</v>
      </c>
      <c r="V27" s="40" t="s">
        <v>29</v>
      </c>
      <c r="W27" s="40" t="s">
        <v>30</v>
      </c>
      <c r="X27" s="41" t="s">
        <v>31</v>
      </c>
      <c r="Y27" s="41" t="s">
        <v>32</v>
      </c>
      <c r="Z27" s="41" t="s">
        <v>33</v>
      </c>
      <c r="AA27" s="40" t="s">
        <v>28</v>
      </c>
      <c r="AB27" s="40" t="s">
        <v>29</v>
      </c>
      <c r="AC27" s="40" t="s">
        <v>30</v>
      </c>
      <c r="AD27" s="41" t="s">
        <v>31</v>
      </c>
      <c r="AE27" s="41" t="s">
        <v>32</v>
      </c>
      <c r="AF27" s="41" t="s">
        <v>33</v>
      </c>
      <c r="AG27" s="40" t="s">
        <v>28</v>
      </c>
      <c r="AH27" s="40" t="s">
        <v>29</v>
      </c>
      <c r="AI27" s="40" t="s">
        <v>30</v>
      </c>
      <c r="AJ27" s="41" t="s">
        <v>31</v>
      </c>
      <c r="AK27" s="41" t="s">
        <v>32</v>
      </c>
      <c r="AL27" s="41" t="s">
        <v>33</v>
      </c>
      <c r="AM27" s="40" t="s">
        <v>28</v>
      </c>
      <c r="AN27" s="40" t="s">
        <v>29</v>
      </c>
      <c r="AO27" s="40" t="s">
        <v>30</v>
      </c>
      <c r="AP27" s="41" t="s">
        <v>31</v>
      </c>
      <c r="AQ27" s="41" t="s">
        <v>32</v>
      </c>
      <c r="AR27" s="41" t="s">
        <v>33</v>
      </c>
      <c r="AS27" s="40" t="s">
        <v>28</v>
      </c>
      <c r="AT27" s="40" t="s">
        <v>29</v>
      </c>
      <c r="AU27" s="40" t="s">
        <v>30</v>
      </c>
      <c r="AV27" s="41" t="s">
        <v>31</v>
      </c>
      <c r="AW27" s="41" t="s">
        <v>32</v>
      </c>
      <c r="AX27" s="41" t="s">
        <v>33</v>
      </c>
      <c r="AY27" s="40" t="s">
        <v>28</v>
      </c>
      <c r="AZ27" s="40" t="s">
        <v>29</v>
      </c>
      <c r="BA27" s="41" t="s">
        <v>31</v>
      </c>
      <c r="BB27" s="41" t="s">
        <v>32</v>
      </c>
    </row>
    <row r="28" spans="1:55" x14ac:dyDescent="0.2">
      <c r="A28" t="s">
        <v>67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>
        <v>51</v>
      </c>
      <c r="BB28">
        <v>52</v>
      </c>
      <c r="BC28" s="39" t="s">
        <v>65</v>
      </c>
    </row>
    <row r="29" spans="1:55" ht="15" x14ac:dyDescent="0.25">
      <c r="A29" s="36">
        <v>1</v>
      </c>
      <c r="B29" s="36" t="s">
        <v>41</v>
      </c>
      <c r="C29" s="36">
        <v>4.1000000000000002E-2</v>
      </c>
      <c r="D29" s="36">
        <v>5.0999999999999997E-2</v>
      </c>
      <c r="E29" s="36">
        <v>3.5000000000000003E-2</v>
      </c>
      <c r="F29" s="36">
        <v>0.107</v>
      </c>
      <c r="G29" s="36">
        <v>0.13800000000000001</v>
      </c>
      <c r="H29" s="36">
        <v>8.1000000000000003E-2</v>
      </c>
      <c r="I29" s="36">
        <v>4.3999999999999997E-2</v>
      </c>
      <c r="J29" s="36">
        <v>4.5999999999999999E-2</v>
      </c>
      <c r="K29" s="36">
        <v>3.7999999999999999E-2</v>
      </c>
      <c r="L29" s="36">
        <v>0.11700000000000001</v>
      </c>
      <c r="M29" s="36">
        <v>0.13700000000000001</v>
      </c>
      <c r="N29" s="36">
        <v>0.14599999999999999</v>
      </c>
      <c r="O29" s="36">
        <v>2.5999999999999999E-2</v>
      </c>
      <c r="P29" s="36">
        <v>3.6999999999999998E-2</v>
      </c>
      <c r="Q29" s="36">
        <v>3.3000000000000002E-2</v>
      </c>
      <c r="R29" s="36">
        <v>0.14000000000000001</v>
      </c>
      <c r="S29" s="36">
        <v>8.2000000000000003E-2</v>
      </c>
      <c r="T29" s="36">
        <v>0.13400000000000001</v>
      </c>
      <c r="U29" s="36">
        <v>8.0000000000000002E-3</v>
      </c>
      <c r="V29" s="36">
        <v>2.7E-2</v>
      </c>
      <c r="W29" s="36">
        <v>2.5000000000000001E-2</v>
      </c>
      <c r="X29" s="9">
        <v>0</v>
      </c>
      <c r="Y29" s="36">
        <v>0.08</v>
      </c>
      <c r="Z29" s="36">
        <v>9.1999999999999998E-2</v>
      </c>
      <c r="AA29" s="36">
        <v>3.4000000000000002E-2</v>
      </c>
      <c r="AB29" s="36">
        <v>2.8000000000000001E-2</v>
      </c>
      <c r="AC29" s="36">
        <v>2.3E-2</v>
      </c>
      <c r="AD29" s="36">
        <v>7.0000000000000007E-2</v>
      </c>
      <c r="AE29" s="36">
        <v>5.0999999999999997E-2</v>
      </c>
      <c r="AF29" s="36">
        <v>8.2000000000000003E-2</v>
      </c>
      <c r="AG29" s="36">
        <v>2.5000000000000001E-2</v>
      </c>
      <c r="AH29" s="36">
        <v>0.02</v>
      </c>
      <c r="AI29" s="36">
        <v>1.0999999999999999E-2</v>
      </c>
      <c r="AJ29" s="36">
        <v>6.6000000000000003E-2</v>
      </c>
      <c r="AK29" s="36">
        <v>5.3999999999999999E-2</v>
      </c>
      <c r="AL29" s="36">
        <v>5.2999999999999999E-2</v>
      </c>
      <c r="AM29" s="36">
        <v>0.02</v>
      </c>
      <c r="AN29" s="36">
        <v>2.1999999999999999E-2</v>
      </c>
      <c r="AO29" s="36">
        <v>1.2E-2</v>
      </c>
      <c r="AP29" s="36">
        <v>5.3999999999999999E-2</v>
      </c>
      <c r="AQ29" s="36">
        <v>5.2999999999999999E-2</v>
      </c>
      <c r="AR29" s="36">
        <v>5.3999999999999999E-2</v>
      </c>
      <c r="AS29" s="36">
        <v>1.4E-2</v>
      </c>
      <c r="AT29" s="36">
        <v>2.3E-2</v>
      </c>
      <c r="AU29" s="36">
        <v>1.7000000000000001E-2</v>
      </c>
      <c r="AV29" s="36">
        <v>2.7E-2</v>
      </c>
      <c r="AW29" s="36">
        <v>1.7999999999999999E-2</v>
      </c>
      <c r="AY29" s="36">
        <v>1.0999999999999999E-2</v>
      </c>
      <c r="AZ29" s="36">
        <v>1.0999999999999999E-2</v>
      </c>
      <c r="BB29" s="36">
        <v>0.01</v>
      </c>
    </row>
    <row r="30" spans="1:55" ht="15" x14ac:dyDescent="0.25">
      <c r="A30" s="36">
        <v>2</v>
      </c>
      <c r="B30" s="36" t="s">
        <v>43</v>
      </c>
      <c r="C30" s="36">
        <v>1.7000000000000001E-2</v>
      </c>
      <c r="D30" s="36">
        <v>1.4999999999999999E-2</v>
      </c>
      <c r="E30" s="36">
        <v>1.2E-2</v>
      </c>
      <c r="F30" s="36">
        <v>2.1999999999999999E-2</v>
      </c>
      <c r="G30" s="36">
        <v>3.4000000000000002E-2</v>
      </c>
      <c r="H30" s="36">
        <v>2.5000000000000001E-2</v>
      </c>
      <c r="I30" s="36">
        <v>2.7E-2</v>
      </c>
      <c r="J30" s="36">
        <v>2.8000000000000001E-2</v>
      </c>
      <c r="K30" s="36">
        <v>2.9000000000000001E-2</v>
      </c>
      <c r="L30" s="36">
        <v>4.5999999999999999E-2</v>
      </c>
      <c r="M30" s="36">
        <v>6.3E-2</v>
      </c>
      <c r="N30" s="36">
        <v>5.3999999999999999E-2</v>
      </c>
      <c r="O30" s="36">
        <v>2.5000000000000001E-2</v>
      </c>
      <c r="P30" s="36">
        <v>2.9000000000000001E-2</v>
      </c>
      <c r="Q30" s="36">
        <v>0.02</v>
      </c>
      <c r="R30" s="36">
        <v>0.05</v>
      </c>
      <c r="S30" s="36">
        <v>3.3000000000000002E-2</v>
      </c>
      <c r="T30" s="36">
        <v>5.3999999999999999E-2</v>
      </c>
      <c r="U30" s="36">
        <v>0.02</v>
      </c>
      <c r="V30" s="36">
        <v>4.1000000000000002E-2</v>
      </c>
      <c r="W30" s="36">
        <v>4.4999999999999998E-2</v>
      </c>
      <c r="Y30" s="36">
        <v>4.7E-2</v>
      </c>
      <c r="Z30" s="36">
        <v>5.1999999999999998E-2</v>
      </c>
      <c r="AA30" s="36">
        <v>0.04</v>
      </c>
      <c r="AB30" s="36">
        <v>3.6999999999999998E-2</v>
      </c>
      <c r="AC30" s="36">
        <v>3.5000000000000003E-2</v>
      </c>
      <c r="AD30" s="36">
        <v>4.7E-2</v>
      </c>
      <c r="AE30" s="36">
        <v>3.7999999999999999E-2</v>
      </c>
      <c r="AF30" s="36">
        <v>4.8000000000000001E-2</v>
      </c>
      <c r="AG30" s="36">
        <v>6.2E-2</v>
      </c>
      <c r="AH30" s="36">
        <v>5.1999999999999998E-2</v>
      </c>
      <c r="AI30" s="36">
        <v>4.4999999999999998E-2</v>
      </c>
      <c r="AJ30" s="36">
        <v>6.2E-2</v>
      </c>
      <c r="AK30" s="36">
        <v>5.6000000000000001E-2</v>
      </c>
      <c r="AL30" s="36">
        <v>4.9000000000000002E-2</v>
      </c>
      <c r="AM30" s="36">
        <v>0.06</v>
      </c>
      <c r="AN30" s="36">
        <v>6.3E-2</v>
      </c>
      <c r="AO30" s="36">
        <v>6.7000000000000004E-2</v>
      </c>
      <c r="AP30" s="36">
        <v>7.1999999999999995E-2</v>
      </c>
      <c r="AQ30" s="36">
        <v>6.6000000000000003E-2</v>
      </c>
      <c r="AR30" s="36">
        <v>6.7000000000000004E-2</v>
      </c>
      <c r="AS30" s="36">
        <v>7.0000000000000007E-2</v>
      </c>
      <c r="AT30" s="36">
        <v>9.2999999999999999E-2</v>
      </c>
      <c r="AU30" s="36">
        <v>6.2E-2</v>
      </c>
      <c r="AV30" s="36">
        <v>7.4999999999999997E-2</v>
      </c>
      <c r="AW30" s="36">
        <v>5.8000000000000003E-2</v>
      </c>
      <c r="AX30" s="36">
        <v>1E-3</v>
      </c>
      <c r="AY30" s="36">
        <v>0.10199999999999999</v>
      </c>
      <c r="AZ30" s="36">
        <v>0.10100000000000001</v>
      </c>
      <c r="BA30" s="36">
        <v>8.0000000000000002E-3</v>
      </c>
      <c r="BB30" s="36">
        <v>9.8000000000000004E-2</v>
      </c>
    </row>
    <row r="31" spans="1:55" ht="15" x14ac:dyDescent="0.25">
      <c r="A31" s="36">
        <v>3</v>
      </c>
      <c r="B31" s="36" t="s">
        <v>45</v>
      </c>
      <c r="F31" s="36">
        <v>-5.7000000000000002E-2</v>
      </c>
      <c r="G31" s="36">
        <v>-5.7000000000000002E-2</v>
      </c>
      <c r="J31" s="36">
        <v>-5.7000000000000002E-2</v>
      </c>
      <c r="K31" s="36">
        <v>-5.7000000000000002E-2</v>
      </c>
      <c r="L31" s="36">
        <v>-5.0999999999999997E-2</v>
      </c>
      <c r="M31" s="36">
        <v>-5.1999999999999998E-2</v>
      </c>
      <c r="N31" s="36">
        <v>-5.0999999999999997E-2</v>
      </c>
      <c r="R31" s="36">
        <v>-4.1000000000000002E-2</v>
      </c>
      <c r="S31" s="36">
        <v>-0.05</v>
      </c>
      <c r="T31" s="36">
        <v>-3.6999999999999998E-2</v>
      </c>
      <c r="W31" s="36">
        <v>-5.7000000000000002E-2</v>
      </c>
      <c r="Y31" s="36">
        <v>3.9E-2</v>
      </c>
      <c r="Z31" s="36">
        <v>6.3E-2</v>
      </c>
      <c r="AD31" s="36">
        <v>5.8999999999999997E-2</v>
      </c>
      <c r="AE31" s="36">
        <v>3.2000000000000001E-2</v>
      </c>
      <c r="AF31" s="36">
        <v>4.8000000000000001E-2</v>
      </c>
      <c r="AG31" s="36">
        <v>-5.7000000000000002E-2</v>
      </c>
      <c r="AH31" s="36">
        <v>-5.7000000000000002E-2</v>
      </c>
      <c r="AI31" s="36">
        <v>-5.7000000000000002E-2</v>
      </c>
      <c r="AJ31" s="36">
        <v>0.11899999999999999</v>
      </c>
      <c r="AK31" s="36">
        <v>0.13700000000000001</v>
      </c>
      <c r="AL31" s="36">
        <v>8.6999999999999994E-2</v>
      </c>
      <c r="AM31" s="36">
        <v>-5.6000000000000001E-2</v>
      </c>
      <c r="AN31" s="36">
        <v>-5.6000000000000001E-2</v>
      </c>
      <c r="AO31" s="36">
        <v>-5.1999999999999998E-2</v>
      </c>
      <c r="AP31" s="36">
        <v>0.19600000000000001</v>
      </c>
      <c r="AQ31" s="36">
        <v>0.17100000000000001</v>
      </c>
      <c r="AR31" s="36">
        <v>0.192</v>
      </c>
      <c r="AS31" s="36">
        <v>-5.3999999999999999E-2</v>
      </c>
      <c r="AT31" s="36">
        <v>-5.3999999999999999E-2</v>
      </c>
      <c r="AU31" s="36">
        <v>-5.3999999999999999E-2</v>
      </c>
      <c r="AV31" s="36">
        <v>0.26800000000000002</v>
      </c>
      <c r="AW31" s="36">
        <v>0.20699999999999999</v>
      </c>
      <c r="AX31" s="36">
        <v>-5.0999999999999997E-2</v>
      </c>
      <c r="AY31" s="36">
        <v>-4.3999999999999997E-2</v>
      </c>
      <c r="AZ31" s="36">
        <v>-4.2999999999999997E-2</v>
      </c>
      <c r="BB31" s="36">
        <v>0.39800000000000002</v>
      </c>
    </row>
    <row r="32" spans="1:55" ht="15" x14ac:dyDescent="0.25">
      <c r="A32" s="36">
        <v>4</v>
      </c>
      <c r="B32" s="36" t="s">
        <v>46</v>
      </c>
      <c r="C32" s="36">
        <v>6.2E-2</v>
      </c>
      <c r="D32" s="36">
        <v>6.7000000000000004E-2</v>
      </c>
      <c r="E32" s="36">
        <v>5.1999999999999998E-2</v>
      </c>
      <c r="F32" s="36">
        <v>4.5999999999999999E-2</v>
      </c>
      <c r="G32" s="36">
        <v>5.7000000000000002E-2</v>
      </c>
      <c r="H32" s="36">
        <v>4.1000000000000002E-2</v>
      </c>
      <c r="I32" s="36">
        <v>6.0999999999999999E-2</v>
      </c>
      <c r="J32" s="36">
        <v>0.06</v>
      </c>
      <c r="K32" s="36">
        <v>5.5E-2</v>
      </c>
      <c r="L32" s="36">
        <v>0.05</v>
      </c>
      <c r="M32" s="36">
        <v>4.5999999999999999E-2</v>
      </c>
      <c r="N32" s="36">
        <v>5.7000000000000002E-2</v>
      </c>
      <c r="O32" s="36">
        <v>4.4999999999999998E-2</v>
      </c>
      <c r="P32" s="36">
        <v>5.6000000000000001E-2</v>
      </c>
      <c r="Q32" s="36">
        <v>4.7E-2</v>
      </c>
      <c r="R32" s="36">
        <v>4.9000000000000002E-2</v>
      </c>
      <c r="S32" s="36">
        <v>0.03</v>
      </c>
      <c r="T32" s="36">
        <v>0.05</v>
      </c>
      <c r="U32" s="36">
        <v>2.1000000000000001E-2</v>
      </c>
      <c r="V32" s="36">
        <v>4.9000000000000002E-2</v>
      </c>
      <c r="W32" s="36">
        <v>4.4999999999999998E-2</v>
      </c>
      <c r="Y32" s="36">
        <v>4.1000000000000002E-2</v>
      </c>
      <c r="Z32" s="36">
        <v>4.7E-2</v>
      </c>
      <c r="AA32" s="36">
        <v>4.9000000000000002E-2</v>
      </c>
      <c r="AB32" s="36">
        <v>4.5999999999999999E-2</v>
      </c>
      <c r="AC32" s="36">
        <v>4.5999999999999999E-2</v>
      </c>
      <c r="AD32" s="36">
        <v>4.2000000000000003E-2</v>
      </c>
      <c r="AE32" s="36">
        <v>3.7999999999999999E-2</v>
      </c>
      <c r="AF32" s="36">
        <v>4.4999999999999998E-2</v>
      </c>
      <c r="AG32" s="36">
        <v>5.8999999999999997E-2</v>
      </c>
      <c r="AH32" s="36">
        <v>4.8000000000000001E-2</v>
      </c>
      <c r="AI32" s="36">
        <v>4.2999999999999997E-2</v>
      </c>
      <c r="AJ32" s="36">
        <v>4.3999999999999997E-2</v>
      </c>
      <c r="AK32" s="36">
        <v>4.2999999999999997E-2</v>
      </c>
      <c r="AL32" s="36">
        <v>0.04</v>
      </c>
      <c r="AM32" s="36">
        <v>4.9000000000000002E-2</v>
      </c>
      <c r="AN32" s="36">
        <v>4.7E-2</v>
      </c>
      <c r="AO32" s="36">
        <v>5.0999999999999997E-2</v>
      </c>
      <c r="AP32" s="36">
        <v>4.9000000000000002E-2</v>
      </c>
      <c r="AQ32" s="36">
        <v>4.4999999999999998E-2</v>
      </c>
      <c r="AR32" s="36">
        <v>4.7E-2</v>
      </c>
      <c r="AS32" s="36">
        <v>4.2999999999999997E-2</v>
      </c>
      <c r="AT32" s="36">
        <v>5.6000000000000001E-2</v>
      </c>
      <c r="AU32" s="36">
        <v>3.6999999999999998E-2</v>
      </c>
      <c r="AV32" s="36">
        <v>4.5999999999999999E-2</v>
      </c>
      <c r="AW32" s="36">
        <v>3.9E-2</v>
      </c>
      <c r="AX32" s="36">
        <v>4.0000000000000001E-3</v>
      </c>
      <c r="AY32" s="36">
        <v>0.05</v>
      </c>
      <c r="AZ32" s="36">
        <v>0.05</v>
      </c>
      <c r="BA32" s="36">
        <v>2.5000000000000001E-2</v>
      </c>
      <c r="BB32" s="36">
        <v>5.0999999999999997E-2</v>
      </c>
    </row>
    <row r="33" spans="1:70" ht="15" x14ac:dyDescent="0.25">
      <c r="A33" s="36">
        <v>5</v>
      </c>
      <c r="B33" s="36" t="s">
        <v>47</v>
      </c>
      <c r="C33" s="36">
        <v>0.17299999999999999</v>
      </c>
      <c r="D33" s="36">
        <v>0.182</v>
      </c>
      <c r="E33" s="36">
        <v>0.126</v>
      </c>
      <c r="F33" s="36">
        <v>0.29799999999999999</v>
      </c>
      <c r="G33" s="36">
        <v>0.33600000000000002</v>
      </c>
      <c r="H33" s="36">
        <v>0.27100000000000002</v>
      </c>
      <c r="I33" s="36">
        <v>0.14899999999999999</v>
      </c>
      <c r="J33" s="36">
        <v>0.14299999999999999</v>
      </c>
      <c r="K33" s="36">
        <v>0.122</v>
      </c>
      <c r="L33" s="36">
        <v>0.17299999999999999</v>
      </c>
      <c r="M33" s="36">
        <v>0.16800000000000001</v>
      </c>
      <c r="N33" s="36">
        <v>0.23300000000000001</v>
      </c>
      <c r="O33" s="36">
        <v>0.09</v>
      </c>
      <c r="P33" s="36">
        <v>0.127</v>
      </c>
      <c r="Q33" s="36">
        <v>0.104</v>
      </c>
      <c r="R33" s="36">
        <v>0.152</v>
      </c>
      <c r="S33" s="36">
        <v>6.4000000000000001E-2</v>
      </c>
      <c r="T33" s="36">
        <v>0.152</v>
      </c>
      <c r="U33" s="36">
        <v>-1.2E-2</v>
      </c>
      <c r="V33" s="36">
        <v>0.10199999999999999</v>
      </c>
      <c r="W33" s="36">
        <v>8.1000000000000003E-2</v>
      </c>
      <c r="Y33" s="36">
        <v>8.5999999999999993E-2</v>
      </c>
      <c r="Z33" s="36">
        <v>0.106</v>
      </c>
      <c r="AA33" s="36">
        <v>0.111</v>
      </c>
      <c r="AB33" s="36">
        <v>9.4E-2</v>
      </c>
      <c r="AC33" s="36">
        <v>9.8000000000000004E-2</v>
      </c>
      <c r="AD33" s="36">
        <v>8.6999999999999994E-2</v>
      </c>
      <c r="AE33" s="36">
        <v>0.09</v>
      </c>
      <c r="AF33" s="36">
        <v>0.107</v>
      </c>
      <c r="AG33" s="36">
        <v>0.13100000000000001</v>
      </c>
      <c r="AH33" s="36">
        <v>8.8999999999999996E-2</v>
      </c>
      <c r="AI33" s="36">
        <v>0.08</v>
      </c>
      <c r="AJ33" s="36">
        <v>7.8E-2</v>
      </c>
      <c r="AK33" s="36">
        <v>7.1999999999999995E-2</v>
      </c>
      <c r="AL33" s="36">
        <v>0.06</v>
      </c>
      <c r="AM33" s="36">
        <v>7.9000000000000001E-2</v>
      </c>
      <c r="AN33" s="36">
        <v>7.5999999999999998E-2</v>
      </c>
      <c r="AO33" s="36">
        <v>0.114</v>
      </c>
      <c r="AP33" s="36">
        <v>0.09</v>
      </c>
      <c r="AQ33" s="36">
        <v>7.3999999999999996E-2</v>
      </c>
      <c r="AR33" s="36">
        <v>8.5000000000000006E-2</v>
      </c>
      <c r="AS33" s="36">
        <v>4.2000000000000003E-2</v>
      </c>
      <c r="AT33" s="36">
        <v>8.4000000000000005E-2</v>
      </c>
      <c r="AU33" s="36">
        <v>4.9000000000000002E-2</v>
      </c>
      <c r="AV33" s="36">
        <v>5.1999999999999998E-2</v>
      </c>
      <c r="AW33" s="36">
        <v>4.9000000000000002E-2</v>
      </c>
      <c r="AX33" s="36">
        <v>-8.5000000000000006E-2</v>
      </c>
      <c r="AY33" s="36">
        <v>4.9000000000000002E-2</v>
      </c>
      <c r="AZ33" s="36">
        <v>4.4999999999999998E-2</v>
      </c>
      <c r="BA33" s="36">
        <v>0</v>
      </c>
      <c r="BB33" s="36">
        <v>4.3999999999999997E-2</v>
      </c>
    </row>
    <row r="34" spans="1:70" ht="15" x14ac:dyDescent="0.25">
      <c r="A34" s="36">
        <v>6</v>
      </c>
      <c r="B34" s="36" t="s">
        <v>48</v>
      </c>
      <c r="C34" s="36">
        <v>0.19900000000000001</v>
      </c>
      <c r="D34" s="36">
        <v>0.22700000000000001</v>
      </c>
      <c r="E34" s="36">
        <v>0.17399999999999999</v>
      </c>
      <c r="F34" s="36">
        <v>0.17499999999999999</v>
      </c>
      <c r="G34" s="36">
        <v>0.20799999999999999</v>
      </c>
      <c r="H34" s="36">
        <v>0.14499999999999999</v>
      </c>
      <c r="I34" s="36">
        <v>0.224</v>
      </c>
      <c r="J34" s="36">
        <v>0.22700000000000001</v>
      </c>
      <c r="K34" s="36">
        <v>0.19700000000000001</v>
      </c>
      <c r="L34" s="36">
        <v>0.16700000000000001</v>
      </c>
      <c r="M34" s="36">
        <v>0.18099999999999999</v>
      </c>
      <c r="N34" s="36">
        <v>0.20599999999999999</v>
      </c>
      <c r="O34" s="36">
        <v>0.159</v>
      </c>
      <c r="P34" s="36">
        <v>0.19700000000000001</v>
      </c>
      <c r="Q34" s="36">
        <v>0.17399999999999999</v>
      </c>
      <c r="R34" s="36">
        <v>0.191</v>
      </c>
      <c r="S34" s="36">
        <v>0.11799999999999999</v>
      </c>
      <c r="T34" s="36">
        <v>0.191</v>
      </c>
      <c r="U34" s="36">
        <v>7.8E-2</v>
      </c>
      <c r="V34" s="36">
        <v>0.16800000000000001</v>
      </c>
      <c r="W34" s="36">
        <v>0.16300000000000001</v>
      </c>
      <c r="Y34" s="36">
        <v>0.15</v>
      </c>
      <c r="Z34" s="36">
        <v>0.17299999999999999</v>
      </c>
      <c r="AA34" s="36">
        <v>0.17799999999999999</v>
      </c>
      <c r="AB34" s="36">
        <v>0.16700000000000001</v>
      </c>
      <c r="AC34" s="36">
        <v>0.154</v>
      </c>
      <c r="AD34" s="36">
        <v>0.14799999999999999</v>
      </c>
      <c r="AE34" s="36">
        <v>0.114</v>
      </c>
      <c r="AF34" s="36">
        <v>0.154</v>
      </c>
      <c r="AG34" s="36">
        <v>0.188</v>
      </c>
      <c r="AH34" s="36">
        <v>0.157</v>
      </c>
      <c r="AI34" s="36">
        <v>0.13</v>
      </c>
      <c r="AJ34" s="36">
        <v>0.14299999999999999</v>
      </c>
      <c r="AK34" s="36">
        <v>0.14899999999999999</v>
      </c>
      <c r="AL34" s="36">
        <v>0.13</v>
      </c>
      <c r="AM34" s="36">
        <v>0.16600000000000001</v>
      </c>
      <c r="AN34" s="36">
        <v>0.16200000000000001</v>
      </c>
      <c r="AO34" s="36">
        <v>0.17</v>
      </c>
      <c r="AP34" s="36">
        <v>0.17299999999999999</v>
      </c>
      <c r="AQ34" s="36">
        <v>0.161</v>
      </c>
      <c r="AR34" s="36">
        <v>0.16800000000000001</v>
      </c>
      <c r="AS34" s="36">
        <v>0.14599999999999999</v>
      </c>
      <c r="AT34" s="36">
        <v>0.19600000000000001</v>
      </c>
      <c r="AU34" s="36">
        <v>0.13200000000000001</v>
      </c>
      <c r="AV34" s="36">
        <v>0.151</v>
      </c>
      <c r="AW34" s="36">
        <v>0.115</v>
      </c>
      <c r="AX34" s="36">
        <v>4.0000000000000001E-3</v>
      </c>
      <c r="AY34" s="36">
        <v>0.17499999999999999</v>
      </c>
      <c r="AZ34" s="36">
        <v>0.17899999999999999</v>
      </c>
      <c r="BA34" s="36">
        <v>0.10199999999999999</v>
      </c>
      <c r="BB34" s="36">
        <v>0.17100000000000001</v>
      </c>
    </row>
    <row r="35" spans="1:70" ht="15" x14ac:dyDescent="0.25">
      <c r="A35" s="36">
        <v>7</v>
      </c>
      <c r="B35" s="36" t="s">
        <v>49</v>
      </c>
      <c r="C35" s="36">
        <v>0.214</v>
      </c>
      <c r="D35" s="36">
        <v>0.23499999999999999</v>
      </c>
      <c r="E35" s="36">
        <v>0.185</v>
      </c>
      <c r="F35" s="36">
        <v>7.0999999999999994E-2</v>
      </c>
      <c r="G35" s="36">
        <v>0.10299999999999999</v>
      </c>
      <c r="H35" s="36">
        <v>6.8000000000000005E-2</v>
      </c>
      <c r="I35" s="36">
        <v>0.245</v>
      </c>
      <c r="J35" s="36">
        <v>0.24299999999999999</v>
      </c>
      <c r="K35" s="36">
        <v>0.23200000000000001</v>
      </c>
      <c r="L35" s="36">
        <v>0.2</v>
      </c>
      <c r="M35" s="36">
        <v>0.19800000000000001</v>
      </c>
      <c r="N35" s="36">
        <v>0.223</v>
      </c>
      <c r="O35" s="36">
        <v>0.189</v>
      </c>
      <c r="P35" s="36">
        <v>0.23499999999999999</v>
      </c>
      <c r="Q35" s="36">
        <v>0.189</v>
      </c>
      <c r="R35" s="36">
        <v>0.24099999999999999</v>
      </c>
      <c r="S35" s="36">
        <v>0.14499999999999999</v>
      </c>
      <c r="T35" s="36">
        <v>0.25700000000000001</v>
      </c>
      <c r="U35" s="36">
        <v>9.1999999999999998E-2</v>
      </c>
      <c r="V35" s="36">
        <v>0.219</v>
      </c>
      <c r="W35" s="36">
        <v>0.19900000000000001</v>
      </c>
      <c r="Y35" s="36">
        <v>0.26</v>
      </c>
      <c r="Z35" s="36">
        <v>0.30199999999999999</v>
      </c>
      <c r="AA35" s="36">
        <v>0.21099999999999999</v>
      </c>
      <c r="AB35" s="36">
        <v>0.20399999999999999</v>
      </c>
      <c r="AC35" s="36">
        <v>0.20499999999999999</v>
      </c>
      <c r="AD35" s="36">
        <v>0.26600000000000001</v>
      </c>
      <c r="AE35" s="36">
        <v>0.23300000000000001</v>
      </c>
      <c r="AF35" s="36">
        <v>0.28199999999999997</v>
      </c>
      <c r="AG35" s="36">
        <v>0.27900000000000003</v>
      </c>
      <c r="AH35" s="36">
        <v>0.22600000000000001</v>
      </c>
      <c r="AI35" s="36">
        <v>0.20499999999999999</v>
      </c>
      <c r="AJ35" s="36">
        <v>0.28399999999999997</v>
      </c>
      <c r="AK35" s="36">
        <v>0.28100000000000003</v>
      </c>
      <c r="AL35" s="36">
        <v>0.25600000000000001</v>
      </c>
      <c r="AM35" s="36">
        <v>0.23499999999999999</v>
      </c>
      <c r="AN35" s="36">
        <v>0.23200000000000001</v>
      </c>
      <c r="AO35" s="36">
        <v>0.26500000000000001</v>
      </c>
      <c r="AP35" s="36">
        <v>0.32400000000000001</v>
      </c>
      <c r="AQ35" s="36">
        <v>0.29599999999999999</v>
      </c>
      <c r="AR35" s="36">
        <v>0.315</v>
      </c>
      <c r="AS35" s="36">
        <v>0.23100000000000001</v>
      </c>
      <c r="AT35" s="36">
        <v>0.28499999999999998</v>
      </c>
      <c r="AU35" s="36">
        <v>0.20699999999999999</v>
      </c>
      <c r="AV35" s="36">
        <v>0.29599999999999999</v>
      </c>
      <c r="AW35" s="36">
        <v>0.251</v>
      </c>
      <c r="AX35" s="36">
        <v>0.13800000000000001</v>
      </c>
      <c r="AY35" s="36">
        <v>0.315</v>
      </c>
      <c r="AZ35" s="36">
        <v>0.314</v>
      </c>
      <c r="BA35" s="36">
        <v>0.22600000000000001</v>
      </c>
      <c r="BB35" s="36">
        <v>0.30399999999999999</v>
      </c>
      <c r="BD35" s="36"/>
    </row>
    <row r="36" spans="1:70" ht="15" x14ac:dyDescent="0.25">
      <c r="A36" s="36">
        <v>8</v>
      </c>
      <c r="B36" s="36" t="s">
        <v>59</v>
      </c>
      <c r="C36" s="36">
        <v>6.0000000000000001E-3</v>
      </c>
      <c r="D36" s="36">
        <v>4.0000000000000001E-3</v>
      </c>
      <c r="E36" s="36">
        <v>3.0000000000000001E-3</v>
      </c>
      <c r="F36" s="36">
        <v>3.0000000000000001E-3</v>
      </c>
      <c r="G36" s="36">
        <v>3.0000000000000001E-3</v>
      </c>
      <c r="H36" s="36">
        <v>3.0000000000000001E-3</v>
      </c>
      <c r="I36" s="36">
        <v>4.0000000000000001E-3</v>
      </c>
      <c r="J36" s="36">
        <v>4.0000000000000001E-3</v>
      </c>
      <c r="K36" s="36">
        <v>3.0000000000000001E-3</v>
      </c>
      <c r="L36" s="36">
        <v>3.0000000000000001E-3</v>
      </c>
      <c r="M36" s="36">
        <v>3.0000000000000001E-3</v>
      </c>
      <c r="N36" s="36">
        <v>3.0000000000000001E-3</v>
      </c>
      <c r="O36" s="36">
        <v>3.0000000000000001E-3</v>
      </c>
      <c r="P36" s="36">
        <v>3.0000000000000001E-3</v>
      </c>
      <c r="Q36" s="36">
        <v>3.0000000000000001E-3</v>
      </c>
      <c r="R36" s="36">
        <v>3.0000000000000001E-3</v>
      </c>
      <c r="S36" s="36">
        <v>2E-3</v>
      </c>
      <c r="T36" s="36">
        <v>3.0000000000000001E-3</v>
      </c>
      <c r="U36" s="36">
        <v>1E-3</v>
      </c>
      <c r="V36" s="36">
        <v>3.0000000000000001E-3</v>
      </c>
      <c r="W36" s="36">
        <v>3.0000000000000001E-3</v>
      </c>
      <c r="Y36" s="36">
        <v>2E-3</v>
      </c>
      <c r="Z36" s="36">
        <v>3.0000000000000001E-3</v>
      </c>
      <c r="AA36" s="36">
        <v>3.0000000000000001E-3</v>
      </c>
      <c r="AB36" s="36">
        <v>3.0000000000000001E-3</v>
      </c>
      <c r="AC36" s="36">
        <v>3.0000000000000001E-3</v>
      </c>
      <c r="AD36" s="36">
        <v>2E-3</v>
      </c>
      <c r="AE36" s="36">
        <v>2E-3</v>
      </c>
      <c r="AF36" s="36">
        <v>3.0000000000000001E-3</v>
      </c>
      <c r="AG36" s="36">
        <v>3.0000000000000001E-3</v>
      </c>
      <c r="AH36" s="36">
        <v>3.0000000000000001E-3</v>
      </c>
      <c r="AI36" s="36">
        <v>3.0000000000000001E-3</v>
      </c>
      <c r="AJ36" s="36">
        <v>3.0000000000000001E-3</v>
      </c>
      <c r="AK36" s="36">
        <v>3.0000000000000001E-3</v>
      </c>
      <c r="AL36" s="36">
        <v>2E-3</v>
      </c>
      <c r="AM36" s="36">
        <v>3.0000000000000001E-3</v>
      </c>
      <c r="AN36" s="36">
        <v>3.0000000000000001E-3</v>
      </c>
      <c r="AO36" s="36">
        <v>4.0000000000000001E-3</v>
      </c>
      <c r="AP36" s="36">
        <v>3.0000000000000001E-3</v>
      </c>
      <c r="AQ36" s="36">
        <v>3.0000000000000001E-3</v>
      </c>
      <c r="AR36" s="36">
        <v>3.0000000000000001E-3</v>
      </c>
      <c r="AS36" s="36">
        <v>3.0000000000000001E-3</v>
      </c>
      <c r="AT36" s="36">
        <v>3.0000000000000001E-3</v>
      </c>
      <c r="AU36" s="36">
        <v>2E-3</v>
      </c>
      <c r="AV36" s="36">
        <v>1E-3</v>
      </c>
      <c r="AW36" s="36">
        <v>2E-3</v>
      </c>
      <c r="AX36" s="36">
        <v>2E-3</v>
      </c>
      <c r="AY36" s="36">
        <v>3.0000000000000001E-3</v>
      </c>
      <c r="AZ36" s="36">
        <v>3.0000000000000001E-3</v>
      </c>
      <c r="BA36" s="36">
        <v>3.0000000000000001E-3</v>
      </c>
      <c r="BB36" s="36">
        <v>3.0000000000000001E-3</v>
      </c>
      <c r="BD36" s="36"/>
    </row>
    <row r="37" spans="1:70" ht="15" x14ac:dyDescent="0.25">
      <c r="A37" s="36">
        <v>9</v>
      </c>
      <c r="B37" s="36" t="s">
        <v>50</v>
      </c>
      <c r="C37" s="36">
        <v>0.108</v>
      </c>
      <c r="D37" s="36">
        <v>0.12</v>
      </c>
      <c r="E37" s="36">
        <v>9.0999999999999998E-2</v>
      </c>
      <c r="F37" s="36">
        <v>0.11799999999999999</v>
      </c>
      <c r="G37" s="36">
        <v>0.14099999999999999</v>
      </c>
      <c r="H37" s="36">
        <v>9.9000000000000005E-2</v>
      </c>
      <c r="I37" s="36">
        <v>0.12</v>
      </c>
      <c r="J37" s="36">
        <v>0.121</v>
      </c>
      <c r="K37" s="36">
        <v>0.108</v>
      </c>
      <c r="L37" s="36">
        <v>0.107</v>
      </c>
      <c r="M37" s="36">
        <v>0.10100000000000001</v>
      </c>
      <c r="N37" s="36">
        <v>0.123</v>
      </c>
      <c r="O37" s="36">
        <v>8.5000000000000006E-2</v>
      </c>
      <c r="P37" s="36">
        <v>0.109</v>
      </c>
      <c r="Q37" s="36">
        <v>9.0999999999999998E-2</v>
      </c>
      <c r="R37" s="36">
        <v>0.11</v>
      </c>
      <c r="S37" s="36">
        <v>6.6000000000000003E-2</v>
      </c>
      <c r="T37" s="36">
        <v>0.111</v>
      </c>
      <c r="U37" s="36">
        <v>0.04</v>
      </c>
      <c r="V37" s="36">
        <v>9.2999999999999999E-2</v>
      </c>
      <c r="W37" s="36">
        <v>8.5999999999999993E-2</v>
      </c>
      <c r="Y37" s="36">
        <v>8.3000000000000004E-2</v>
      </c>
      <c r="Z37" s="36">
        <v>9.6000000000000002E-2</v>
      </c>
      <c r="AA37" s="36">
        <v>9.6000000000000002E-2</v>
      </c>
      <c r="AB37" s="36">
        <v>8.8999999999999996E-2</v>
      </c>
      <c r="AC37" s="36">
        <v>8.4000000000000005E-2</v>
      </c>
      <c r="AD37" s="36">
        <v>8.2000000000000003E-2</v>
      </c>
      <c r="AE37" s="36">
        <v>6.7000000000000004E-2</v>
      </c>
      <c r="AF37" s="36">
        <v>8.7999999999999995E-2</v>
      </c>
      <c r="AG37" s="36">
        <v>0.106</v>
      </c>
      <c r="AH37" s="36">
        <v>8.6999999999999994E-2</v>
      </c>
      <c r="AI37" s="36">
        <v>7.2999999999999995E-2</v>
      </c>
      <c r="AJ37" s="36">
        <v>7.8E-2</v>
      </c>
      <c r="AK37" s="36">
        <v>8.3000000000000004E-2</v>
      </c>
      <c r="AL37" s="36">
        <v>6.5000000000000002E-2</v>
      </c>
      <c r="AM37" s="36">
        <v>9.0999999999999998E-2</v>
      </c>
      <c r="AN37" s="36">
        <v>8.8999999999999996E-2</v>
      </c>
      <c r="AO37" s="36">
        <v>7.9000000000000001E-2</v>
      </c>
      <c r="AP37" s="36">
        <v>9.8000000000000004E-2</v>
      </c>
      <c r="AQ37" s="36">
        <v>8.8999999999999996E-2</v>
      </c>
      <c r="AR37" s="36">
        <v>9.4E-2</v>
      </c>
      <c r="AS37" s="36">
        <v>8.1000000000000003E-2</v>
      </c>
      <c r="AT37" s="36">
        <v>0.108</v>
      </c>
      <c r="AU37" s="36">
        <v>7.3999999999999996E-2</v>
      </c>
      <c r="AV37" s="36">
        <v>8.5000000000000006E-2</v>
      </c>
      <c r="AW37" s="36">
        <v>6.8000000000000005E-2</v>
      </c>
      <c r="AX37" s="36">
        <v>4.0000000000000001E-3</v>
      </c>
      <c r="AY37" s="36">
        <v>9.7000000000000003E-2</v>
      </c>
      <c r="AZ37" s="36">
        <v>9.9000000000000005E-2</v>
      </c>
      <c r="BA37" s="36">
        <v>2E-3</v>
      </c>
      <c r="BB37" s="36">
        <v>9.4E-2</v>
      </c>
      <c r="BD37" s="36"/>
    </row>
    <row r="38" spans="1:70" ht="15" x14ac:dyDescent="0.25">
      <c r="A38" s="36">
        <v>10</v>
      </c>
      <c r="B38" s="36" t="s">
        <v>51</v>
      </c>
      <c r="C38" s="36">
        <v>9.9000000000000005E-2</v>
      </c>
      <c r="D38" s="36">
        <v>0.10100000000000001</v>
      </c>
      <c r="E38" s="36">
        <v>8.5000000000000006E-2</v>
      </c>
      <c r="F38" s="36">
        <v>7.5999999999999998E-2</v>
      </c>
      <c r="G38" s="36">
        <v>0.09</v>
      </c>
      <c r="H38" s="36">
        <v>6.9000000000000006E-2</v>
      </c>
      <c r="I38" s="36">
        <v>7.2999999999999995E-2</v>
      </c>
      <c r="J38" s="36">
        <v>0.06</v>
      </c>
      <c r="K38" s="36">
        <v>7.4999999999999997E-2</v>
      </c>
      <c r="L38" s="36">
        <v>8.6999999999999994E-2</v>
      </c>
      <c r="M38" s="36">
        <v>5.7000000000000002E-2</v>
      </c>
      <c r="N38" s="36">
        <v>8.3000000000000004E-2</v>
      </c>
      <c r="O38" s="36">
        <v>6.6000000000000003E-2</v>
      </c>
      <c r="P38" s="36">
        <v>8.1000000000000003E-2</v>
      </c>
      <c r="Q38" s="36">
        <v>6.0999999999999999E-2</v>
      </c>
      <c r="R38" s="36">
        <v>0.06</v>
      </c>
      <c r="S38" s="36">
        <v>3.9E-2</v>
      </c>
      <c r="T38" s="36">
        <v>0.06</v>
      </c>
      <c r="U38" s="36">
        <v>2.5999999999999999E-2</v>
      </c>
      <c r="V38" s="36">
        <v>7.9000000000000001E-2</v>
      </c>
      <c r="W38" s="36">
        <v>6.0999999999999999E-2</v>
      </c>
      <c r="Y38" s="36">
        <v>6.0999999999999999E-2</v>
      </c>
      <c r="Z38" s="36">
        <v>7.1999999999999995E-2</v>
      </c>
      <c r="AA38" s="36">
        <v>6.9000000000000006E-2</v>
      </c>
      <c r="AB38" s="36">
        <v>6.5000000000000002E-2</v>
      </c>
      <c r="AC38" s="36">
        <v>7.6999999999999999E-2</v>
      </c>
      <c r="AD38" s="36">
        <v>6.9000000000000006E-2</v>
      </c>
      <c r="AE38" s="36">
        <v>8.4000000000000005E-2</v>
      </c>
      <c r="AF38" s="36">
        <v>7.8E-2</v>
      </c>
      <c r="AG38" s="36">
        <v>0.114</v>
      </c>
      <c r="AH38" s="36">
        <v>8.5999999999999993E-2</v>
      </c>
      <c r="AI38" s="36">
        <v>9.2999999999999999E-2</v>
      </c>
      <c r="AJ38" s="36">
        <v>7.6999999999999999E-2</v>
      </c>
      <c r="AK38" s="36">
        <v>7.0000000000000007E-2</v>
      </c>
      <c r="AL38" s="36">
        <v>7.9000000000000001E-2</v>
      </c>
      <c r="AM38" s="36">
        <v>7.8E-2</v>
      </c>
      <c r="AN38" s="36">
        <v>7.9000000000000001E-2</v>
      </c>
      <c r="AO38" s="36">
        <v>9.1999999999999998E-2</v>
      </c>
      <c r="AP38" s="36">
        <v>8.5000000000000006E-2</v>
      </c>
      <c r="AQ38" s="36">
        <v>6.8000000000000005E-2</v>
      </c>
      <c r="AR38" s="36">
        <v>7.5999999999999998E-2</v>
      </c>
      <c r="AS38" s="36">
        <v>7.3999999999999996E-2</v>
      </c>
      <c r="AT38" s="36">
        <v>7.4999999999999997E-2</v>
      </c>
      <c r="AU38" s="36">
        <v>7.2999999999999995E-2</v>
      </c>
      <c r="AV38" s="36">
        <v>7.8E-2</v>
      </c>
      <c r="AW38" s="36">
        <v>9.4E-2</v>
      </c>
      <c r="AX38" s="36">
        <v>6.4000000000000001E-2</v>
      </c>
      <c r="AY38" s="36">
        <v>8.3000000000000004E-2</v>
      </c>
      <c r="AZ38" s="36">
        <v>7.8E-2</v>
      </c>
      <c r="BA38" s="36">
        <v>7.8E-2</v>
      </c>
      <c r="BB38" s="36">
        <v>7.9000000000000001E-2</v>
      </c>
      <c r="BD38" s="36"/>
    </row>
    <row r="39" spans="1:70" ht="15" x14ac:dyDescent="0.25">
      <c r="A39" s="36">
        <v>11</v>
      </c>
      <c r="B39" s="36" t="s">
        <v>52</v>
      </c>
      <c r="C39" s="36">
        <v>0.18</v>
      </c>
      <c r="D39" s="36">
        <v>0.20300000000000001</v>
      </c>
      <c r="E39" s="36">
        <v>0.153</v>
      </c>
      <c r="F39" s="36">
        <v>0.104</v>
      </c>
      <c r="G39" s="36">
        <v>0.13100000000000001</v>
      </c>
      <c r="H39" s="36">
        <v>8.6999999999999994E-2</v>
      </c>
      <c r="I39" s="36">
        <v>0.20599999999999999</v>
      </c>
      <c r="J39" s="36">
        <v>0.21199999999999999</v>
      </c>
      <c r="K39" s="36">
        <v>0.183</v>
      </c>
      <c r="L39" s="36">
        <v>0.129</v>
      </c>
      <c r="M39" s="36">
        <v>0.14000000000000001</v>
      </c>
      <c r="N39" s="36">
        <v>0.159</v>
      </c>
      <c r="O39" s="36">
        <v>0.14599999999999999</v>
      </c>
      <c r="P39" s="36">
        <v>0.184</v>
      </c>
      <c r="Q39" s="36">
        <v>0.159</v>
      </c>
      <c r="R39" s="36">
        <v>0.154</v>
      </c>
      <c r="S39" s="36">
        <v>9.0999999999999998E-2</v>
      </c>
      <c r="T39" s="36">
        <v>0.155</v>
      </c>
      <c r="U39" s="36">
        <v>7.0000000000000007E-2</v>
      </c>
      <c r="V39" s="36">
        <v>0.157</v>
      </c>
      <c r="W39" s="36">
        <v>0.152</v>
      </c>
      <c r="Y39" s="36">
        <v>0.128</v>
      </c>
      <c r="Z39" s="36">
        <v>0.151</v>
      </c>
      <c r="AA39" s="36">
        <v>0.16400000000000001</v>
      </c>
      <c r="AB39" s="36">
        <v>0.156</v>
      </c>
      <c r="AC39" s="36">
        <v>0.14199999999999999</v>
      </c>
      <c r="AD39" s="36">
        <v>0.128</v>
      </c>
      <c r="AE39" s="36">
        <v>9.6000000000000002E-2</v>
      </c>
      <c r="AF39" s="36">
        <v>0.13200000000000001</v>
      </c>
      <c r="AG39" s="36">
        <v>0.17899999999999999</v>
      </c>
      <c r="AH39" s="36">
        <v>0.14699999999999999</v>
      </c>
      <c r="AI39" s="36">
        <v>0.121</v>
      </c>
      <c r="AJ39" s="36">
        <v>0.128</v>
      </c>
      <c r="AK39" s="36">
        <v>0.13500000000000001</v>
      </c>
      <c r="AL39" s="36">
        <v>0.11600000000000001</v>
      </c>
      <c r="AM39" s="36">
        <v>0.158</v>
      </c>
      <c r="AN39" s="36">
        <v>0.154</v>
      </c>
      <c r="AO39" s="36">
        <v>0.16</v>
      </c>
      <c r="AP39" s="36">
        <v>0.16400000000000001</v>
      </c>
      <c r="AQ39" s="36">
        <v>0.14799999999999999</v>
      </c>
      <c r="AR39" s="36">
        <v>0.155</v>
      </c>
      <c r="AS39" s="36">
        <v>0.14000000000000001</v>
      </c>
      <c r="AT39" s="36">
        <v>0.192</v>
      </c>
      <c r="AU39" s="36">
        <v>0.127</v>
      </c>
      <c r="AV39" s="36">
        <v>0.14499999999999999</v>
      </c>
      <c r="AW39" s="36">
        <v>0.109</v>
      </c>
      <c r="AX39" s="36">
        <v>0</v>
      </c>
      <c r="AY39" s="36">
        <v>0.17699999999999999</v>
      </c>
      <c r="AZ39" s="36">
        <v>0.18</v>
      </c>
      <c r="BA39" s="36">
        <v>6.0999999999999999E-2</v>
      </c>
      <c r="BB39" s="36">
        <v>0.17100000000000001</v>
      </c>
      <c r="BD39" s="36"/>
    </row>
    <row r="40" spans="1:70" ht="15" x14ac:dyDescent="0.25">
      <c r="A40" s="36">
        <v>12</v>
      </c>
      <c r="B40" s="36" t="s">
        <v>60</v>
      </c>
      <c r="C40" s="36">
        <v>6.8000000000000005E-2</v>
      </c>
      <c r="D40" s="36">
        <v>7.1999999999999995E-2</v>
      </c>
      <c r="E40" s="36">
        <v>5.7000000000000002E-2</v>
      </c>
      <c r="F40" s="36">
        <v>4.3999999999999997E-2</v>
      </c>
      <c r="G40" s="36">
        <v>5.3999999999999999E-2</v>
      </c>
      <c r="H40" s="36">
        <v>0.04</v>
      </c>
      <c r="I40" s="36">
        <v>6.7000000000000004E-2</v>
      </c>
      <c r="J40" s="36">
        <v>6.7000000000000004E-2</v>
      </c>
      <c r="K40" s="36">
        <v>6.2E-2</v>
      </c>
      <c r="L40" s="36">
        <v>5.3999999999999999E-2</v>
      </c>
      <c r="M40" s="36">
        <v>4.7E-2</v>
      </c>
      <c r="N40" s="36">
        <v>6.2E-2</v>
      </c>
      <c r="O40" s="36">
        <v>5.0999999999999997E-2</v>
      </c>
      <c r="P40" s="36">
        <v>6.3E-2</v>
      </c>
      <c r="Q40" s="36">
        <v>5.1999999999999998E-2</v>
      </c>
      <c r="R40" s="36">
        <v>5.2999999999999999E-2</v>
      </c>
      <c r="S40" s="36">
        <v>3.2000000000000001E-2</v>
      </c>
      <c r="T40" s="36">
        <v>5.3999999999999999E-2</v>
      </c>
      <c r="U40" s="36">
        <v>2.3E-2</v>
      </c>
      <c r="V40" s="36">
        <v>5.6000000000000001E-2</v>
      </c>
      <c r="W40" s="36">
        <v>5.0999999999999997E-2</v>
      </c>
      <c r="Y40" s="36">
        <v>4.4999999999999998E-2</v>
      </c>
      <c r="Z40" s="36">
        <v>5.2999999999999999E-2</v>
      </c>
      <c r="AA40" s="36">
        <v>5.3999999999999999E-2</v>
      </c>
      <c r="AB40" s="36">
        <v>5.1999999999999998E-2</v>
      </c>
      <c r="AC40" s="36">
        <v>5.1999999999999998E-2</v>
      </c>
      <c r="AD40" s="36">
        <v>4.5999999999999999E-2</v>
      </c>
      <c r="AE40" s="36">
        <v>4.2999999999999997E-2</v>
      </c>
      <c r="AF40" s="36">
        <v>5.0999999999999997E-2</v>
      </c>
      <c r="AG40" s="36">
        <v>6.8000000000000005E-2</v>
      </c>
      <c r="AH40" s="36">
        <v>5.5E-2</v>
      </c>
      <c r="AI40" s="36">
        <v>0.05</v>
      </c>
      <c r="AJ40" s="36">
        <v>0.05</v>
      </c>
      <c r="AK40" s="36">
        <v>4.9000000000000002E-2</v>
      </c>
      <c r="AL40" s="36">
        <v>4.5999999999999999E-2</v>
      </c>
      <c r="AM40" s="36">
        <v>5.7000000000000002E-2</v>
      </c>
      <c r="AN40" s="36">
        <v>5.3999999999999999E-2</v>
      </c>
      <c r="AO40" s="36">
        <v>5.8000000000000003E-2</v>
      </c>
      <c r="AP40" s="36">
        <v>5.8000000000000003E-2</v>
      </c>
      <c r="AQ40" s="36">
        <v>5.1999999999999998E-2</v>
      </c>
      <c r="AR40" s="36">
        <v>5.6000000000000001E-2</v>
      </c>
      <c r="AS40" s="36">
        <v>5.1999999999999998E-2</v>
      </c>
      <c r="AT40" s="36">
        <v>6.5000000000000002E-2</v>
      </c>
      <c r="AU40" s="36">
        <v>4.5999999999999999E-2</v>
      </c>
      <c r="AV40" s="36">
        <v>5.2999999999999999E-2</v>
      </c>
      <c r="AW40" s="36">
        <v>4.7E-2</v>
      </c>
      <c r="AX40" s="36">
        <v>3.0000000000000001E-3</v>
      </c>
      <c r="AY40" s="36">
        <v>0.06</v>
      </c>
      <c r="AZ40" s="36">
        <v>0.06</v>
      </c>
      <c r="BA40" s="36">
        <v>1.4E-2</v>
      </c>
      <c r="BB40" s="36">
        <v>5.8999999999999997E-2</v>
      </c>
      <c r="BD40" s="36"/>
    </row>
    <row r="41" spans="1:70" ht="15" x14ac:dyDescent="0.25">
      <c r="A41" s="36">
        <v>13</v>
      </c>
      <c r="B41" s="36" t="s">
        <v>61</v>
      </c>
      <c r="D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36">
        <v>0</v>
      </c>
      <c r="AT41" s="36">
        <v>0</v>
      </c>
      <c r="AU41" s="36">
        <v>0</v>
      </c>
      <c r="AV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>
        <v>0</v>
      </c>
      <c r="BD41" s="36"/>
    </row>
    <row r="42" spans="1:70" ht="15" x14ac:dyDescent="0.25">
      <c r="A42" s="36">
        <v>14</v>
      </c>
      <c r="B42" s="36" t="s">
        <v>53</v>
      </c>
      <c r="C42" s="36">
        <v>2.1000000000000001E-2</v>
      </c>
      <c r="D42" s="36">
        <v>2.3E-2</v>
      </c>
      <c r="E42" s="36">
        <v>1.7999999999999999E-2</v>
      </c>
      <c r="F42" s="36">
        <v>1.4999999999999999E-2</v>
      </c>
      <c r="G42" s="36">
        <v>1.9E-2</v>
      </c>
      <c r="H42" s="36">
        <v>1.2999999999999999E-2</v>
      </c>
      <c r="I42" s="36">
        <v>2.3E-2</v>
      </c>
      <c r="J42" s="36">
        <v>2.3E-2</v>
      </c>
      <c r="K42" s="36">
        <v>2.1000000000000001E-2</v>
      </c>
      <c r="L42" s="36">
        <v>1.7999999999999999E-2</v>
      </c>
      <c r="M42" s="36">
        <v>1.6E-2</v>
      </c>
      <c r="N42" s="36">
        <v>2.1000000000000001E-2</v>
      </c>
      <c r="O42" s="36">
        <v>1.7000000000000001E-2</v>
      </c>
      <c r="P42" s="36">
        <v>2.1000000000000001E-2</v>
      </c>
      <c r="Q42" s="36">
        <v>1.7999999999999999E-2</v>
      </c>
      <c r="R42" s="36">
        <v>1.7999999999999999E-2</v>
      </c>
      <c r="S42" s="36">
        <v>1.2E-2</v>
      </c>
      <c r="T42" s="36">
        <v>1.9E-2</v>
      </c>
      <c r="U42" s="36">
        <v>8.0000000000000002E-3</v>
      </c>
      <c r="V42" s="36">
        <v>1.7999999999999999E-2</v>
      </c>
      <c r="W42" s="36">
        <v>1.7000000000000001E-2</v>
      </c>
      <c r="Y42" s="36">
        <v>1.4999999999999999E-2</v>
      </c>
      <c r="Z42" s="36">
        <v>1.7000000000000001E-2</v>
      </c>
      <c r="AA42" s="36">
        <v>1.7999999999999999E-2</v>
      </c>
      <c r="AB42" s="36">
        <v>1.7000000000000001E-2</v>
      </c>
      <c r="AC42" s="36">
        <v>1.7000000000000001E-2</v>
      </c>
      <c r="AD42" s="36">
        <v>1.4999999999999999E-2</v>
      </c>
      <c r="AE42" s="36">
        <v>1.2999999999999999E-2</v>
      </c>
      <c r="AF42" s="36">
        <v>1.6E-2</v>
      </c>
      <c r="AG42" s="36">
        <v>2.1000000000000001E-2</v>
      </c>
      <c r="AH42" s="36">
        <v>1.7000000000000001E-2</v>
      </c>
      <c r="AI42" s="36">
        <v>1.4999999999999999E-2</v>
      </c>
      <c r="AJ42" s="36">
        <v>1.4999999999999999E-2</v>
      </c>
      <c r="AK42" s="36">
        <v>1.4999999999999999E-2</v>
      </c>
      <c r="AL42" s="36">
        <v>1.2E-2</v>
      </c>
      <c r="AM42" s="36">
        <v>1.7999999999999999E-2</v>
      </c>
      <c r="AN42" s="36">
        <v>1.7000000000000001E-2</v>
      </c>
      <c r="AO42" s="36">
        <v>1.4E-2</v>
      </c>
      <c r="AP42" s="36">
        <v>1.7999999999999999E-2</v>
      </c>
      <c r="AQ42" s="36">
        <v>1.7000000000000001E-2</v>
      </c>
      <c r="AR42" s="36">
        <v>1.7999999999999999E-2</v>
      </c>
      <c r="AS42" s="36">
        <v>1.7000000000000001E-2</v>
      </c>
      <c r="AT42" s="36">
        <v>2.1000000000000001E-2</v>
      </c>
      <c r="AU42" s="36">
        <v>1.4999999999999999E-2</v>
      </c>
      <c r="AV42" s="36">
        <v>1.7000000000000001E-2</v>
      </c>
      <c r="AW42" s="36">
        <v>1.4E-2</v>
      </c>
      <c r="AX42" s="36">
        <v>5.0000000000000001E-3</v>
      </c>
      <c r="AY42" s="36">
        <v>1.9E-2</v>
      </c>
      <c r="AZ42" s="36">
        <v>1.9E-2</v>
      </c>
      <c r="BB42" s="36">
        <v>1.7999999999999999E-2</v>
      </c>
      <c r="BD42" s="36"/>
    </row>
    <row r="43" spans="1:70" ht="15" x14ac:dyDescent="0.25">
      <c r="A43" s="36">
        <v>15</v>
      </c>
      <c r="B43" s="36" t="s">
        <v>54</v>
      </c>
      <c r="C43" s="36">
        <v>0.111</v>
      </c>
      <c r="D43" s="36">
        <v>0.11600000000000001</v>
      </c>
      <c r="E43" s="36">
        <v>8.8999999999999996E-2</v>
      </c>
      <c r="F43" s="36">
        <v>0.03</v>
      </c>
      <c r="G43" s="36">
        <v>4.2000000000000003E-2</v>
      </c>
      <c r="H43" s="36">
        <v>4.2000000000000003E-2</v>
      </c>
      <c r="I43" s="36">
        <v>0.113</v>
      </c>
      <c r="J43" s="36">
        <v>0.112</v>
      </c>
      <c r="K43" s="36">
        <v>0.10100000000000001</v>
      </c>
      <c r="L43" s="36">
        <v>0.05</v>
      </c>
      <c r="M43" s="36">
        <v>4.9000000000000002E-2</v>
      </c>
      <c r="N43" s="36">
        <v>8.8999999999999996E-2</v>
      </c>
      <c r="O43" s="36">
        <v>8.1000000000000003E-2</v>
      </c>
      <c r="P43" s="36">
        <v>0.10199999999999999</v>
      </c>
      <c r="Q43" s="36">
        <v>8.5000000000000006E-2</v>
      </c>
      <c r="R43" s="36">
        <v>5.7000000000000002E-2</v>
      </c>
      <c r="S43" s="36">
        <v>0.05</v>
      </c>
      <c r="T43" s="36">
        <v>5.8999999999999997E-2</v>
      </c>
      <c r="U43" s="36">
        <v>3.6999999999999998E-2</v>
      </c>
      <c r="V43" s="36">
        <v>8.5999999999999993E-2</v>
      </c>
      <c r="W43" s="36">
        <v>8.1000000000000003E-2</v>
      </c>
      <c r="Y43" s="36">
        <v>7.1999999999999995E-2</v>
      </c>
      <c r="Z43" s="36">
        <v>8.3000000000000004E-2</v>
      </c>
      <c r="AA43" s="36">
        <v>8.7999999999999995E-2</v>
      </c>
      <c r="AB43" s="36">
        <v>8.3000000000000004E-2</v>
      </c>
      <c r="AC43" s="36">
        <v>7.9000000000000001E-2</v>
      </c>
      <c r="AD43" s="36">
        <v>7.1999999999999995E-2</v>
      </c>
      <c r="AE43" s="36">
        <v>5.8000000000000003E-2</v>
      </c>
      <c r="AF43" s="36">
        <v>4.5999999999999999E-2</v>
      </c>
      <c r="AG43" s="36">
        <v>0.1</v>
      </c>
      <c r="AH43" s="36">
        <v>0.08</v>
      </c>
      <c r="AI43" s="36">
        <v>6.8000000000000005E-2</v>
      </c>
      <c r="AJ43" s="36">
        <v>6.9000000000000006E-2</v>
      </c>
      <c r="AK43" s="36">
        <v>4.7E-2</v>
      </c>
      <c r="AL43" s="36">
        <v>5.5E-2</v>
      </c>
      <c r="AM43" s="36">
        <v>5.3999999999999999E-2</v>
      </c>
      <c r="AN43" s="36">
        <v>8.4000000000000005E-2</v>
      </c>
      <c r="AO43" s="36">
        <v>3.9E-2</v>
      </c>
      <c r="AP43" s="36">
        <v>0.09</v>
      </c>
      <c r="AQ43" s="36">
        <v>8.1000000000000003E-2</v>
      </c>
      <c r="AR43" s="36">
        <v>8.5999999999999993E-2</v>
      </c>
      <c r="AS43" s="36">
        <v>7.5999999999999998E-2</v>
      </c>
      <c r="AT43" s="36">
        <v>0.10299999999999999</v>
      </c>
      <c r="AU43" s="36">
        <v>7.0000000000000007E-2</v>
      </c>
      <c r="AV43" s="36">
        <v>8.1000000000000003E-2</v>
      </c>
      <c r="AW43" s="36">
        <v>6.3E-2</v>
      </c>
      <c r="AX43" s="36">
        <v>2E-3</v>
      </c>
      <c r="AY43" s="36">
        <v>9.1999999999999998E-2</v>
      </c>
      <c r="AZ43" s="36">
        <v>9.4E-2</v>
      </c>
      <c r="BA43" s="36">
        <v>0</v>
      </c>
      <c r="BB43" s="36">
        <v>9.0999999999999998E-2</v>
      </c>
      <c r="BD43" s="36"/>
    </row>
    <row r="44" spans="1:70" ht="15" x14ac:dyDescent="0.25">
      <c r="A44" s="36">
        <v>16</v>
      </c>
      <c r="B44" s="36" t="s">
        <v>56</v>
      </c>
      <c r="C44" s="36">
        <v>0.158</v>
      </c>
      <c r="D44" s="36">
        <v>0.187</v>
      </c>
      <c r="E44" s="36">
        <v>0.13900000000000001</v>
      </c>
      <c r="F44" s="36">
        <v>8.5999999999999993E-2</v>
      </c>
      <c r="G44" s="36">
        <v>0.11</v>
      </c>
      <c r="H44" s="36">
        <v>7.0999999999999994E-2</v>
      </c>
      <c r="I44" s="36">
        <v>0.192</v>
      </c>
      <c r="J44" s="36">
        <v>0.19700000000000001</v>
      </c>
      <c r="K44" s="36">
        <v>0.17199999999999999</v>
      </c>
      <c r="L44" s="36">
        <v>0.111</v>
      </c>
      <c r="M44" s="36">
        <v>0.11799999999999999</v>
      </c>
      <c r="N44" s="36">
        <v>0.13400000000000001</v>
      </c>
      <c r="O44" s="36">
        <v>0.13800000000000001</v>
      </c>
      <c r="P44" s="36">
        <v>0.17299999999999999</v>
      </c>
      <c r="Q44" s="36">
        <v>0.14699999999999999</v>
      </c>
      <c r="R44" s="36">
        <v>0.13200000000000001</v>
      </c>
      <c r="S44" s="36">
        <v>7.8E-2</v>
      </c>
      <c r="T44" s="36">
        <v>0.13300000000000001</v>
      </c>
      <c r="U44" s="36">
        <v>6.6000000000000003E-2</v>
      </c>
      <c r="V44" s="36">
        <v>0.151</v>
      </c>
      <c r="W44" s="36">
        <v>0.14699999999999999</v>
      </c>
      <c r="Y44" s="36">
        <v>0.113</v>
      </c>
      <c r="Z44" s="36">
        <v>0.13400000000000001</v>
      </c>
      <c r="AA44" s="36">
        <v>0.158</v>
      </c>
      <c r="AB44" s="36">
        <v>0.15</v>
      </c>
      <c r="AC44" s="36">
        <v>0.13700000000000001</v>
      </c>
      <c r="AD44" s="36">
        <v>0.115</v>
      </c>
      <c r="AE44" s="36">
        <v>8.5000000000000006E-2</v>
      </c>
      <c r="AF44" s="36">
        <v>0.11600000000000001</v>
      </c>
      <c r="AG44" s="36">
        <v>0.17499999999999999</v>
      </c>
      <c r="AH44" s="36">
        <v>0.14499999999999999</v>
      </c>
      <c r="AI44" s="36">
        <v>0.12</v>
      </c>
      <c r="AJ44" s="36">
        <v>0.11600000000000001</v>
      </c>
      <c r="AK44" s="36">
        <v>0.122</v>
      </c>
      <c r="AL44" s="36">
        <v>0.106</v>
      </c>
      <c r="AM44" s="36">
        <v>0.155</v>
      </c>
      <c r="AN44" s="36">
        <v>0.152</v>
      </c>
      <c r="AO44" s="36">
        <v>0.153</v>
      </c>
      <c r="AP44" s="36">
        <v>0.152</v>
      </c>
      <c r="AQ44" s="36">
        <v>0.13500000000000001</v>
      </c>
      <c r="AR44" s="36">
        <v>0.14299999999999999</v>
      </c>
      <c r="AS44" s="36">
        <v>0.14199999999999999</v>
      </c>
      <c r="AT44" s="36">
        <v>0.191</v>
      </c>
      <c r="AU44" s="36">
        <v>0.127</v>
      </c>
      <c r="AV44" s="36">
        <v>0.14099999999999999</v>
      </c>
      <c r="AW44" s="36">
        <v>0.106</v>
      </c>
      <c r="AX44" s="36">
        <v>-1E-3</v>
      </c>
      <c r="AY44" s="36">
        <v>0.186</v>
      </c>
      <c r="AZ44" s="36">
        <v>0.191</v>
      </c>
      <c r="BA44" s="36">
        <v>0.05</v>
      </c>
      <c r="BB44" s="36">
        <v>0.18</v>
      </c>
      <c r="BD44" s="36"/>
    </row>
    <row r="45" spans="1:70" ht="15" x14ac:dyDescent="0.25">
      <c r="A45" s="36">
        <v>17</v>
      </c>
      <c r="B45" s="36" t="s">
        <v>57</v>
      </c>
      <c r="C45" s="36">
        <v>0.17399999999999999</v>
      </c>
      <c r="D45" s="36">
        <v>0.19500000000000001</v>
      </c>
      <c r="E45" s="36">
        <v>0.15</v>
      </c>
      <c r="F45" s="36">
        <v>0.08</v>
      </c>
      <c r="G45" s="36">
        <v>0.105</v>
      </c>
      <c r="H45" s="36">
        <v>6.9000000000000006E-2</v>
      </c>
      <c r="I45" s="36">
        <v>0.192</v>
      </c>
      <c r="J45" s="36">
        <v>0.193</v>
      </c>
      <c r="K45" s="36">
        <v>0.17299999999999999</v>
      </c>
      <c r="L45" s="36">
        <v>0.11600000000000001</v>
      </c>
      <c r="M45" s="36">
        <v>0.114</v>
      </c>
      <c r="N45" s="36">
        <v>0.13400000000000001</v>
      </c>
      <c r="O45" s="36">
        <v>0.14199999999999999</v>
      </c>
      <c r="P45" s="36">
        <v>0.17699999999999999</v>
      </c>
      <c r="Q45" s="36">
        <v>0.14699999999999999</v>
      </c>
      <c r="R45" s="36">
        <v>0.127</v>
      </c>
      <c r="S45" s="36">
        <v>7.6999999999999999E-2</v>
      </c>
      <c r="T45" s="36">
        <v>0.13</v>
      </c>
      <c r="U45" s="36">
        <v>7.0000000000000007E-2</v>
      </c>
      <c r="V45" s="36">
        <v>0.159</v>
      </c>
      <c r="W45" s="36">
        <v>0.14899999999999999</v>
      </c>
      <c r="Y45" s="36">
        <v>0.11600000000000001</v>
      </c>
      <c r="Z45" s="36">
        <v>0.13600000000000001</v>
      </c>
      <c r="AA45" s="36">
        <v>0.161</v>
      </c>
      <c r="AB45" s="36">
        <v>0.155</v>
      </c>
      <c r="AC45" s="36">
        <v>0.14599999999999999</v>
      </c>
      <c r="AD45" s="36">
        <v>0.122</v>
      </c>
      <c r="AE45" s="36">
        <v>9.6000000000000002E-2</v>
      </c>
      <c r="AF45" s="36">
        <v>0.123</v>
      </c>
      <c r="AG45" s="36">
        <v>0.19</v>
      </c>
      <c r="AH45" s="36">
        <v>0.155</v>
      </c>
      <c r="AI45" s="36">
        <v>0.13300000000000001</v>
      </c>
      <c r="AJ45" s="36">
        <v>0.128</v>
      </c>
      <c r="AK45" s="36">
        <v>0.129</v>
      </c>
      <c r="AL45" s="36">
        <v>0.11600000000000001</v>
      </c>
      <c r="AM45" s="36">
        <v>0.16300000000000001</v>
      </c>
      <c r="AN45" s="36">
        <v>0.16</v>
      </c>
      <c r="AO45" s="36">
        <v>0.16600000000000001</v>
      </c>
      <c r="AP45" s="36">
        <v>0.161</v>
      </c>
      <c r="AQ45" s="36">
        <v>0.14000000000000001</v>
      </c>
      <c r="AR45" s="36">
        <v>0.152</v>
      </c>
      <c r="AS45" s="36">
        <v>0.151</v>
      </c>
      <c r="AT45" s="36">
        <v>0.19900000000000001</v>
      </c>
      <c r="AU45" s="36">
        <v>0.13500000000000001</v>
      </c>
      <c r="AV45" s="36">
        <v>0.152</v>
      </c>
      <c r="AW45" s="36">
        <v>0.121</v>
      </c>
      <c r="AX45" s="36">
        <v>5.0000000000000001E-3</v>
      </c>
      <c r="AY45" s="36">
        <v>0.191</v>
      </c>
      <c r="AZ45" s="36">
        <v>0.19400000000000001</v>
      </c>
      <c r="BA45" s="36">
        <v>5.8000000000000003E-2</v>
      </c>
      <c r="BB45" s="36">
        <v>0.186</v>
      </c>
      <c r="BD45" s="36"/>
      <c r="BI45" t="s">
        <v>68</v>
      </c>
      <c r="BK45" t="s">
        <v>4</v>
      </c>
      <c r="BM45" t="s">
        <v>4</v>
      </c>
    </row>
    <row r="46" spans="1:70" ht="15" x14ac:dyDescent="0.25">
      <c r="A46" s="36">
        <v>18</v>
      </c>
      <c r="B46" s="36" t="s">
        <v>58</v>
      </c>
      <c r="C46" s="36">
        <v>0.22800000000000001</v>
      </c>
      <c r="D46" s="36">
        <v>0.246</v>
      </c>
      <c r="E46" s="36">
        <v>0.19</v>
      </c>
      <c r="F46" s="36">
        <v>0.17100000000000001</v>
      </c>
      <c r="G46" s="36">
        <v>0.20699999999999999</v>
      </c>
      <c r="H46" s="36">
        <v>0.14399999999999999</v>
      </c>
      <c r="I46" s="36">
        <v>0.22600000000000001</v>
      </c>
      <c r="J46" s="36">
        <v>0.224</v>
      </c>
      <c r="K46" s="36">
        <v>0.20499999999999999</v>
      </c>
      <c r="L46" s="36">
        <v>0.17899999999999999</v>
      </c>
      <c r="M46" s="36">
        <v>0.16800000000000001</v>
      </c>
      <c r="N46" s="36">
        <v>0.20799999999999999</v>
      </c>
      <c r="O46" s="36">
        <v>0.16500000000000001</v>
      </c>
      <c r="P46" s="36">
        <v>0.20699999999999999</v>
      </c>
      <c r="Q46" s="36">
        <v>0.17299999999999999</v>
      </c>
      <c r="R46" s="36">
        <v>0.183</v>
      </c>
      <c r="S46" s="36">
        <v>0.112</v>
      </c>
      <c r="T46" s="36">
        <v>0.189</v>
      </c>
      <c r="U46" s="36">
        <v>0.08</v>
      </c>
      <c r="V46" s="36">
        <v>0.183</v>
      </c>
      <c r="W46" s="36">
        <v>0.16800000000000001</v>
      </c>
      <c r="Y46" s="36">
        <v>0.155</v>
      </c>
      <c r="Z46" s="36">
        <v>0.17799999999999999</v>
      </c>
      <c r="AA46" s="36">
        <v>0.185</v>
      </c>
      <c r="AB46" s="36">
        <v>0.17399999999999999</v>
      </c>
      <c r="AC46" s="36">
        <v>0.16800000000000001</v>
      </c>
      <c r="AD46" s="36">
        <v>0.159</v>
      </c>
      <c r="AE46" s="36">
        <v>0.13</v>
      </c>
      <c r="AF46" s="36">
        <v>0.16700000000000001</v>
      </c>
      <c r="AG46" s="36">
        <v>0.21099999999999999</v>
      </c>
      <c r="AH46" s="36">
        <v>0.17299999999999999</v>
      </c>
      <c r="AI46" s="36">
        <v>0.14599999999999999</v>
      </c>
      <c r="AJ46" s="36">
        <v>0.156</v>
      </c>
      <c r="AK46" s="36">
        <v>0.159</v>
      </c>
      <c r="AL46" s="36">
        <v>0.14099999999999999</v>
      </c>
      <c r="AM46" s="36">
        <v>0.17799999999999999</v>
      </c>
      <c r="AN46" s="36">
        <v>0.17299999999999999</v>
      </c>
      <c r="AO46" s="36">
        <v>0.184</v>
      </c>
      <c r="AP46" s="36">
        <v>0.187</v>
      </c>
      <c r="AQ46" s="36">
        <v>0.16700000000000001</v>
      </c>
      <c r="AR46" s="36">
        <v>0.17899999999999999</v>
      </c>
      <c r="AS46" s="36">
        <v>0.16</v>
      </c>
      <c r="AT46" s="36">
        <v>0.20799999999999999</v>
      </c>
      <c r="AU46" s="36">
        <v>0.14399999999999999</v>
      </c>
      <c r="AV46" s="36">
        <v>0.16600000000000001</v>
      </c>
      <c r="AW46" s="36">
        <v>0.122</v>
      </c>
      <c r="AX46" s="36">
        <v>0.112</v>
      </c>
      <c r="AY46" s="36">
        <v>0.189</v>
      </c>
      <c r="AZ46" s="36">
        <v>0.192</v>
      </c>
      <c r="BA46" s="36">
        <v>0.13100000000000001</v>
      </c>
      <c r="BB46" s="36">
        <v>0.187</v>
      </c>
      <c r="BD46" s="36"/>
      <c r="BK46" s="37" t="s">
        <v>34</v>
      </c>
      <c r="BL46" s="37" t="s">
        <v>35</v>
      </c>
      <c r="BM46" s="38" t="s">
        <v>37</v>
      </c>
      <c r="BN46" s="38" t="s">
        <v>38</v>
      </c>
      <c r="BP46" s="37" t="s">
        <v>34</v>
      </c>
      <c r="BR46" s="38" t="s">
        <v>37</v>
      </c>
    </row>
    <row r="47" spans="1:70" ht="15" x14ac:dyDescent="0.25">
      <c r="BD47" s="36"/>
      <c r="BK47">
        <v>49</v>
      </c>
      <c r="BL47">
        <v>50</v>
      </c>
      <c r="BM47">
        <v>51</v>
      </c>
      <c r="BN47">
        <v>52</v>
      </c>
    </row>
    <row r="48" spans="1:70" ht="1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D48" s="36"/>
      <c r="BH48" t="s">
        <v>41</v>
      </c>
      <c r="BI48">
        <v>0</v>
      </c>
      <c r="BK48">
        <v>3.8122499999999997E-2</v>
      </c>
      <c r="BM48">
        <v>4.1437500000000002E-2</v>
      </c>
      <c r="BP48" s="42">
        <v>0</v>
      </c>
      <c r="BQ48" s="42"/>
      <c r="BR48" s="42">
        <v>0</v>
      </c>
    </row>
    <row r="49" spans="1:70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H49" t="s">
        <v>43</v>
      </c>
      <c r="BI49">
        <v>0.35069261792039302</v>
      </c>
      <c r="BK49">
        <v>0.34807500000000002</v>
      </c>
      <c r="BM49">
        <v>0.35138999999999998</v>
      </c>
      <c r="BP49" s="42">
        <v>1.0075202698280299</v>
      </c>
      <c r="BQ49" s="42"/>
      <c r="BR49" s="42">
        <v>0.99801536162210902</v>
      </c>
    </row>
    <row r="50" spans="1:70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H50" t="s">
        <v>45</v>
      </c>
      <c r="BI50">
        <v>1.7</v>
      </c>
      <c r="BK50">
        <v>1.4221349999999999</v>
      </c>
      <c r="BM50">
        <v>0</v>
      </c>
      <c r="BP50" s="42">
        <v>1.19538581077043</v>
      </c>
      <c r="BQ50" s="42"/>
      <c r="BR50" s="42">
        <v>0</v>
      </c>
    </row>
    <row r="51" spans="1:70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2" t="s">
        <v>38</v>
      </c>
      <c r="BH51" t="s">
        <v>46</v>
      </c>
      <c r="BI51">
        <v>0.17534630896019601</v>
      </c>
      <c r="BK51">
        <v>0.17569499999999999</v>
      </c>
      <c r="BM51">
        <v>0.1707225</v>
      </c>
      <c r="BP51" s="42">
        <v>0.99801536162210702</v>
      </c>
      <c r="BQ51" s="42"/>
      <c r="BR51" s="42">
        <v>1.02708377021304</v>
      </c>
    </row>
    <row r="52" spans="1:70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>
        <v>52</v>
      </c>
      <c r="BH52" t="s">
        <v>47</v>
      </c>
      <c r="BI52">
        <v>0.35069261792039302</v>
      </c>
      <c r="BK52">
        <v>0.18232499999999999</v>
      </c>
      <c r="BM52">
        <v>0.19061249999999999</v>
      </c>
      <c r="BP52" s="42">
        <v>1.9234477878535201</v>
      </c>
      <c r="BQ52" s="42"/>
      <c r="BR52" s="42">
        <v>1.8398196231642401</v>
      </c>
    </row>
    <row r="53" spans="1:70" ht="15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36">
        <v>3.6464999999999997E-2</v>
      </c>
      <c r="BH53" t="s">
        <v>48</v>
      </c>
      <c r="BI53">
        <v>0.69963177275118404</v>
      </c>
      <c r="BK53">
        <v>0.58343999999999996</v>
      </c>
      <c r="BM53">
        <v>0.59504250000000003</v>
      </c>
      <c r="BP53" s="42">
        <v>1.1991494802399301</v>
      </c>
      <c r="BQ53" s="42"/>
      <c r="BR53" s="42">
        <v>1.1757677354998699</v>
      </c>
    </row>
    <row r="54" spans="1:70" ht="15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36">
        <v>0.34476000000000001</v>
      </c>
      <c r="BH54" t="s">
        <v>49</v>
      </c>
      <c r="BP54" s="42"/>
      <c r="BQ54" s="42"/>
      <c r="BR54" s="42"/>
    </row>
    <row r="55" spans="1:70" ht="15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36">
        <v>0</v>
      </c>
      <c r="BH55" t="s">
        <v>59</v>
      </c>
      <c r="BP55" s="42"/>
      <c r="BQ55" s="42"/>
      <c r="BR55" s="42"/>
    </row>
    <row r="56" spans="1:70" ht="15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36">
        <v>0.16575000000000001</v>
      </c>
      <c r="BH56" t="s">
        <v>50</v>
      </c>
      <c r="BI56">
        <v>0.34981588637559202</v>
      </c>
      <c r="BK56">
        <v>0.341445</v>
      </c>
      <c r="BM56">
        <v>0.34310249999999998</v>
      </c>
      <c r="BP56" s="42">
        <v>1.0245160607875099</v>
      </c>
      <c r="BQ56" s="42"/>
      <c r="BR56" s="42">
        <v>1.01956670783685</v>
      </c>
    </row>
    <row r="57" spans="1:70" ht="15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36">
        <v>0.17238000000000001</v>
      </c>
      <c r="BH57" t="s">
        <v>51</v>
      </c>
      <c r="BI57">
        <v>0.176398386813958</v>
      </c>
      <c r="BK57">
        <v>0.24199499999999999</v>
      </c>
      <c r="BM57">
        <v>0.23536499999999999</v>
      </c>
      <c r="BP57" s="42">
        <v>0.72893401439681804</v>
      </c>
      <c r="BQ57" s="42"/>
      <c r="BR57" s="42">
        <v>0.74946736691503801</v>
      </c>
    </row>
    <row r="58" spans="1:70" ht="15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36">
        <v>0.59006999999999998</v>
      </c>
      <c r="BH58" t="s">
        <v>52</v>
      </c>
      <c r="BI58">
        <v>0.70138523584078605</v>
      </c>
      <c r="BK58">
        <v>0.61658999999999997</v>
      </c>
      <c r="BM58">
        <v>0.60001499999999997</v>
      </c>
      <c r="BP58" s="42">
        <v>1.1375228852897199</v>
      </c>
      <c r="BQ58" s="42"/>
      <c r="BR58" s="42">
        <v>1.16894616941374</v>
      </c>
    </row>
    <row r="59" spans="1:70" ht="15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36">
        <v>0.85858500000000004</v>
      </c>
      <c r="BH59" t="s">
        <v>60</v>
      </c>
      <c r="BI59">
        <v>0.17534630896019601</v>
      </c>
      <c r="BK59">
        <v>0.17901</v>
      </c>
      <c r="BM59">
        <v>0.18066750000000001</v>
      </c>
      <c r="BP59" s="42">
        <v>0.97953359566614195</v>
      </c>
      <c r="BQ59" s="42"/>
      <c r="BR59" s="42">
        <v>0.97054704891691101</v>
      </c>
    </row>
    <row r="60" spans="1:70" ht="15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36">
        <v>4.641E-2</v>
      </c>
      <c r="BH60" t="s">
        <v>53</v>
      </c>
      <c r="BI60">
        <v>6.8735753112397005E-2</v>
      </c>
      <c r="BK60">
        <v>7.2929999999999995E-2</v>
      </c>
      <c r="BM60">
        <v>7.2929999999999995E-2</v>
      </c>
      <c r="BP60" s="42">
        <v>0.942489416048224</v>
      </c>
      <c r="BQ60" s="42"/>
      <c r="BR60" s="42">
        <v>0.942489416048224</v>
      </c>
    </row>
    <row r="61" spans="1:70" ht="15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36">
        <v>0.33812999999999999</v>
      </c>
      <c r="BH61" t="s">
        <v>54</v>
      </c>
      <c r="BI61">
        <v>0.35069261792039302</v>
      </c>
      <c r="BK61">
        <v>0.31824000000000002</v>
      </c>
      <c r="BM61">
        <v>0.32321250000000001</v>
      </c>
      <c r="BP61" s="42">
        <v>1.1019752951244099</v>
      </c>
      <c r="BQ61" s="42"/>
      <c r="BR61" s="42">
        <v>1.08502182904558</v>
      </c>
    </row>
    <row r="62" spans="1:70" ht="15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36">
        <v>0.21879000000000001</v>
      </c>
      <c r="BH62" t="s">
        <v>56</v>
      </c>
      <c r="BI62">
        <v>0.70138523584078605</v>
      </c>
      <c r="BK62">
        <v>0.61161750000000004</v>
      </c>
      <c r="BM62">
        <v>0.62322</v>
      </c>
      <c r="BP62" s="42">
        <v>1.14677103882866</v>
      </c>
      <c r="BQ62" s="42"/>
      <c r="BR62" s="42">
        <v>1.1254215779993999</v>
      </c>
    </row>
    <row r="63" spans="1:70" ht="15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36">
        <v>0.59670000000000001</v>
      </c>
      <c r="BH63" t="s">
        <v>57</v>
      </c>
      <c r="BI63">
        <v>0.70138523584078605</v>
      </c>
      <c r="BK63">
        <v>0.65802749999999999</v>
      </c>
      <c r="BM63">
        <v>0.67625999999999997</v>
      </c>
      <c r="BP63" s="42">
        <v>1.06589046178281</v>
      </c>
      <c r="BQ63" s="42"/>
      <c r="BR63" s="42">
        <v>1.0371532189406201</v>
      </c>
    </row>
    <row r="64" spans="1:70" ht="15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36">
        <v>0.17901</v>
      </c>
      <c r="BH64" t="s">
        <v>58</v>
      </c>
      <c r="BI64">
        <v>0.69963177275118404</v>
      </c>
      <c r="BK64">
        <v>0.67957500000000004</v>
      </c>
      <c r="BM64">
        <v>0.69283499999999998</v>
      </c>
      <c r="BP64" s="42">
        <v>1.02951370010843</v>
      </c>
      <c r="BQ64" s="42"/>
      <c r="BR64" s="42">
        <v>1.0098100886231001</v>
      </c>
    </row>
    <row r="65" spans="1:70" ht="15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36">
        <v>0</v>
      </c>
      <c r="BP65" s="42"/>
      <c r="BQ65" s="42"/>
      <c r="BR65" s="42"/>
    </row>
    <row r="66" spans="1:70" ht="15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36">
        <v>7.2929999999999995E-2</v>
      </c>
      <c r="BP66" s="42"/>
      <c r="BQ66" s="42"/>
      <c r="BR66" s="42"/>
    </row>
    <row r="67" spans="1:70" ht="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36">
        <v>0.31824000000000002</v>
      </c>
      <c r="BP67" s="42"/>
      <c r="BQ67" s="42"/>
      <c r="BR67" s="42"/>
    </row>
    <row r="68" spans="1:70" ht="15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36">
        <v>0.62322</v>
      </c>
      <c r="BK68" s="12">
        <v>49</v>
      </c>
      <c r="BL68" s="12">
        <v>50</v>
      </c>
      <c r="BM68" s="12">
        <v>51</v>
      </c>
      <c r="BN68" s="12">
        <v>52</v>
      </c>
      <c r="BP68" s="42"/>
      <c r="BQ68" s="42"/>
      <c r="BR68" s="42"/>
    </row>
    <row r="69" spans="1:70" ht="15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36">
        <v>0.66631499999999999</v>
      </c>
      <c r="BK69" t="s">
        <v>4</v>
      </c>
      <c r="BN69" t="s">
        <v>4</v>
      </c>
      <c r="BP69" s="42"/>
      <c r="BQ69" s="42"/>
      <c r="BR69" s="42"/>
    </row>
    <row r="70" spans="1:70" ht="15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36">
        <v>0.67294500000000002</v>
      </c>
      <c r="BK70" s="40" t="s">
        <v>28</v>
      </c>
      <c r="BL70" s="40" t="s">
        <v>29</v>
      </c>
      <c r="BM70" s="41" t="s">
        <v>31</v>
      </c>
      <c r="BN70" s="41" t="s">
        <v>32</v>
      </c>
      <c r="BP70" s="43" t="s">
        <v>28</v>
      </c>
      <c r="BQ70" s="42"/>
      <c r="BR70" s="44" t="s">
        <v>31</v>
      </c>
    </row>
    <row r="71" spans="1:70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>
        <v>5.9006999999999996</v>
      </c>
      <c r="BK71">
        <v>49</v>
      </c>
      <c r="BL71">
        <v>50</v>
      </c>
      <c r="BM71">
        <v>51</v>
      </c>
      <c r="BN71">
        <v>52</v>
      </c>
      <c r="BP71" s="42"/>
      <c r="BQ71" s="42"/>
      <c r="BR71" s="42"/>
    </row>
    <row r="72" spans="1:70" ht="1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G72" s="36" t="s">
        <v>41</v>
      </c>
      <c r="BH72" t="s">
        <v>41</v>
      </c>
      <c r="BI72">
        <v>0</v>
      </c>
      <c r="BK72">
        <v>3.6464999999999997E-2</v>
      </c>
      <c r="BM72" s="36">
        <v>3.3149999999999999E-2</v>
      </c>
      <c r="BP72" s="42">
        <v>0</v>
      </c>
      <c r="BQ72" s="42"/>
      <c r="BR72" s="42">
        <v>0</v>
      </c>
    </row>
    <row r="73" spans="1:70" ht="1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12">
        <v>52</v>
      </c>
      <c r="BF73" s="36">
        <v>1</v>
      </c>
      <c r="BG73" s="36" t="s">
        <v>43</v>
      </c>
      <c r="BH73" t="s">
        <v>43</v>
      </c>
      <c r="BI73">
        <v>0.35069261792039302</v>
      </c>
      <c r="BK73">
        <v>0.33647250000000001</v>
      </c>
      <c r="BM73" s="36">
        <v>0.32486999999999999</v>
      </c>
      <c r="BP73" s="42">
        <v>1.04226234809797</v>
      </c>
      <c r="BQ73" s="42"/>
      <c r="BR73" s="42">
        <v>1.07948600338718</v>
      </c>
    </row>
    <row r="74" spans="1:70" ht="1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t="s">
        <v>4</v>
      </c>
      <c r="BF74" s="36">
        <v>2</v>
      </c>
      <c r="BG74" s="36" t="s">
        <v>45</v>
      </c>
      <c r="BH74" t="s">
        <v>45</v>
      </c>
      <c r="BI74">
        <v>1.7</v>
      </c>
      <c r="BK74">
        <v>0</v>
      </c>
      <c r="BM74" s="36">
        <v>1.3193699999999999</v>
      </c>
      <c r="BP74" s="42">
        <v>0</v>
      </c>
      <c r="BQ74" s="42"/>
      <c r="BR74" s="42">
        <v>1.28849375080531</v>
      </c>
    </row>
    <row r="75" spans="1:70" ht="15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3" t="s">
        <v>32</v>
      </c>
      <c r="BF75" s="36">
        <v>3</v>
      </c>
      <c r="BG75" s="36" t="s">
        <v>46</v>
      </c>
      <c r="BH75" t="s">
        <v>46</v>
      </c>
      <c r="BI75">
        <v>0.17534630896019601</v>
      </c>
      <c r="BK75">
        <v>0.16575000000000001</v>
      </c>
      <c r="BM75" s="36">
        <v>0.16906499999999999</v>
      </c>
      <c r="BP75" s="42">
        <v>1.0578962833194301</v>
      </c>
      <c r="BQ75" s="42"/>
      <c r="BR75" s="42">
        <v>1.0371532189406201</v>
      </c>
    </row>
    <row r="76" spans="1:70" ht="15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>
        <v>52</v>
      </c>
      <c r="BF76" s="36">
        <v>4</v>
      </c>
      <c r="BG76" s="36" t="s">
        <v>47</v>
      </c>
      <c r="BH76" t="s">
        <v>47</v>
      </c>
      <c r="BI76">
        <v>0.35069261792039302</v>
      </c>
      <c r="BK76">
        <v>0.155805</v>
      </c>
      <c r="BM76" s="36">
        <v>0.14585999999999999</v>
      </c>
      <c r="BP76" s="42">
        <v>2.2508431559987998</v>
      </c>
      <c r="BQ76" s="42"/>
      <c r="BR76" s="42">
        <v>2.4043097348168998</v>
      </c>
    </row>
    <row r="77" spans="1:70" ht="15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36">
        <v>3.3149999999999999E-2</v>
      </c>
      <c r="BF77" s="36">
        <v>5</v>
      </c>
      <c r="BG77" s="36" t="s">
        <v>48</v>
      </c>
      <c r="BH77" t="s">
        <v>48</v>
      </c>
      <c r="BI77">
        <v>0.69963177275118404</v>
      </c>
      <c r="BK77">
        <v>0.58675500000000003</v>
      </c>
      <c r="BM77" s="36">
        <v>0.56686499999999995</v>
      </c>
      <c r="BP77" s="42">
        <v>1.19237462441936</v>
      </c>
      <c r="BQ77" s="42"/>
      <c r="BR77" s="42">
        <v>1.23421233053934</v>
      </c>
    </row>
    <row r="78" spans="1:70" ht="15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36">
        <v>0.32486999999999999</v>
      </c>
      <c r="BF78" s="36">
        <v>6</v>
      </c>
      <c r="BG78" s="36" t="s">
        <v>49</v>
      </c>
      <c r="BH78" t="s">
        <v>49</v>
      </c>
      <c r="BI78">
        <v>0</v>
      </c>
      <c r="BM78" s="36"/>
      <c r="BP78" s="42"/>
      <c r="BQ78" s="42"/>
      <c r="BR78" s="42"/>
    </row>
    <row r="79" spans="1:70" ht="15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36">
        <v>1.3193699999999999</v>
      </c>
      <c r="BF79" s="36">
        <v>7</v>
      </c>
      <c r="BG79" s="36" t="s">
        <v>59</v>
      </c>
      <c r="BH79" t="s">
        <v>59</v>
      </c>
      <c r="BI79">
        <v>0.34893915483079102</v>
      </c>
      <c r="BM79" s="36"/>
      <c r="BP79" s="42"/>
      <c r="BQ79" s="42"/>
      <c r="BR79" s="42"/>
    </row>
    <row r="80" spans="1:70" ht="15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36">
        <v>0.16906499999999999</v>
      </c>
      <c r="BF80" s="36">
        <v>8</v>
      </c>
      <c r="BG80" s="36" t="s">
        <v>50</v>
      </c>
      <c r="BH80" t="s">
        <v>50</v>
      </c>
      <c r="BI80">
        <v>0.34981588637559202</v>
      </c>
      <c r="BK80">
        <v>0.32486999999999999</v>
      </c>
      <c r="BM80" s="36">
        <v>0.31161</v>
      </c>
      <c r="BP80" s="42">
        <v>1.07678728837871</v>
      </c>
      <c r="BQ80" s="42"/>
      <c r="BR80" s="42">
        <v>1.1226080240544001</v>
      </c>
    </row>
    <row r="81" spans="1:70" ht="15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36">
        <v>0.14585999999999999</v>
      </c>
      <c r="BF81" s="36">
        <v>9</v>
      </c>
      <c r="BG81" s="36" t="s">
        <v>51</v>
      </c>
      <c r="BH81" t="s">
        <v>51</v>
      </c>
      <c r="BI81">
        <v>0.176398386813958</v>
      </c>
      <c r="BK81">
        <v>0.26685750000000003</v>
      </c>
      <c r="BM81" s="36">
        <v>0.26188499999999998</v>
      </c>
      <c r="BP81" s="42">
        <v>0.66102090746543796</v>
      </c>
      <c r="BQ81" s="42"/>
      <c r="BR81" s="42">
        <v>0.67357193735402199</v>
      </c>
    </row>
    <row r="82" spans="1:70" ht="15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36">
        <v>0.56686499999999995</v>
      </c>
      <c r="BF82" s="36">
        <v>10</v>
      </c>
      <c r="BG82" s="36" t="s">
        <v>52</v>
      </c>
      <c r="BH82" t="s">
        <v>52</v>
      </c>
      <c r="BI82">
        <v>0.70138523584078605</v>
      </c>
      <c r="BK82">
        <v>0.59172749999999996</v>
      </c>
      <c r="BM82" s="36">
        <v>0.56686499999999995</v>
      </c>
      <c r="BP82" s="42">
        <v>1.1853179645035701</v>
      </c>
      <c r="BQ82" s="42"/>
      <c r="BR82" s="42">
        <v>1.2373055945256599</v>
      </c>
    </row>
    <row r="83" spans="1:70" ht="15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36">
        <v>1.00776</v>
      </c>
      <c r="BF83" s="36">
        <v>11</v>
      </c>
      <c r="BG83" s="36" t="s">
        <v>60</v>
      </c>
      <c r="BH83" t="s">
        <v>60</v>
      </c>
      <c r="BI83">
        <v>0.17534630896019601</v>
      </c>
      <c r="BK83">
        <v>0.19889999999999999</v>
      </c>
      <c r="BM83" s="36">
        <v>0.19558500000000001</v>
      </c>
      <c r="BP83" s="42">
        <v>0.88158023609952696</v>
      </c>
      <c r="BQ83" s="42"/>
      <c r="BR83" s="42">
        <v>0.89652227399952</v>
      </c>
    </row>
    <row r="84" spans="1:70" ht="15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36">
        <v>9.9450000000000007E-3</v>
      </c>
      <c r="BF84" s="36">
        <v>12</v>
      </c>
      <c r="BG84" s="36" t="s">
        <v>61</v>
      </c>
      <c r="BH84" t="s">
        <v>53</v>
      </c>
      <c r="BI84">
        <v>6.8735753112397005E-2</v>
      </c>
      <c r="BK84">
        <v>6.2984999999999999E-2</v>
      </c>
      <c r="BM84" s="36">
        <v>5.9670000000000001E-2</v>
      </c>
      <c r="BP84" s="42">
        <v>1.09130353437163</v>
      </c>
      <c r="BQ84" s="42"/>
      <c r="BR84" s="42">
        <v>1.1519315085033901</v>
      </c>
    </row>
    <row r="85" spans="1:70" ht="15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36">
        <v>0.31161</v>
      </c>
      <c r="BF85" s="36">
        <v>13</v>
      </c>
      <c r="BG85" s="36" t="s">
        <v>53</v>
      </c>
      <c r="BH85" t="s">
        <v>54</v>
      </c>
      <c r="BI85">
        <v>0.35069261792039302</v>
      </c>
      <c r="BK85">
        <v>0.30829499999999999</v>
      </c>
      <c r="BM85" s="36">
        <v>0.30166500000000002</v>
      </c>
      <c r="BP85" s="42">
        <v>1.1375228852897199</v>
      </c>
      <c r="BQ85" s="42"/>
      <c r="BR85" s="42">
        <v>1.1625233882631201</v>
      </c>
    </row>
    <row r="86" spans="1:70" ht="15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36">
        <v>0.26188499999999998</v>
      </c>
      <c r="BF86" s="36">
        <v>14</v>
      </c>
      <c r="BG86" s="36" t="s">
        <v>54</v>
      </c>
      <c r="BH86" t="s">
        <v>56</v>
      </c>
      <c r="BI86">
        <v>0.70138523584078605</v>
      </c>
      <c r="BK86">
        <v>0.62487749999999997</v>
      </c>
      <c r="BM86" s="36">
        <v>0.59670000000000001</v>
      </c>
      <c r="BP86" s="42">
        <v>1.1224363748747299</v>
      </c>
      <c r="BQ86" s="42"/>
      <c r="BR86" s="42">
        <v>1.1754403147993699</v>
      </c>
    </row>
    <row r="87" spans="1:70" ht="15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36">
        <v>0.56686499999999995</v>
      </c>
      <c r="BF87" s="36">
        <v>15</v>
      </c>
      <c r="BG87" s="36" t="s">
        <v>56</v>
      </c>
      <c r="BH87" t="s">
        <v>57</v>
      </c>
      <c r="BI87">
        <v>0.70138523584078605</v>
      </c>
      <c r="BK87">
        <v>0.63813750000000002</v>
      </c>
      <c r="BM87" s="36">
        <v>0.61658999999999997</v>
      </c>
      <c r="BP87" s="42">
        <v>1.09911302163058</v>
      </c>
      <c r="BQ87" s="42"/>
      <c r="BR87" s="42">
        <v>1.1375228852897199</v>
      </c>
    </row>
    <row r="88" spans="1:70" ht="15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36">
        <v>0.19558500000000001</v>
      </c>
      <c r="BF88" s="36">
        <v>16</v>
      </c>
      <c r="BG88" s="36" t="s">
        <v>57</v>
      </c>
      <c r="BH88" t="s">
        <v>58</v>
      </c>
      <c r="BI88">
        <v>0.69963177275118404</v>
      </c>
      <c r="BK88">
        <v>0.6315075</v>
      </c>
      <c r="BM88" s="36">
        <v>0.61990500000000004</v>
      </c>
      <c r="BP88" s="42">
        <v>1.1078756352872801</v>
      </c>
      <c r="BQ88" s="42"/>
      <c r="BR88" s="42">
        <v>1.12861127551993</v>
      </c>
    </row>
    <row r="89" spans="1:70" ht="15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36">
        <v>0</v>
      </c>
      <c r="BF89" s="36">
        <v>17</v>
      </c>
      <c r="BG89" s="36" t="s">
        <v>58</v>
      </c>
      <c r="BP89" s="42"/>
      <c r="BQ89" s="42"/>
      <c r="BR89" s="42"/>
    </row>
    <row r="90" spans="1:70" ht="15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36">
        <v>5.9670000000000001E-2</v>
      </c>
      <c r="BF90" s="36">
        <v>18</v>
      </c>
      <c r="BP90" s="42"/>
      <c r="BQ90" s="42"/>
      <c r="BR90" s="42"/>
    </row>
    <row r="91" spans="1:70" ht="15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36">
        <v>0.30166500000000002</v>
      </c>
    </row>
    <row r="92" spans="1:70" ht="15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36">
        <v>0.59670000000000001</v>
      </c>
    </row>
    <row r="93" spans="1:70" ht="15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36">
        <v>0.61658999999999997</v>
      </c>
    </row>
    <row r="94" spans="1:70" ht="15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36">
        <v>0.61990500000000004</v>
      </c>
    </row>
    <row r="95" spans="1:70" x14ac:dyDescent="0.2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>
        <v>7.1073599999999999</v>
      </c>
    </row>
    <row r="96" spans="1:70" x14ac:dyDescent="0.2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</row>
    <row r="97" spans="1:54" x14ac:dyDescent="0.2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</row>
    <row r="98" spans="1:54" x14ac:dyDescent="0.2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2" t="s">
        <v>38</v>
      </c>
    </row>
    <row r="99" spans="1:54" x14ac:dyDescent="0.2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>
        <v>52</v>
      </c>
    </row>
    <row r="100" spans="1:54" ht="15" x14ac:dyDescent="0.25">
      <c r="A100" s="55"/>
      <c r="B100" s="55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</row>
    <row r="101" spans="1:54" ht="15" x14ac:dyDescent="0.25">
      <c r="A101" s="55"/>
      <c r="B101" s="55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</row>
    <row r="102" spans="1:54" ht="15" x14ac:dyDescent="0.25">
      <c r="A102" s="55"/>
      <c r="B102" s="55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</row>
    <row r="103" spans="1:54" ht="15" x14ac:dyDescent="0.25">
      <c r="A103" s="55"/>
      <c r="B103" s="55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</row>
    <row r="104" spans="1:54" ht="15" x14ac:dyDescent="0.25">
      <c r="A104" s="55"/>
      <c r="B104" s="55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</row>
    <row r="105" spans="1:54" ht="15" x14ac:dyDescent="0.25">
      <c r="A105" s="55"/>
      <c r="B105" s="55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</row>
    <row r="106" spans="1:54" ht="15" x14ac:dyDescent="0.25">
      <c r="A106" s="55"/>
      <c r="B106" s="55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</row>
    <row r="107" spans="1:54" ht="15" x14ac:dyDescent="0.25">
      <c r="A107" s="55"/>
      <c r="B107" s="55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</row>
    <row r="108" spans="1:54" ht="15" x14ac:dyDescent="0.25">
      <c r="A108" s="55"/>
      <c r="B108" s="55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</row>
    <row r="109" spans="1:54" ht="15" x14ac:dyDescent="0.25">
      <c r="A109" s="55"/>
      <c r="B109" s="55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</row>
    <row r="110" spans="1:54" ht="15" x14ac:dyDescent="0.25">
      <c r="A110" s="55"/>
      <c r="B110" s="55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</row>
    <row r="111" spans="1:54" ht="15" x14ac:dyDescent="0.25">
      <c r="A111" s="55"/>
      <c r="B111" s="55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</row>
    <row r="112" spans="1:54" ht="15" x14ac:dyDescent="0.25">
      <c r="A112" s="55"/>
      <c r="B112" s="55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</row>
    <row r="113" spans="1:54" ht="15" x14ac:dyDescent="0.25">
      <c r="A113" s="55"/>
      <c r="B113" s="55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</row>
    <row r="114" spans="1:54" ht="15" x14ac:dyDescent="0.25">
      <c r="A114" s="55"/>
      <c r="B114" s="55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</row>
    <row r="115" spans="1:54" ht="15" x14ac:dyDescent="0.25">
      <c r="A115" s="55"/>
      <c r="B115" s="55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</row>
    <row r="116" spans="1:54" ht="15" x14ac:dyDescent="0.25">
      <c r="A116" s="55"/>
      <c r="B116" s="55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</row>
    <row r="117" spans="1:54" ht="15" x14ac:dyDescent="0.25">
      <c r="A117" s="55"/>
      <c r="B117" s="55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</row>
    <row r="118" spans="1:54" x14ac:dyDescent="0.2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</row>
    <row r="119" spans="1:54" x14ac:dyDescent="0.2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</row>
    <row r="120" spans="1:54" x14ac:dyDescent="0.2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12">
        <v>52</v>
      </c>
    </row>
    <row r="121" spans="1:54" x14ac:dyDescent="0.2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t="s">
        <v>4</v>
      </c>
    </row>
    <row r="122" spans="1:54" x14ac:dyDescent="0.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3" t="s">
        <v>32</v>
      </c>
    </row>
    <row r="123" spans="1:54" x14ac:dyDescent="0.2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>
        <v>52</v>
      </c>
    </row>
    <row r="124" spans="1:54" ht="15" x14ac:dyDescent="0.25">
      <c r="A124" s="55"/>
      <c r="B124" s="55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5"/>
    </row>
    <row r="125" spans="1:54" ht="15" x14ac:dyDescent="0.25">
      <c r="A125" s="55"/>
      <c r="B125" s="55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5"/>
    </row>
    <row r="126" spans="1:54" ht="15" x14ac:dyDescent="0.25">
      <c r="A126" s="55"/>
      <c r="B126" s="55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5"/>
    </row>
    <row r="127" spans="1:54" ht="15" x14ac:dyDescent="0.25">
      <c r="A127" s="55"/>
      <c r="B127" s="55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5"/>
    </row>
    <row r="128" spans="1:54" ht="15" x14ac:dyDescent="0.25">
      <c r="A128" s="55"/>
      <c r="B128" s="55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5"/>
    </row>
    <row r="129" spans="1:53" ht="15" x14ac:dyDescent="0.25">
      <c r="A129" s="55"/>
      <c r="B129" s="55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5"/>
    </row>
    <row r="130" spans="1:53" ht="15" x14ac:dyDescent="0.25">
      <c r="A130" s="55"/>
      <c r="B130" s="55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5"/>
    </row>
    <row r="131" spans="1:53" ht="15" x14ac:dyDescent="0.25">
      <c r="A131" s="55"/>
      <c r="B131" s="55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5"/>
    </row>
    <row r="132" spans="1:53" ht="15" x14ac:dyDescent="0.25">
      <c r="A132" s="55"/>
      <c r="B132" s="55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5"/>
    </row>
    <row r="133" spans="1:53" ht="15" x14ac:dyDescent="0.25">
      <c r="A133" s="55"/>
      <c r="B133" s="55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5"/>
    </row>
    <row r="134" spans="1:53" ht="15" x14ac:dyDescent="0.25">
      <c r="A134" s="55"/>
      <c r="B134" s="55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5"/>
    </row>
    <row r="135" spans="1:53" ht="15" x14ac:dyDescent="0.25">
      <c r="A135" s="55"/>
      <c r="B135" s="55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5"/>
    </row>
    <row r="136" spans="1:53" ht="15" x14ac:dyDescent="0.25">
      <c r="A136" s="55"/>
      <c r="B136" s="55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5"/>
    </row>
    <row r="137" spans="1:53" ht="15" x14ac:dyDescent="0.25">
      <c r="A137" s="55"/>
      <c r="B137" s="55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5"/>
    </row>
    <row r="138" spans="1:53" ht="15" x14ac:dyDescent="0.25">
      <c r="A138" s="55"/>
      <c r="B138" s="55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5"/>
    </row>
    <row r="139" spans="1:53" ht="15" x14ac:dyDescent="0.25">
      <c r="A139" s="55"/>
      <c r="B139" s="55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5"/>
    </row>
    <row r="140" spans="1:53" ht="15" x14ac:dyDescent="0.25">
      <c r="A140" s="55"/>
      <c r="B140" s="55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5"/>
    </row>
    <row r="141" spans="1:53" ht="15" x14ac:dyDescent="0.25">
      <c r="A141" s="55"/>
      <c r="B141" s="55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5"/>
    </row>
    <row r="142" spans="1:53" x14ac:dyDescent="0.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</row>
    <row r="143" spans="1:53" x14ac:dyDescent="0.2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</row>
    <row r="144" spans="1:53" x14ac:dyDescent="0.2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</row>
    <row r="145" spans="1:53" x14ac:dyDescent="0.2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</row>
    <row r="146" spans="1:53" x14ac:dyDescent="0.2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</row>
    <row r="147" spans="1:53" x14ac:dyDescent="0.2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</row>
    <row r="148" spans="1:53" x14ac:dyDescent="0.2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</row>
    <row r="149" spans="1:53" x14ac:dyDescent="0.2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</row>
    <row r="150" spans="1:53" x14ac:dyDescent="0.2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</row>
    <row r="151" spans="1:53" x14ac:dyDescent="0.2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</row>
    <row r="152" spans="1:53" x14ac:dyDescent="0.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</row>
    <row r="153" spans="1:53" ht="15" x14ac:dyDescent="0.25">
      <c r="A153" s="55"/>
      <c r="B153" s="55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</row>
    <row r="154" spans="1:53" ht="15" x14ac:dyDescent="0.25">
      <c r="A154" s="55"/>
      <c r="B154" s="55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</row>
    <row r="155" spans="1:53" ht="15" x14ac:dyDescent="0.25">
      <c r="A155" s="55"/>
      <c r="B155" s="55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</row>
    <row r="156" spans="1:53" ht="15" x14ac:dyDescent="0.25">
      <c r="A156" s="55"/>
      <c r="B156" s="55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</row>
    <row r="157" spans="1:53" ht="15" x14ac:dyDescent="0.25">
      <c r="A157" s="55"/>
      <c r="B157" s="55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</row>
    <row r="158" spans="1:53" ht="15" x14ac:dyDescent="0.25">
      <c r="A158" s="55"/>
      <c r="B158" s="55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</row>
    <row r="159" spans="1:53" ht="15" x14ac:dyDescent="0.25">
      <c r="A159" s="55"/>
      <c r="B159" s="55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</row>
    <row r="160" spans="1:53" ht="15" x14ac:dyDescent="0.25">
      <c r="A160" s="55"/>
      <c r="B160" s="55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</row>
    <row r="161" spans="1:53" ht="15" x14ac:dyDescent="0.25">
      <c r="A161" s="55"/>
      <c r="B161" s="55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</row>
    <row r="162" spans="1:53" ht="15" x14ac:dyDescent="0.25">
      <c r="A162" s="55"/>
      <c r="B162" s="55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</row>
    <row r="163" spans="1:53" ht="15" x14ac:dyDescent="0.25">
      <c r="A163" s="55"/>
      <c r="B163" s="55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</row>
    <row r="164" spans="1:53" ht="15" x14ac:dyDescent="0.25">
      <c r="A164" s="55"/>
      <c r="B164" s="55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</row>
    <row r="165" spans="1:53" ht="15" x14ac:dyDescent="0.25">
      <c r="A165" s="55"/>
      <c r="B165" s="55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</row>
    <row r="166" spans="1:53" ht="15" x14ac:dyDescent="0.25">
      <c r="A166" s="55"/>
      <c r="B166" s="55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</row>
    <row r="167" spans="1:53" ht="15" x14ac:dyDescent="0.25">
      <c r="A167" s="55"/>
      <c r="B167" s="55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</row>
    <row r="168" spans="1:53" ht="15" x14ac:dyDescent="0.25">
      <c r="A168" s="55"/>
      <c r="B168" s="55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</row>
    <row r="169" spans="1:53" ht="15" x14ac:dyDescent="0.25">
      <c r="A169" s="55"/>
      <c r="B169" s="55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</row>
    <row r="170" spans="1:53" ht="15" x14ac:dyDescent="0.25">
      <c r="A170" s="55"/>
      <c r="B170" s="55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</row>
    <row r="171" spans="1:53" x14ac:dyDescent="0.2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</row>
    <row r="172" spans="1:53" x14ac:dyDescent="0.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</row>
    <row r="173" spans="1:53" ht="15" x14ac:dyDescent="0.25">
      <c r="A173" s="54"/>
      <c r="B173" s="55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</row>
    <row r="174" spans="1:53" ht="15" x14ac:dyDescent="0.25">
      <c r="A174" s="54"/>
      <c r="B174" s="55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</row>
    <row r="175" spans="1:53" ht="15" x14ac:dyDescent="0.25">
      <c r="A175" s="54"/>
      <c r="B175" s="55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</row>
    <row r="176" spans="1:53" ht="15" x14ac:dyDescent="0.25">
      <c r="A176" s="54"/>
      <c r="B176" s="55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</row>
    <row r="177" spans="1:53" ht="15" x14ac:dyDescent="0.25">
      <c r="A177" s="54"/>
      <c r="B177" s="55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</row>
    <row r="178" spans="1:53" ht="15" x14ac:dyDescent="0.25">
      <c r="A178" s="54"/>
      <c r="B178" s="55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</row>
    <row r="179" spans="1:53" ht="15" x14ac:dyDescent="0.25">
      <c r="A179" s="54"/>
      <c r="B179" s="55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</row>
    <row r="180" spans="1:53" ht="15" x14ac:dyDescent="0.25">
      <c r="A180" s="54"/>
      <c r="B180" s="55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</row>
    <row r="181" spans="1:53" ht="15" x14ac:dyDescent="0.25">
      <c r="A181" s="54"/>
      <c r="B181" s="55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</row>
    <row r="182" spans="1:53" ht="15" x14ac:dyDescent="0.25">
      <c r="A182" s="54"/>
      <c r="B182" s="55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</row>
    <row r="183" spans="1:53" ht="15" x14ac:dyDescent="0.25">
      <c r="A183" s="54"/>
      <c r="B183" s="55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</row>
    <row r="184" spans="1:53" ht="15" x14ac:dyDescent="0.25">
      <c r="A184" s="54"/>
      <c r="B184" s="55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</row>
    <row r="185" spans="1:53" ht="15" x14ac:dyDescent="0.25">
      <c r="A185" s="54"/>
      <c r="B185" s="55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</row>
    <row r="186" spans="1:53" ht="15" x14ac:dyDescent="0.25">
      <c r="A186" s="54"/>
      <c r="B186" s="55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</row>
    <row r="187" spans="1:53" ht="15" x14ac:dyDescent="0.25">
      <c r="A187" s="54"/>
      <c r="B187" s="55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</row>
    <row r="188" spans="1:53" ht="15" x14ac:dyDescent="0.25">
      <c r="A188" s="54"/>
      <c r="B188" s="55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</row>
    <row r="189" spans="1:53" ht="15" x14ac:dyDescent="0.25">
      <c r="A189" s="54"/>
      <c r="B189" s="55"/>
      <c r="C189" s="56"/>
      <c r="D189" s="56"/>
      <c r="E189" s="56"/>
      <c r="F189" s="56"/>
      <c r="G189" s="56"/>
      <c r="H189" s="56"/>
      <c r="I189" s="56"/>
      <c r="J189" s="56"/>
      <c r="K189" s="56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</row>
    <row r="190" spans="1:53" ht="15" x14ac:dyDescent="0.25">
      <c r="A190" s="54"/>
      <c r="B190" s="55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</row>
    <row r="191" spans="1:53" x14ac:dyDescent="0.2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</row>
    <row r="192" spans="1:53" x14ac:dyDescent="0.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</row>
    <row r="193" spans="1:53" ht="15" x14ac:dyDescent="0.25">
      <c r="A193" s="54"/>
      <c r="B193" s="55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</row>
    <row r="194" spans="1:53" ht="15" x14ac:dyDescent="0.25">
      <c r="A194" s="54"/>
      <c r="B194" s="55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</row>
    <row r="195" spans="1:53" ht="15" x14ac:dyDescent="0.25">
      <c r="A195" s="54"/>
      <c r="B195" s="55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</row>
    <row r="196" spans="1:53" ht="15" x14ac:dyDescent="0.25">
      <c r="A196" s="54"/>
      <c r="B196" s="55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</row>
    <row r="197" spans="1:53" ht="15" x14ac:dyDescent="0.25">
      <c r="A197" s="54"/>
      <c r="B197" s="55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</row>
    <row r="198" spans="1:53" ht="15" x14ac:dyDescent="0.25">
      <c r="B198" s="36"/>
    </row>
    <row r="199" spans="1:53" ht="15" x14ac:dyDescent="0.25">
      <c r="B199" s="36"/>
    </row>
    <row r="200" spans="1:53" ht="15" x14ac:dyDescent="0.25">
      <c r="B200" s="36"/>
    </row>
    <row r="201" spans="1:53" ht="15" x14ac:dyDescent="0.25">
      <c r="B201" s="36"/>
    </row>
    <row r="202" spans="1:53" ht="15" x14ac:dyDescent="0.25">
      <c r="B202" s="36"/>
    </row>
    <row r="203" spans="1:53" ht="15" x14ac:dyDescent="0.25">
      <c r="B203" s="36"/>
    </row>
    <row r="204" spans="1:53" ht="15" x14ac:dyDescent="0.25">
      <c r="B204" s="36"/>
    </row>
    <row r="205" spans="1:53" ht="15" x14ac:dyDescent="0.25">
      <c r="B205" s="36"/>
    </row>
    <row r="206" spans="1:53" ht="15" x14ac:dyDescent="0.25">
      <c r="B206" s="36"/>
    </row>
    <row r="207" spans="1:53" ht="15" x14ac:dyDescent="0.25">
      <c r="B207" s="36"/>
    </row>
    <row r="208" spans="1:53" ht="15" x14ac:dyDescent="0.25">
      <c r="B208" s="36"/>
    </row>
    <row r="209" spans="2:2" ht="15" x14ac:dyDescent="0.25">
      <c r="B209" s="36"/>
    </row>
    <row r="210" spans="2:2" ht="15" x14ac:dyDescent="0.25">
      <c r="B210" s="36"/>
    </row>
    <row r="213" spans="2:2" ht="15" x14ac:dyDescent="0.25">
      <c r="B213" s="36"/>
    </row>
    <row r="214" spans="2:2" ht="15" x14ac:dyDescent="0.25">
      <c r="B214" s="36"/>
    </row>
    <row r="215" spans="2:2" ht="15" x14ac:dyDescent="0.25">
      <c r="B215" s="36"/>
    </row>
    <row r="216" spans="2:2" ht="15" x14ac:dyDescent="0.25">
      <c r="B216" s="36"/>
    </row>
    <row r="217" spans="2:2" ht="15" x14ac:dyDescent="0.25">
      <c r="B217" s="36"/>
    </row>
    <row r="218" spans="2:2" ht="15" x14ac:dyDescent="0.25">
      <c r="B218" s="36"/>
    </row>
    <row r="219" spans="2:2" ht="15" x14ac:dyDescent="0.25">
      <c r="B219" s="36"/>
    </row>
    <row r="220" spans="2:2" ht="15" x14ac:dyDescent="0.25">
      <c r="B220" s="36"/>
    </row>
    <row r="221" spans="2:2" ht="15" x14ac:dyDescent="0.25">
      <c r="B221" s="36"/>
    </row>
    <row r="222" spans="2:2" ht="15" x14ac:dyDescent="0.25">
      <c r="B222" s="36"/>
    </row>
    <row r="223" spans="2:2" ht="15" x14ac:dyDescent="0.25">
      <c r="B223" s="36"/>
    </row>
    <row r="224" spans="2:2" ht="15" x14ac:dyDescent="0.25">
      <c r="B224" s="36"/>
    </row>
    <row r="225" spans="2:2" ht="15" x14ac:dyDescent="0.25">
      <c r="B225" s="36"/>
    </row>
    <row r="226" spans="2:2" ht="15" x14ac:dyDescent="0.25">
      <c r="B226" s="36"/>
    </row>
    <row r="227" spans="2:2" ht="15" x14ac:dyDescent="0.25">
      <c r="B227" s="36"/>
    </row>
    <row r="228" spans="2:2" ht="15" x14ac:dyDescent="0.25">
      <c r="B228" s="36"/>
    </row>
    <row r="229" spans="2:2" ht="15" x14ac:dyDescent="0.25">
      <c r="B229" s="36"/>
    </row>
    <row r="230" spans="2:2" ht="15" x14ac:dyDescent="0.25">
      <c r="B230" s="36"/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11"/>
  <sheetViews>
    <sheetView topLeftCell="J1" zoomScale="80" zoomScaleNormal="80" workbookViewId="0">
      <selection activeCell="T15" sqref="T15"/>
    </sheetView>
  </sheetViews>
  <sheetFormatPr defaultRowHeight="14.25" x14ac:dyDescent="0.2"/>
  <cols>
    <col min="1" max="31" width="10.75" customWidth="1"/>
  </cols>
  <sheetData>
    <row r="1" spans="1:33" x14ac:dyDescent="0.2">
      <c r="B1" s="31" t="s">
        <v>24</v>
      </c>
      <c r="C1" s="31" t="s">
        <v>25</v>
      </c>
      <c r="D1" s="29" t="s">
        <v>22</v>
      </c>
      <c r="E1" s="30" t="s">
        <v>23</v>
      </c>
      <c r="I1" s="29" t="s">
        <v>22</v>
      </c>
      <c r="J1" s="30" t="s">
        <v>23</v>
      </c>
      <c r="M1" t="s">
        <v>26</v>
      </c>
      <c r="R1" s="45" t="s">
        <v>129</v>
      </c>
      <c r="X1" t="s">
        <v>72</v>
      </c>
      <c r="Y1" t="s">
        <v>73</v>
      </c>
      <c r="Z1" t="s">
        <v>96</v>
      </c>
      <c r="AA1" t="s">
        <v>75</v>
      </c>
      <c r="AD1" t="s">
        <v>72</v>
      </c>
      <c r="AE1" t="s">
        <v>73</v>
      </c>
      <c r="AF1" t="s">
        <v>96</v>
      </c>
      <c r="AG1" t="s">
        <v>75</v>
      </c>
    </row>
    <row r="2" spans="1:33" x14ac:dyDescent="0.2">
      <c r="A2" s="8">
        <v>1</v>
      </c>
      <c r="B2" t="s">
        <v>27</v>
      </c>
      <c r="C2" s="32" t="s">
        <v>28</v>
      </c>
      <c r="D2">
        <v>2.9000000000000001E-2</v>
      </c>
      <c r="E2">
        <v>2.6040000000000001</v>
      </c>
      <c r="G2" t="s">
        <v>27</v>
      </c>
      <c r="H2">
        <v>161</v>
      </c>
      <c r="I2">
        <v>6.7000000000000004E-2</v>
      </c>
      <c r="J2">
        <v>2.7240000000000002</v>
      </c>
      <c r="M2" s="32" t="s">
        <v>28</v>
      </c>
      <c r="O2" s="29" t="s">
        <v>22</v>
      </c>
      <c r="P2" s="30" t="s">
        <v>23</v>
      </c>
      <c r="R2" s="32" t="s">
        <v>28</v>
      </c>
      <c r="T2" s="29" t="s">
        <v>22</v>
      </c>
      <c r="U2" s="30" t="s">
        <v>23</v>
      </c>
      <c r="W2">
        <v>0</v>
      </c>
      <c r="X2">
        <f>$U$37</f>
        <v>4.7983099999999999</v>
      </c>
      <c r="Y2">
        <f>$U$23</f>
        <v>0.155445</v>
      </c>
      <c r="Z2">
        <f>$U$11</f>
        <v>4.3789699999999998</v>
      </c>
      <c r="AA2">
        <f>$U$49</f>
        <v>0.1524325</v>
      </c>
      <c r="AC2">
        <v>0</v>
      </c>
      <c r="AD2">
        <f>$T$37</f>
        <v>8.2542500000000005E-2</v>
      </c>
      <c r="AE2">
        <f>$T$23</f>
        <v>8.5153333333333373E-2</v>
      </c>
      <c r="AF2">
        <f>$T$11</f>
        <v>0.12612333333333375</v>
      </c>
      <c r="AG2">
        <f>$T$49</f>
        <v>0.104835</v>
      </c>
    </row>
    <row r="3" spans="1:33" x14ac:dyDescent="0.2">
      <c r="A3" s="8">
        <v>2</v>
      </c>
      <c r="C3" s="32" t="s">
        <v>29</v>
      </c>
      <c r="D3">
        <v>0.05</v>
      </c>
      <c r="E3">
        <v>2.5609999999999999</v>
      </c>
      <c r="M3" t="s">
        <v>27</v>
      </c>
      <c r="N3">
        <v>161</v>
      </c>
      <c r="O3">
        <v>6.7000000000000004E-2</v>
      </c>
      <c r="P3">
        <v>2.7240000000000002</v>
      </c>
      <c r="R3" t="s">
        <v>27</v>
      </c>
      <c r="S3">
        <v>161</v>
      </c>
      <c r="T3">
        <f>O3*241/200</f>
        <v>8.0735000000000015E-2</v>
      </c>
      <c r="U3">
        <f>P3*241/200</f>
        <v>3.2824200000000001</v>
      </c>
      <c r="W3">
        <v>22</v>
      </c>
      <c r="X3">
        <f>$U$36</f>
        <v>4.3211300000000001</v>
      </c>
      <c r="Y3">
        <v>0</v>
      </c>
      <c r="Z3">
        <f>$U$10</f>
        <v>4.30185</v>
      </c>
      <c r="AA3">
        <v>0</v>
      </c>
      <c r="AC3">
        <v>22</v>
      </c>
      <c r="AD3">
        <f>$T$36</f>
        <v>0.38439500000000004</v>
      </c>
      <c r="AE3">
        <f>$T$22</f>
        <v>0.40287166666666624</v>
      </c>
      <c r="AF3">
        <f>$T$10</f>
        <v>0.15182999999999999</v>
      </c>
      <c r="AG3">
        <f>$T$48</f>
        <v>0.14259166666666626</v>
      </c>
    </row>
    <row r="4" spans="1:33" x14ac:dyDescent="0.2">
      <c r="A4" s="8">
        <v>3</v>
      </c>
      <c r="C4" s="32" t="s">
        <v>30</v>
      </c>
      <c r="D4">
        <v>0.122</v>
      </c>
      <c r="E4">
        <v>3.0070000000000001</v>
      </c>
      <c r="M4" t="s">
        <v>20</v>
      </c>
      <c r="N4">
        <v>95</v>
      </c>
      <c r="O4">
        <v>6.2333333333333303E-2</v>
      </c>
      <c r="P4">
        <v>2.9883333333333302</v>
      </c>
      <c r="R4" t="s">
        <v>20</v>
      </c>
      <c r="S4">
        <v>95</v>
      </c>
      <c r="T4">
        <f t="shared" ref="T4:U11" si="0">O4*241/200</f>
        <v>7.5111666666666632E-2</v>
      </c>
      <c r="U4">
        <f t="shared" si="0"/>
        <v>3.6009416666666629</v>
      </c>
      <c r="W4">
        <v>41</v>
      </c>
      <c r="X4">
        <f>$U$35</f>
        <v>3.7471483333333371</v>
      </c>
      <c r="Y4">
        <v>0</v>
      </c>
      <c r="Z4">
        <f>$U$9</f>
        <v>3.8363183333333377</v>
      </c>
      <c r="AA4">
        <v>0</v>
      </c>
      <c r="AC4">
        <v>41</v>
      </c>
      <c r="AD4">
        <f>$T$35</f>
        <v>0.47838500000000006</v>
      </c>
      <c r="AE4">
        <f>$T$21</f>
        <v>0.44504666666666631</v>
      </c>
      <c r="AF4">
        <f>$T$9</f>
        <v>9.6801666666666633E-2</v>
      </c>
      <c r="AG4">
        <f>$T$47</f>
        <v>0.12692666666666627</v>
      </c>
    </row>
    <row r="5" spans="1:33" x14ac:dyDescent="0.2">
      <c r="A5" s="8">
        <v>4</v>
      </c>
      <c r="B5" t="s">
        <v>27</v>
      </c>
      <c r="C5" s="33" t="s">
        <v>31</v>
      </c>
      <c r="D5">
        <v>0.14799999999999999</v>
      </c>
      <c r="G5" t="s">
        <v>27</v>
      </c>
      <c r="H5">
        <v>161</v>
      </c>
      <c r="I5">
        <v>8.23333333333333E-2</v>
      </c>
      <c r="J5">
        <v>6.5000000000000002E-2</v>
      </c>
      <c r="M5" t="s">
        <v>18</v>
      </c>
      <c r="N5">
        <v>89</v>
      </c>
      <c r="O5">
        <v>6.9666666666666696E-2</v>
      </c>
      <c r="P5">
        <v>2.82</v>
      </c>
      <c r="R5" t="s">
        <v>18</v>
      </c>
      <c r="S5">
        <v>89</v>
      </c>
      <c r="T5">
        <f t="shared" si="0"/>
        <v>8.3948333333333361E-2</v>
      </c>
      <c r="U5">
        <f t="shared" si="0"/>
        <v>3.3980999999999999</v>
      </c>
      <c r="W5">
        <v>47</v>
      </c>
      <c r="X5">
        <f>$U$34</f>
        <v>3.3615483333333374</v>
      </c>
      <c r="Y5">
        <v>0</v>
      </c>
      <c r="Z5">
        <f>$U$8</f>
        <v>3.5985316666666627</v>
      </c>
      <c r="AA5">
        <v>0</v>
      </c>
      <c r="AC5">
        <v>47</v>
      </c>
      <c r="AD5">
        <f>$T$34</f>
        <v>0.60611499999999996</v>
      </c>
      <c r="AE5">
        <f>$T$20</f>
        <v>0.41291333333333374</v>
      </c>
      <c r="AF5">
        <f>$T$8</f>
        <v>8.1538333333333365E-2</v>
      </c>
      <c r="AG5">
        <f>$T$46</f>
        <v>0.11648333333333338</v>
      </c>
    </row>
    <row r="6" spans="1:33" x14ac:dyDescent="0.2">
      <c r="A6" s="8">
        <v>5</v>
      </c>
      <c r="C6" s="33" t="s">
        <v>32</v>
      </c>
      <c r="D6">
        <v>5.0999999999999997E-2</v>
      </c>
      <c r="M6" t="s">
        <v>17</v>
      </c>
      <c r="N6">
        <v>71</v>
      </c>
      <c r="O6">
        <v>8.0666666666666706E-2</v>
      </c>
      <c r="P6">
        <v>2.8833333333333302</v>
      </c>
      <c r="R6" t="s">
        <v>17</v>
      </c>
      <c r="S6">
        <v>71</v>
      </c>
      <c r="T6">
        <f t="shared" si="0"/>
        <v>9.7203333333333378E-2</v>
      </c>
      <c r="U6">
        <f t="shared" si="0"/>
        <v>3.4744166666666625</v>
      </c>
      <c r="W6">
        <v>65</v>
      </c>
      <c r="X6">
        <f>$U$33</f>
        <v>2.6180633333333372</v>
      </c>
      <c r="Y6">
        <v>0</v>
      </c>
      <c r="Z6">
        <f>$U$7</f>
        <v>3.7865116666666627</v>
      </c>
      <c r="AA6">
        <v>0</v>
      </c>
      <c r="AC6">
        <v>65</v>
      </c>
      <c r="AD6">
        <f>$T$33</f>
        <v>0.67399666666666636</v>
      </c>
      <c r="AE6">
        <f>$T$19</f>
        <v>0.35306500000000002</v>
      </c>
      <c r="AF6">
        <f>$T$7</f>
        <v>6.908666666666663E-2</v>
      </c>
      <c r="AG6">
        <f>$T$45</f>
        <v>9.1178333333333375E-2</v>
      </c>
    </row>
    <row r="7" spans="1:33" x14ac:dyDescent="0.2">
      <c r="A7" s="8">
        <v>6</v>
      </c>
      <c r="C7" s="33" t="s">
        <v>33</v>
      </c>
      <c r="D7">
        <v>4.8000000000000001E-2</v>
      </c>
      <c r="E7">
        <v>6.5000000000000002E-2</v>
      </c>
      <c r="M7" t="s">
        <v>16</v>
      </c>
      <c r="N7">
        <v>65</v>
      </c>
      <c r="O7">
        <v>5.7333333333333299E-2</v>
      </c>
      <c r="P7">
        <v>3.1423333333333301</v>
      </c>
      <c r="R7" t="s">
        <v>16</v>
      </c>
      <c r="S7">
        <v>65</v>
      </c>
      <c r="T7">
        <f t="shared" si="0"/>
        <v>6.908666666666663E-2</v>
      </c>
      <c r="U7">
        <f t="shared" si="0"/>
        <v>3.7865116666666627</v>
      </c>
      <c r="W7">
        <v>71</v>
      </c>
      <c r="X7">
        <f>$U$32</f>
        <v>2.1786400000000001</v>
      </c>
      <c r="Y7">
        <v>0</v>
      </c>
      <c r="Z7">
        <f>$U$6</f>
        <v>3.4744166666666625</v>
      </c>
      <c r="AA7">
        <v>0</v>
      </c>
      <c r="AC7">
        <v>71</v>
      </c>
      <c r="AD7">
        <f>$T$32</f>
        <v>0.72179499999999985</v>
      </c>
      <c r="AE7">
        <f>$T$18</f>
        <v>0.36471333333333367</v>
      </c>
      <c r="AF7">
        <f>$T$6</f>
        <v>9.7203333333333378E-2</v>
      </c>
      <c r="AG7">
        <f>$T$44</f>
        <v>5.7438333333333376E-2</v>
      </c>
    </row>
    <row r="8" spans="1:33" x14ac:dyDescent="0.2">
      <c r="A8" s="8">
        <v>7</v>
      </c>
      <c r="B8" t="s">
        <v>20</v>
      </c>
      <c r="C8" s="32" t="s">
        <v>28</v>
      </c>
      <c r="D8">
        <v>5.5E-2</v>
      </c>
      <c r="E8">
        <v>2.9039999999999999</v>
      </c>
      <c r="G8" t="s">
        <v>20</v>
      </c>
      <c r="H8">
        <v>95</v>
      </c>
      <c r="I8">
        <v>6.2333333333333303E-2</v>
      </c>
      <c r="J8">
        <v>2.9883333333333302</v>
      </c>
      <c r="M8" t="s">
        <v>15</v>
      </c>
      <c r="N8">
        <v>47</v>
      </c>
      <c r="O8">
        <v>6.7666666666666694E-2</v>
      </c>
      <c r="P8">
        <v>2.98633333333333</v>
      </c>
      <c r="R8" t="s">
        <v>15</v>
      </c>
      <c r="S8">
        <v>47</v>
      </c>
      <c r="T8">
        <f t="shared" si="0"/>
        <v>8.1538333333333365E-2</v>
      </c>
      <c r="U8">
        <f t="shared" si="0"/>
        <v>3.5985316666666627</v>
      </c>
      <c r="W8">
        <v>89</v>
      </c>
      <c r="X8">
        <f>$U$31</f>
        <v>1.1463566666666665</v>
      </c>
      <c r="Y8">
        <v>0</v>
      </c>
      <c r="Z8">
        <f>$U$5</f>
        <v>3.3980999999999999</v>
      </c>
      <c r="AA8">
        <v>0</v>
      </c>
      <c r="AC8">
        <v>89</v>
      </c>
      <c r="AD8">
        <f>$T$31</f>
        <v>0.8077516666666662</v>
      </c>
      <c r="AE8">
        <f>$T$17</f>
        <v>0.26349333333333375</v>
      </c>
      <c r="AF8">
        <f>$T$5</f>
        <v>8.3948333333333361E-2</v>
      </c>
      <c r="AG8">
        <f>$T$43</f>
        <v>5.6233333333333364E-2</v>
      </c>
    </row>
    <row r="9" spans="1:33" x14ac:dyDescent="0.2">
      <c r="A9" s="8">
        <v>8</v>
      </c>
      <c r="C9" s="32" t="s">
        <v>29</v>
      </c>
      <c r="D9">
        <v>6.6000000000000003E-2</v>
      </c>
      <c r="E9">
        <v>2.9049999999999998</v>
      </c>
      <c r="M9" t="s">
        <v>14</v>
      </c>
      <c r="N9">
        <v>41</v>
      </c>
      <c r="O9">
        <v>8.0333333333333298E-2</v>
      </c>
      <c r="P9">
        <v>3.18366666666667</v>
      </c>
      <c r="R9" t="s">
        <v>14</v>
      </c>
      <c r="S9">
        <v>41</v>
      </c>
      <c r="T9">
        <f t="shared" si="0"/>
        <v>9.6801666666666633E-2</v>
      </c>
      <c r="U9">
        <f t="shared" si="0"/>
        <v>3.8363183333333377</v>
      </c>
      <c r="W9">
        <v>95</v>
      </c>
      <c r="X9">
        <f>$U$30</f>
        <v>3.2936666666666628E-2</v>
      </c>
      <c r="Y9">
        <v>0</v>
      </c>
      <c r="Z9">
        <f>$U$4</f>
        <v>3.6009416666666629</v>
      </c>
      <c r="AA9">
        <v>0</v>
      </c>
      <c r="AC9">
        <v>95</v>
      </c>
      <c r="AD9">
        <f>$T$30</f>
        <v>0.74067333333333385</v>
      </c>
      <c r="AE9">
        <f>$T$15</f>
        <v>9.9211666666666629E-2</v>
      </c>
      <c r="AF9">
        <f>$T$4</f>
        <v>7.5111666666666632E-2</v>
      </c>
      <c r="AG9">
        <f>$T$42</f>
        <v>6.1856666666666629E-2</v>
      </c>
    </row>
    <row r="10" spans="1:33" x14ac:dyDescent="0.2">
      <c r="A10" s="8">
        <v>9</v>
      </c>
      <c r="C10" s="32" t="s">
        <v>30</v>
      </c>
      <c r="D10">
        <v>6.6000000000000003E-2</v>
      </c>
      <c r="E10">
        <v>3.1560000000000001</v>
      </c>
      <c r="M10" t="s">
        <v>9</v>
      </c>
      <c r="N10">
        <v>22</v>
      </c>
      <c r="O10">
        <v>0.126</v>
      </c>
      <c r="P10">
        <v>3.57</v>
      </c>
      <c r="R10" t="s">
        <v>9</v>
      </c>
      <c r="S10">
        <v>22</v>
      </c>
      <c r="T10">
        <f t="shared" si="0"/>
        <v>0.15182999999999999</v>
      </c>
      <c r="U10">
        <f t="shared" si="0"/>
        <v>4.30185</v>
      </c>
      <c r="W10">
        <v>161</v>
      </c>
      <c r="X10">
        <f>$U$29</f>
        <v>4.4585E-2</v>
      </c>
      <c r="Y10">
        <f>$U$15</f>
        <v>7.8325000000000006E-2</v>
      </c>
      <c r="Z10">
        <f>$U$3</f>
        <v>3.2824200000000001</v>
      </c>
      <c r="AA10">
        <v>0</v>
      </c>
      <c r="AC10">
        <v>161</v>
      </c>
      <c r="AD10">
        <f>$T$29</f>
        <v>0.46392499999999998</v>
      </c>
      <c r="AE10">
        <f t="shared" ref="AE10" si="1">$T$23</f>
        <v>8.5153333333333373E-2</v>
      </c>
      <c r="AF10">
        <f>$T$3</f>
        <v>8.0735000000000015E-2</v>
      </c>
      <c r="AG10">
        <f>$T$41</f>
        <v>6.9488333333333374E-2</v>
      </c>
    </row>
    <row r="11" spans="1:33" x14ac:dyDescent="0.2">
      <c r="A11" s="8">
        <v>10</v>
      </c>
      <c r="B11" t="s">
        <v>20</v>
      </c>
      <c r="C11" s="33" t="s">
        <v>31</v>
      </c>
      <c r="D11">
        <v>0.184</v>
      </c>
      <c r="G11" t="s">
        <v>20</v>
      </c>
      <c r="H11">
        <v>95</v>
      </c>
      <c r="I11">
        <v>0.19166666666666701</v>
      </c>
      <c r="J11">
        <v>0</v>
      </c>
      <c r="M11" t="s">
        <v>4</v>
      </c>
      <c r="N11">
        <v>0</v>
      </c>
      <c r="O11">
        <v>0.104666666666667</v>
      </c>
      <c r="P11">
        <v>3.6339999999999999</v>
      </c>
      <c r="R11" t="s">
        <v>4</v>
      </c>
      <c r="S11">
        <v>0</v>
      </c>
      <c r="T11">
        <f t="shared" si="0"/>
        <v>0.12612333333333375</v>
      </c>
      <c r="U11">
        <f t="shared" si="0"/>
        <v>4.3789699999999998</v>
      </c>
    </row>
    <row r="12" spans="1:33" x14ac:dyDescent="0.2">
      <c r="A12" s="8">
        <v>11</v>
      </c>
      <c r="C12" s="33" t="s">
        <v>32</v>
      </c>
      <c r="D12">
        <v>0.191</v>
      </c>
    </row>
    <row r="13" spans="1:33" x14ac:dyDescent="0.2">
      <c r="A13" s="8">
        <v>12</v>
      </c>
      <c r="C13" s="33" t="s">
        <v>33</v>
      </c>
      <c r="D13">
        <v>0.2</v>
      </c>
      <c r="M13" t="s">
        <v>26</v>
      </c>
    </row>
    <row r="14" spans="1:33" x14ac:dyDescent="0.2">
      <c r="A14" s="8">
        <v>13</v>
      </c>
      <c r="B14" t="s">
        <v>18</v>
      </c>
      <c r="C14" s="32" t="s">
        <v>28</v>
      </c>
      <c r="D14">
        <v>0.1</v>
      </c>
      <c r="E14">
        <v>3.1560000000000001</v>
      </c>
      <c r="G14" t="s">
        <v>18</v>
      </c>
      <c r="H14">
        <v>89</v>
      </c>
      <c r="I14">
        <v>6.9666666666666696E-2</v>
      </c>
      <c r="J14">
        <v>2.82</v>
      </c>
      <c r="M14" s="33" t="s">
        <v>31</v>
      </c>
      <c r="O14" s="29" t="s">
        <v>22</v>
      </c>
      <c r="P14" s="30" t="s">
        <v>23</v>
      </c>
      <c r="R14" s="33" t="s">
        <v>31</v>
      </c>
      <c r="T14" s="29" t="s">
        <v>22</v>
      </c>
      <c r="U14" s="30" t="s">
        <v>23</v>
      </c>
    </row>
    <row r="15" spans="1:33" x14ac:dyDescent="0.2">
      <c r="A15" s="8">
        <v>14</v>
      </c>
      <c r="C15" s="32" t="s">
        <v>29</v>
      </c>
      <c r="D15">
        <v>4.4999999999999998E-2</v>
      </c>
      <c r="E15">
        <v>2.4609999999999999</v>
      </c>
      <c r="M15" t="s">
        <v>27</v>
      </c>
      <c r="N15">
        <v>161</v>
      </c>
      <c r="O15">
        <v>8.23333333333333E-2</v>
      </c>
      <c r="P15">
        <v>6.5000000000000002E-2</v>
      </c>
      <c r="R15" t="s">
        <v>27</v>
      </c>
      <c r="S15">
        <v>161</v>
      </c>
      <c r="T15">
        <f>O15*241/200</f>
        <v>9.9211666666666629E-2</v>
      </c>
      <c r="U15">
        <f>P15*241/200</f>
        <v>7.8325000000000006E-2</v>
      </c>
    </row>
    <row r="16" spans="1:33" x14ac:dyDescent="0.2">
      <c r="A16" s="8">
        <v>15</v>
      </c>
      <c r="C16" s="32" t="s">
        <v>30</v>
      </c>
      <c r="D16">
        <v>6.4000000000000001E-2</v>
      </c>
      <c r="E16">
        <v>2.843</v>
      </c>
      <c r="M16" t="s">
        <v>20</v>
      </c>
      <c r="N16">
        <v>95</v>
      </c>
      <c r="O16">
        <v>0.19166666666666701</v>
      </c>
      <c r="P16">
        <v>0</v>
      </c>
      <c r="R16" t="s">
        <v>20</v>
      </c>
      <c r="S16">
        <v>95</v>
      </c>
      <c r="T16">
        <f t="shared" ref="T16:U23" si="2">O16*241/200</f>
        <v>0.23095833333333374</v>
      </c>
      <c r="U16">
        <f t="shared" si="2"/>
        <v>0</v>
      </c>
    </row>
    <row r="17" spans="1:21" x14ac:dyDescent="0.2">
      <c r="A17" s="8">
        <v>16</v>
      </c>
      <c r="B17" t="s">
        <v>18</v>
      </c>
      <c r="C17" s="33" t="s">
        <v>31</v>
      </c>
      <c r="D17">
        <v>0.22800000000000001</v>
      </c>
      <c r="G17" t="s">
        <v>18</v>
      </c>
      <c r="H17">
        <v>89</v>
      </c>
      <c r="I17">
        <v>0.21866666666666701</v>
      </c>
      <c r="J17">
        <v>0</v>
      </c>
      <c r="M17" t="s">
        <v>18</v>
      </c>
      <c r="N17">
        <v>89</v>
      </c>
      <c r="O17">
        <v>0.21866666666666701</v>
      </c>
      <c r="P17">
        <v>0</v>
      </c>
      <c r="R17" t="s">
        <v>18</v>
      </c>
      <c r="S17">
        <v>89</v>
      </c>
      <c r="T17">
        <f t="shared" si="2"/>
        <v>0.26349333333333375</v>
      </c>
      <c r="U17">
        <f t="shared" si="2"/>
        <v>0</v>
      </c>
    </row>
    <row r="18" spans="1:21" x14ac:dyDescent="0.2">
      <c r="A18" s="8">
        <v>17</v>
      </c>
      <c r="C18" s="33" t="s">
        <v>32</v>
      </c>
      <c r="D18">
        <v>0.22500000000000001</v>
      </c>
      <c r="M18" t="s">
        <v>17</v>
      </c>
      <c r="N18">
        <v>71</v>
      </c>
      <c r="O18">
        <v>0.30266666666666697</v>
      </c>
      <c r="P18">
        <v>0</v>
      </c>
      <c r="R18" t="s">
        <v>17</v>
      </c>
      <c r="S18">
        <v>71</v>
      </c>
      <c r="T18">
        <f t="shared" si="2"/>
        <v>0.36471333333333367</v>
      </c>
      <c r="U18">
        <f t="shared" si="2"/>
        <v>0</v>
      </c>
    </row>
    <row r="19" spans="1:21" x14ac:dyDescent="0.2">
      <c r="A19" s="8">
        <v>18</v>
      </c>
      <c r="C19" s="33" t="s">
        <v>33</v>
      </c>
      <c r="D19">
        <v>0.20300000000000001</v>
      </c>
      <c r="M19" t="s">
        <v>16</v>
      </c>
      <c r="N19">
        <v>65</v>
      </c>
      <c r="O19">
        <v>0.29299999999999998</v>
      </c>
      <c r="P19">
        <v>0</v>
      </c>
      <c r="R19" t="s">
        <v>16</v>
      </c>
      <c r="S19">
        <v>65</v>
      </c>
      <c r="T19">
        <f t="shared" si="2"/>
        <v>0.35306500000000002</v>
      </c>
      <c r="U19">
        <f t="shared" si="2"/>
        <v>0</v>
      </c>
    </row>
    <row r="20" spans="1:21" x14ac:dyDescent="0.2">
      <c r="A20" s="8">
        <v>19</v>
      </c>
      <c r="B20" t="s">
        <v>17</v>
      </c>
      <c r="C20" s="32" t="s">
        <v>28</v>
      </c>
      <c r="D20">
        <v>9.9000000000000005E-2</v>
      </c>
      <c r="E20">
        <v>2.452</v>
      </c>
      <c r="G20" t="s">
        <v>17</v>
      </c>
      <c r="H20">
        <v>71</v>
      </c>
      <c r="I20">
        <v>8.0666666666666706E-2</v>
      </c>
      <c r="J20">
        <v>2.8833333333333302</v>
      </c>
      <c r="M20" t="s">
        <v>15</v>
      </c>
      <c r="N20">
        <v>47</v>
      </c>
      <c r="O20">
        <v>0.34266666666666701</v>
      </c>
      <c r="P20">
        <v>0</v>
      </c>
      <c r="R20" t="s">
        <v>15</v>
      </c>
      <c r="S20">
        <v>47</v>
      </c>
      <c r="T20">
        <f t="shared" si="2"/>
        <v>0.41291333333333374</v>
      </c>
      <c r="U20">
        <f t="shared" si="2"/>
        <v>0</v>
      </c>
    </row>
    <row r="21" spans="1:21" x14ac:dyDescent="0.2">
      <c r="A21" s="8">
        <v>20</v>
      </c>
      <c r="C21" s="32" t="s">
        <v>29</v>
      </c>
      <c r="D21">
        <v>4.9000000000000002E-2</v>
      </c>
      <c r="E21">
        <v>2.7480000000000002</v>
      </c>
      <c r="M21" t="s">
        <v>14</v>
      </c>
      <c r="N21">
        <v>41</v>
      </c>
      <c r="O21">
        <v>0.36933333333333301</v>
      </c>
      <c r="P21">
        <v>0</v>
      </c>
      <c r="R21" t="s">
        <v>14</v>
      </c>
      <c r="S21">
        <v>41</v>
      </c>
      <c r="T21">
        <f t="shared" si="2"/>
        <v>0.44504666666666631</v>
      </c>
      <c r="U21">
        <f t="shared" si="2"/>
        <v>0</v>
      </c>
    </row>
    <row r="22" spans="1:21" x14ac:dyDescent="0.2">
      <c r="A22" s="8">
        <v>21</v>
      </c>
      <c r="C22" s="32" t="s">
        <v>30</v>
      </c>
      <c r="D22">
        <v>9.4E-2</v>
      </c>
      <c r="E22">
        <v>3.45</v>
      </c>
      <c r="M22" t="s">
        <v>9</v>
      </c>
      <c r="N22">
        <v>22</v>
      </c>
      <c r="O22">
        <v>0.33433333333333298</v>
      </c>
      <c r="R22" t="s">
        <v>9</v>
      </c>
      <c r="S22">
        <v>22</v>
      </c>
      <c r="T22">
        <f t="shared" si="2"/>
        <v>0.40287166666666624</v>
      </c>
      <c r="U22">
        <f t="shared" si="2"/>
        <v>0</v>
      </c>
    </row>
    <row r="23" spans="1:21" x14ac:dyDescent="0.2">
      <c r="A23" s="8">
        <v>22</v>
      </c>
      <c r="B23" t="s">
        <v>17</v>
      </c>
      <c r="C23" s="33" t="s">
        <v>31</v>
      </c>
      <c r="D23">
        <v>0.309</v>
      </c>
      <c r="G23" t="s">
        <v>17</v>
      </c>
      <c r="H23">
        <v>71</v>
      </c>
      <c r="I23">
        <v>0.30266666666666697</v>
      </c>
      <c r="J23">
        <v>0</v>
      </c>
      <c r="M23" t="s">
        <v>4</v>
      </c>
      <c r="N23">
        <v>0</v>
      </c>
      <c r="O23">
        <v>7.0666666666666697E-2</v>
      </c>
      <c r="P23">
        <v>0.129</v>
      </c>
      <c r="R23" t="s">
        <v>4</v>
      </c>
      <c r="S23">
        <v>0</v>
      </c>
      <c r="T23">
        <f t="shared" si="2"/>
        <v>8.5153333333333373E-2</v>
      </c>
      <c r="U23">
        <f t="shared" si="2"/>
        <v>0.155445</v>
      </c>
    </row>
    <row r="24" spans="1:21" x14ac:dyDescent="0.2">
      <c r="A24" s="8">
        <v>23</v>
      </c>
      <c r="C24" s="33" t="s">
        <v>32</v>
      </c>
      <c r="D24">
        <v>0.307</v>
      </c>
    </row>
    <row r="25" spans="1:21" x14ac:dyDescent="0.2">
      <c r="A25" s="8">
        <v>24</v>
      </c>
      <c r="C25" s="33" t="s">
        <v>33</v>
      </c>
      <c r="D25">
        <v>0.29199999999999998</v>
      </c>
    </row>
    <row r="26" spans="1:21" x14ac:dyDescent="0.2">
      <c r="A26" s="8">
        <v>25</v>
      </c>
      <c r="B26" t="s">
        <v>16</v>
      </c>
      <c r="C26" s="32" t="s">
        <v>28</v>
      </c>
      <c r="D26">
        <v>5.6000000000000001E-2</v>
      </c>
      <c r="E26">
        <v>3.3420000000000001</v>
      </c>
      <c r="G26" t="s">
        <v>16</v>
      </c>
      <c r="H26">
        <v>65</v>
      </c>
      <c r="I26">
        <v>5.7333333333333299E-2</v>
      </c>
      <c r="J26">
        <v>3.1423333333333301</v>
      </c>
    </row>
    <row r="27" spans="1:21" x14ac:dyDescent="0.2">
      <c r="A27" s="8">
        <v>26</v>
      </c>
      <c r="C27" s="32" t="s">
        <v>29</v>
      </c>
      <c r="D27">
        <v>5.7000000000000002E-2</v>
      </c>
      <c r="E27">
        <v>2.96</v>
      </c>
      <c r="M27" t="s">
        <v>26</v>
      </c>
      <c r="R27" s="45" t="s">
        <v>129</v>
      </c>
      <c r="S27" s="45"/>
      <c r="T27" s="45"/>
    </row>
    <row r="28" spans="1:21" x14ac:dyDescent="0.2">
      <c r="A28" s="8">
        <v>27</v>
      </c>
      <c r="C28" s="32" t="s">
        <v>30</v>
      </c>
      <c r="D28">
        <v>5.8999999999999997E-2</v>
      </c>
      <c r="E28">
        <v>3.125</v>
      </c>
      <c r="M28" s="34" t="s">
        <v>34</v>
      </c>
      <c r="O28" s="29" t="s">
        <v>22</v>
      </c>
      <c r="P28" s="30" t="s">
        <v>23</v>
      </c>
      <c r="R28" s="34" t="s">
        <v>34</v>
      </c>
      <c r="T28" s="29" t="s">
        <v>22</v>
      </c>
      <c r="U28" s="30" t="s">
        <v>23</v>
      </c>
    </row>
    <row r="29" spans="1:21" x14ac:dyDescent="0.2">
      <c r="A29" s="8">
        <v>28</v>
      </c>
      <c r="B29" t="s">
        <v>16</v>
      </c>
      <c r="C29" s="33" t="s">
        <v>31</v>
      </c>
      <c r="D29">
        <v>0.314</v>
      </c>
      <c r="G29" t="s">
        <v>16</v>
      </c>
      <c r="H29">
        <v>65</v>
      </c>
      <c r="I29">
        <v>0.29299999999999998</v>
      </c>
      <c r="J29">
        <v>0</v>
      </c>
      <c r="M29" t="s">
        <v>27</v>
      </c>
      <c r="N29">
        <v>161</v>
      </c>
      <c r="O29">
        <v>0.38500000000000001</v>
      </c>
      <c r="P29">
        <v>3.6999999999999998E-2</v>
      </c>
      <c r="R29" t="s">
        <v>27</v>
      </c>
      <c r="S29">
        <v>161</v>
      </c>
      <c r="T29">
        <f>O29*241/200</f>
        <v>0.46392499999999998</v>
      </c>
      <c r="U29">
        <f>P29*241/200</f>
        <v>4.4585E-2</v>
      </c>
    </row>
    <row r="30" spans="1:21" x14ac:dyDescent="0.2">
      <c r="A30" s="8">
        <v>29</v>
      </c>
      <c r="C30" s="33" t="s">
        <v>32</v>
      </c>
      <c r="D30">
        <v>0.29399999999999998</v>
      </c>
      <c r="M30" t="s">
        <v>20</v>
      </c>
      <c r="N30">
        <v>95</v>
      </c>
      <c r="O30">
        <v>0.61466666666666703</v>
      </c>
      <c r="P30">
        <v>2.73333333333333E-2</v>
      </c>
      <c r="R30" t="s">
        <v>20</v>
      </c>
      <c r="S30">
        <v>95</v>
      </c>
      <c r="T30">
        <f t="shared" ref="T30:T37" si="3">O30*241/200</f>
        <v>0.74067333333333385</v>
      </c>
      <c r="U30">
        <f t="shared" ref="U30:U37" si="4">P30*241/200</f>
        <v>3.2936666666666628E-2</v>
      </c>
    </row>
    <row r="31" spans="1:21" x14ac:dyDescent="0.2">
      <c r="A31" s="8">
        <v>30</v>
      </c>
      <c r="C31" s="33" t="s">
        <v>33</v>
      </c>
      <c r="D31">
        <v>0.27100000000000002</v>
      </c>
      <c r="M31" t="s">
        <v>18</v>
      </c>
      <c r="N31">
        <v>89</v>
      </c>
      <c r="O31">
        <v>0.670333333333333</v>
      </c>
      <c r="P31">
        <v>0.95133333333333303</v>
      </c>
      <c r="R31" t="s">
        <v>18</v>
      </c>
      <c r="S31">
        <v>89</v>
      </c>
      <c r="T31">
        <f t="shared" si="3"/>
        <v>0.8077516666666662</v>
      </c>
      <c r="U31">
        <f t="shared" si="4"/>
        <v>1.1463566666666665</v>
      </c>
    </row>
    <row r="32" spans="1:21" x14ac:dyDescent="0.2">
      <c r="A32" s="8">
        <v>31</v>
      </c>
      <c r="B32" t="s">
        <v>15</v>
      </c>
      <c r="C32" s="32" t="s">
        <v>28</v>
      </c>
      <c r="D32">
        <v>6.6000000000000003E-2</v>
      </c>
      <c r="E32">
        <v>2.8149999999999999</v>
      </c>
      <c r="G32" t="s">
        <v>15</v>
      </c>
      <c r="H32">
        <v>47</v>
      </c>
      <c r="I32">
        <v>6.7666666666666694E-2</v>
      </c>
      <c r="J32">
        <v>2.98633333333333</v>
      </c>
      <c r="M32" t="s">
        <v>17</v>
      </c>
      <c r="N32">
        <v>71</v>
      </c>
      <c r="O32">
        <v>0.59899999999999998</v>
      </c>
      <c r="P32">
        <v>1.8080000000000001</v>
      </c>
      <c r="R32" t="s">
        <v>17</v>
      </c>
      <c r="S32">
        <v>71</v>
      </c>
      <c r="T32">
        <f t="shared" si="3"/>
        <v>0.72179499999999985</v>
      </c>
      <c r="U32">
        <f t="shared" si="4"/>
        <v>2.1786400000000001</v>
      </c>
    </row>
    <row r="33" spans="1:21" x14ac:dyDescent="0.2">
      <c r="A33" s="8">
        <v>32</v>
      </c>
      <c r="C33" s="32" t="s">
        <v>29</v>
      </c>
      <c r="D33">
        <v>6.5000000000000002E-2</v>
      </c>
      <c r="E33">
        <v>2.9569999999999999</v>
      </c>
      <c r="M33" t="s">
        <v>16</v>
      </c>
      <c r="N33">
        <v>65</v>
      </c>
      <c r="O33">
        <v>0.55933333333333302</v>
      </c>
      <c r="P33">
        <v>2.1726666666666699</v>
      </c>
      <c r="R33" t="s">
        <v>16</v>
      </c>
      <c r="S33">
        <v>65</v>
      </c>
      <c r="T33">
        <f t="shared" si="3"/>
        <v>0.67399666666666636</v>
      </c>
      <c r="U33">
        <f t="shared" si="4"/>
        <v>2.6180633333333372</v>
      </c>
    </row>
    <row r="34" spans="1:21" x14ac:dyDescent="0.2">
      <c r="A34" s="8">
        <v>33</v>
      </c>
      <c r="C34" s="32" t="s">
        <v>30</v>
      </c>
      <c r="D34">
        <v>7.1999999999999995E-2</v>
      </c>
      <c r="E34">
        <v>3.1869999999999998</v>
      </c>
      <c r="M34" t="s">
        <v>15</v>
      </c>
      <c r="N34">
        <v>47</v>
      </c>
      <c r="O34">
        <v>0.503</v>
      </c>
      <c r="P34">
        <v>2.7896666666666698</v>
      </c>
      <c r="R34" t="s">
        <v>15</v>
      </c>
      <c r="S34">
        <v>47</v>
      </c>
      <c r="T34">
        <f t="shared" si="3"/>
        <v>0.60611499999999996</v>
      </c>
      <c r="U34">
        <f t="shared" si="4"/>
        <v>3.3615483333333374</v>
      </c>
    </row>
    <row r="35" spans="1:21" x14ac:dyDescent="0.2">
      <c r="A35" s="8">
        <v>34</v>
      </c>
      <c r="B35" t="s">
        <v>15</v>
      </c>
      <c r="C35" s="33" t="s">
        <v>31</v>
      </c>
      <c r="D35">
        <v>0.34100000000000003</v>
      </c>
      <c r="G35" t="s">
        <v>15</v>
      </c>
      <c r="H35">
        <v>47</v>
      </c>
      <c r="I35">
        <v>0.34266666666666701</v>
      </c>
      <c r="J35">
        <v>0</v>
      </c>
      <c r="M35" t="s">
        <v>14</v>
      </c>
      <c r="N35">
        <v>41</v>
      </c>
      <c r="O35">
        <v>0.39700000000000002</v>
      </c>
      <c r="P35">
        <v>3.1096666666666701</v>
      </c>
      <c r="R35" t="s">
        <v>14</v>
      </c>
      <c r="S35">
        <v>41</v>
      </c>
      <c r="T35">
        <f t="shared" si="3"/>
        <v>0.47838500000000006</v>
      </c>
      <c r="U35">
        <f t="shared" si="4"/>
        <v>3.7471483333333371</v>
      </c>
    </row>
    <row r="36" spans="1:21" x14ac:dyDescent="0.2">
      <c r="A36" s="8">
        <v>35</v>
      </c>
      <c r="C36" s="33" t="s">
        <v>32</v>
      </c>
      <c r="D36">
        <v>0.34399999999999997</v>
      </c>
      <c r="M36" t="s">
        <v>9</v>
      </c>
      <c r="N36">
        <v>22</v>
      </c>
      <c r="O36">
        <v>0.31900000000000001</v>
      </c>
      <c r="P36">
        <v>3.5859999999999999</v>
      </c>
      <c r="R36" t="s">
        <v>9</v>
      </c>
      <c r="S36">
        <v>22</v>
      </c>
      <c r="T36">
        <f t="shared" si="3"/>
        <v>0.38439500000000004</v>
      </c>
      <c r="U36">
        <f t="shared" si="4"/>
        <v>4.3211300000000001</v>
      </c>
    </row>
    <row r="37" spans="1:21" x14ac:dyDescent="0.2">
      <c r="A37" s="8">
        <v>36</v>
      </c>
      <c r="C37" s="33" t="s">
        <v>33</v>
      </c>
      <c r="D37">
        <v>0.34300000000000003</v>
      </c>
      <c r="M37" t="s">
        <v>4</v>
      </c>
      <c r="N37">
        <v>0</v>
      </c>
      <c r="O37">
        <v>6.8500000000000005E-2</v>
      </c>
      <c r="P37">
        <v>3.9820000000000002</v>
      </c>
      <c r="R37" t="s">
        <v>4</v>
      </c>
      <c r="S37">
        <v>0</v>
      </c>
      <c r="T37">
        <f t="shared" si="3"/>
        <v>8.2542500000000005E-2</v>
      </c>
      <c r="U37">
        <f t="shared" si="4"/>
        <v>4.7983099999999999</v>
      </c>
    </row>
    <row r="38" spans="1:21" x14ac:dyDescent="0.2">
      <c r="A38" s="8">
        <v>37</v>
      </c>
      <c r="B38" t="s">
        <v>14</v>
      </c>
      <c r="C38" s="32" t="s">
        <v>28</v>
      </c>
      <c r="D38">
        <v>7.5999999999999998E-2</v>
      </c>
      <c r="E38">
        <v>3.1520000000000001</v>
      </c>
      <c r="G38" t="s">
        <v>14</v>
      </c>
      <c r="H38">
        <v>41</v>
      </c>
      <c r="I38">
        <v>8.0333333333333298E-2</v>
      </c>
      <c r="J38">
        <v>3.18366666666667</v>
      </c>
    </row>
    <row r="39" spans="1:21" x14ac:dyDescent="0.2">
      <c r="A39" s="8">
        <v>38</v>
      </c>
      <c r="C39" s="32" t="s">
        <v>29</v>
      </c>
      <c r="D39">
        <v>8.5999999999999993E-2</v>
      </c>
      <c r="E39">
        <v>3.2549999999999999</v>
      </c>
      <c r="M39" t="s">
        <v>26</v>
      </c>
    </row>
    <row r="40" spans="1:21" x14ac:dyDescent="0.2">
      <c r="A40" s="8">
        <v>39</v>
      </c>
      <c r="C40" s="32" t="s">
        <v>30</v>
      </c>
      <c r="D40">
        <v>7.9000000000000001E-2</v>
      </c>
      <c r="E40">
        <v>3.1440000000000001</v>
      </c>
      <c r="M40" s="35" t="s">
        <v>37</v>
      </c>
      <c r="O40" s="29" t="s">
        <v>22</v>
      </c>
      <c r="P40" s="30" t="s">
        <v>23</v>
      </c>
      <c r="R40" s="35" t="s">
        <v>37</v>
      </c>
      <c r="T40" s="29" t="s">
        <v>22</v>
      </c>
      <c r="U40" s="30" t="s">
        <v>23</v>
      </c>
    </row>
    <row r="41" spans="1:21" x14ac:dyDescent="0.2">
      <c r="A41" s="8">
        <v>40</v>
      </c>
      <c r="B41" t="s">
        <v>14</v>
      </c>
      <c r="C41" s="33" t="s">
        <v>31</v>
      </c>
      <c r="D41">
        <v>0.36899999999999999</v>
      </c>
      <c r="G41" t="s">
        <v>14</v>
      </c>
      <c r="H41">
        <v>41</v>
      </c>
      <c r="I41">
        <v>0.36933333333333301</v>
      </c>
      <c r="J41">
        <v>0</v>
      </c>
      <c r="M41" t="s">
        <v>27</v>
      </c>
      <c r="N41">
        <v>161</v>
      </c>
      <c r="O41">
        <v>5.7666666666666699E-2</v>
      </c>
      <c r="P41">
        <v>0</v>
      </c>
      <c r="R41" t="s">
        <v>27</v>
      </c>
      <c r="S41">
        <v>161</v>
      </c>
      <c r="T41">
        <f>O41*241/200</f>
        <v>6.9488333333333374E-2</v>
      </c>
      <c r="U41">
        <f>P41*241/200</f>
        <v>0</v>
      </c>
    </row>
    <row r="42" spans="1:21" x14ac:dyDescent="0.2">
      <c r="A42" s="8">
        <v>41</v>
      </c>
      <c r="C42" s="33" t="s">
        <v>32</v>
      </c>
      <c r="D42">
        <v>0.36499999999999999</v>
      </c>
      <c r="M42" t="s">
        <v>20</v>
      </c>
      <c r="N42">
        <v>95</v>
      </c>
      <c r="O42">
        <v>5.13333333333333E-2</v>
      </c>
      <c r="P42">
        <v>0</v>
      </c>
      <c r="R42" t="s">
        <v>20</v>
      </c>
      <c r="S42">
        <v>95</v>
      </c>
      <c r="T42">
        <f t="shared" ref="T42:U49" si="5">O42*241/200</f>
        <v>6.1856666666666629E-2</v>
      </c>
      <c r="U42">
        <f t="shared" si="5"/>
        <v>0</v>
      </c>
    </row>
    <row r="43" spans="1:21" x14ac:dyDescent="0.2">
      <c r="A43" s="8">
        <v>42</v>
      </c>
      <c r="C43" s="33" t="s">
        <v>33</v>
      </c>
      <c r="D43">
        <v>0.374</v>
      </c>
      <c r="M43" t="s">
        <v>18</v>
      </c>
      <c r="N43">
        <v>89</v>
      </c>
      <c r="O43">
        <v>4.6666666666666697E-2</v>
      </c>
      <c r="P43">
        <v>0</v>
      </c>
      <c r="R43" t="s">
        <v>18</v>
      </c>
      <c r="S43">
        <v>89</v>
      </c>
      <c r="T43">
        <f t="shared" si="5"/>
        <v>5.6233333333333364E-2</v>
      </c>
      <c r="U43">
        <f t="shared" si="5"/>
        <v>0</v>
      </c>
    </row>
    <row r="44" spans="1:21" x14ac:dyDescent="0.2">
      <c r="A44" s="8">
        <v>43</v>
      </c>
      <c r="B44" t="s">
        <v>9</v>
      </c>
      <c r="C44" s="32" t="s">
        <v>28</v>
      </c>
      <c r="D44">
        <v>0.129</v>
      </c>
      <c r="E44">
        <v>3.6989999999999998</v>
      </c>
      <c r="G44" t="s">
        <v>9</v>
      </c>
      <c r="H44">
        <v>22</v>
      </c>
      <c r="I44">
        <v>0.126</v>
      </c>
      <c r="J44">
        <v>3.57</v>
      </c>
      <c r="M44" t="s">
        <v>17</v>
      </c>
      <c r="N44">
        <v>71</v>
      </c>
      <c r="O44">
        <v>4.7666666666666697E-2</v>
      </c>
      <c r="P44">
        <v>0</v>
      </c>
      <c r="R44" t="s">
        <v>17</v>
      </c>
      <c r="S44">
        <v>71</v>
      </c>
      <c r="T44">
        <f t="shared" si="5"/>
        <v>5.7438333333333376E-2</v>
      </c>
      <c r="U44">
        <f t="shared" si="5"/>
        <v>0</v>
      </c>
    </row>
    <row r="45" spans="1:21" x14ac:dyDescent="0.2">
      <c r="A45" s="8">
        <v>44</v>
      </c>
      <c r="C45" s="32" t="s">
        <v>29</v>
      </c>
      <c r="D45">
        <v>0.124</v>
      </c>
      <c r="E45">
        <v>3.532</v>
      </c>
      <c r="M45" t="s">
        <v>16</v>
      </c>
      <c r="N45">
        <v>65</v>
      </c>
      <c r="O45">
        <v>7.5666666666666701E-2</v>
      </c>
      <c r="P45">
        <v>0</v>
      </c>
      <c r="R45" t="s">
        <v>16</v>
      </c>
      <c r="S45">
        <v>65</v>
      </c>
      <c r="T45">
        <f t="shared" si="5"/>
        <v>9.1178333333333375E-2</v>
      </c>
      <c r="U45">
        <f t="shared" si="5"/>
        <v>0</v>
      </c>
    </row>
    <row r="46" spans="1:21" x14ac:dyDescent="0.2">
      <c r="A46" s="8">
        <v>45</v>
      </c>
      <c r="C46" s="32" t="s">
        <v>30</v>
      </c>
      <c r="D46">
        <v>0.125</v>
      </c>
      <c r="E46">
        <v>3.4790000000000001</v>
      </c>
      <c r="M46" t="s">
        <v>15</v>
      </c>
      <c r="N46">
        <v>47</v>
      </c>
      <c r="O46">
        <v>9.6666666666666706E-2</v>
      </c>
      <c r="P46">
        <v>0</v>
      </c>
      <c r="R46" t="s">
        <v>15</v>
      </c>
      <c r="S46">
        <v>47</v>
      </c>
      <c r="T46">
        <f t="shared" si="5"/>
        <v>0.11648333333333338</v>
      </c>
      <c r="U46">
        <f t="shared" si="5"/>
        <v>0</v>
      </c>
    </row>
    <row r="47" spans="1:21" x14ac:dyDescent="0.2">
      <c r="A47" s="8">
        <v>46</v>
      </c>
      <c r="B47" t="s">
        <v>9</v>
      </c>
      <c r="C47" s="33" t="s">
        <v>31</v>
      </c>
      <c r="D47">
        <v>0.36</v>
      </c>
      <c r="G47" t="s">
        <v>9</v>
      </c>
      <c r="H47">
        <v>22</v>
      </c>
      <c r="I47">
        <v>0.33433333333333298</v>
      </c>
      <c r="M47" t="s">
        <v>14</v>
      </c>
      <c r="N47">
        <v>41</v>
      </c>
      <c r="O47">
        <v>0.105333333333333</v>
      </c>
      <c r="P47">
        <v>0</v>
      </c>
      <c r="R47" t="s">
        <v>14</v>
      </c>
      <c r="S47">
        <v>41</v>
      </c>
      <c r="T47">
        <f t="shared" si="5"/>
        <v>0.12692666666666627</v>
      </c>
      <c r="U47">
        <f t="shared" si="5"/>
        <v>0</v>
      </c>
    </row>
    <row r="48" spans="1:21" x14ac:dyDescent="0.2">
      <c r="A48" s="8">
        <v>47</v>
      </c>
      <c r="C48" s="33" t="s">
        <v>32</v>
      </c>
      <c r="D48">
        <v>0.34100000000000003</v>
      </c>
      <c r="M48" t="s">
        <v>9</v>
      </c>
      <c r="N48">
        <v>22</v>
      </c>
      <c r="O48">
        <v>0.118333333333333</v>
      </c>
      <c r="P48">
        <v>0</v>
      </c>
      <c r="R48" t="s">
        <v>9</v>
      </c>
      <c r="S48">
        <v>22</v>
      </c>
      <c r="T48">
        <f t="shared" si="5"/>
        <v>0.14259166666666626</v>
      </c>
      <c r="U48">
        <f t="shared" si="5"/>
        <v>0</v>
      </c>
    </row>
    <row r="49" spans="1:21" x14ac:dyDescent="0.2">
      <c r="A49" s="8">
        <v>48</v>
      </c>
      <c r="C49" s="33" t="s">
        <v>33</v>
      </c>
      <c r="D49">
        <v>0.30199999999999999</v>
      </c>
      <c r="M49" t="s">
        <v>4</v>
      </c>
      <c r="N49">
        <v>0</v>
      </c>
      <c r="O49">
        <v>8.6999999999999994E-2</v>
      </c>
      <c r="P49">
        <v>0.1265</v>
      </c>
      <c r="R49" t="s">
        <v>4</v>
      </c>
      <c r="S49">
        <v>0</v>
      </c>
      <c r="T49">
        <f t="shared" si="5"/>
        <v>0.104835</v>
      </c>
      <c r="U49">
        <f t="shared" si="5"/>
        <v>0.1524325</v>
      </c>
    </row>
    <row r="50" spans="1:21" x14ac:dyDescent="0.2">
      <c r="A50" s="8">
        <v>49</v>
      </c>
      <c r="B50" t="s">
        <v>4</v>
      </c>
      <c r="C50" s="32" t="s">
        <v>28</v>
      </c>
      <c r="D50">
        <v>0.113</v>
      </c>
      <c r="E50">
        <v>3.9279999999999999</v>
      </c>
      <c r="G50" t="s">
        <v>4</v>
      </c>
      <c r="H50">
        <v>0</v>
      </c>
      <c r="I50">
        <v>0.104666666666667</v>
      </c>
      <c r="J50">
        <v>3.6339999999999999</v>
      </c>
    </row>
    <row r="51" spans="1:21" x14ac:dyDescent="0.2">
      <c r="A51" s="8">
        <v>50</v>
      </c>
      <c r="C51" s="32" t="s">
        <v>29</v>
      </c>
      <c r="D51">
        <v>0.10299999999999999</v>
      </c>
      <c r="E51">
        <v>3.5840000000000001</v>
      </c>
    </row>
    <row r="52" spans="1:21" x14ac:dyDescent="0.2">
      <c r="A52" s="8">
        <v>51</v>
      </c>
      <c r="C52" s="32" t="s">
        <v>30</v>
      </c>
      <c r="D52">
        <v>9.8000000000000004E-2</v>
      </c>
      <c r="E52">
        <v>3.39</v>
      </c>
    </row>
    <row r="53" spans="1:21" x14ac:dyDescent="0.2">
      <c r="A53" s="8">
        <v>52</v>
      </c>
      <c r="B53" t="s">
        <v>4</v>
      </c>
      <c r="C53" s="33" t="s">
        <v>31</v>
      </c>
      <c r="D53">
        <v>9.1999999999999998E-2</v>
      </c>
      <c r="E53">
        <v>0.13700000000000001</v>
      </c>
      <c r="G53" t="s">
        <v>4</v>
      </c>
      <c r="H53">
        <v>0</v>
      </c>
      <c r="I53">
        <v>7.0666666666666697E-2</v>
      </c>
      <c r="J53">
        <v>0.129</v>
      </c>
    </row>
    <row r="54" spans="1:21" x14ac:dyDescent="0.2">
      <c r="A54" s="8">
        <v>53</v>
      </c>
      <c r="C54" s="33" t="s">
        <v>32</v>
      </c>
      <c r="D54">
        <v>6.7000000000000004E-2</v>
      </c>
    </row>
    <row r="55" spans="1:21" x14ac:dyDescent="0.2">
      <c r="A55" s="8">
        <v>54</v>
      </c>
      <c r="C55" s="33" t="s">
        <v>33</v>
      </c>
      <c r="D55">
        <v>5.2999999999999999E-2</v>
      </c>
      <c r="E55">
        <v>0.121</v>
      </c>
    </row>
    <row r="59" spans="1:21" x14ac:dyDescent="0.2">
      <c r="B59" s="31" t="s">
        <v>24</v>
      </c>
      <c r="C59" s="31" t="s">
        <v>25</v>
      </c>
      <c r="D59" s="29" t="s">
        <v>22</v>
      </c>
      <c r="E59" s="30" t="s">
        <v>23</v>
      </c>
      <c r="I59" s="29" t="s">
        <v>22</v>
      </c>
      <c r="J59" s="30" t="s">
        <v>23</v>
      </c>
    </row>
    <row r="60" spans="1:21" x14ac:dyDescent="0.2">
      <c r="A60" s="8">
        <v>1</v>
      </c>
      <c r="B60" t="s">
        <v>27</v>
      </c>
      <c r="C60" s="34" t="s">
        <v>34</v>
      </c>
      <c r="D60">
        <v>0.376</v>
      </c>
      <c r="E60">
        <v>3.5000000000000003E-2</v>
      </c>
      <c r="G60" t="s">
        <v>27</v>
      </c>
      <c r="H60">
        <v>161</v>
      </c>
      <c r="I60">
        <v>0.38500000000000001</v>
      </c>
      <c r="J60">
        <v>3.6999999999999998E-2</v>
      </c>
    </row>
    <row r="61" spans="1:21" x14ac:dyDescent="0.2">
      <c r="A61" s="8">
        <v>2</v>
      </c>
      <c r="C61" s="34" t="s">
        <v>35</v>
      </c>
      <c r="D61">
        <v>0.41899999999999998</v>
      </c>
      <c r="E61">
        <v>4.3999999999999997E-2</v>
      </c>
    </row>
    <row r="62" spans="1:21" x14ac:dyDescent="0.2">
      <c r="A62" s="8">
        <v>3</v>
      </c>
      <c r="C62" s="34" t="s">
        <v>36</v>
      </c>
      <c r="D62">
        <v>0.36</v>
      </c>
      <c r="E62">
        <v>3.2000000000000001E-2</v>
      </c>
    </row>
    <row r="63" spans="1:21" x14ac:dyDescent="0.2">
      <c r="A63" s="8">
        <v>4</v>
      </c>
      <c r="B63" t="s">
        <v>27</v>
      </c>
      <c r="C63" s="35" t="s">
        <v>37</v>
      </c>
      <c r="D63">
        <v>0.05</v>
      </c>
      <c r="E63">
        <v>0</v>
      </c>
      <c r="G63" t="s">
        <v>27</v>
      </c>
      <c r="H63">
        <v>161</v>
      </c>
      <c r="I63">
        <v>5.7666666666666699E-2</v>
      </c>
      <c r="J63">
        <v>0</v>
      </c>
    </row>
    <row r="64" spans="1:21" x14ac:dyDescent="0.2">
      <c r="A64" s="8">
        <v>5</v>
      </c>
      <c r="C64" s="35" t="s">
        <v>38</v>
      </c>
      <c r="D64">
        <v>6.3E-2</v>
      </c>
      <c r="E64">
        <v>0</v>
      </c>
    </row>
    <row r="65" spans="1:10" x14ac:dyDescent="0.2">
      <c r="A65" s="8">
        <v>6</v>
      </c>
      <c r="C65" s="35" t="s">
        <v>39</v>
      </c>
      <c r="D65">
        <v>0.06</v>
      </c>
      <c r="E65">
        <v>0</v>
      </c>
    </row>
    <row r="66" spans="1:10" x14ac:dyDescent="0.2">
      <c r="A66" s="8">
        <v>7</v>
      </c>
      <c r="B66" t="s">
        <v>20</v>
      </c>
      <c r="C66" s="34" t="s">
        <v>34</v>
      </c>
      <c r="D66">
        <v>0.58899999999999997</v>
      </c>
      <c r="E66">
        <v>0</v>
      </c>
      <c r="G66" t="s">
        <v>20</v>
      </c>
      <c r="H66">
        <v>95</v>
      </c>
      <c r="I66">
        <v>0.61466666666666703</v>
      </c>
      <c r="J66">
        <v>2.73333333333333E-2</v>
      </c>
    </row>
    <row r="67" spans="1:10" x14ac:dyDescent="0.2">
      <c r="A67" s="8">
        <v>8</v>
      </c>
      <c r="C67" s="34" t="s">
        <v>35</v>
      </c>
      <c r="D67">
        <v>0.64</v>
      </c>
      <c r="E67">
        <v>0</v>
      </c>
    </row>
    <row r="68" spans="1:10" x14ac:dyDescent="0.2">
      <c r="A68" s="8">
        <v>9</v>
      </c>
      <c r="C68" s="34" t="s">
        <v>36</v>
      </c>
      <c r="D68">
        <v>0.61499999999999999</v>
      </c>
      <c r="E68">
        <v>8.2000000000000003E-2</v>
      </c>
    </row>
    <row r="69" spans="1:10" x14ac:dyDescent="0.2">
      <c r="A69" s="8">
        <v>10</v>
      </c>
      <c r="B69" t="s">
        <v>20</v>
      </c>
      <c r="C69" s="35" t="s">
        <v>37</v>
      </c>
      <c r="D69">
        <v>5.6000000000000001E-2</v>
      </c>
      <c r="E69">
        <v>0</v>
      </c>
      <c r="G69" t="s">
        <v>20</v>
      </c>
      <c r="H69">
        <v>95</v>
      </c>
      <c r="I69">
        <v>5.13333333333333E-2</v>
      </c>
      <c r="J69">
        <v>0</v>
      </c>
    </row>
    <row r="70" spans="1:10" x14ac:dyDescent="0.2">
      <c r="A70" s="8">
        <v>11</v>
      </c>
      <c r="C70" s="35" t="s">
        <v>38</v>
      </c>
      <c r="D70">
        <v>5.1999999999999998E-2</v>
      </c>
      <c r="E70">
        <v>0</v>
      </c>
    </row>
    <row r="71" spans="1:10" x14ac:dyDescent="0.2">
      <c r="A71" s="8">
        <v>12</v>
      </c>
      <c r="C71" s="35" t="s">
        <v>39</v>
      </c>
      <c r="D71">
        <v>4.5999999999999999E-2</v>
      </c>
      <c r="E71">
        <v>0</v>
      </c>
    </row>
    <row r="72" spans="1:10" x14ac:dyDescent="0.2">
      <c r="A72" s="8">
        <v>13</v>
      </c>
      <c r="B72" t="s">
        <v>18</v>
      </c>
      <c r="C72" s="34" t="s">
        <v>34</v>
      </c>
      <c r="D72">
        <v>0.69499999999999995</v>
      </c>
      <c r="E72">
        <v>1.23</v>
      </c>
      <c r="G72" t="s">
        <v>18</v>
      </c>
      <c r="H72">
        <v>89</v>
      </c>
      <c r="I72">
        <v>0.670333333333333</v>
      </c>
      <c r="J72">
        <v>0.95133333333333303</v>
      </c>
    </row>
    <row r="73" spans="1:10" x14ac:dyDescent="0.2">
      <c r="A73" s="8">
        <v>14</v>
      </c>
      <c r="C73" s="34" t="s">
        <v>35</v>
      </c>
      <c r="D73">
        <v>0.64200000000000002</v>
      </c>
      <c r="E73">
        <v>0.76100000000000001</v>
      </c>
    </row>
    <row r="74" spans="1:10" x14ac:dyDescent="0.2">
      <c r="A74" s="8">
        <v>15</v>
      </c>
      <c r="C74" s="34" t="s">
        <v>36</v>
      </c>
      <c r="D74">
        <v>0.67400000000000004</v>
      </c>
      <c r="E74">
        <v>0.86299999999999999</v>
      </c>
    </row>
    <row r="75" spans="1:10" x14ac:dyDescent="0.2">
      <c r="A75" s="8">
        <v>16</v>
      </c>
      <c r="B75" t="s">
        <v>18</v>
      </c>
      <c r="C75" s="35" t="s">
        <v>37</v>
      </c>
      <c r="D75">
        <v>4.8000000000000001E-2</v>
      </c>
      <c r="E75">
        <v>0</v>
      </c>
      <c r="G75" t="s">
        <v>18</v>
      </c>
      <c r="H75">
        <v>89</v>
      </c>
      <c r="I75">
        <v>4.6666666666666697E-2</v>
      </c>
      <c r="J75">
        <v>0</v>
      </c>
    </row>
    <row r="76" spans="1:10" x14ac:dyDescent="0.2">
      <c r="A76" s="8">
        <v>17</v>
      </c>
      <c r="C76" s="35" t="s">
        <v>38</v>
      </c>
      <c r="D76">
        <v>4.9000000000000002E-2</v>
      </c>
      <c r="E76">
        <v>0</v>
      </c>
    </row>
    <row r="77" spans="1:10" x14ac:dyDescent="0.2">
      <c r="A77" s="8">
        <v>18</v>
      </c>
      <c r="C77" s="35" t="s">
        <v>39</v>
      </c>
      <c r="D77">
        <v>4.2999999999999997E-2</v>
      </c>
      <c r="E77">
        <v>0</v>
      </c>
    </row>
    <row r="78" spans="1:10" x14ac:dyDescent="0.2">
      <c r="A78" s="8">
        <v>19</v>
      </c>
      <c r="B78" t="s">
        <v>17</v>
      </c>
      <c r="C78" s="34" t="s">
        <v>34</v>
      </c>
      <c r="D78">
        <v>0.628</v>
      </c>
      <c r="E78">
        <v>1.661</v>
      </c>
      <c r="G78" t="s">
        <v>17</v>
      </c>
      <c r="H78">
        <v>71</v>
      </c>
      <c r="I78">
        <v>0.59899999999999998</v>
      </c>
      <c r="J78">
        <v>1.8080000000000001</v>
      </c>
    </row>
    <row r="79" spans="1:10" x14ac:dyDescent="0.2">
      <c r="A79" s="8">
        <v>20</v>
      </c>
      <c r="C79" s="34" t="s">
        <v>35</v>
      </c>
      <c r="D79">
        <v>0.57599999999999996</v>
      </c>
      <c r="E79">
        <v>2.0750000000000002</v>
      </c>
    </row>
    <row r="80" spans="1:10" x14ac:dyDescent="0.2">
      <c r="A80" s="8">
        <v>21</v>
      </c>
      <c r="C80" s="34" t="s">
        <v>36</v>
      </c>
      <c r="D80">
        <v>0.59299999999999997</v>
      </c>
      <c r="E80">
        <v>1.6879999999999999</v>
      </c>
    </row>
    <row r="81" spans="1:10" x14ac:dyDescent="0.2">
      <c r="A81" s="8">
        <v>22</v>
      </c>
      <c r="B81" t="s">
        <v>17</v>
      </c>
      <c r="C81" s="35" t="s">
        <v>37</v>
      </c>
      <c r="D81">
        <v>5.0999999999999997E-2</v>
      </c>
      <c r="E81">
        <v>0</v>
      </c>
      <c r="G81" t="s">
        <v>17</v>
      </c>
      <c r="H81">
        <v>71</v>
      </c>
      <c r="I81">
        <v>4.7666666666666697E-2</v>
      </c>
      <c r="J81">
        <v>0</v>
      </c>
    </row>
    <row r="82" spans="1:10" x14ac:dyDescent="0.2">
      <c r="A82" s="8">
        <v>23</v>
      </c>
      <c r="C82" s="35" t="s">
        <v>38</v>
      </c>
      <c r="D82">
        <v>4.3999999999999997E-2</v>
      </c>
      <c r="E82">
        <v>0</v>
      </c>
    </row>
    <row r="83" spans="1:10" x14ac:dyDescent="0.2">
      <c r="A83" s="8">
        <v>24</v>
      </c>
      <c r="C83" s="35" t="s">
        <v>39</v>
      </c>
      <c r="D83">
        <v>4.8000000000000001E-2</v>
      </c>
      <c r="E83">
        <v>0</v>
      </c>
    </row>
    <row r="84" spans="1:10" x14ac:dyDescent="0.2">
      <c r="A84" s="8">
        <v>25</v>
      </c>
      <c r="B84" t="s">
        <v>16</v>
      </c>
      <c r="C84" s="34" t="s">
        <v>34</v>
      </c>
      <c r="D84">
        <v>0.57699999999999996</v>
      </c>
      <c r="E84">
        <v>2.089</v>
      </c>
      <c r="G84" t="s">
        <v>16</v>
      </c>
      <c r="H84">
        <v>65</v>
      </c>
      <c r="I84">
        <v>0.55933333333333302</v>
      </c>
      <c r="J84">
        <v>2.1726666666666699</v>
      </c>
    </row>
    <row r="85" spans="1:10" x14ac:dyDescent="0.2">
      <c r="A85" s="8">
        <v>26</v>
      </c>
      <c r="C85" s="34" t="s">
        <v>35</v>
      </c>
      <c r="D85">
        <v>0.56000000000000005</v>
      </c>
      <c r="E85">
        <v>2.1520000000000001</v>
      </c>
    </row>
    <row r="86" spans="1:10" x14ac:dyDescent="0.2">
      <c r="A86" s="8">
        <v>27</v>
      </c>
      <c r="C86" s="34" t="s">
        <v>36</v>
      </c>
      <c r="D86">
        <v>0.54100000000000004</v>
      </c>
      <c r="E86">
        <v>2.2770000000000001</v>
      </c>
    </row>
    <row r="87" spans="1:10" x14ac:dyDescent="0.2">
      <c r="A87" s="8">
        <v>28</v>
      </c>
      <c r="B87" t="s">
        <v>16</v>
      </c>
      <c r="C87" s="35" t="s">
        <v>37</v>
      </c>
      <c r="D87">
        <v>7.0999999999999994E-2</v>
      </c>
      <c r="E87">
        <v>0</v>
      </c>
      <c r="G87" t="s">
        <v>16</v>
      </c>
      <c r="H87">
        <v>65</v>
      </c>
      <c r="I87">
        <v>7.5666666666666701E-2</v>
      </c>
      <c r="J87">
        <v>0</v>
      </c>
    </row>
    <row r="88" spans="1:10" x14ac:dyDescent="0.2">
      <c r="A88" s="8">
        <v>29</v>
      </c>
      <c r="C88" s="35" t="s">
        <v>38</v>
      </c>
      <c r="D88">
        <v>7.8E-2</v>
      </c>
      <c r="E88">
        <v>0</v>
      </c>
    </row>
    <row r="89" spans="1:10" x14ac:dyDescent="0.2">
      <c r="A89" s="8">
        <v>30</v>
      </c>
      <c r="C89" s="35" t="s">
        <v>39</v>
      </c>
      <c r="D89">
        <v>7.8E-2</v>
      </c>
      <c r="E89">
        <v>0</v>
      </c>
    </row>
    <row r="90" spans="1:10" x14ac:dyDescent="0.2">
      <c r="A90" s="8">
        <v>31</v>
      </c>
      <c r="B90" t="s">
        <v>15</v>
      </c>
      <c r="C90" s="34" t="s">
        <v>34</v>
      </c>
      <c r="D90">
        <v>0.52100000000000002</v>
      </c>
      <c r="E90">
        <v>2.8479999999999999</v>
      </c>
      <c r="G90" t="s">
        <v>15</v>
      </c>
      <c r="H90">
        <v>47</v>
      </c>
      <c r="I90">
        <v>0.503</v>
      </c>
      <c r="J90">
        <v>2.7896666666666698</v>
      </c>
    </row>
    <row r="91" spans="1:10" x14ac:dyDescent="0.2">
      <c r="A91" s="8">
        <v>32</v>
      </c>
      <c r="C91" s="34" t="s">
        <v>35</v>
      </c>
      <c r="D91">
        <v>0.47399999999999998</v>
      </c>
      <c r="E91">
        <v>2.7749999999999999</v>
      </c>
    </row>
    <row r="92" spans="1:10" x14ac:dyDescent="0.2">
      <c r="A92" s="8">
        <v>33</v>
      </c>
      <c r="C92" s="34" t="s">
        <v>36</v>
      </c>
      <c r="D92">
        <v>0.51400000000000001</v>
      </c>
      <c r="E92">
        <v>2.746</v>
      </c>
    </row>
    <row r="93" spans="1:10" x14ac:dyDescent="0.2">
      <c r="A93" s="8">
        <v>34</v>
      </c>
      <c r="B93" t="s">
        <v>15</v>
      </c>
      <c r="C93" s="35" t="s">
        <v>37</v>
      </c>
      <c r="D93">
        <v>8.8999999999999996E-2</v>
      </c>
      <c r="E93">
        <v>0</v>
      </c>
      <c r="G93" t="s">
        <v>15</v>
      </c>
      <c r="H93">
        <v>47</v>
      </c>
      <c r="I93">
        <v>9.6666666666666706E-2</v>
      </c>
      <c r="J93">
        <v>0</v>
      </c>
    </row>
    <row r="94" spans="1:10" x14ac:dyDescent="0.2">
      <c r="A94" s="8">
        <v>35</v>
      </c>
      <c r="C94" s="35" t="s">
        <v>38</v>
      </c>
      <c r="D94">
        <v>0.10199999999999999</v>
      </c>
      <c r="E94">
        <v>0</v>
      </c>
    </row>
    <row r="95" spans="1:10" x14ac:dyDescent="0.2">
      <c r="A95" s="8">
        <v>36</v>
      </c>
      <c r="C95" s="35" t="s">
        <v>39</v>
      </c>
      <c r="D95">
        <v>9.9000000000000005E-2</v>
      </c>
      <c r="E95">
        <v>0</v>
      </c>
    </row>
    <row r="96" spans="1:10" x14ac:dyDescent="0.2">
      <c r="A96" s="8">
        <v>37</v>
      </c>
      <c r="B96" t="s">
        <v>14</v>
      </c>
      <c r="C96" s="34" t="s">
        <v>34</v>
      </c>
      <c r="D96">
        <v>0.39600000000000002</v>
      </c>
      <c r="E96">
        <v>3.2130000000000001</v>
      </c>
      <c r="G96" t="s">
        <v>14</v>
      </c>
      <c r="H96">
        <v>41</v>
      </c>
      <c r="I96">
        <v>0.39700000000000002</v>
      </c>
      <c r="J96">
        <v>3.1096666666666701</v>
      </c>
    </row>
    <row r="97" spans="1:10" x14ac:dyDescent="0.2">
      <c r="A97" s="8">
        <v>38</v>
      </c>
      <c r="C97" s="34" t="s">
        <v>35</v>
      </c>
      <c r="D97">
        <v>0.35799999999999998</v>
      </c>
      <c r="E97">
        <v>3.04</v>
      </c>
    </row>
    <row r="98" spans="1:10" x14ac:dyDescent="0.2">
      <c r="A98" s="8">
        <v>39</v>
      </c>
      <c r="C98" s="34" t="s">
        <v>36</v>
      </c>
      <c r="D98">
        <v>0.437</v>
      </c>
      <c r="E98">
        <v>3.0760000000000001</v>
      </c>
    </row>
    <row r="99" spans="1:10" x14ac:dyDescent="0.2">
      <c r="A99" s="8">
        <v>40</v>
      </c>
      <c r="B99" t="s">
        <v>14</v>
      </c>
      <c r="C99" s="35" t="s">
        <v>37</v>
      </c>
      <c r="D99">
        <v>0.107</v>
      </c>
      <c r="E99">
        <v>0</v>
      </c>
      <c r="G99" t="s">
        <v>14</v>
      </c>
      <c r="H99">
        <v>41</v>
      </c>
      <c r="I99">
        <v>0.105333333333333</v>
      </c>
      <c r="J99">
        <v>0</v>
      </c>
    </row>
    <row r="100" spans="1:10" x14ac:dyDescent="0.2">
      <c r="A100" s="8">
        <v>41</v>
      </c>
      <c r="C100" s="35" t="s">
        <v>38</v>
      </c>
      <c r="D100">
        <v>0.105</v>
      </c>
      <c r="E100">
        <v>0</v>
      </c>
    </row>
    <row r="101" spans="1:10" x14ac:dyDescent="0.2">
      <c r="A101" s="8">
        <v>42</v>
      </c>
      <c r="C101" s="35" t="s">
        <v>39</v>
      </c>
      <c r="D101">
        <v>0.104</v>
      </c>
      <c r="E101">
        <v>0</v>
      </c>
    </row>
    <row r="102" spans="1:10" x14ac:dyDescent="0.2">
      <c r="A102" s="8">
        <v>43</v>
      </c>
      <c r="B102" t="s">
        <v>9</v>
      </c>
      <c r="C102" s="34" t="s">
        <v>34</v>
      </c>
      <c r="D102">
        <v>0.32200000000000001</v>
      </c>
      <c r="E102">
        <v>3.5390000000000001</v>
      </c>
      <c r="G102" t="s">
        <v>9</v>
      </c>
      <c r="H102">
        <v>22</v>
      </c>
      <c r="I102">
        <v>0.31900000000000001</v>
      </c>
      <c r="J102">
        <v>3.5859999999999999</v>
      </c>
    </row>
    <row r="103" spans="1:10" x14ac:dyDescent="0.2">
      <c r="A103" s="8">
        <v>44</v>
      </c>
      <c r="C103" s="34" t="s">
        <v>35</v>
      </c>
      <c r="D103">
        <v>0.307</v>
      </c>
      <c r="E103">
        <v>3.6480000000000001</v>
      </c>
    </row>
    <row r="104" spans="1:10" x14ac:dyDescent="0.2">
      <c r="A104" s="8">
        <v>45</v>
      </c>
      <c r="C104" s="34" t="s">
        <v>36</v>
      </c>
      <c r="D104">
        <v>0.32800000000000001</v>
      </c>
      <c r="E104">
        <v>3.5710000000000002</v>
      </c>
    </row>
    <row r="105" spans="1:10" x14ac:dyDescent="0.2">
      <c r="A105" s="8">
        <v>46</v>
      </c>
      <c r="B105" t="s">
        <v>9</v>
      </c>
      <c r="C105" s="35" t="s">
        <v>37</v>
      </c>
      <c r="D105">
        <v>0.13</v>
      </c>
      <c r="E105">
        <v>0</v>
      </c>
      <c r="G105" t="s">
        <v>9</v>
      </c>
      <c r="H105">
        <v>22</v>
      </c>
      <c r="I105">
        <v>0.118333333333333</v>
      </c>
      <c r="J105">
        <v>0</v>
      </c>
    </row>
    <row r="106" spans="1:10" x14ac:dyDescent="0.2">
      <c r="A106" s="8">
        <v>47</v>
      </c>
      <c r="C106" s="35" t="s">
        <v>38</v>
      </c>
      <c r="D106">
        <v>9.0999999999999998E-2</v>
      </c>
      <c r="E106">
        <v>0</v>
      </c>
    </row>
    <row r="107" spans="1:10" x14ac:dyDescent="0.2">
      <c r="A107" s="8">
        <v>48</v>
      </c>
      <c r="C107" s="35" t="s">
        <v>39</v>
      </c>
      <c r="D107">
        <v>0.13400000000000001</v>
      </c>
      <c r="E107">
        <v>0</v>
      </c>
    </row>
    <row r="108" spans="1:10" x14ac:dyDescent="0.2">
      <c r="A108" s="8">
        <v>49</v>
      </c>
      <c r="B108" t="s">
        <v>4</v>
      </c>
      <c r="C108" s="34" t="s">
        <v>34</v>
      </c>
      <c r="D108">
        <v>9.2999999999999999E-2</v>
      </c>
      <c r="E108">
        <v>3.9849999999999999</v>
      </c>
      <c r="G108" t="s">
        <v>4</v>
      </c>
      <c r="H108">
        <v>0</v>
      </c>
      <c r="I108">
        <v>6.8500000000000005E-2</v>
      </c>
      <c r="J108">
        <v>3.9820000000000002</v>
      </c>
    </row>
    <row r="109" spans="1:10" x14ac:dyDescent="0.2">
      <c r="A109" s="8">
        <v>50</v>
      </c>
      <c r="C109" s="34" t="s">
        <v>35</v>
      </c>
      <c r="D109">
        <v>4.3999999999999997E-2</v>
      </c>
      <c r="E109">
        <v>3.9790000000000001</v>
      </c>
    </row>
    <row r="110" spans="1:10" x14ac:dyDescent="0.2">
      <c r="A110" s="8">
        <v>51</v>
      </c>
      <c r="B110" t="s">
        <v>4</v>
      </c>
      <c r="C110" s="35" t="s">
        <v>37</v>
      </c>
      <c r="D110">
        <v>9.4E-2</v>
      </c>
      <c r="E110">
        <v>0.124</v>
      </c>
    </row>
    <row r="111" spans="1:10" x14ac:dyDescent="0.2">
      <c r="A111" s="8">
        <v>52</v>
      </c>
      <c r="C111" s="35" t="s">
        <v>38</v>
      </c>
      <c r="D111">
        <v>0.08</v>
      </c>
      <c r="E111">
        <v>0.129</v>
      </c>
      <c r="G111" t="s">
        <v>4</v>
      </c>
      <c r="H111">
        <v>0</v>
      </c>
      <c r="I111">
        <v>8.6999999999999994E-2</v>
      </c>
      <c r="J111">
        <v>0.1265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85"/>
  <sheetViews>
    <sheetView topLeftCell="A64" zoomScale="60" zoomScaleNormal="60" workbookViewId="0">
      <selection activeCell="M75" sqref="M75:U92"/>
    </sheetView>
  </sheetViews>
  <sheetFormatPr defaultRowHeight="14.25" x14ac:dyDescent="0.2"/>
  <sheetData>
    <row r="2" spans="1:56" x14ac:dyDescent="0.2"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  <c r="AH2" s="12">
        <v>32</v>
      </c>
      <c r="AI2" s="12">
        <v>33</v>
      </c>
      <c r="AJ2" s="12">
        <v>34</v>
      </c>
      <c r="AK2" s="12">
        <v>35</v>
      </c>
      <c r="AL2" s="12">
        <v>36</v>
      </c>
      <c r="AM2" s="12">
        <v>37</v>
      </c>
      <c r="AN2" s="12">
        <v>38</v>
      </c>
      <c r="AO2" s="12">
        <v>39</v>
      </c>
      <c r="AP2" s="12">
        <v>40</v>
      </c>
      <c r="AQ2" s="12">
        <v>41</v>
      </c>
      <c r="AR2" s="12">
        <v>42</v>
      </c>
      <c r="AS2" s="12">
        <v>43</v>
      </c>
      <c r="AT2" s="12">
        <v>44</v>
      </c>
      <c r="AU2" s="12">
        <v>45</v>
      </c>
      <c r="AV2" s="12">
        <v>46</v>
      </c>
      <c r="AW2" s="12">
        <v>47</v>
      </c>
      <c r="AX2" s="12">
        <v>48</v>
      </c>
      <c r="AY2" s="12">
        <v>49</v>
      </c>
      <c r="AZ2" s="12">
        <v>50</v>
      </c>
      <c r="BA2" s="12">
        <v>51</v>
      </c>
      <c r="BB2" s="12">
        <v>52</v>
      </c>
      <c r="BC2" s="12">
        <v>53</v>
      </c>
    </row>
    <row r="3" spans="1:56" x14ac:dyDescent="0.2">
      <c r="B3" s="31" t="s">
        <v>24</v>
      </c>
      <c r="C3" t="s">
        <v>27</v>
      </c>
      <c r="F3" t="s">
        <v>27</v>
      </c>
      <c r="I3" t="s">
        <v>20</v>
      </c>
      <c r="L3" t="s">
        <v>20</v>
      </c>
      <c r="O3" t="s">
        <v>18</v>
      </c>
      <c r="R3" t="s">
        <v>18</v>
      </c>
      <c r="U3" t="s">
        <v>17</v>
      </c>
      <c r="X3" t="s">
        <v>17</v>
      </c>
      <c r="AA3" t="s">
        <v>16</v>
      </c>
      <c r="AD3" t="s">
        <v>16</v>
      </c>
      <c r="AG3" t="s">
        <v>15</v>
      </c>
      <c r="AJ3" t="s">
        <v>15</v>
      </c>
      <c r="AM3" t="s">
        <v>14</v>
      </c>
      <c r="AP3" t="s">
        <v>14</v>
      </c>
      <c r="AS3" t="s">
        <v>9</v>
      </c>
      <c r="AV3" t="s">
        <v>9</v>
      </c>
      <c r="AY3" t="s">
        <v>4</v>
      </c>
      <c r="BA3" t="s">
        <v>4</v>
      </c>
    </row>
    <row r="4" spans="1:56" x14ac:dyDescent="0.2">
      <c r="B4" s="31" t="s">
        <v>25</v>
      </c>
      <c r="C4" s="37" t="s">
        <v>34</v>
      </c>
      <c r="D4" s="37" t="s">
        <v>35</v>
      </c>
      <c r="E4" s="37" t="s">
        <v>36</v>
      </c>
      <c r="F4" s="38" t="s">
        <v>37</v>
      </c>
      <c r="G4" s="38" t="s">
        <v>38</v>
      </c>
      <c r="H4" s="38" t="s">
        <v>39</v>
      </c>
      <c r="I4" s="37" t="s">
        <v>34</v>
      </c>
      <c r="J4" s="37" t="s">
        <v>35</v>
      </c>
      <c r="K4" s="37" t="s">
        <v>36</v>
      </c>
      <c r="L4" s="38" t="s">
        <v>37</v>
      </c>
      <c r="M4" s="38" t="s">
        <v>38</v>
      </c>
      <c r="N4" s="38" t="s">
        <v>39</v>
      </c>
      <c r="O4" s="37" t="s">
        <v>34</v>
      </c>
      <c r="P4" s="37" t="s">
        <v>35</v>
      </c>
      <c r="Q4" s="37" t="s">
        <v>36</v>
      </c>
      <c r="R4" s="38" t="s">
        <v>37</v>
      </c>
      <c r="S4" s="38" t="s">
        <v>38</v>
      </c>
      <c r="T4" s="38" t="s">
        <v>39</v>
      </c>
      <c r="U4" s="37" t="s">
        <v>34</v>
      </c>
      <c r="V4" s="37" t="s">
        <v>35</v>
      </c>
      <c r="W4" s="37" t="s">
        <v>36</v>
      </c>
      <c r="X4" s="38" t="s">
        <v>37</v>
      </c>
      <c r="Y4" s="38" t="s">
        <v>38</v>
      </c>
      <c r="Z4" s="38" t="s">
        <v>39</v>
      </c>
      <c r="AA4" s="37" t="s">
        <v>34</v>
      </c>
      <c r="AB4" s="37" t="s">
        <v>35</v>
      </c>
      <c r="AC4" s="37" t="s">
        <v>36</v>
      </c>
      <c r="AD4" s="38" t="s">
        <v>37</v>
      </c>
      <c r="AE4" s="38" t="s">
        <v>38</v>
      </c>
      <c r="AF4" s="38" t="s">
        <v>39</v>
      </c>
      <c r="AG4" s="37" t="s">
        <v>34</v>
      </c>
      <c r="AH4" s="37" t="s">
        <v>35</v>
      </c>
      <c r="AI4" s="37" t="s">
        <v>36</v>
      </c>
      <c r="AJ4" s="38" t="s">
        <v>37</v>
      </c>
      <c r="AK4" s="38" t="s">
        <v>38</v>
      </c>
      <c r="AL4" s="38" t="s">
        <v>39</v>
      </c>
      <c r="AM4" s="37" t="s">
        <v>34</v>
      </c>
      <c r="AN4" s="37" t="s">
        <v>35</v>
      </c>
      <c r="AO4" s="37" t="s">
        <v>36</v>
      </c>
      <c r="AP4" s="38" t="s">
        <v>37</v>
      </c>
      <c r="AQ4" s="38" t="s">
        <v>38</v>
      </c>
      <c r="AR4" s="38" t="s">
        <v>39</v>
      </c>
      <c r="AS4" s="37" t="s">
        <v>34</v>
      </c>
      <c r="AT4" s="37" t="s">
        <v>35</v>
      </c>
      <c r="AU4" s="37" t="s">
        <v>36</v>
      </c>
      <c r="AV4" s="38" t="s">
        <v>37</v>
      </c>
      <c r="AW4" s="38" t="s">
        <v>38</v>
      </c>
      <c r="AX4" s="38" t="s">
        <v>39</v>
      </c>
      <c r="AY4" s="37" t="s">
        <v>34</v>
      </c>
      <c r="AZ4" s="37" t="s">
        <v>35</v>
      </c>
      <c r="BA4" s="38" t="s">
        <v>37</v>
      </c>
      <c r="BB4" s="38" t="s">
        <v>38</v>
      </c>
      <c r="BC4" t="s">
        <v>65</v>
      </c>
    </row>
    <row r="5" spans="1:56" x14ac:dyDescent="0.2">
      <c r="A5" t="s">
        <v>66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>
        <v>31</v>
      </c>
      <c r="AH5">
        <v>32</v>
      </c>
      <c r="AI5">
        <v>33</v>
      </c>
      <c r="AJ5">
        <v>34</v>
      </c>
      <c r="AK5">
        <v>35</v>
      </c>
      <c r="AL5">
        <v>36</v>
      </c>
      <c r="AM5">
        <v>37</v>
      </c>
      <c r="AN5">
        <v>38</v>
      </c>
      <c r="AO5">
        <v>39</v>
      </c>
      <c r="AP5">
        <v>40</v>
      </c>
      <c r="AQ5">
        <v>41</v>
      </c>
      <c r="AR5">
        <v>42</v>
      </c>
      <c r="AS5">
        <v>43</v>
      </c>
      <c r="AT5">
        <v>44</v>
      </c>
      <c r="AU5">
        <v>45</v>
      </c>
      <c r="AV5">
        <v>46</v>
      </c>
      <c r="AW5">
        <v>47</v>
      </c>
      <c r="AX5">
        <v>48</v>
      </c>
      <c r="AY5">
        <v>49</v>
      </c>
      <c r="AZ5">
        <v>50</v>
      </c>
      <c r="BA5">
        <v>51</v>
      </c>
      <c r="BB5">
        <v>52</v>
      </c>
      <c r="BC5" s="39" t="s">
        <v>65</v>
      </c>
    </row>
    <row r="6" spans="1:56" ht="15" x14ac:dyDescent="0.25">
      <c r="A6" s="36">
        <v>1</v>
      </c>
      <c r="B6" s="36" t="s">
        <v>41</v>
      </c>
      <c r="C6" s="36">
        <v>0.11700000000000001</v>
      </c>
      <c r="D6" s="36">
        <v>0.123</v>
      </c>
      <c r="E6" s="36">
        <v>0.11600000000000001</v>
      </c>
      <c r="F6" s="36">
        <v>4.4999999999999998E-2</v>
      </c>
      <c r="G6" s="36">
        <v>4.2999999999999997E-2</v>
      </c>
      <c r="H6" s="36">
        <v>5.8999999999999997E-2</v>
      </c>
      <c r="I6" s="36">
        <v>9.7000000000000003E-2</v>
      </c>
      <c r="J6" s="36">
        <v>9.6000000000000002E-2</v>
      </c>
      <c r="K6" s="36">
        <v>0.10199999999999999</v>
      </c>
      <c r="L6" s="36">
        <v>3.4000000000000002E-2</v>
      </c>
      <c r="M6" s="36">
        <v>3.3000000000000002E-2</v>
      </c>
      <c r="N6" s="36">
        <v>3.5000000000000003E-2</v>
      </c>
      <c r="O6" s="36">
        <v>9.5000000000000001E-2</v>
      </c>
      <c r="P6" s="36">
        <v>8.5999999999999993E-2</v>
      </c>
      <c r="Q6" s="36">
        <v>8.8999999999999996E-2</v>
      </c>
      <c r="R6" s="36">
        <v>3.2000000000000001E-2</v>
      </c>
      <c r="S6" s="36">
        <v>2.8000000000000001E-2</v>
      </c>
      <c r="T6" s="36">
        <v>2.5000000000000001E-2</v>
      </c>
      <c r="U6" s="36">
        <v>6.9000000000000006E-2</v>
      </c>
      <c r="V6" s="36">
        <v>7.3999999999999996E-2</v>
      </c>
      <c r="W6" s="36">
        <v>7.2999999999999995E-2</v>
      </c>
      <c r="X6" s="36">
        <v>2.7E-2</v>
      </c>
      <c r="Y6" s="36">
        <v>3.2000000000000001E-2</v>
      </c>
      <c r="Z6" s="36">
        <v>2.5000000000000001E-2</v>
      </c>
      <c r="AA6" s="36">
        <v>5.5E-2</v>
      </c>
      <c r="AB6" s="36">
        <v>5.8999999999999997E-2</v>
      </c>
      <c r="AC6" s="36">
        <v>6.2E-2</v>
      </c>
      <c r="AD6" s="36">
        <v>0.03</v>
      </c>
      <c r="AE6" s="36">
        <v>3.6999999999999998E-2</v>
      </c>
      <c r="AF6" s="36">
        <v>2.1000000000000001E-2</v>
      </c>
      <c r="AG6" s="36">
        <v>5.6000000000000001E-2</v>
      </c>
      <c r="AH6" s="36">
        <v>5.0999999999999997E-2</v>
      </c>
      <c r="AI6" s="36">
        <v>4.2000000000000003E-2</v>
      </c>
      <c r="AJ6" s="36">
        <v>2.5999999999999999E-2</v>
      </c>
      <c r="AK6" s="36">
        <v>2.3E-2</v>
      </c>
      <c r="AL6" s="36">
        <v>2.1000000000000001E-2</v>
      </c>
      <c r="AM6" s="36">
        <v>3.6999999999999998E-2</v>
      </c>
      <c r="AN6" s="36">
        <v>3.5999999999999997E-2</v>
      </c>
      <c r="AO6" s="36">
        <v>3.5000000000000003E-2</v>
      </c>
      <c r="AP6" s="36">
        <v>0.02</v>
      </c>
      <c r="AQ6" s="36">
        <v>2.7E-2</v>
      </c>
      <c r="AR6" s="36">
        <v>0.02</v>
      </c>
      <c r="AS6" s="36">
        <v>2.8000000000000001E-2</v>
      </c>
      <c r="AT6" s="36">
        <v>1.9E-2</v>
      </c>
      <c r="AU6" s="36">
        <v>2.7E-2</v>
      </c>
      <c r="AV6" s="36">
        <v>1.6E-2</v>
      </c>
      <c r="AW6" s="36">
        <v>1.9E-2</v>
      </c>
      <c r="AX6" s="36">
        <v>1.7999999999999999E-2</v>
      </c>
      <c r="AY6" s="36">
        <v>1.0999999999999999E-2</v>
      </c>
      <c r="AZ6" s="36">
        <v>1.2E-2</v>
      </c>
      <c r="BA6" s="36">
        <v>1.4E-2</v>
      </c>
      <c r="BB6" s="36">
        <v>1.0999999999999999E-2</v>
      </c>
      <c r="BC6" s="36">
        <v>0.36</v>
      </c>
      <c r="BD6" s="46"/>
    </row>
    <row r="7" spans="1:56" ht="15" x14ac:dyDescent="0.25">
      <c r="A7" s="36">
        <v>2</v>
      </c>
      <c r="B7" s="36" t="s">
        <v>43</v>
      </c>
      <c r="C7" s="36">
        <v>6.2E-2</v>
      </c>
      <c r="D7" s="36">
        <v>6.2E-2</v>
      </c>
      <c r="E7" s="36">
        <v>7.4999999999999997E-2</v>
      </c>
      <c r="F7" s="36">
        <v>7.0000000000000001E-3</v>
      </c>
      <c r="G7" s="36">
        <v>1.0999999999999999E-2</v>
      </c>
      <c r="H7" s="36">
        <v>1.0999999999999999E-2</v>
      </c>
      <c r="I7" s="36">
        <v>4.4999999999999998E-2</v>
      </c>
      <c r="J7" s="36">
        <v>4.2999999999999997E-2</v>
      </c>
      <c r="K7" s="36">
        <v>4.3999999999999997E-2</v>
      </c>
      <c r="L7" s="36">
        <v>2.5999999999999999E-2</v>
      </c>
      <c r="M7" s="36">
        <v>2.9000000000000001E-2</v>
      </c>
      <c r="N7" s="36">
        <v>2.7E-2</v>
      </c>
      <c r="O7" s="36">
        <v>4.4999999999999998E-2</v>
      </c>
      <c r="P7" s="36">
        <v>4.4999999999999998E-2</v>
      </c>
      <c r="Q7" s="36">
        <v>4.2000000000000003E-2</v>
      </c>
      <c r="R7" s="36">
        <v>4.2999999999999997E-2</v>
      </c>
      <c r="S7" s="36">
        <v>3.5000000000000003E-2</v>
      </c>
      <c r="T7" s="36">
        <v>3.2000000000000001E-2</v>
      </c>
      <c r="U7" s="36">
        <v>4.2999999999999997E-2</v>
      </c>
      <c r="V7" s="36">
        <v>5.8000000000000003E-2</v>
      </c>
      <c r="W7" s="36">
        <v>4.9000000000000002E-2</v>
      </c>
      <c r="X7" s="36">
        <v>4.2000000000000003E-2</v>
      </c>
      <c r="Y7" s="36">
        <v>3.2000000000000001E-2</v>
      </c>
      <c r="Z7" s="36">
        <v>3.6999999999999998E-2</v>
      </c>
      <c r="AA7" s="36">
        <v>4.5999999999999999E-2</v>
      </c>
      <c r="AB7" s="36">
        <v>0.05</v>
      </c>
      <c r="AC7" s="36">
        <v>5.8000000000000003E-2</v>
      </c>
      <c r="AD7" s="36">
        <v>5.1999999999999998E-2</v>
      </c>
      <c r="AE7" s="36">
        <v>6.0999999999999999E-2</v>
      </c>
      <c r="AF7" s="36">
        <v>4.1000000000000002E-2</v>
      </c>
      <c r="AG7" s="36">
        <v>6.7000000000000004E-2</v>
      </c>
      <c r="AH7" s="36">
        <v>7.0999999999999994E-2</v>
      </c>
      <c r="AI7" s="36">
        <v>6.2E-2</v>
      </c>
      <c r="AJ7" s="36">
        <v>6.0999999999999999E-2</v>
      </c>
      <c r="AK7" s="36">
        <v>6.6000000000000003E-2</v>
      </c>
      <c r="AL7" s="36">
        <v>6.2E-2</v>
      </c>
      <c r="AM7" s="36">
        <v>6.5000000000000002E-2</v>
      </c>
      <c r="AN7" s="36">
        <v>6.7000000000000004E-2</v>
      </c>
      <c r="AO7" s="36">
        <v>6.5000000000000002E-2</v>
      </c>
      <c r="AP7" s="36">
        <v>6.8000000000000005E-2</v>
      </c>
      <c r="AQ7" s="36">
        <v>7.9000000000000001E-2</v>
      </c>
      <c r="AR7" s="36">
        <v>6.0999999999999999E-2</v>
      </c>
      <c r="AS7" s="36">
        <v>8.3000000000000004E-2</v>
      </c>
      <c r="AT7" s="36">
        <v>7.1999999999999995E-2</v>
      </c>
      <c r="AU7" s="36">
        <v>8.8999999999999996E-2</v>
      </c>
      <c r="AV7" s="36">
        <v>7.0999999999999994E-2</v>
      </c>
      <c r="AW7" s="36">
        <v>8.3000000000000004E-2</v>
      </c>
      <c r="AX7" s="36">
        <v>8.6999999999999994E-2</v>
      </c>
      <c r="AY7" s="36">
        <v>0.10199999999999999</v>
      </c>
      <c r="AZ7" s="36">
        <v>0.108</v>
      </c>
      <c r="BA7" s="36">
        <v>0.108</v>
      </c>
      <c r="BB7" s="36">
        <v>0.104</v>
      </c>
      <c r="BC7" s="36">
        <v>0.15</v>
      </c>
      <c r="BD7" s="46"/>
    </row>
    <row r="8" spans="1:56" ht="15" x14ac:dyDescent="0.25">
      <c r="A8" s="36">
        <v>3</v>
      </c>
      <c r="B8" s="36" t="s">
        <v>45</v>
      </c>
      <c r="C8" s="36">
        <v>0</v>
      </c>
      <c r="D8" s="36">
        <v>0</v>
      </c>
      <c r="E8" s="36">
        <v>0</v>
      </c>
      <c r="H8" s="36">
        <v>0</v>
      </c>
      <c r="I8" s="36">
        <v>0</v>
      </c>
      <c r="J8" s="36">
        <v>0</v>
      </c>
      <c r="K8" s="36">
        <v>0</v>
      </c>
      <c r="M8" s="36">
        <v>0</v>
      </c>
      <c r="O8" s="36">
        <v>8.0000000000000002E-3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4.8000000000000001E-2</v>
      </c>
      <c r="V8" s="36">
        <v>0.106</v>
      </c>
      <c r="W8" s="36">
        <v>6.0999999999999999E-2</v>
      </c>
      <c r="X8" s="36">
        <v>0</v>
      </c>
      <c r="Y8" s="36">
        <v>0</v>
      </c>
      <c r="Z8" s="36">
        <v>0</v>
      </c>
      <c r="AA8" s="36">
        <v>8.5999999999999993E-2</v>
      </c>
      <c r="AB8" s="36">
        <v>0.09</v>
      </c>
      <c r="AC8" s="36">
        <v>0.126</v>
      </c>
      <c r="AD8" s="36">
        <v>0</v>
      </c>
      <c r="AE8" s="36">
        <v>0</v>
      </c>
      <c r="AF8" s="36">
        <v>0</v>
      </c>
      <c r="AG8" s="36">
        <v>0.19800000000000001</v>
      </c>
      <c r="AH8" s="36">
        <v>0.20799999999999999</v>
      </c>
      <c r="AI8" s="36">
        <v>0.17699999999999999</v>
      </c>
      <c r="AJ8" s="36">
        <v>0</v>
      </c>
      <c r="AK8" s="36">
        <v>0</v>
      </c>
      <c r="AL8" s="36">
        <v>0</v>
      </c>
      <c r="AM8" s="36">
        <v>0.20300000000000001</v>
      </c>
      <c r="AN8" s="36">
        <v>0.20200000000000001</v>
      </c>
      <c r="AO8" s="36">
        <v>0.19700000000000001</v>
      </c>
      <c r="AP8" s="36">
        <v>0</v>
      </c>
      <c r="AQ8" s="36">
        <v>0</v>
      </c>
      <c r="AR8" s="36">
        <v>0</v>
      </c>
      <c r="AS8" s="36">
        <v>0.28999999999999998</v>
      </c>
      <c r="AT8" s="36">
        <v>0.254</v>
      </c>
      <c r="AU8" s="36">
        <v>0.317</v>
      </c>
      <c r="AV8" s="36">
        <v>0</v>
      </c>
      <c r="AW8" s="36">
        <v>0</v>
      </c>
      <c r="AX8" s="36">
        <v>0</v>
      </c>
      <c r="AY8" s="36">
        <v>0.42299999999999999</v>
      </c>
      <c r="AZ8" s="36">
        <v>0.435</v>
      </c>
      <c r="BA8" s="36">
        <v>0</v>
      </c>
      <c r="BB8" s="36">
        <v>0</v>
      </c>
      <c r="BC8" s="36">
        <v>0.76900000000000002</v>
      </c>
      <c r="BD8" s="46"/>
    </row>
    <row r="9" spans="1:56" ht="15" x14ac:dyDescent="0.25">
      <c r="A9" s="36">
        <v>4</v>
      </c>
      <c r="B9" s="36" t="s">
        <v>46</v>
      </c>
      <c r="C9" s="36">
        <v>0.27900000000000003</v>
      </c>
      <c r="D9" s="36">
        <v>3.5000000000000003E-2</v>
      </c>
      <c r="E9" s="36">
        <v>3.4000000000000002E-2</v>
      </c>
      <c r="F9" s="36">
        <v>5.5E-2</v>
      </c>
      <c r="G9" s="36">
        <v>5.3999999999999999E-2</v>
      </c>
      <c r="H9" s="36">
        <v>7.0999999999999994E-2</v>
      </c>
      <c r="I9" s="36">
        <v>4.1000000000000002E-2</v>
      </c>
      <c r="J9" s="36">
        <v>3.9E-2</v>
      </c>
      <c r="K9" s="36">
        <v>4.1000000000000002E-2</v>
      </c>
      <c r="L9" s="36">
        <v>5.0999999999999997E-2</v>
      </c>
      <c r="M9" s="36">
        <v>5.0999999999999997E-2</v>
      </c>
      <c r="N9" s="36">
        <v>5.1999999999999998E-2</v>
      </c>
      <c r="O9" s="36">
        <v>4.2999999999999997E-2</v>
      </c>
      <c r="P9" s="36">
        <v>4.1000000000000002E-2</v>
      </c>
      <c r="Q9" s="36">
        <v>3.9E-2</v>
      </c>
      <c r="R9" s="36">
        <v>5.0999999999999997E-2</v>
      </c>
      <c r="S9" s="36">
        <v>4.7E-2</v>
      </c>
      <c r="T9" s="36">
        <v>4.5999999999999999E-2</v>
      </c>
      <c r="U9" s="36">
        <v>4.1000000000000002E-2</v>
      </c>
      <c r="V9" s="36">
        <v>0.05</v>
      </c>
      <c r="W9" s="36">
        <v>4.3999999999999997E-2</v>
      </c>
      <c r="X9" s="36">
        <v>4.7E-2</v>
      </c>
      <c r="Y9" s="36">
        <v>5.1999999999999998E-2</v>
      </c>
      <c r="Z9" s="36">
        <v>4.2999999999999997E-2</v>
      </c>
      <c r="AA9" s="36">
        <v>0.04</v>
      </c>
      <c r="AB9" s="36">
        <v>4.1000000000000002E-2</v>
      </c>
      <c r="AC9" s="36">
        <v>4.4999999999999998E-2</v>
      </c>
      <c r="AD9" s="36">
        <v>4.9000000000000002E-2</v>
      </c>
      <c r="AE9" s="36">
        <v>6.0999999999999999E-2</v>
      </c>
      <c r="AF9" s="36">
        <v>4.4999999999999998E-2</v>
      </c>
      <c r="AG9" s="36">
        <v>4.9000000000000002E-2</v>
      </c>
      <c r="AH9" s="36">
        <v>5.0999999999999997E-2</v>
      </c>
      <c r="AI9" s="36">
        <v>4.3999999999999997E-2</v>
      </c>
      <c r="AJ9" s="36">
        <v>0.05</v>
      </c>
      <c r="AK9" s="36">
        <v>0.05</v>
      </c>
      <c r="AL9" s="36">
        <v>4.4999999999999998E-2</v>
      </c>
      <c r="AM9" s="36">
        <v>4.3999999999999997E-2</v>
      </c>
      <c r="AN9" s="36">
        <v>4.2000000000000003E-2</v>
      </c>
      <c r="AO9" s="36">
        <v>4.2999999999999997E-2</v>
      </c>
      <c r="AP9" s="36">
        <v>4.3999999999999997E-2</v>
      </c>
      <c r="AQ9" s="36">
        <v>5.2999999999999999E-2</v>
      </c>
      <c r="AR9" s="36">
        <v>4.4999999999999998E-2</v>
      </c>
      <c r="AS9" s="36">
        <v>4.7E-2</v>
      </c>
      <c r="AT9" s="36">
        <v>4.2000000000000003E-2</v>
      </c>
      <c r="AU9" s="36">
        <v>0.05</v>
      </c>
      <c r="AV9" s="36">
        <v>4.1000000000000002E-2</v>
      </c>
      <c r="AW9" s="36">
        <v>4.5999999999999999E-2</v>
      </c>
      <c r="AX9" s="36">
        <v>0.05</v>
      </c>
      <c r="AY9" s="36">
        <v>5.1999999999999998E-2</v>
      </c>
      <c r="AZ9" s="36">
        <v>5.3999999999999999E-2</v>
      </c>
      <c r="BA9" s="36">
        <v>5.2999999999999999E-2</v>
      </c>
      <c r="BB9" s="36">
        <v>0.05</v>
      </c>
      <c r="BC9" s="36">
        <v>7.1999999999999995E-2</v>
      </c>
      <c r="BD9" s="46"/>
    </row>
    <row r="10" spans="1:56" ht="15" x14ac:dyDescent="0.25">
      <c r="A10" s="36">
        <v>5</v>
      </c>
      <c r="B10" s="36" t="s">
        <v>47</v>
      </c>
      <c r="C10" s="36">
        <v>0</v>
      </c>
      <c r="D10" s="36">
        <v>0.14499999999999999</v>
      </c>
      <c r="E10" s="36">
        <v>0.16</v>
      </c>
      <c r="F10" s="36">
        <v>0.13900000000000001</v>
      </c>
      <c r="G10" s="36">
        <v>0.13700000000000001</v>
      </c>
      <c r="H10" s="36">
        <v>0.19900000000000001</v>
      </c>
      <c r="I10" s="36">
        <v>8.7999999999999995E-2</v>
      </c>
      <c r="J10" s="36">
        <v>7.9000000000000001E-2</v>
      </c>
      <c r="K10" s="36">
        <v>0.09</v>
      </c>
      <c r="L10" s="36">
        <v>0.13</v>
      </c>
      <c r="M10" s="36">
        <v>0.11899999999999999</v>
      </c>
      <c r="N10" s="36">
        <v>0.11899999999999999</v>
      </c>
      <c r="O10" s="36">
        <v>8.4000000000000005E-2</v>
      </c>
      <c r="P10" s="36">
        <v>7.5999999999999998E-2</v>
      </c>
      <c r="Q10" s="36">
        <v>7.0999999999999994E-2</v>
      </c>
      <c r="R10" s="36">
        <v>0.107</v>
      </c>
      <c r="S10" s="36">
        <v>9.6000000000000002E-2</v>
      </c>
      <c r="T10" s="36">
        <v>9.6000000000000002E-2</v>
      </c>
      <c r="U10" s="36">
        <v>6.5000000000000002E-2</v>
      </c>
      <c r="V10" s="36">
        <v>9.2999999999999999E-2</v>
      </c>
      <c r="W10" s="36">
        <v>0.08</v>
      </c>
      <c r="X10" s="36">
        <v>9.4E-2</v>
      </c>
      <c r="Y10" s="36">
        <v>0.121</v>
      </c>
      <c r="Z10" s="36">
        <v>8.5999999999999993E-2</v>
      </c>
      <c r="AA10" s="36">
        <v>5.7000000000000002E-2</v>
      </c>
      <c r="AB10" s="36">
        <v>5.8000000000000003E-2</v>
      </c>
      <c r="AC10" s="36">
        <v>6.0999999999999999E-2</v>
      </c>
      <c r="AD10" s="36">
        <v>0.105</v>
      </c>
      <c r="AE10" s="36">
        <v>0.13600000000000001</v>
      </c>
      <c r="AF10" s="36">
        <v>9.6000000000000002E-2</v>
      </c>
      <c r="AG10" s="36">
        <v>7.1999999999999995E-2</v>
      </c>
      <c r="AH10" s="36">
        <v>7.8E-2</v>
      </c>
      <c r="AI10" s="36">
        <v>6.0999999999999999E-2</v>
      </c>
      <c r="AJ10" s="36">
        <v>0.09</v>
      </c>
      <c r="AK10" s="36">
        <v>8.3000000000000004E-2</v>
      </c>
      <c r="AL10" s="36">
        <v>6.9000000000000006E-2</v>
      </c>
      <c r="AM10" s="36">
        <v>5.1999999999999998E-2</v>
      </c>
      <c r="AN10" s="36">
        <v>4.3999999999999997E-2</v>
      </c>
      <c r="AO10" s="36">
        <v>4.7E-2</v>
      </c>
      <c r="AP10" s="36">
        <v>6.3E-2</v>
      </c>
      <c r="AQ10" s="36">
        <v>8.7999999999999995E-2</v>
      </c>
      <c r="AR10" s="36">
        <v>6.8000000000000005E-2</v>
      </c>
      <c r="AS10" s="36">
        <v>5.3999999999999999E-2</v>
      </c>
      <c r="AT10" s="36">
        <v>3.7999999999999999E-2</v>
      </c>
      <c r="AU10" s="36">
        <v>5.5E-2</v>
      </c>
      <c r="AV10" s="36">
        <v>4.3999999999999997E-2</v>
      </c>
      <c r="AW10" s="36">
        <v>5.7000000000000002E-2</v>
      </c>
      <c r="AX10" s="36">
        <v>6.7000000000000004E-2</v>
      </c>
      <c r="AY10" s="36">
        <v>5.0999999999999997E-2</v>
      </c>
      <c r="AZ10" s="36">
        <v>5.8999999999999997E-2</v>
      </c>
      <c r="BA10" s="36">
        <v>6.3E-2</v>
      </c>
      <c r="BB10" s="36">
        <v>5.1999999999999998E-2</v>
      </c>
      <c r="BC10" s="36">
        <v>0.84699999999999998</v>
      </c>
      <c r="BD10" s="46"/>
    </row>
    <row r="11" spans="1:56" ht="15" x14ac:dyDescent="0.25">
      <c r="A11" s="36">
        <v>6</v>
      </c>
      <c r="B11" s="36" t="s">
        <v>48</v>
      </c>
      <c r="C11" s="36">
        <v>5.0000000000000001E-3</v>
      </c>
      <c r="D11" s="36">
        <v>0.156</v>
      </c>
      <c r="E11" s="36">
        <v>0.157</v>
      </c>
      <c r="F11" s="36">
        <v>0.20599999999999999</v>
      </c>
      <c r="G11" s="36">
        <v>0.20499999999999999</v>
      </c>
      <c r="H11" s="36">
        <v>0.26300000000000001</v>
      </c>
      <c r="I11" s="36">
        <v>0.16400000000000001</v>
      </c>
      <c r="J11" s="36">
        <v>0.161</v>
      </c>
      <c r="K11" s="36">
        <v>0.16800000000000001</v>
      </c>
      <c r="L11" s="36">
        <v>0.193</v>
      </c>
      <c r="M11" s="36">
        <v>0.18099999999999999</v>
      </c>
      <c r="N11" s="36">
        <v>0.19800000000000001</v>
      </c>
      <c r="O11" s="36">
        <v>0.17399999999999999</v>
      </c>
      <c r="P11" s="36">
        <v>0.16200000000000001</v>
      </c>
      <c r="Q11" s="36">
        <v>0.159</v>
      </c>
      <c r="R11" s="36">
        <v>0.193</v>
      </c>
      <c r="S11" s="36">
        <v>0.17399999999999999</v>
      </c>
      <c r="T11" s="36">
        <v>0.16600000000000001</v>
      </c>
      <c r="U11" s="36">
        <v>0.154</v>
      </c>
      <c r="V11" s="36">
        <v>0.186</v>
      </c>
      <c r="W11" s="36">
        <v>0.16700000000000001</v>
      </c>
      <c r="X11" s="36">
        <v>0.17599999999999999</v>
      </c>
      <c r="Y11" s="36">
        <v>0.192</v>
      </c>
      <c r="Z11" s="36">
        <v>0.16300000000000001</v>
      </c>
      <c r="AA11" s="36">
        <v>0.14699999999999999</v>
      </c>
      <c r="AB11" s="36">
        <v>0.154</v>
      </c>
      <c r="AC11" s="36">
        <v>0.17499999999999999</v>
      </c>
      <c r="AD11" s="36">
        <v>0.183</v>
      </c>
      <c r="AE11" s="36">
        <v>0.23100000000000001</v>
      </c>
      <c r="AF11" s="36">
        <v>0.151</v>
      </c>
      <c r="AG11" s="36">
        <v>0.185</v>
      </c>
      <c r="AH11" s="36">
        <v>0.17699999999999999</v>
      </c>
      <c r="AI11" s="36">
        <v>0.154</v>
      </c>
      <c r="AJ11" s="36">
        <v>0.186</v>
      </c>
      <c r="AK11" s="36">
        <v>0.17599999999999999</v>
      </c>
      <c r="AL11" s="36">
        <v>0.16500000000000001</v>
      </c>
      <c r="AM11" s="36">
        <v>0.14799999999999999</v>
      </c>
      <c r="AN11" s="36">
        <v>0.16</v>
      </c>
      <c r="AO11" s="36">
        <v>0.155</v>
      </c>
      <c r="AP11" s="36">
        <v>0.16300000000000001</v>
      </c>
      <c r="AQ11" s="36">
        <v>0.20100000000000001</v>
      </c>
      <c r="AR11" s="36">
        <v>0.16500000000000001</v>
      </c>
      <c r="AS11" s="36">
        <v>0.16900000000000001</v>
      </c>
      <c r="AT11" s="36">
        <v>0.13700000000000001</v>
      </c>
      <c r="AU11" s="36">
        <v>0.17599999999999999</v>
      </c>
      <c r="AV11" s="36">
        <v>0.14299999999999999</v>
      </c>
      <c r="AW11" s="36">
        <v>0.17799999999999999</v>
      </c>
      <c r="AX11" s="36">
        <v>0.18</v>
      </c>
      <c r="AY11" s="36">
        <v>0.17499999999999999</v>
      </c>
      <c r="AZ11" s="36">
        <v>0.17699999999999999</v>
      </c>
      <c r="BA11" s="36">
        <v>0.18099999999999999</v>
      </c>
      <c r="BB11" s="36">
        <v>0.17799999999999999</v>
      </c>
      <c r="BC11" s="36">
        <v>0.26800000000000002</v>
      </c>
      <c r="BD11" s="46"/>
    </row>
    <row r="12" spans="1:56" ht="15" x14ac:dyDescent="0.25">
      <c r="A12" s="36">
        <v>7</v>
      </c>
      <c r="B12" s="36" t="s">
        <v>49</v>
      </c>
      <c r="C12" s="36">
        <v>0.106</v>
      </c>
      <c r="D12" s="36">
        <v>1.7000000000000001E-2</v>
      </c>
      <c r="E12" s="36">
        <v>6.0000000000000001E-3</v>
      </c>
      <c r="F12" s="36">
        <v>0.184</v>
      </c>
      <c r="G12" s="36">
        <v>0.188</v>
      </c>
      <c r="H12" s="36">
        <v>0.249</v>
      </c>
      <c r="I12" s="36">
        <v>0.12</v>
      </c>
      <c r="J12" s="36">
        <v>0.12</v>
      </c>
      <c r="K12" s="36">
        <v>0.122</v>
      </c>
      <c r="L12" s="36">
        <v>0.216</v>
      </c>
      <c r="M12" s="36">
        <v>0.22600000000000001</v>
      </c>
      <c r="N12" s="36">
        <v>0.223</v>
      </c>
      <c r="O12" s="36">
        <v>0.14499999999999999</v>
      </c>
      <c r="P12" s="36">
        <v>0.13800000000000001</v>
      </c>
      <c r="Q12" s="36">
        <v>0.126</v>
      </c>
      <c r="R12" s="36">
        <v>0.23100000000000001</v>
      </c>
      <c r="S12" s="36">
        <v>0.217</v>
      </c>
      <c r="T12" s="36">
        <v>0.20899999999999999</v>
      </c>
      <c r="U12" s="36">
        <v>0.155</v>
      </c>
      <c r="V12" s="36">
        <v>0.193</v>
      </c>
      <c r="W12" s="36">
        <v>0.16700000000000001</v>
      </c>
      <c r="X12" s="36">
        <v>0.22600000000000001</v>
      </c>
      <c r="Y12" s="36">
        <v>0.23799999999999999</v>
      </c>
      <c r="Z12" s="36">
        <v>0.20499999999999999</v>
      </c>
      <c r="AA12" s="36">
        <v>0.16400000000000001</v>
      </c>
      <c r="AB12" s="36">
        <v>0.16600000000000001</v>
      </c>
      <c r="AC12" s="36">
        <v>0.18</v>
      </c>
      <c r="AD12" s="36">
        <v>0.23400000000000001</v>
      </c>
      <c r="AE12" s="36">
        <v>0.28599999999999998</v>
      </c>
      <c r="AF12" s="36">
        <v>0.22900000000000001</v>
      </c>
      <c r="AG12" s="36">
        <v>0.20799999999999999</v>
      </c>
      <c r="AH12" s="36">
        <v>0.22700000000000001</v>
      </c>
      <c r="AI12" s="36">
        <v>0.19700000000000001</v>
      </c>
      <c r="AJ12" s="36">
        <v>0.252</v>
      </c>
      <c r="AK12" s="36">
        <v>0.252</v>
      </c>
      <c r="AL12" s="36">
        <v>0.23100000000000001</v>
      </c>
      <c r="AM12" s="36">
        <v>0.2</v>
      </c>
      <c r="AN12" s="36">
        <v>0.188</v>
      </c>
      <c r="AO12" s="36">
        <v>0.193</v>
      </c>
      <c r="AP12" s="36">
        <v>0.23300000000000001</v>
      </c>
      <c r="AQ12" s="36">
        <v>0.27800000000000002</v>
      </c>
      <c r="AR12" s="36">
        <v>0.23200000000000001</v>
      </c>
      <c r="AS12" s="36">
        <v>0.22500000000000001</v>
      </c>
      <c r="AT12" s="36">
        <v>0.20799999999999999</v>
      </c>
      <c r="AU12" s="36">
        <v>0.24</v>
      </c>
      <c r="AV12" s="36">
        <v>0.20799999999999999</v>
      </c>
      <c r="AW12" s="36">
        <v>0.22600000000000001</v>
      </c>
      <c r="AX12" s="36">
        <v>0.28000000000000003</v>
      </c>
      <c r="AY12" s="36">
        <v>0.26200000000000001</v>
      </c>
      <c r="AZ12" s="36">
        <v>0.27200000000000002</v>
      </c>
      <c r="BA12" s="36">
        <v>0.27700000000000002</v>
      </c>
      <c r="BB12" s="36">
        <v>0.25900000000000001</v>
      </c>
      <c r="BC12" s="36">
        <v>0.376</v>
      </c>
      <c r="BD12" s="46"/>
    </row>
    <row r="13" spans="1:56" ht="15" x14ac:dyDescent="0.25">
      <c r="A13" s="36">
        <v>8</v>
      </c>
      <c r="B13" s="36" t="s">
        <v>59</v>
      </c>
      <c r="D13" s="36">
        <v>2.1999999999999999E-2</v>
      </c>
      <c r="E13" s="36">
        <v>1.7999999999999999E-2</v>
      </c>
      <c r="F13" s="36">
        <v>3.0000000000000001E-3</v>
      </c>
      <c r="G13" s="36">
        <v>3.0000000000000001E-3</v>
      </c>
      <c r="H13" s="36">
        <v>3.0000000000000001E-3</v>
      </c>
      <c r="I13" s="36">
        <v>3.3000000000000002E-2</v>
      </c>
      <c r="J13" s="36">
        <v>3.9E-2</v>
      </c>
      <c r="K13" s="36">
        <v>3.9E-2</v>
      </c>
      <c r="L13" s="36">
        <v>2E-3</v>
      </c>
      <c r="M13" s="36">
        <v>2E-3</v>
      </c>
      <c r="N13" s="36">
        <v>2E-3</v>
      </c>
      <c r="O13" s="36">
        <v>3.7999999999999999E-2</v>
      </c>
      <c r="P13" s="36">
        <v>3.9E-2</v>
      </c>
      <c r="Q13" s="36">
        <v>3.6999999999999998E-2</v>
      </c>
      <c r="R13" s="36">
        <v>2E-3</v>
      </c>
      <c r="S13" s="36">
        <v>2E-3</v>
      </c>
      <c r="T13" s="36">
        <v>2E-3</v>
      </c>
      <c r="U13" s="36">
        <v>3.5999999999999997E-2</v>
      </c>
      <c r="V13" s="36">
        <v>4.2999999999999997E-2</v>
      </c>
      <c r="W13" s="36">
        <v>0.04</v>
      </c>
      <c r="X13" s="36">
        <v>2E-3</v>
      </c>
      <c r="Y13" s="36">
        <v>3.0000000000000001E-3</v>
      </c>
      <c r="Z13" s="36">
        <v>2E-3</v>
      </c>
      <c r="AA13" s="36">
        <v>3.3000000000000002E-2</v>
      </c>
      <c r="AB13" s="36">
        <v>3.4000000000000002E-2</v>
      </c>
      <c r="AC13" s="36">
        <v>3.5999999999999997E-2</v>
      </c>
      <c r="AD13" s="36">
        <v>1E-3</v>
      </c>
      <c r="AE13" s="36">
        <v>3.0000000000000001E-3</v>
      </c>
      <c r="AF13" s="36">
        <v>2E-3</v>
      </c>
      <c r="AG13" s="36">
        <v>3.2000000000000001E-2</v>
      </c>
      <c r="AH13" s="36">
        <v>3.1E-2</v>
      </c>
      <c r="AI13" s="36">
        <v>2.9000000000000001E-2</v>
      </c>
      <c r="AJ13" s="36">
        <v>2E-3</v>
      </c>
      <c r="AK13" s="36">
        <v>2E-3</v>
      </c>
      <c r="AL13" s="36">
        <v>2E-3</v>
      </c>
      <c r="AM13" s="36">
        <v>2.1999999999999999E-2</v>
      </c>
      <c r="AN13" s="36">
        <v>2.3E-2</v>
      </c>
      <c r="AO13" s="36">
        <v>2.4E-2</v>
      </c>
      <c r="AP13" s="36">
        <v>1E-3</v>
      </c>
      <c r="AQ13" s="36">
        <v>3.0000000000000001E-3</v>
      </c>
      <c r="AR13" s="36">
        <v>2E-3</v>
      </c>
      <c r="AS13" s="36">
        <v>1.7000000000000001E-2</v>
      </c>
      <c r="AT13" s="36">
        <v>1.4E-2</v>
      </c>
      <c r="AU13" s="36">
        <v>1.7000000000000001E-2</v>
      </c>
      <c r="AV13" s="36">
        <v>6.0000000000000001E-3</v>
      </c>
      <c r="AW13" s="36">
        <v>5.0000000000000001E-3</v>
      </c>
      <c r="AX13" s="36">
        <v>1E-3</v>
      </c>
      <c r="AY13" s="36">
        <v>1.2999999999999999E-2</v>
      </c>
      <c r="AZ13" s="36">
        <v>1.4E-2</v>
      </c>
      <c r="BA13" s="36">
        <v>1.6E-2</v>
      </c>
      <c r="BB13" s="36">
        <v>1.4E-2</v>
      </c>
      <c r="BC13" s="36">
        <v>0.151</v>
      </c>
      <c r="BD13" s="46"/>
    </row>
    <row r="14" spans="1:56" ht="15" x14ac:dyDescent="0.25">
      <c r="A14" s="36">
        <v>9</v>
      </c>
      <c r="B14" s="36" t="s">
        <v>50</v>
      </c>
      <c r="C14" s="36">
        <v>2.9000000000000001E-2</v>
      </c>
      <c r="D14" s="36">
        <v>0.126</v>
      </c>
      <c r="E14" s="36">
        <v>0.13100000000000001</v>
      </c>
      <c r="F14" s="36">
        <v>0.108</v>
      </c>
      <c r="G14" s="36">
        <v>0.108</v>
      </c>
      <c r="H14" s="36">
        <v>0.14299999999999999</v>
      </c>
      <c r="I14" s="36">
        <v>0.107</v>
      </c>
      <c r="J14" s="36">
        <v>9.9000000000000005E-2</v>
      </c>
      <c r="K14" s="36">
        <v>0.107</v>
      </c>
      <c r="L14" s="36">
        <v>0.10199999999999999</v>
      </c>
      <c r="M14" s="36">
        <v>0.10199999999999999</v>
      </c>
      <c r="N14" s="36">
        <v>0.107</v>
      </c>
      <c r="O14" s="36">
        <v>0.106</v>
      </c>
      <c r="P14" s="36">
        <v>0.10199999999999999</v>
      </c>
      <c r="Q14" s="36">
        <v>9.7000000000000003E-2</v>
      </c>
      <c r="R14" s="36">
        <v>0.106</v>
      </c>
      <c r="S14" s="36">
        <v>9.5000000000000001E-2</v>
      </c>
      <c r="T14" s="36">
        <v>9.1999999999999998E-2</v>
      </c>
      <c r="U14" s="36">
        <v>0.09</v>
      </c>
      <c r="V14" s="36">
        <v>0.109</v>
      </c>
      <c r="W14" s="36">
        <v>0.1</v>
      </c>
      <c r="X14" s="36">
        <v>9.5000000000000001E-2</v>
      </c>
      <c r="Y14" s="36">
        <v>0.106</v>
      </c>
      <c r="Z14" s="36">
        <v>0.09</v>
      </c>
      <c r="AA14" s="36">
        <v>8.6999999999999994E-2</v>
      </c>
      <c r="AB14" s="36">
        <v>0.09</v>
      </c>
      <c r="AC14" s="36">
        <v>9.9000000000000005E-2</v>
      </c>
      <c r="AD14" s="36">
        <v>0.1</v>
      </c>
      <c r="AE14" s="36">
        <v>0.126</v>
      </c>
      <c r="AF14" s="36">
        <v>8.6999999999999994E-2</v>
      </c>
      <c r="AG14" s="36">
        <v>0.105</v>
      </c>
      <c r="AH14" s="36">
        <v>0.104</v>
      </c>
      <c r="AI14" s="36">
        <v>9.0999999999999998E-2</v>
      </c>
      <c r="AJ14" s="36">
        <v>0.104</v>
      </c>
      <c r="AK14" s="36">
        <v>9.9000000000000005E-2</v>
      </c>
      <c r="AL14" s="36">
        <v>9.0999999999999998E-2</v>
      </c>
      <c r="AM14" s="36">
        <v>8.5999999999999993E-2</v>
      </c>
      <c r="AN14" s="36">
        <v>0.09</v>
      </c>
      <c r="AO14" s="36">
        <v>8.7999999999999995E-2</v>
      </c>
      <c r="AP14" s="36">
        <v>9.0999999999999998E-2</v>
      </c>
      <c r="AQ14" s="36">
        <v>0.111</v>
      </c>
      <c r="AR14" s="36">
        <v>9.4E-2</v>
      </c>
      <c r="AS14" s="36">
        <v>9.7000000000000003E-2</v>
      </c>
      <c r="AT14" s="36">
        <v>0.08</v>
      </c>
      <c r="AU14" s="36">
        <v>0.10199999999999999</v>
      </c>
      <c r="AV14" s="36">
        <v>8.1000000000000003E-2</v>
      </c>
      <c r="AW14" s="36">
        <v>9.8000000000000004E-2</v>
      </c>
      <c r="AX14" s="36">
        <v>0.104</v>
      </c>
      <c r="AY14" s="36">
        <v>0.10299999999999999</v>
      </c>
      <c r="AZ14" s="36">
        <v>0.10299999999999999</v>
      </c>
      <c r="BA14" s="36">
        <v>0.105</v>
      </c>
      <c r="BB14" s="36">
        <v>0.10199999999999999</v>
      </c>
      <c r="BC14" s="36">
        <v>5.2999999999999999E-2</v>
      </c>
      <c r="BD14" s="46"/>
    </row>
    <row r="15" spans="1:56" ht="15" x14ac:dyDescent="0.25">
      <c r="A15" s="36">
        <v>10</v>
      </c>
      <c r="B15" s="36" t="s">
        <v>51</v>
      </c>
      <c r="C15" s="36">
        <v>4.0000000000000001E-3</v>
      </c>
      <c r="D15" s="36">
        <v>2.7E-2</v>
      </c>
      <c r="E15" s="36">
        <v>2.4E-2</v>
      </c>
      <c r="F15" s="36">
        <v>5.2999999999999999E-2</v>
      </c>
      <c r="G15" s="36">
        <v>4.3999999999999997E-2</v>
      </c>
      <c r="H15" s="36">
        <v>7.0000000000000007E-2</v>
      </c>
      <c r="I15" s="36">
        <v>4.2999999999999997E-2</v>
      </c>
      <c r="J15" s="36">
        <v>3.9E-2</v>
      </c>
      <c r="K15" s="36">
        <v>3.9E-2</v>
      </c>
      <c r="L15" s="36">
        <v>5.1999999999999998E-2</v>
      </c>
      <c r="M15" s="36">
        <v>6.0999999999999999E-2</v>
      </c>
      <c r="N15" s="36">
        <v>4.7E-2</v>
      </c>
      <c r="O15" s="36">
        <v>4.3999999999999997E-2</v>
      </c>
      <c r="P15" s="36">
        <v>4.2000000000000003E-2</v>
      </c>
      <c r="Q15" s="36">
        <v>3.6999999999999998E-2</v>
      </c>
      <c r="R15" s="36">
        <v>0.05</v>
      </c>
      <c r="S15" s="36">
        <v>4.5999999999999999E-2</v>
      </c>
      <c r="T15" s="36">
        <v>5.3999999999999999E-2</v>
      </c>
      <c r="U15" s="36">
        <v>4.2000000000000003E-2</v>
      </c>
      <c r="V15" s="36">
        <v>5.5E-2</v>
      </c>
      <c r="W15" s="36">
        <v>5.5E-2</v>
      </c>
      <c r="X15" s="36">
        <v>0.05</v>
      </c>
      <c r="Y15" s="36">
        <v>0.05</v>
      </c>
      <c r="Z15" s="36">
        <v>5.0999999999999997E-2</v>
      </c>
      <c r="AA15" s="36">
        <v>5.0999999999999997E-2</v>
      </c>
      <c r="AB15" s="36">
        <v>4.3999999999999997E-2</v>
      </c>
      <c r="AC15" s="36">
        <v>3.2000000000000001E-2</v>
      </c>
      <c r="AD15" s="36">
        <v>4.9000000000000002E-2</v>
      </c>
      <c r="AE15" s="36">
        <v>4.7E-2</v>
      </c>
      <c r="AF15" s="36">
        <v>7.0999999999999994E-2</v>
      </c>
      <c r="AG15" s="36">
        <v>4.8000000000000001E-2</v>
      </c>
      <c r="AH15" s="36">
        <v>6.6000000000000003E-2</v>
      </c>
      <c r="AI15" s="36">
        <v>6.0999999999999999E-2</v>
      </c>
      <c r="AJ15" s="36">
        <v>5.3999999999999999E-2</v>
      </c>
      <c r="AK15" s="36">
        <v>0.06</v>
      </c>
      <c r="AL15" s="36">
        <v>0.06</v>
      </c>
      <c r="AM15" s="36">
        <v>6.4000000000000001E-2</v>
      </c>
      <c r="AN15" s="36">
        <v>4.2000000000000003E-2</v>
      </c>
      <c r="AO15" s="36">
        <v>0.05</v>
      </c>
      <c r="AP15" s="36">
        <v>5.7000000000000002E-2</v>
      </c>
      <c r="AQ15" s="36">
        <v>4.8000000000000001E-2</v>
      </c>
      <c r="AR15" s="36">
        <v>5.8999999999999997E-2</v>
      </c>
      <c r="AS15" s="36">
        <v>6.4000000000000001E-2</v>
      </c>
      <c r="AT15" s="36">
        <v>7.0000000000000007E-2</v>
      </c>
      <c r="AU15" s="36">
        <v>5.5E-2</v>
      </c>
      <c r="AV15" s="36">
        <v>6.4000000000000001E-2</v>
      </c>
      <c r="AW15" s="36">
        <v>4.9000000000000002E-2</v>
      </c>
      <c r="AX15" s="36">
        <v>6.4000000000000001E-2</v>
      </c>
      <c r="AY15" s="36">
        <v>6.9000000000000006E-2</v>
      </c>
      <c r="AZ15" s="36">
        <v>7.6999999999999999E-2</v>
      </c>
      <c r="BA15" s="36">
        <v>7.5999999999999998E-2</v>
      </c>
      <c r="BB15" s="36">
        <v>6.6000000000000003E-2</v>
      </c>
      <c r="BC15" s="36">
        <v>0.10299999999999999</v>
      </c>
      <c r="BD15" s="46"/>
    </row>
    <row r="16" spans="1:56" ht="15" x14ac:dyDescent="0.25">
      <c r="A16" s="36">
        <v>11</v>
      </c>
      <c r="B16" s="36" t="s">
        <v>52</v>
      </c>
      <c r="C16" s="36">
        <v>1.111</v>
      </c>
      <c r="D16" s="36">
        <v>7.1999999999999995E-2</v>
      </c>
      <c r="E16" s="36">
        <v>6.2E-2</v>
      </c>
      <c r="F16" s="36">
        <v>0.189</v>
      </c>
      <c r="G16" s="36">
        <v>0.189</v>
      </c>
      <c r="H16" s="36">
        <v>0.24399999999999999</v>
      </c>
      <c r="I16" s="36">
        <v>0.13</v>
      </c>
      <c r="J16" s="36">
        <v>0.13300000000000001</v>
      </c>
      <c r="K16" s="36">
        <v>0.13400000000000001</v>
      </c>
      <c r="L16" s="36">
        <v>0.183</v>
      </c>
      <c r="M16" s="36">
        <v>0.17100000000000001</v>
      </c>
      <c r="N16" s="36">
        <v>0.188</v>
      </c>
      <c r="O16" s="36">
        <v>0.14699999999999999</v>
      </c>
      <c r="P16" s="36">
        <v>0.13400000000000001</v>
      </c>
      <c r="Q16" s="36">
        <v>0.13100000000000001</v>
      </c>
      <c r="R16" s="36">
        <v>0.187</v>
      </c>
      <c r="S16" s="36">
        <v>0.16700000000000001</v>
      </c>
      <c r="T16" s="36">
        <v>0.158</v>
      </c>
      <c r="U16" s="36">
        <v>0.13400000000000001</v>
      </c>
      <c r="V16" s="36">
        <v>0.17</v>
      </c>
      <c r="W16" s="36">
        <v>0.14799999999999999</v>
      </c>
      <c r="X16" s="36">
        <v>0.17100000000000001</v>
      </c>
      <c r="Y16" s="36">
        <v>0.184</v>
      </c>
      <c r="Z16" s="36">
        <v>0.158</v>
      </c>
      <c r="AA16" s="36">
        <v>0.125</v>
      </c>
      <c r="AB16" s="36">
        <v>0.14000000000000001</v>
      </c>
      <c r="AC16" s="36">
        <v>0.161</v>
      </c>
      <c r="AD16" s="36">
        <v>0.18</v>
      </c>
      <c r="AE16" s="36">
        <v>0.22800000000000001</v>
      </c>
      <c r="AF16" s="36">
        <v>0.13700000000000001</v>
      </c>
      <c r="AG16" s="36">
        <v>0.17699999999999999</v>
      </c>
      <c r="AH16" s="36">
        <v>0.161</v>
      </c>
      <c r="AI16" s="36">
        <v>0.14599999999999999</v>
      </c>
      <c r="AJ16" s="36">
        <v>0.185</v>
      </c>
      <c r="AK16" s="36">
        <v>0.17699999999999999</v>
      </c>
      <c r="AL16" s="36">
        <v>0.16500000000000001</v>
      </c>
      <c r="AM16" s="36">
        <v>0.13700000000000001</v>
      </c>
      <c r="AN16" s="36">
        <v>0.158</v>
      </c>
      <c r="AO16" s="36">
        <v>0.152</v>
      </c>
      <c r="AP16" s="36">
        <v>0.16600000000000001</v>
      </c>
      <c r="AQ16" s="36">
        <v>0.20399999999999999</v>
      </c>
      <c r="AR16" s="36">
        <v>0.16500000000000001</v>
      </c>
      <c r="AS16" s="36">
        <v>0.17199999999999999</v>
      </c>
      <c r="AT16" s="36">
        <v>0.13100000000000001</v>
      </c>
      <c r="AU16" s="36">
        <v>0.18</v>
      </c>
      <c r="AV16" s="36">
        <v>0.14799999999999999</v>
      </c>
      <c r="AW16" s="36">
        <v>0.184</v>
      </c>
      <c r="AX16" s="36">
        <v>0.186</v>
      </c>
      <c r="AY16" s="36">
        <v>0.185</v>
      </c>
      <c r="AZ16" s="36">
        <v>0.187</v>
      </c>
      <c r="BA16" s="36">
        <v>0.182</v>
      </c>
      <c r="BB16" s="36">
        <v>0.18</v>
      </c>
      <c r="BC16" s="36">
        <v>0.28100000000000003</v>
      </c>
      <c r="BD16" s="46"/>
    </row>
    <row r="17" spans="1:56" ht="15" x14ac:dyDescent="0.25">
      <c r="A17" s="36">
        <v>12</v>
      </c>
      <c r="B17" s="36" t="s">
        <v>60</v>
      </c>
      <c r="D17" s="36">
        <v>2.5999999999999999E-2</v>
      </c>
      <c r="E17" s="36">
        <v>2.3E-2</v>
      </c>
      <c r="F17" s="36">
        <v>5.2999999999999999E-2</v>
      </c>
      <c r="G17" s="36">
        <v>5.1999999999999998E-2</v>
      </c>
      <c r="H17" s="36">
        <v>6.9000000000000006E-2</v>
      </c>
      <c r="I17" s="36">
        <v>3.6999999999999998E-2</v>
      </c>
      <c r="J17" s="36">
        <v>3.5999999999999997E-2</v>
      </c>
      <c r="K17" s="36">
        <v>3.7999999999999999E-2</v>
      </c>
      <c r="L17" s="36">
        <v>5.0999999999999997E-2</v>
      </c>
      <c r="M17" s="36">
        <v>0.05</v>
      </c>
      <c r="N17" s="36">
        <v>5.1999999999999998E-2</v>
      </c>
      <c r="O17" s="36">
        <v>0.04</v>
      </c>
      <c r="P17" s="36">
        <v>3.7999999999999999E-2</v>
      </c>
      <c r="Q17" s="36">
        <v>3.5999999999999997E-2</v>
      </c>
      <c r="R17" s="36">
        <v>0.05</v>
      </c>
      <c r="S17" s="36">
        <v>4.7E-2</v>
      </c>
      <c r="T17" s="36">
        <v>4.5999999999999999E-2</v>
      </c>
      <c r="U17" s="36">
        <v>3.7999999999999999E-2</v>
      </c>
      <c r="V17" s="36">
        <v>4.7E-2</v>
      </c>
      <c r="W17" s="36">
        <v>4.2000000000000003E-2</v>
      </c>
      <c r="X17" s="36">
        <v>4.7E-2</v>
      </c>
      <c r="Y17" s="36">
        <v>5.1999999999999998E-2</v>
      </c>
      <c r="Z17" s="36">
        <v>4.4999999999999998E-2</v>
      </c>
      <c r="AA17" s="36">
        <v>3.9E-2</v>
      </c>
      <c r="AB17" s="36">
        <v>3.9E-2</v>
      </c>
      <c r="AC17" s="36">
        <v>4.3999999999999997E-2</v>
      </c>
      <c r="AD17" s="36">
        <v>4.8000000000000001E-2</v>
      </c>
      <c r="AE17" s="36">
        <v>6.2E-2</v>
      </c>
      <c r="AF17" s="36">
        <v>4.4999999999999998E-2</v>
      </c>
      <c r="AG17" s="36">
        <v>4.8000000000000001E-2</v>
      </c>
      <c r="AH17" s="36">
        <v>0.05</v>
      </c>
      <c r="AI17" s="36">
        <v>4.4999999999999998E-2</v>
      </c>
      <c r="AJ17" s="36">
        <v>5.0999999999999997E-2</v>
      </c>
      <c r="AK17" s="36">
        <v>5.0999999999999997E-2</v>
      </c>
      <c r="AL17" s="36">
        <v>4.5999999999999999E-2</v>
      </c>
      <c r="AM17" s="36">
        <v>4.3999999999999997E-2</v>
      </c>
      <c r="AN17" s="36">
        <v>4.2999999999999997E-2</v>
      </c>
      <c r="AO17" s="36">
        <v>4.2999999999999997E-2</v>
      </c>
      <c r="AP17" s="36">
        <v>4.4999999999999998E-2</v>
      </c>
      <c r="AQ17" s="36">
        <v>5.5E-2</v>
      </c>
      <c r="AR17" s="36">
        <v>4.7E-2</v>
      </c>
      <c r="AS17" s="36">
        <v>4.9000000000000002E-2</v>
      </c>
      <c r="AT17" s="36">
        <v>4.2999999999999997E-2</v>
      </c>
      <c r="AU17" s="36">
        <v>5.0999999999999997E-2</v>
      </c>
      <c r="AV17" s="36">
        <v>4.2999999999999997E-2</v>
      </c>
      <c r="AW17" s="36">
        <v>4.9000000000000002E-2</v>
      </c>
      <c r="AX17" s="36">
        <v>5.2999999999999999E-2</v>
      </c>
      <c r="AY17" s="36">
        <v>5.2999999999999999E-2</v>
      </c>
      <c r="AZ17" s="36">
        <v>5.5E-2</v>
      </c>
      <c r="BA17" s="36">
        <v>5.5E-2</v>
      </c>
      <c r="BB17" s="36">
        <v>5.3999999999999999E-2</v>
      </c>
      <c r="BC17" s="36">
        <v>7.1999999999999995E-2</v>
      </c>
      <c r="BD17" s="46"/>
    </row>
    <row r="18" spans="1:56" ht="15" x14ac:dyDescent="0.25">
      <c r="A18" s="36">
        <v>13</v>
      </c>
      <c r="B18" s="36" t="s">
        <v>61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6">
        <v>0</v>
      </c>
      <c r="AO18" s="36">
        <v>0</v>
      </c>
      <c r="AP18" s="36">
        <v>0</v>
      </c>
      <c r="AQ18" s="36">
        <v>0</v>
      </c>
      <c r="AR18" s="36">
        <v>0</v>
      </c>
      <c r="AS18" s="36">
        <v>0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>
        <v>0</v>
      </c>
      <c r="BC18" s="36">
        <v>0</v>
      </c>
      <c r="BD18" s="46"/>
    </row>
    <row r="19" spans="1:56" ht="15" x14ac:dyDescent="0.25">
      <c r="A19" s="36">
        <v>14</v>
      </c>
      <c r="B19" s="36" t="s">
        <v>53</v>
      </c>
      <c r="C19" s="36">
        <v>2E-3</v>
      </c>
      <c r="D19" s="36">
        <v>1.2999999999999999E-2</v>
      </c>
      <c r="E19" s="36">
        <v>1.2E-2</v>
      </c>
      <c r="F19" s="36">
        <v>2.1999999999999999E-2</v>
      </c>
      <c r="G19" s="36">
        <v>2.1999999999999999E-2</v>
      </c>
      <c r="H19" s="36">
        <v>2.9000000000000001E-2</v>
      </c>
      <c r="I19" s="36">
        <v>1.7000000000000001E-2</v>
      </c>
      <c r="J19" s="36">
        <v>1.7000000000000001E-2</v>
      </c>
      <c r="K19" s="36">
        <v>1.7000000000000001E-2</v>
      </c>
      <c r="L19" s="36">
        <v>2.1000000000000001E-2</v>
      </c>
      <c r="M19" s="36">
        <v>2.1000000000000001E-2</v>
      </c>
      <c r="N19" s="36">
        <v>2.1999999999999999E-2</v>
      </c>
      <c r="O19" s="36">
        <v>1.7999999999999999E-2</v>
      </c>
      <c r="P19" s="36">
        <v>1.7000000000000001E-2</v>
      </c>
      <c r="Q19" s="36">
        <v>1.6E-2</v>
      </c>
      <c r="R19" s="36">
        <v>2.1000000000000001E-2</v>
      </c>
      <c r="S19" s="36">
        <v>0.02</v>
      </c>
      <c r="T19" s="36">
        <v>1.9E-2</v>
      </c>
      <c r="U19" s="36">
        <v>1.6E-2</v>
      </c>
      <c r="V19" s="36">
        <v>0.02</v>
      </c>
      <c r="W19" s="36">
        <v>1.7999999999999999E-2</v>
      </c>
      <c r="X19" s="36">
        <v>0.02</v>
      </c>
      <c r="Y19" s="36">
        <v>2.1999999999999999E-2</v>
      </c>
      <c r="Z19" s="36">
        <v>1.9E-2</v>
      </c>
      <c r="AA19" s="36">
        <v>1.7000000000000001E-2</v>
      </c>
      <c r="AB19" s="36">
        <v>1.7000000000000001E-2</v>
      </c>
      <c r="AC19" s="36">
        <v>1.9E-2</v>
      </c>
      <c r="AD19" s="36">
        <v>2.1000000000000001E-2</v>
      </c>
      <c r="AE19" s="36">
        <v>2.5999999999999999E-2</v>
      </c>
      <c r="AF19" s="36">
        <v>1.7999999999999999E-2</v>
      </c>
      <c r="AG19" s="36">
        <v>0.02</v>
      </c>
      <c r="AH19" s="36">
        <v>0.02</v>
      </c>
      <c r="AI19" s="36">
        <v>1.7999999999999999E-2</v>
      </c>
      <c r="AJ19" s="36">
        <v>2.1000000000000001E-2</v>
      </c>
      <c r="AK19" s="36">
        <v>2.1000000000000001E-2</v>
      </c>
      <c r="AL19" s="36">
        <v>1.9E-2</v>
      </c>
      <c r="AM19" s="36">
        <v>1.7999999999999999E-2</v>
      </c>
      <c r="AN19" s="36">
        <v>1.7999999999999999E-2</v>
      </c>
      <c r="AO19" s="36">
        <v>1.7999999999999999E-2</v>
      </c>
      <c r="AP19" s="36">
        <v>1.9E-2</v>
      </c>
      <c r="AQ19" s="36">
        <v>2.3E-2</v>
      </c>
      <c r="AR19" s="36">
        <v>1.9E-2</v>
      </c>
      <c r="AS19" s="36">
        <v>0.02</v>
      </c>
      <c r="AT19" s="36">
        <v>1.7000000000000001E-2</v>
      </c>
      <c r="AU19" s="36">
        <v>2.1000000000000001E-2</v>
      </c>
      <c r="AV19" s="36">
        <v>1.7999999999999999E-2</v>
      </c>
      <c r="AW19" s="36">
        <v>0.02</v>
      </c>
      <c r="AX19" s="36">
        <v>2.1999999999999999E-2</v>
      </c>
      <c r="AY19" s="36">
        <v>2.1999999999999999E-2</v>
      </c>
      <c r="AZ19" s="36">
        <v>2.1999999999999999E-2</v>
      </c>
      <c r="BA19" s="36">
        <v>2.1999999999999999E-2</v>
      </c>
      <c r="BB19" s="36">
        <v>2.1999999999999999E-2</v>
      </c>
      <c r="BC19" s="36">
        <v>2.9000000000000001E-2</v>
      </c>
      <c r="BD19" s="46"/>
    </row>
    <row r="20" spans="1:56" ht="15" x14ac:dyDescent="0.25">
      <c r="A20" s="36">
        <v>15</v>
      </c>
      <c r="B20" s="36" t="s">
        <v>54</v>
      </c>
      <c r="C20" s="36">
        <v>6.0000000000000001E-3</v>
      </c>
      <c r="D20" s="36">
        <v>1.6E-2</v>
      </c>
      <c r="E20" s="36">
        <v>8.0000000000000002E-3</v>
      </c>
      <c r="F20" s="36">
        <v>9.9000000000000005E-2</v>
      </c>
      <c r="G20" s="36">
        <v>9.8000000000000004E-2</v>
      </c>
      <c r="H20" s="36">
        <v>0.13100000000000001</v>
      </c>
      <c r="I20" s="36">
        <v>4.3999999999999997E-2</v>
      </c>
      <c r="J20" s="36">
        <v>6.3E-2</v>
      </c>
      <c r="K20" s="36">
        <v>4.4999999999999998E-2</v>
      </c>
      <c r="L20" s="36">
        <v>9.4E-2</v>
      </c>
      <c r="M20" s="36">
        <v>9.0999999999999998E-2</v>
      </c>
      <c r="N20" s="36">
        <v>9.8000000000000004E-2</v>
      </c>
      <c r="O20" s="36">
        <v>5.2999999999999999E-2</v>
      </c>
      <c r="P20" s="36">
        <v>4.8000000000000001E-2</v>
      </c>
      <c r="Q20" s="36">
        <v>4.5999999999999999E-2</v>
      </c>
      <c r="R20" s="36">
        <v>9.5000000000000001E-2</v>
      </c>
      <c r="S20" s="36">
        <v>8.6999999999999994E-2</v>
      </c>
      <c r="T20" s="36">
        <v>8.4000000000000005E-2</v>
      </c>
      <c r="U20" s="36">
        <v>5.0999999999999997E-2</v>
      </c>
      <c r="V20" s="36">
        <v>6.4000000000000001E-2</v>
      </c>
      <c r="W20" s="36">
        <v>5.5E-2</v>
      </c>
      <c r="X20" s="36">
        <v>8.7999999999999995E-2</v>
      </c>
      <c r="Y20" s="36">
        <v>9.6000000000000002E-2</v>
      </c>
      <c r="Z20" s="36">
        <v>8.2000000000000003E-2</v>
      </c>
      <c r="AA20" s="36">
        <v>6.9000000000000006E-2</v>
      </c>
      <c r="AB20" s="36">
        <v>5.2999999999999999E-2</v>
      </c>
      <c r="AC20" s="36">
        <v>5.8999999999999997E-2</v>
      </c>
      <c r="AD20" s="36">
        <v>9.1999999999999998E-2</v>
      </c>
      <c r="AE20" s="36">
        <v>0.11700000000000001</v>
      </c>
      <c r="AF20" s="36">
        <v>7.9000000000000001E-2</v>
      </c>
      <c r="AG20" s="36">
        <v>6.6000000000000003E-2</v>
      </c>
      <c r="AH20" s="36">
        <v>0.09</v>
      </c>
      <c r="AI20" s="36">
        <v>5.7000000000000002E-2</v>
      </c>
      <c r="AJ20" s="36">
        <v>9.5000000000000001E-2</v>
      </c>
      <c r="AK20" s="36">
        <v>9.1999999999999998E-2</v>
      </c>
      <c r="AL20" s="36">
        <v>8.4000000000000005E-2</v>
      </c>
      <c r="AM20" s="36">
        <v>7.5999999999999998E-2</v>
      </c>
      <c r="AN20" s="36">
        <v>5.8000000000000003E-2</v>
      </c>
      <c r="AO20" s="36">
        <v>5.8000000000000003E-2</v>
      </c>
      <c r="AP20" s="36">
        <v>8.3000000000000004E-2</v>
      </c>
      <c r="AQ20" s="36">
        <v>0.104</v>
      </c>
      <c r="AR20" s="36">
        <v>6.2E-2</v>
      </c>
      <c r="AS20" s="36">
        <v>8.7999999999999995E-2</v>
      </c>
      <c r="AT20" s="36">
        <v>7.3999999999999996E-2</v>
      </c>
      <c r="AU20" s="36">
        <v>9.1999999999999998E-2</v>
      </c>
      <c r="AV20" s="36">
        <v>7.5999999999999998E-2</v>
      </c>
      <c r="AW20" s="36">
        <v>9.0999999999999998E-2</v>
      </c>
      <c r="AX20" s="36">
        <v>9.5000000000000001E-2</v>
      </c>
      <c r="AY20" s="36">
        <v>9.5000000000000001E-2</v>
      </c>
      <c r="AZ20" s="36">
        <v>9.7000000000000003E-2</v>
      </c>
      <c r="BA20" s="36">
        <v>9.9000000000000005E-2</v>
      </c>
      <c r="BB20" s="36">
        <v>9.6000000000000002E-2</v>
      </c>
      <c r="BC20" s="36">
        <v>0.13100000000000001</v>
      </c>
      <c r="BD20" s="46"/>
    </row>
    <row r="21" spans="1:56" ht="15" x14ac:dyDescent="0.25">
      <c r="A21" s="36">
        <v>16</v>
      </c>
      <c r="B21" s="36" t="s">
        <v>56</v>
      </c>
      <c r="C21" s="36">
        <v>4.8000000000000001E-2</v>
      </c>
      <c r="D21" s="36">
        <v>5.6000000000000001E-2</v>
      </c>
      <c r="E21" s="36">
        <v>4.9000000000000002E-2</v>
      </c>
      <c r="F21" s="36">
        <v>0.16200000000000001</v>
      </c>
      <c r="G21" s="36">
        <v>0.16300000000000001</v>
      </c>
      <c r="H21" s="36">
        <v>0.21299999999999999</v>
      </c>
      <c r="I21" s="36">
        <v>0.109</v>
      </c>
      <c r="J21" s="36">
        <v>0.109</v>
      </c>
      <c r="K21" s="36">
        <v>0.11</v>
      </c>
      <c r="L21" s="36">
        <v>0.16500000000000001</v>
      </c>
      <c r="M21" s="36">
        <v>0.154</v>
      </c>
      <c r="N21" s="36">
        <v>0.16900000000000001</v>
      </c>
      <c r="O21" s="36">
        <v>0.122</v>
      </c>
      <c r="P21" s="36">
        <v>0.112</v>
      </c>
      <c r="Q21" s="36">
        <v>0.109</v>
      </c>
      <c r="R21" s="36">
        <v>0.17</v>
      </c>
      <c r="S21" s="36">
        <v>0.152</v>
      </c>
      <c r="T21" s="36">
        <v>0.14199999999999999</v>
      </c>
      <c r="U21" s="36">
        <v>0.112</v>
      </c>
      <c r="V21" s="36">
        <v>0.14499999999999999</v>
      </c>
      <c r="W21" s="36">
        <v>0.126</v>
      </c>
      <c r="X21" s="36">
        <v>0.155</v>
      </c>
      <c r="Y21" s="36">
        <v>0.16600000000000001</v>
      </c>
      <c r="Z21" s="36">
        <v>0.14299999999999999</v>
      </c>
      <c r="AA21" s="36">
        <v>0.113</v>
      </c>
      <c r="AB21" s="36">
        <v>0.121</v>
      </c>
      <c r="AC21" s="36">
        <v>0.13800000000000001</v>
      </c>
      <c r="AD21" s="36">
        <v>0.16300000000000001</v>
      </c>
      <c r="AE21" s="36">
        <v>0.20899999999999999</v>
      </c>
      <c r="AF21" s="36">
        <v>0.13300000000000001</v>
      </c>
      <c r="AG21" s="36">
        <v>0.155</v>
      </c>
      <c r="AH21" s="36">
        <v>0.151</v>
      </c>
      <c r="AI21" s="36">
        <v>0.129</v>
      </c>
      <c r="AJ21" s="36">
        <v>0.17100000000000001</v>
      </c>
      <c r="AK21" s="36">
        <v>0.16400000000000001</v>
      </c>
      <c r="AL21" s="36">
        <v>0.154</v>
      </c>
      <c r="AM21" s="36">
        <v>0.13</v>
      </c>
      <c r="AN21" s="36">
        <v>0.14299999999999999</v>
      </c>
      <c r="AO21" s="36">
        <v>0.13600000000000001</v>
      </c>
      <c r="AP21" s="36">
        <v>0.156</v>
      </c>
      <c r="AQ21" s="36">
        <v>0.192</v>
      </c>
      <c r="AR21" s="36">
        <v>0.153</v>
      </c>
      <c r="AS21" s="36">
        <v>0.16</v>
      </c>
      <c r="AT21" s="36">
        <v>0.13</v>
      </c>
      <c r="AU21" s="36">
        <v>0.16900000000000001</v>
      </c>
      <c r="AV21" s="36">
        <v>0.14000000000000001</v>
      </c>
      <c r="AW21" s="36">
        <v>0.17499999999999999</v>
      </c>
      <c r="AX21" s="36">
        <v>0.17699999999999999</v>
      </c>
      <c r="AY21" s="36">
        <v>0.183</v>
      </c>
      <c r="AZ21" s="36">
        <v>0.186</v>
      </c>
      <c r="BA21" s="36">
        <v>0.188</v>
      </c>
      <c r="BB21" s="36">
        <v>0.188</v>
      </c>
      <c r="BC21" s="36">
        <v>0.28399999999999997</v>
      </c>
      <c r="BD21" s="46"/>
    </row>
    <row r="22" spans="1:56" ht="15" x14ac:dyDescent="0.25">
      <c r="A22" s="36">
        <v>17</v>
      </c>
      <c r="B22" s="36" t="s">
        <v>57</v>
      </c>
      <c r="C22" s="36">
        <v>4.8000000000000001E-2</v>
      </c>
      <c r="D22" s="36">
        <v>4.3999999999999997E-2</v>
      </c>
      <c r="E22" s="36">
        <v>3.6999999999999998E-2</v>
      </c>
      <c r="F22" s="36">
        <v>0.16300000000000001</v>
      </c>
      <c r="G22" s="36">
        <v>0.16300000000000001</v>
      </c>
      <c r="H22" s="36">
        <v>0.21199999999999999</v>
      </c>
      <c r="I22" s="36">
        <v>0.10299999999999999</v>
      </c>
      <c r="J22" s="36">
        <v>0.104</v>
      </c>
      <c r="K22" s="36">
        <v>0.105</v>
      </c>
      <c r="L22" s="36">
        <v>0.16500000000000001</v>
      </c>
      <c r="M22" s="36">
        <v>0.16200000000000001</v>
      </c>
      <c r="N22" s="36">
        <v>0.17</v>
      </c>
      <c r="O22" s="36">
        <v>0.115</v>
      </c>
      <c r="P22" s="36">
        <v>0.109</v>
      </c>
      <c r="Q22" s="36">
        <v>0.10299999999999999</v>
      </c>
      <c r="R22" s="36">
        <v>0.17</v>
      </c>
      <c r="S22" s="36">
        <v>0.156</v>
      </c>
      <c r="T22" s="36">
        <v>0.14899999999999999</v>
      </c>
      <c r="U22" s="36">
        <v>0.113</v>
      </c>
      <c r="V22" s="36">
        <v>0.14699999999999999</v>
      </c>
      <c r="W22" s="36">
        <v>0.127</v>
      </c>
      <c r="X22" s="36">
        <v>0.158</v>
      </c>
      <c r="Y22" s="36">
        <v>0.17100000000000001</v>
      </c>
      <c r="Z22" s="36">
        <v>0.14899999999999999</v>
      </c>
      <c r="AA22" s="36">
        <v>0.11700000000000001</v>
      </c>
      <c r="AB22" s="36">
        <v>0.121</v>
      </c>
      <c r="AC22" s="36">
        <v>0.13800000000000001</v>
      </c>
      <c r="AD22" s="36">
        <v>0.16700000000000001</v>
      </c>
      <c r="AE22" s="36">
        <v>0.21099999999999999</v>
      </c>
      <c r="AF22" s="36">
        <v>0.14899999999999999</v>
      </c>
      <c r="AG22" s="36">
        <v>0.157</v>
      </c>
      <c r="AH22" s="36">
        <v>0.16200000000000001</v>
      </c>
      <c r="AI22" s="36">
        <v>0.14099999999999999</v>
      </c>
      <c r="AJ22" s="36">
        <v>0.17599999999999999</v>
      </c>
      <c r="AK22" s="36">
        <v>0.17399999999999999</v>
      </c>
      <c r="AL22" s="36">
        <v>0.16</v>
      </c>
      <c r="AM22" s="36">
        <v>0.14099999999999999</v>
      </c>
      <c r="AN22" s="36">
        <v>0.14399999999999999</v>
      </c>
      <c r="AO22" s="36">
        <v>0.14299999999999999</v>
      </c>
      <c r="AP22" s="36">
        <v>0.16200000000000001</v>
      </c>
      <c r="AQ22" s="36">
        <v>0.19700000000000001</v>
      </c>
      <c r="AR22" s="36">
        <v>0.16200000000000001</v>
      </c>
      <c r="AS22" s="36">
        <v>0.17</v>
      </c>
      <c r="AT22" s="36">
        <v>0.14599999999999999</v>
      </c>
      <c r="AU22" s="36">
        <v>0.17899999999999999</v>
      </c>
      <c r="AV22" s="36">
        <v>0.154</v>
      </c>
      <c r="AW22" s="36">
        <v>0.17899999999999999</v>
      </c>
      <c r="AX22" s="36">
        <v>0.187</v>
      </c>
      <c r="AY22" s="36">
        <v>0.19500000000000001</v>
      </c>
      <c r="AZ22" s="36">
        <v>0.20200000000000001</v>
      </c>
      <c r="BA22" s="36">
        <v>0.20699999999999999</v>
      </c>
      <c r="BB22" s="36">
        <v>0.20100000000000001</v>
      </c>
      <c r="BC22" s="36">
        <v>0.3</v>
      </c>
      <c r="BD22" s="46"/>
    </row>
    <row r="23" spans="1:56" ht="15" x14ac:dyDescent="0.25">
      <c r="A23" s="36">
        <v>18</v>
      </c>
      <c r="B23" s="36" t="s">
        <v>58</v>
      </c>
      <c r="C23" s="36">
        <v>1.2E-2</v>
      </c>
      <c r="D23" s="36">
        <v>0.107</v>
      </c>
      <c r="E23" s="36">
        <v>9.2999999999999999E-2</v>
      </c>
      <c r="F23" s="36">
        <v>0.21199999999999999</v>
      </c>
      <c r="G23" s="36">
        <v>0.20599999999999999</v>
      </c>
      <c r="H23" s="36">
        <v>0.27100000000000002</v>
      </c>
      <c r="I23" s="36">
        <v>0.16200000000000001</v>
      </c>
      <c r="J23" s="36">
        <v>0.156</v>
      </c>
      <c r="K23" s="36">
        <v>0.16500000000000001</v>
      </c>
      <c r="L23" s="36">
        <v>0.19400000000000001</v>
      </c>
      <c r="M23" s="36">
        <v>0.19700000000000001</v>
      </c>
      <c r="N23" s="36">
        <v>0.2</v>
      </c>
      <c r="O23" s="36">
        <v>0.17100000000000001</v>
      </c>
      <c r="P23" s="36">
        <v>0.16800000000000001</v>
      </c>
      <c r="Q23">
        <v>0.153</v>
      </c>
      <c r="R23" s="36">
        <v>0.19800000000000001</v>
      </c>
      <c r="S23" s="36">
        <v>0.185</v>
      </c>
      <c r="T23" s="36">
        <v>0.17499999999999999</v>
      </c>
      <c r="U23" s="36">
        <v>0.161</v>
      </c>
      <c r="V23" s="36">
        <v>0.19600000000000001</v>
      </c>
      <c r="W23" s="36">
        <v>0.17699999999999999</v>
      </c>
      <c r="X23" s="36">
        <v>0.185</v>
      </c>
      <c r="Y23" s="36">
        <v>0.20499999999999999</v>
      </c>
      <c r="Z23" s="36">
        <v>0.16800000000000001</v>
      </c>
      <c r="AA23" s="36">
        <v>0.158</v>
      </c>
      <c r="AB23" s="36">
        <v>0.16300000000000001</v>
      </c>
      <c r="AC23" s="36">
        <v>0.17499999999999999</v>
      </c>
      <c r="AD23" s="36">
        <v>0.192</v>
      </c>
      <c r="AE23" s="36">
        <v>0.23799999999999999</v>
      </c>
      <c r="AF23" s="36">
        <v>0.18099999999999999</v>
      </c>
      <c r="AG23" s="36">
        <v>0.19</v>
      </c>
      <c r="AH23" s="36">
        <v>0.19900000000000001</v>
      </c>
      <c r="AI23" s="36">
        <v>0.17599999999999999</v>
      </c>
      <c r="AJ23" s="36">
        <v>0.19600000000000001</v>
      </c>
      <c r="AK23" s="36">
        <v>0.192</v>
      </c>
      <c r="AL23" s="36">
        <v>0.17399999999999999</v>
      </c>
      <c r="AM23" s="36">
        <v>0.16400000000000001</v>
      </c>
      <c r="AN23" s="36">
        <v>0.161</v>
      </c>
      <c r="AO23" s="36">
        <v>0.16600000000000001</v>
      </c>
      <c r="AP23" s="36">
        <v>0.17299999999999999</v>
      </c>
      <c r="AQ23" s="36">
        <v>0.21299999999999999</v>
      </c>
      <c r="AR23" s="36">
        <v>0.17699999999999999</v>
      </c>
      <c r="AS23" s="36">
        <v>0.182</v>
      </c>
      <c r="AT23" s="36">
        <v>0.16</v>
      </c>
      <c r="AU23" s="36">
        <v>0.19500000000000001</v>
      </c>
      <c r="AV23" s="36">
        <v>0.16200000000000001</v>
      </c>
      <c r="AW23" s="36">
        <v>0.18</v>
      </c>
      <c r="AX23" s="36">
        <v>0.19600000000000001</v>
      </c>
      <c r="AY23" s="36">
        <v>0.20200000000000001</v>
      </c>
      <c r="AZ23" s="36">
        <v>0.20799999999999999</v>
      </c>
      <c r="BA23" s="36">
        <v>0.215</v>
      </c>
      <c r="BB23" s="36">
        <v>0.20300000000000001</v>
      </c>
      <c r="BC23" s="36">
        <v>0.29299999999999998</v>
      </c>
      <c r="BD23" s="46"/>
    </row>
    <row r="26" spans="1:56" x14ac:dyDescent="0.2">
      <c r="C26" s="12">
        <v>1</v>
      </c>
      <c r="D26" s="12">
        <v>2</v>
      </c>
      <c r="E26" s="12">
        <v>3</v>
      </c>
      <c r="F26" s="12">
        <v>4</v>
      </c>
      <c r="G26" s="12">
        <v>5</v>
      </c>
      <c r="H26" s="12">
        <v>6</v>
      </c>
      <c r="I26" s="12">
        <v>7</v>
      </c>
      <c r="J26" s="12">
        <v>8</v>
      </c>
      <c r="K26" s="12">
        <v>9</v>
      </c>
      <c r="L26" s="12">
        <v>10</v>
      </c>
      <c r="M26" s="12">
        <v>11</v>
      </c>
      <c r="N26" s="12">
        <v>12</v>
      </c>
      <c r="O26" s="12">
        <v>13</v>
      </c>
      <c r="P26" s="12">
        <v>14</v>
      </c>
      <c r="Q26" s="12">
        <v>15</v>
      </c>
      <c r="R26" s="12">
        <v>16</v>
      </c>
      <c r="S26" s="12">
        <v>17</v>
      </c>
      <c r="T26" s="12">
        <v>18</v>
      </c>
      <c r="U26" s="12">
        <v>19</v>
      </c>
      <c r="V26" s="12">
        <v>20</v>
      </c>
      <c r="W26" s="12">
        <v>21</v>
      </c>
      <c r="X26" s="12">
        <v>22</v>
      </c>
      <c r="Y26" s="12">
        <v>23</v>
      </c>
      <c r="Z26" s="12">
        <v>24</v>
      </c>
      <c r="AA26" s="12">
        <v>25</v>
      </c>
      <c r="AB26" s="12">
        <v>26</v>
      </c>
      <c r="AC26" s="12">
        <v>27</v>
      </c>
      <c r="AD26" s="12">
        <v>28</v>
      </c>
      <c r="AE26" s="12">
        <v>29</v>
      </c>
      <c r="AF26" s="12">
        <v>30</v>
      </c>
      <c r="AG26" s="12">
        <v>31</v>
      </c>
      <c r="AH26" s="12">
        <v>32</v>
      </c>
      <c r="AI26" s="12">
        <v>33</v>
      </c>
      <c r="AJ26" s="12">
        <v>34</v>
      </c>
      <c r="AK26" s="12">
        <v>35</v>
      </c>
      <c r="AL26" s="12">
        <v>36</v>
      </c>
      <c r="AM26" s="12">
        <v>37</v>
      </c>
      <c r="AN26" s="12">
        <v>38</v>
      </c>
      <c r="AO26" s="12">
        <v>39</v>
      </c>
      <c r="AP26" s="12">
        <v>40</v>
      </c>
      <c r="AQ26" s="12">
        <v>41</v>
      </c>
      <c r="AR26" s="12">
        <v>42</v>
      </c>
      <c r="AS26" s="12">
        <v>43</v>
      </c>
      <c r="AT26" s="12">
        <v>44</v>
      </c>
      <c r="AU26" s="12">
        <v>45</v>
      </c>
      <c r="AV26" s="12">
        <v>46</v>
      </c>
      <c r="AW26" s="12">
        <v>47</v>
      </c>
      <c r="AX26" s="12">
        <v>48</v>
      </c>
      <c r="AY26" s="12">
        <v>49</v>
      </c>
      <c r="AZ26" s="12">
        <v>50</v>
      </c>
      <c r="BA26" s="12">
        <v>51</v>
      </c>
      <c r="BB26" s="12">
        <v>52</v>
      </c>
    </row>
    <row r="27" spans="1:56" x14ac:dyDescent="0.2">
      <c r="B27" s="31" t="s">
        <v>24</v>
      </c>
      <c r="C27" t="s">
        <v>27</v>
      </c>
      <c r="F27" t="s">
        <v>27</v>
      </c>
      <c r="I27" t="s">
        <v>20</v>
      </c>
      <c r="L27" t="s">
        <v>20</v>
      </c>
      <c r="O27" t="s">
        <v>18</v>
      </c>
      <c r="R27" t="s">
        <v>18</v>
      </c>
      <c r="U27" t="s">
        <v>17</v>
      </c>
      <c r="X27" t="s">
        <v>17</v>
      </c>
      <c r="AA27" t="s">
        <v>16</v>
      </c>
      <c r="AD27" t="s">
        <v>16</v>
      </c>
      <c r="AG27" t="s">
        <v>15</v>
      </c>
      <c r="AJ27" t="s">
        <v>15</v>
      </c>
      <c r="AM27" t="s">
        <v>14</v>
      </c>
      <c r="AP27" t="s">
        <v>14</v>
      </c>
      <c r="AS27" t="s">
        <v>9</v>
      </c>
      <c r="AV27" t="s">
        <v>9</v>
      </c>
      <c r="AY27" t="s">
        <v>4</v>
      </c>
      <c r="BB27" t="s">
        <v>4</v>
      </c>
    </row>
    <row r="28" spans="1:56" x14ac:dyDescent="0.2">
      <c r="B28" s="31" t="s">
        <v>25</v>
      </c>
      <c r="C28" s="40" t="s">
        <v>28</v>
      </c>
      <c r="D28" s="40" t="s">
        <v>29</v>
      </c>
      <c r="E28" s="40" t="s">
        <v>30</v>
      </c>
      <c r="F28" s="41" t="s">
        <v>31</v>
      </c>
      <c r="G28" s="41" t="s">
        <v>32</v>
      </c>
      <c r="H28" s="41" t="s">
        <v>33</v>
      </c>
      <c r="I28" s="40" t="s">
        <v>28</v>
      </c>
      <c r="J28" s="40" t="s">
        <v>29</v>
      </c>
      <c r="K28" s="40" t="s">
        <v>30</v>
      </c>
      <c r="L28" s="41" t="s">
        <v>31</v>
      </c>
      <c r="M28" s="41" t="s">
        <v>32</v>
      </c>
      <c r="N28" s="41" t="s">
        <v>33</v>
      </c>
      <c r="O28" s="40" t="s">
        <v>28</v>
      </c>
      <c r="P28" s="40" t="s">
        <v>29</v>
      </c>
      <c r="Q28" s="40" t="s">
        <v>30</v>
      </c>
      <c r="R28" s="41" t="s">
        <v>31</v>
      </c>
      <c r="S28" s="41" t="s">
        <v>32</v>
      </c>
      <c r="T28" s="41" t="s">
        <v>33</v>
      </c>
      <c r="U28" s="40" t="s">
        <v>28</v>
      </c>
      <c r="V28" s="40" t="s">
        <v>29</v>
      </c>
      <c r="W28" s="40" t="s">
        <v>30</v>
      </c>
      <c r="X28" s="41" t="s">
        <v>31</v>
      </c>
      <c r="Y28" s="41" t="s">
        <v>32</v>
      </c>
      <c r="Z28" s="41" t="s">
        <v>33</v>
      </c>
      <c r="AA28" s="40" t="s">
        <v>28</v>
      </c>
      <c r="AB28" s="40" t="s">
        <v>29</v>
      </c>
      <c r="AC28" s="40" t="s">
        <v>30</v>
      </c>
      <c r="AD28" s="41" t="s">
        <v>31</v>
      </c>
      <c r="AE28" s="41" t="s">
        <v>32</v>
      </c>
      <c r="AF28" s="41" t="s">
        <v>33</v>
      </c>
      <c r="AG28" s="40" t="s">
        <v>28</v>
      </c>
      <c r="AH28" s="40" t="s">
        <v>29</v>
      </c>
      <c r="AI28" s="40" t="s">
        <v>30</v>
      </c>
      <c r="AJ28" s="41" t="s">
        <v>31</v>
      </c>
      <c r="AK28" s="41" t="s">
        <v>32</v>
      </c>
      <c r="AL28" s="41" t="s">
        <v>33</v>
      </c>
      <c r="AM28" s="40" t="s">
        <v>28</v>
      </c>
      <c r="AN28" s="40" t="s">
        <v>29</v>
      </c>
      <c r="AO28" s="40" t="s">
        <v>30</v>
      </c>
      <c r="AP28" s="41" t="s">
        <v>31</v>
      </c>
      <c r="AQ28" s="41" t="s">
        <v>32</v>
      </c>
      <c r="AR28" s="41" t="s">
        <v>33</v>
      </c>
      <c r="AS28" s="40" t="s">
        <v>28</v>
      </c>
      <c r="AT28" s="40" t="s">
        <v>29</v>
      </c>
      <c r="AU28" s="40" t="s">
        <v>30</v>
      </c>
      <c r="AV28" s="41" t="s">
        <v>31</v>
      </c>
      <c r="AW28" s="41" t="s">
        <v>32</v>
      </c>
      <c r="AX28" s="41" t="s">
        <v>33</v>
      </c>
      <c r="AY28" s="40" t="s">
        <v>28</v>
      </c>
      <c r="AZ28" s="40" t="s">
        <v>29</v>
      </c>
      <c r="BA28" s="41" t="s">
        <v>31</v>
      </c>
      <c r="BB28" s="41" t="s">
        <v>32</v>
      </c>
    </row>
    <row r="29" spans="1:56" x14ac:dyDescent="0.2">
      <c r="A29" t="s">
        <v>67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  <c r="Y29">
        <v>23</v>
      </c>
      <c r="Z29">
        <v>24</v>
      </c>
      <c r="AA29">
        <v>25</v>
      </c>
      <c r="AB29">
        <v>26</v>
      </c>
      <c r="AC29">
        <v>27</v>
      </c>
      <c r="AD29">
        <v>28</v>
      </c>
      <c r="AE29">
        <v>29</v>
      </c>
      <c r="AF29">
        <v>30</v>
      </c>
      <c r="AG29">
        <v>31</v>
      </c>
      <c r="AH29">
        <v>32</v>
      </c>
      <c r="AI29">
        <v>33</v>
      </c>
      <c r="AJ29">
        <v>34</v>
      </c>
      <c r="AK29">
        <v>35</v>
      </c>
      <c r="AL29">
        <v>36</v>
      </c>
      <c r="AM29">
        <v>37</v>
      </c>
      <c r="AN29">
        <v>38</v>
      </c>
      <c r="AO29">
        <v>39</v>
      </c>
      <c r="AP29">
        <v>40</v>
      </c>
      <c r="AQ29">
        <v>41</v>
      </c>
      <c r="AR29">
        <v>42</v>
      </c>
      <c r="AS29">
        <v>43</v>
      </c>
      <c r="AT29">
        <v>44</v>
      </c>
      <c r="AU29">
        <v>45</v>
      </c>
      <c r="AV29">
        <v>46</v>
      </c>
      <c r="AW29">
        <v>47</v>
      </c>
      <c r="AX29">
        <v>48</v>
      </c>
      <c r="AY29">
        <v>49</v>
      </c>
      <c r="AZ29">
        <v>50</v>
      </c>
      <c r="BA29">
        <v>51</v>
      </c>
      <c r="BB29">
        <v>52</v>
      </c>
      <c r="BC29" s="39" t="s">
        <v>65</v>
      </c>
    </row>
    <row r="30" spans="1:56" ht="15" x14ac:dyDescent="0.25">
      <c r="A30" s="36">
        <v>1</v>
      </c>
      <c r="B30" s="36" t="s">
        <v>41</v>
      </c>
      <c r="C30" s="36">
        <v>4.1000000000000002E-2</v>
      </c>
      <c r="D30" s="36">
        <v>5.0999999999999997E-2</v>
      </c>
      <c r="E30" s="36">
        <v>3.5000000000000003E-2</v>
      </c>
      <c r="F30" s="36">
        <v>0.107</v>
      </c>
      <c r="G30" s="36">
        <v>0.13800000000000001</v>
      </c>
      <c r="H30" s="36">
        <v>8.1000000000000003E-2</v>
      </c>
      <c r="I30" s="36">
        <v>4.3999999999999997E-2</v>
      </c>
      <c r="J30" s="36">
        <v>4.5999999999999999E-2</v>
      </c>
      <c r="K30" s="36">
        <v>3.7999999999999999E-2</v>
      </c>
      <c r="L30" s="36">
        <v>0.11700000000000001</v>
      </c>
      <c r="M30" s="36">
        <v>0.13700000000000001</v>
      </c>
      <c r="N30" s="36">
        <v>0.14599999999999999</v>
      </c>
      <c r="O30" s="36">
        <v>2.5999999999999999E-2</v>
      </c>
      <c r="P30" s="36">
        <v>3.6999999999999998E-2</v>
      </c>
      <c r="Q30" s="36">
        <v>3.3000000000000002E-2</v>
      </c>
      <c r="R30" s="36">
        <v>0.14000000000000001</v>
      </c>
      <c r="S30" s="36">
        <v>8.2000000000000003E-2</v>
      </c>
      <c r="T30" s="36">
        <v>0.13400000000000001</v>
      </c>
      <c r="U30" s="36">
        <v>8.0000000000000002E-3</v>
      </c>
      <c r="V30" s="36">
        <v>2.7E-2</v>
      </c>
      <c r="W30" s="36">
        <v>2.5000000000000001E-2</v>
      </c>
      <c r="X30" s="9">
        <v>0</v>
      </c>
      <c r="Y30" s="36">
        <v>0.08</v>
      </c>
      <c r="Z30" s="36">
        <v>9.1999999999999998E-2</v>
      </c>
      <c r="AA30" s="36">
        <v>3.4000000000000002E-2</v>
      </c>
      <c r="AB30" s="36">
        <v>2.8000000000000001E-2</v>
      </c>
      <c r="AC30" s="36">
        <v>2.3E-2</v>
      </c>
      <c r="AD30" s="36">
        <v>7.0000000000000007E-2</v>
      </c>
      <c r="AE30" s="36">
        <v>5.0999999999999997E-2</v>
      </c>
      <c r="AF30" s="36">
        <v>8.2000000000000003E-2</v>
      </c>
      <c r="AG30" s="36">
        <v>2.5000000000000001E-2</v>
      </c>
      <c r="AH30" s="36">
        <v>0.02</v>
      </c>
      <c r="AI30" s="36">
        <v>1.0999999999999999E-2</v>
      </c>
      <c r="AJ30" s="36">
        <v>6.6000000000000003E-2</v>
      </c>
      <c r="AK30" s="36">
        <v>5.3999999999999999E-2</v>
      </c>
      <c r="AL30" s="36">
        <v>5.2999999999999999E-2</v>
      </c>
      <c r="AM30" s="36">
        <v>0.02</v>
      </c>
      <c r="AN30" s="36">
        <v>2.1999999999999999E-2</v>
      </c>
      <c r="AO30" s="36">
        <v>1.2E-2</v>
      </c>
      <c r="AP30" s="36">
        <v>5.3999999999999999E-2</v>
      </c>
      <c r="AQ30" s="36">
        <v>5.2999999999999999E-2</v>
      </c>
      <c r="AR30" s="36">
        <v>5.3999999999999999E-2</v>
      </c>
      <c r="AS30" s="36">
        <v>1.4E-2</v>
      </c>
      <c r="AT30" s="36">
        <v>2.3E-2</v>
      </c>
      <c r="AU30" s="36">
        <v>1.7000000000000001E-2</v>
      </c>
      <c r="AV30" s="36">
        <v>2.7E-2</v>
      </c>
      <c r="AW30" s="36">
        <v>1.7999999999999999E-2</v>
      </c>
      <c r="AY30" s="36">
        <v>1.0999999999999999E-2</v>
      </c>
      <c r="AZ30" s="36">
        <v>1.0999999999999999E-2</v>
      </c>
      <c r="BB30" s="36">
        <v>0.01</v>
      </c>
    </row>
    <row r="31" spans="1:56" ht="15" x14ac:dyDescent="0.25">
      <c r="A31" s="36">
        <v>2</v>
      </c>
      <c r="B31" s="36" t="s">
        <v>43</v>
      </c>
      <c r="C31" s="36">
        <v>1.7000000000000001E-2</v>
      </c>
      <c r="D31" s="36">
        <v>1.4999999999999999E-2</v>
      </c>
      <c r="E31" s="36">
        <v>1.2E-2</v>
      </c>
      <c r="F31" s="36">
        <v>2.1999999999999999E-2</v>
      </c>
      <c r="G31" s="36">
        <v>3.4000000000000002E-2</v>
      </c>
      <c r="H31" s="36">
        <v>2.5000000000000001E-2</v>
      </c>
      <c r="I31" s="36">
        <v>2.7E-2</v>
      </c>
      <c r="J31" s="36">
        <v>2.8000000000000001E-2</v>
      </c>
      <c r="K31" s="36">
        <v>2.9000000000000001E-2</v>
      </c>
      <c r="L31" s="36">
        <v>4.5999999999999999E-2</v>
      </c>
      <c r="M31" s="36">
        <v>6.3E-2</v>
      </c>
      <c r="N31" s="36">
        <v>5.3999999999999999E-2</v>
      </c>
      <c r="O31" s="36">
        <v>2.5000000000000001E-2</v>
      </c>
      <c r="P31" s="36">
        <v>2.9000000000000001E-2</v>
      </c>
      <c r="Q31" s="36">
        <v>0.02</v>
      </c>
      <c r="R31" s="36">
        <v>0.05</v>
      </c>
      <c r="S31" s="36">
        <v>3.3000000000000002E-2</v>
      </c>
      <c r="T31" s="36">
        <v>5.3999999999999999E-2</v>
      </c>
      <c r="U31" s="36">
        <v>0.02</v>
      </c>
      <c r="V31" s="36">
        <v>4.1000000000000002E-2</v>
      </c>
      <c r="W31" s="36">
        <v>4.4999999999999998E-2</v>
      </c>
      <c r="Y31" s="36">
        <v>4.7E-2</v>
      </c>
      <c r="Z31" s="36">
        <v>5.1999999999999998E-2</v>
      </c>
      <c r="AA31" s="36">
        <v>0.04</v>
      </c>
      <c r="AB31" s="36">
        <v>3.6999999999999998E-2</v>
      </c>
      <c r="AC31" s="36">
        <v>3.5000000000000003E-2</v>
      </c>
      <c r="AD31" s="36">
        <v>4.7E-2</v>
      </c>
      <c r="AE31" s="36">
        <v>3.7999999999999999E-2</v>
      </c>
      <c r="AF31" s="36">
        <v>4.8000000000000001E-2</v>
      </c>
      <c r="AG31" s="36">
        <v>6.2E-2</v>
      </c>
      <c r="AH31" s="36">
        <v>5.1999999999999998E-2</v>
      </c>
      <c r="AI31" s="36">
        <v>4.4999999999999998E-2</v>
      </c>
      <c r="AJ31" s="36">
        <v>6.2E-2</v>
      </c>
      <c r="AK31" s="36">
        <v>5.6000000000000001E-2</v>
      </c>
      <c r="AL31" s="36">
        <v>4.9000000000000002E-2</v>
      </c>
      <c r="AM31" s="36">
        <v>0.06</v>
      </c>
      <c r="AN31" s="36">
        <v>6.3E-2</v>
      </c>
      <c r="AO31" s="36">
        <v>6.7000000000000004E-2</v>
      </c>
      <c r="AP31" s="36">
        <v>7.1999999999999995E-2</v>
      </c>
      <c r="AQ31" s="36">
        <v>6.6000000000000003E-2</v>
      </c>
      <c r="AR31" s="36">
        <v>6.7000000000000004E-2</v>
      </c>
      <c r="AS31" s="36">
        <v>7.0000000000000007E-2</v>
      </c>
      <c r="AT31" s="36">
        <v>9.2999999999999999E-2</v>
      </c>
      <c r="AU31" s="36">
        <v>6.2E-2</v>
      </c>
      <c r="AV31" s="36">
        <v>7.4999999999999997E-2</v>
      </c>
      <c r="AW31" s="36">
        <v>5.8000000000000003E-2</v>
      </c>
      <c r="AX31" s="36">
        <v>1E-3</v>
      </c>
      <c r="AY31" s="36">
        <v>0.10199999999999999</v>
      </c>
      <c r="AZ31" s="36">
        <v>0.10100000000000001</v>
      </c>
      <c r="BA31" s="36">
        <v>8.0000000000000002E-3</v>
      </c>
      <c r="BB31" s="36">
        <v>9.8000000000000004E-2</v>
      </c>
    </row>
    <row r="32" spans="1:56" ht="15" x14ac:dyDescent="0.25">
      <c r="A32" s="36">
        <v>3</v>
      </c>
      <c r="B32" s="36" t="s">
        <v>45</v>
      </c>
      <c r="F32" s="36">
        <v>-5.7000000000000002E-2</v>
      </c>
      <c r="G32" s="36">
        <v>-5.7000000000000002E-2</v>
      </c>
      <c r="J32" s="36">
        <v>-5.7000000000000002E-2</v>
      </c>
      <c r="K32" s="36">
        <v>-5.7000000000000002E-2</v>
      </c>
      <c r="L32" s="36">
        <v>-5.0999999999999997E-2</v>
      </c>
      <c r="M32" s="36">
        <v>-5.1999999999999998E-2</v>
      </c>
      <c r="N32" s="36">
        <v>-5.0999999999999997E-2</v>
      </c>
      <c r="R32" s="36">
        <v>-4.1000000000000002E-2</v>
      </c>
      <c r="S32" s="36">
        <v>-0.05</v>
      </c>
      <c r="T32" s="36">
        <v>-3.6999999999999998E-2</v>
      </c>
      <c r="W32" s="36">
        <v>-5.7000000000000002E-2</v>
      </c>
      <c r="Y32" s="36">
        <v>3.9E-2</v>
      </c>
      <c r="Z32" s="36">
        <v>6.3E-2</v>
      </c>
      <c r="AD32" s="36">
        <v>5.8999999999999997E-2</v>
      </c>
      <c r="AE32" s="36">
        <v>3.2000000000000001E-2</v>
      </c>
      <c r="AF32" s="36">
        <v>4.8000000000000001E-2</v>
      </c>
      <c r="AG32" s="36">
        <v>-5.7000000000000002E-2</v>
      </c>
      <c r="AH32" s="36">
        <v>-5.7000000000000002E-2</v>
      </c>
      <c r="AI32" s="36">
        <v>-5.7000000000000002E-2</v>
      </c>
      <c r="AJ32" s="36">
        <v>0.11899999999999999</v>
      </c>
      <c r="AK32" s="36">
        <v>0.13700000000000001</v>
      </c>
      <c r="AL32" s="36">
        <v>8.6999999999999994E-2</v>
      </c>
      <c r="AM32" s="36">
        <v>-5.6000000000000001E-2</v>
      </c>
      <c r="AN32" s="36">
        <v>-5.6000000000000001E-2</v>
      </c>
      <c r="AO32" s="36">
        <v>-5.1999999999999998E-2</v>
      </c>
      <c r="AP32" s="36">
        <v>0.19600000000000001</v>
      </c>
      <c r="AQ32" s="36">
        <v>0.17100000000000001</v>
      </c>
      <c r="AR32" s="36">
        <v>0.192</v>
      </c>
      <c r="AS32" s="36">
        <v>-5.3999999999999999E-2</v>
      </c>
      <c r="AT32" s="36">
        <v>-5.3999999999999999E-2</v>
      </c>
      <c r="AU32" s="36">
        <v>-5.3999999999999999E-2</v>
      </c>
      <c r="AV32" s="36">
        <v>0.26800000000000002</v>
      </c>
      <c r="AW32" s="36">
        <v>0.20699999999999999</v>
      </c>
      <c r="AX32" s="36">
        <v>-5.0999999999999997E-2</v>
      </c>
      <c r="AY32" s="36">
        <v>-4.3999999999999997E-2</v>
      </c>
      <c r="AZ32" s="36">
        <v>-4.2999999999999997E-2</v>
      </c>
      <c r="BB32" s="36">
        <v>0.39800000000000002</v>
      </c>
    </row>
    <row r="33" spans="1:54" ht="15" x14ac:dyDescent="0.25">
      <c r="A33" s="36">
        <v>4</v>
      </c>
      <c r="B33" s="36" t="s">
        <v>46</v>
      </c>
      <c r="C33" s="36">
        <v>6.2E-2</v>
      </c>
      <c r="D33" s="36">
        <v>6.7000000000000004E-2</v>
      </c>
      <c r="E33" s="36">
        <v>5.1999999999999998E-2</v>
      </c>
      <c r="F33" s="36">
        <v>4.5999999999999999E-2</v>
      </c>
      <c r="G33" s="36">
        <v>5.7000000000000002E-2</v>
      </c>
      <c r="H33" s="36">
        <v>4.1000000000000002E-2</v>
      </c>
      <c r="I33" s="36">
        <v>6.0999999999999999E-2</v>
      </c>
      <c r="J33" s="36">
        <v>0.06</v>
      </c>
      <c r="K33" s="36">
        <v>5.5E-2</v>
      </c>
      <c r="L33" s="36">
        <v>0.05</v>
      </c>
      <c r="M33" s="36">
        <v>4.5999999999999999E-2</v>
      </c>
      <c r="N33" s="36">
        <v>5.7000000000000002E-2</v>
      </c>
      <c r="O33" s="36">
        <v>4.4999999999999998E-2</v>
      </c>
      <c r="P33" s="36">
        <v>5.6000000000000001E-2</v>
      </c>
      <c r="Q33" s="36">
        <v>4.7E-2</v>
      </c>
      <c r="R33" s="36">
        <v>4.9000000000000002E-2</v>
      </c>
      <c r="S33" s="36">
        <v>0.03</v>
      </c>
      <c r="T33" s="36">
        <v>0.05</v>
      </c>
      <c r="U33" s="36">
        <v>2.1000000000000001E-2</v>
      </c>
      <c r="V33" s="36">
        <v>4.9000000000000002E-2</v>
      </c>
      <c r="W33" s="36">
        <v>4.4999999999999998E-2</v>
      </c>
      <c r="Y33" s="36">
        <v>4.1000000000000002E-2</v>
      </c>
      <c r="Z33" s="36">
        <v>4.7E-2</v>
      </c>
      <c r="AA33" s="36">
        <v>4.9000000000000002E-2</v>
      </c>
      <c r="AB33" s="36">
        <v>4.5999999999999999E-2</v>
      </c>
      <c r="AC33" s="36">
        <v>4.5999999999999999E-2</v>
      </c>
      <c r="AD33" s="36">
        <v>4.2000000000000003E-2</v>
      </c>
      <c r="AE33" s="36">
        <v>3.7999999999999999E-2</v>
      </c>
      <c r="AF33" s="36">
        <v>4.4999999999999998E-2</v>
      </c>
      <c r="AG33" s="36">
        <v>5.8999999999999997E-2</v>
      </c>
      <c r="AH33" s="36">
        <v>4.8000000000000001E-2</v>
      </c>
      <c r="AI33" s="36">
        <v>4.2999999999999997E-2</v>
      </c>
      <c r="AJ33" s="36">
        <v>4.3999999999999997E-2</v>
      </c>
      <c r="AK33" s="36">
        <v>4.2999999999999997E-2</v>
      </c>
      <c r="AL33" s="36">
        <v>0.04</v>
      </c>
      <c r="AM33" s="36">
        <v>4.9000000000000002E-2</v>
      </c>
      <c r="AN33" s="36">
        <v>4.7E-2</v>
      </c>
      <c r="AO33" s="36">
        <v>5.0999999999999997E-2</v>
      </c>
      <c r="AP33" s="36">
        <v>4.9000000000000002E-2</v>
      </c>
      <c r="AQ33" s="36">
        <v>4.4999999999999998E-2</v>
      </c>
      <c r="AR33" s="36">
        <v>4.7E-2</v>
      </c>
      <c r="AS33" s="36">
        <v>4.2999999999999997E-2</v>
      </c>
      <c r="AT33" s="36">
        <v>5.6000000000000001E-2</v>
      </c>
      <c r="AU33" s="36">
        <v>3.6999999999999998E-2</v>
      </c>
      <c r="AV33" s="36">
        <v>4.5999999999999999E-2</v>
      </c>
      <c r="AW33" s="36">
        <v>3.9E-2</v>
      </c>
      <c r="AX33" s="36">
        <v>4.0000000000000001E-3</v>
      </c>
      <c r="AY33" s="36">
        <v>0.05</v>
      </c>
      <c r="AZ33" s="36">
        <v>0.05</v>
      </c>
      <c r="BA33" s="36">
        <v>2.5000000000000001E-2</v>
      </c>
      <c r="BB33" s="36">
        <v>5.0999999999999997E-2</v>
      </c>
    </row>
    <row r="34" spans="1:54" ht="15" x14ac:dyDescent="0.25">
      <c r="A34" s="36">
        <v>5</v>
      </c>
      <c r="B34" s="36" t="s">
        <v>47</v>
      </c>
      <c r="C34" s="36">
        <v>0.17299999999999999</v>
      </c>
      <c r="D34" s="36">
        <v>0.182</v>
      </c>
      <c r="E34" s="36">
        <v>0.126</v>
      </c>
      <c r="F34" s="36">
        <v>0.29799999999999999</v>
      </c>
      <c r="G34" s="36">
        <v>0.33600000000000002</v>
      </c>
      <c r="H34" s="36">
        <v>0.27100000000000002</v>
      </c>
      <c r="I34" s="36">
        <v>0.14899999999999999</v>
      </c>
      <c r="J34" s="36">
        <v>0.14299999999999999</v>
      </c>
      <c r="K34" s="36">
        <v>0.122</v>
      </c>
      <c r="L34" s="36">
        <v>0.17299999999999999</v>
      </c>
      <c r="M34" s="36">
        <v>0.16800000000000001</v>
      </c>
      <c r="N34" s="36">
        <v>0.23300000000000001</v>
      </c>
      <c r="O34" s="36">
        <v>0.09</v>
      </c>
      <c r="P34" s="36">
        <v>0.127</v>
      </c>
      <c r="Q34" s="36">
        <v>0.104</v>
      </c>
      <c r="R34" s="36">
        <v>0.152</v>
      </c>
      <c r="S34" s="36">
        <v>6.4000000000000001E-2</v>
      </c>
      <c r="T34" s="36">
        <v>0.152</v>
      </c>
      <c r="U34" s="36">
        <v>-1.2E-2</v>
      </c>
      <c r="V34" s="36">
        <v>0.10199999999999999</v>
      </c>
      <c r="W34" s="36">
        <v>8.1000000000000003E-2</v>
      </c>
      <c r="Y34" s="36">
        <v>8.5999999999999993E-2</v>
      </c>
      <c r="Z34" s="36">
        <v>0.106</v>
      </c>
      <c r="AA34" s="36">
        <v>0.111</v>
      </c>
      <c r="AB34" s="36">
        <v>9.4E-2</v>
      </c>
      <c r="AC34" s="36">
        <v>9.8000000000000004E-2</v>
      </c>
      <c r="AD34" s="36">
        <v>8.6999999999999994E-2</v>
      </c>
      <c r="AE34" s="36">
        <v>0.09</v>
      </c>
      <c r="AF34" s="36">
        <v>0.107</v>
      </c>
      <c r="AG34" s="36">
        <v>0.13100000000000001</v>
      </c>
      <c r="AH34" s="36">
        <v>8.8999999999999996E-2</v>
      </c>
      <c r="AI34" s="36">
        <v>0.08</v>
      </c>
      <c r="AJ34" s="36">
        <v>7.8E-2</v>
      </c>
      <c r="AK34" s="36">
        <v>7.1999999999999995E-2</v>
      </c>
      <c r="AL34" s="36">
        <v>0.06</v>
      </c>
      <c r="AM34" s="36">
        <v>7.9000000000000001E-2</v>
      </c>
      <c r="AN34" s="36">
        <v>7.5999999999999998E-2</v>
      </c>
      <c r="AO34" s="36">
        <v>0.114</v>
      </c>
      <c r="AP34" s="36">
        <v>0.09</v>
      </c>
      <c r="AQ34" s="36">
        <v>7.3999999999999996E-2</v>
      </c>
      <c r="AR34" s="36">
        <v>8.5000000000000006E-2</v>
      </c>
      <c r="AS34" s="36">
        <v>4.2000000000000003E-2</v>
      </c>
      <c r="AT34" s="36">
        <v>8.4000000000000005E-2</v>
      </c>
      <c r="AU34" s="36">
        <v>4.9000000000000002E-2</v>
      </c>
      <c r="AV34" s="36">
        <v>5.1999999999999998E-2</v>
      </c>
      <c r="AW34" s="36">
        <v>4.9000000000000002E-2</v>
      </c>
      <c r="AX34" s="36">
        <v>-8.5000000000000006E-2</v>
      </c>
      <c r="AY34" s="36">
        <v>4.9000000000000002E-2</v>
      </c>
      <c r="AZ34" s="36">
        <v>4.4999999999999998E-2</v>
      </c>
      <c r="BA34" s="36">
        <v>0</v>
      </c>
      <c r="BB34" s="36">
        <v>4.3999999999999997E-2</v>
      </c>
    </row>
    <row r="35" spans="1:54" ht="15" x14ac:dyDescent="0.25">
      <c r="A35" s="36">
        <v>6</v>
      </c>
      <c r="B35" s="36" t="s">
        <v>48</v>
      </c>
      <c r="C35" s="36">
        <v>0.19900000000000001</v>
      </c>
      <c r="D35" s="36">
        <v>0.22700000000000001</v>
      </c>
      <c r="E35" s="36">
        <v>0.17399999999999999</v>
      </c>
      <c r="F35" s="36">
        <v>0.17499999999999999</v>
      </c>
      <c r="G35" s="36">
        <v>0.20799999999999999</v>
      </c>
      <c r="H35" s="36">
        <v>0.14499999999999999</v>
      </c>
      <c r="I35" s="36">
        <v>0.224</v>
      </c>
      <c r="J35" s="36">
        <v>0.22700000000000001</v>
      </c>
      <c r="K35" s="36">
        <v>0.19700000000000001</v>
      </c>
      <c r="L35" s="36">
        <v>0.16700000000000001</v>
      </c>
      <c r="M35" s="36">
        <v>0.18099999999999999</v>
      </c>
      <c r="N35" s="36">
        <v>0.20599999999999999</v>
      </c>
      <c r="O35" s="36">
        <v>0.159</v>
      </c>
      <c r="P35" s="36">
        <v>0.19700000000000001</v>
      </c>
      <c r="Q35" s="36">
        <v>0.17399999999999999</v>
      </c>
      <c r="R35" s="36">
        <v>0.191</v>
      </c>
      <c r="S35" s="36">
        <v>0.11799999999999999</v>
      </c>
      <c r="T35" s="36">
        <v>0.191</v>
      </c>
      <c r="U35" s="36">
        <v>7.8E-2</v>
      </c>
      <c r="V35" s="36">
        <v>0.16800000000000001</v>
      </c>
      <c r="W35" s="36">
        <v>0.16300000000000001</v>
      </c>
      <c r="Y35" s="36">
        <v>0.15</v>
      </c>
      <c r="Z35" s="36">
        <v>0.17299999999999999</v>
      </c>
      <c r="AA35" s="36">
        <v>0.17799999999999999</v>
      </c>
      <c r="AB35" s="36">
        <v>0.16700000000000001</v>
      </c>
      <c r="AC35" s="36">
        <v>0.154</v>
      </c>
      <c r="AD35" s="36">
        <v>0.14799999999999999</v>
      </c>
      <c r="AE35" s="36">
        <v>0.114</v>
      </c>
      <c r="AF35" s="36">
        <v>0.154</v>
      </c>
      <c r="AG35" s="36">
        <v>0.188</v>
      </c>
      <c r="AH35" s="36">
        <v>0.157</v>
      </c>
      <c r="AI35" s="36">
        <v>0.13</v>
      </c>
      <c r="AJ35" s="36">
        <v>0.14299999999999999</v>
      </c>
      <c r="AK35" s="36">
        <v>0.14899999999999999</v>
      </c>
      <c r="AL35" s="36">
        <v>0.13</v>
      </c>
      <c r="AM35" s="36">
        <v>0.16600000000000001</v>
      </c>
      <c r="AN35" s="36">
        <v>0.16200000000000001</v>
      </c>
      <c r="AO35" s="36">
        <v>0.17</v>
      </c>
      <c r="AP35" s="36">
        <v>0.17299999999999999</v>
      </c>
      <c r="AQ35" s="36">
        <v>0.161</v>
      </c>
      <c r="AR35" s="36">
        <v>0.16800000000000001</v>
      </c>
      <c r="AS35" s="36">
        <v>0.14599999999999999</v>
      </c>
      <c r="AT35" s="36">
        <v>0.19600000000000001</v>
      </c>
      <c r="AU35" s="36">
        <v>0.13200000000000001</v>
      </c>
      <c r="AV35" s="36">
        <v>0.151</v>
      </c>
      <c r="AW35" s="36">
        <v>0.115</v>
      </c>
      <c r="AX35" s="36">
        <v>4.0000000000000001E-3</v>
      </c>
      <c r="AY35" s="36">
        <v>0.17499999999999999</v>
      </c>
      <c r="AZ35" s="36">
        <v>0.17899999999999999</v>
      </c>
      <c r="BA35" s="36">
        <v>0.10199999999999999</v>
      </c>
      <c r="BB35" s="36">
        <v>0.17100000000000001</v>
      </c>
    </row>
    <row r="36" spans="1:54" ht="15" x14ac:dyDescent="0.25">
      <c r="A36" s="36">
        <v>7</v>
      </c>
      <c r="B36" s="36" t="s">
        <v>49</v>
      </c>
      <c r="C36" s="36">
        <v>0.214</v>
      </c>
      <c r="D36" s="36">
        <v>0.23499999999999999</v>
      </c>
      <c r="E36" s="36">
        <v>0.185</v>
      </c>
      <c r="F36" s="36">
        <v>7.0999999999999994E-2</v>
      </c>
      <c r="G36" s="36">
        <v>0.10299999999999999</v>
      </c>
      <c r="H36" s="36">
        <v>6.8000000000000005E-2</v>
      </c>
      <c r="I36" s="36">
        <v>0.245</v>
      </c>
      <c r="J36" s="36">
        <v>0.24299999999999999</v>
      </c>
      <c r="K36" s="36">
        <v>0.23200000000000001</v>
      </c>
      <c r="L36" s="36">
        <v>0.2</v>
      </c>
      <c r="M36" s="36">
        <v>0.19800000000000001</v>
      </c>
      <c r="N36" s="36">
        <v>0.223</v>
      </c>
      <c r="O36" s="36">
        <v>0.189</v>
      </c>
      <c r="P36" s="36">
        <v>0.23499999999999999</v>
      </c>
      <c r="Q36" s="36">
        <v>0.189</v>
      </c>
      <c r="R36" s="36">
        <v>0.24099999999999999</v>
      </c>
      <c r="S36" s="36">
        <v>0.14499999999999999</v>
      </c>
      <c r="T36" s="36">
        <v>0.25700000000000001</v>
      </c>
      <c r="U36" s="36">
        <v>9.1999999999999998E-2</v>
      </c>
      <c r="V36" s="36">
        <v>0.219</v>
      </c>
      <c r="W36" s="36">
        <v>0.19900000000000001</v>
      </c>
      <c r="Y36" s="36">
        <v>0.26</v>
      </c>
      <c r="Z36" s="36">
        <v>0.30199999999999999</v>
      </c>
      <c r="AA36" s="36">
        <v>0.21099999999999999</v>
      </c>
      <c r="AB36" s="36">
        <v>0.20399999999999999</v>
      </c>
      <c r="AC36" s="36">
        <v>0.20499999999999999</v>
      </c>
      <c r="AD36" s="36">
        <v>0.26600000000000001</v>
      </c>
      <c r="AE36" s="36">
        <v>0.23300000000000001</v>
      </c>
      <c r="AF36" s="36">
        <v>0.28199999999999997</v>
      </c>
      <c r="AG36" s="36">
        <v>0.27900000000000003</v>
      </c>
      <c r="AH36" s="36">
        <v>0.22600000000000001</v>
      </c>
      <c r="AI36" s="36">
        <v>0.20499999999999999</v>
      </c>
      <c r="AJ36" s="36">
        <v>0.28399999999999997</v>
      </c>
      <c r="AK36" s="36">
        <v>0.28100000000000003</v>
      </c>
      <c r="AL36" s="36">
        <v>0.25600000000000001</v>
      </c>
      <c r="AM36" s="36">
        <v>0.23499999999999999</v>
      </c>
      <c r="AN36" s="36">
        <v>0.23200000000000001</v>
      </c>
      <c r="AO36" s="36">
        <v>0.26500000000000001</v>
      </c>
      <c r="AP36" s="36">
        <v>0.32400000000000001</v>
      </c>
      <c r="AQ36" s="36">
        <v>0.29599999999999999</v>
      </c>
      <c r="AR36" s="36">
        <v>0.315</v>
      </c>
      <c r="AS36" s="36">
        <v>0.23100000000000001</v>
      </c>
      <c r="AT36" s="36">
        <v>0.28499999999999998</v>
      </c>
      <c r="AU36" s="36">
        <v>0.20699999999999999</v>
      </c>
      <c r="AV36" s="36">
        <v>0.29599999999999999</v>
      </c>
      <c r="AW36" s="36">
        <v>0.251</v>
      </c>
      <c r="AX36" s="36">
        <v>0.13800000000000001</v>
      </c>
      <c r="AY36" s="36">
        <v>0.315</v>
      </c>
      <c r="AZ36" s="36">
        <v>0.314</v>
      </c>
      <c r="BA36" s="36">
        <v>0.22600000000000001</v>
      </c>
      <c r="BB36" s="36">
        <v>0.30399999999999999</v>
      </c>
    </row>
    <row r="37" spans="1:54" ht="15" x14ac:dyDescent="0.25">
      <c r="A37" s="36">
        <v>8</v>
      </c>
      <c r="B37" s="36" t="s">
        <v>59</v>
      </c>
      <c r="C37" s="36">
        <v>6.0000000000000001E-3</v>
      </c>
      <c r="D37" s="36">
        <v>4.0000000000000001E-3</v>
      </c>
      <c r="E37" s="36">
        <v>3.0000000000000001E-3</v>
      </c>
      <c r="F37" s="36">
        <v>3.0000000000000001E-3</v>
      </c>
      <c r="G37" s="36">
        <v>3.0000000000000001E-3</v>
      </c>
      <c r="H37" s="36">
        <v>3.0000000000000001E-3</v>
      </c>
      <c r="I37" s="36">
        <v>4.0000000000000001E-3</v>
      </c>
      <c r="J37" s="36">
        <v>4.0000000000000001E-3</v>
      </c>
      <c r="K37" s="36">
        <v>3.0000000000000001E-3</v>
      </c>
      <c r="L37" s="36">
        <v>3.0000000000000001E-3</v>
      </c>
      <c r="M37" s="36">
        <v>3.0000000000000001E-3</v>
      </c>
      <c r="N37" s="36">
        <v>3.0000000000000001E-3</v>
      </c>
      <c r="O37" s="36">
        <v>3.0000000000000001E-3</v>
      </c>
      <c r="P37" s="36">
        <v>3.0000000000000001E-3</v>
      </c>
      <c r="Q37" s="36">
        <v>3.0000000000000001E-3</v>
      </c>
      <c r="R37" s="36">
        <v>3.0000000000000001E-3</v>
      </c>
      <c r="S37" s="36">
        <v>2E-3</v>
      </c>
      <c r="T37" s="36">
        <v>3.0000000000000001E-3</v>
      </c>
      <c r="U37" s="36">
        <v>1E-3</v>
      </c>
      <c r="V37" s="36">
        <v>3.0000000000000001E-3</v>
      </c>
      <c r="W37" s="36">
        <v>3.0000000000000001E-3</v>
      </c>
      <c r="Y37" s="36">
        <v>2E-3</v>
      </c>
      <c r="Z37" s="36">
        <v>3.0000000000000001E-3</v>
      </c>
      <c r="AA37" s="36">
        <v>3.0000000000000001E-3</v>
      </c>
      <c r="AB37" s="36">
        <v>3.0000000000000001E-3</v>
      </c>
      <c r="AC37" s="36">
        <v>3.0000000000000001E-3</v>
      </c>
      <c r="AD37" s="36">
        <v>2E-3</v>
      </c>
      <c r="AE37" s="36">
        <v>2E-3</v>
      </c>
      <c r="AF37" s="36">
        <v>3.0000000000000001E-3</v>
      </c>
      <c r="AG37" s="36">
        <v>3.0000000000000001E-3</v>
      </c>
      <c r="AH37" s="36">
        <v>3.0000000000000001E-3</v>
      </c>
      <c r="AI37" s="36">
        <v>3.0000000000000001E-3</v>
      </c>
      <c r="AJ37" s="36">
        <v>3.0000000000000001E-3</v>
      </c>
      <c r="AK37" s="36">
        <v>3.0000000000000001E-3</v>
      </c>
      <c r="AL37" s="36">
        <v>2E-3</v>
      </c>
      <c r="AM37" s="36">
        <v>3.0000000000000001E-3</v>
      </c>
      <c r="AN37" s="36">
        <v>3.0000000000000001E-3</v>
      </c>
      <c r="AO37" s="36">
        <v>4.0000000000000001E-3</v>
      </c>
      <c r="AP37" s="36">
        <v>3.0000000000000001E-3</v>
      </c>
      <c r="AQ37" s="36">
        <v>3.0000000000000001E-3</v>
      </c>
      <c r="AR37" s="36">
        <v>3.0000000000000001E-3</v>
      </c>
      <c r="AS37" s="36">
        <v>3.0000000000000001E-3</v>
      </c>
      <c r="AT37" s="36">
        <v>3.0000000000000001E-3</v>
      </c>
      <c r="AU37" s="36">
        <v>2E-3</v>
      </c>
      <c r="AV37" s="36">
        <v>1E-3</v>
      </c>
      <c r="AW37" s="36">
        <v>2E-3</v>
      </c>
      <c r="AX37" s="36">
        <v>2E-3</v>
      </c>
      <c r="AY37" s="36">
        <v>3.0000000000000001E-3</v>
      </c>
      <c r="AZ37" s="36">
        <v>3.0000000000000001E-3</v>
      </c>
      <c r="BA37" s="36">
        <v>3.0000000000000001E-3</v>
      </c>
      <c r="BB37" s="36">
        <v>3.0000000000000001E-3</v>
      </c>
    </row>
    <row r="38" spans="1:54" ht="15" x14ac:dyDescent="0.25">
      <c r="A38" s="36">
        <v>9</v>
      </c>
      <c r="B38" s="36" t="s">
        <v>50</v>
      </c>
      <c r="C38" s="36">
        <v>0.108</v>
      </c>
      <c r="D38" s="36">
        <v>0.12</v>
      </c>
      <c r="E38" s="36">
        <v>9.0999999999999998E-2</v>
      </c>
      <c r="F38" s="36">
        <v>0.11799999999999999</v>
      </c>
      <c r="G38" s="36">
        <v>0.14099999999999999</v>
      </c>
      <c r="H38" s="36">
        <v>9.9000000000000005E-2</v>
      </c>
      <c r="I38" s="36">
        <v>0.12</v>
      </c>
      <c r="J38" s="36">
        <v>0.121</v>
      </c>
      <c r="K38" s="36">
        <v>0.108</v>
      </c>
      <c r="L38" s="36">
        <v>0.107</v>
      </c>
      <c r="M38" s="36">
        <v>0.10100000000000001</v>
      </c>
      <c r="N38" s="36">
        <v>0.123</v>
      </c>
      <c r="O38" s="36">
        <v>8.5000000000000006E-2</v>
      </c>
      <c r="P38" s="36">
        <v>0.109</v>
      </c>
      <c r="Q38" s="36">
        <v>9.0999999999999998E-2</v>
      </c>
      <c r="R38" s="36">
        <v>0.11</v>
      </c>
      <c r="S38" s="36">
        <v>6.6000000000000003E-2</v>
      </c>
      <c r="T38" s="36">
        <v>0.111</v>
      </c>
      <c r="U38" s="36">
        <v>0.04</v>
      </c>
      <c r="V38" s="36">
        <v>9.2999999999999999E-2</v>
      </c>
      <c r="W38" s="36">
        <v>8.5999999999999993E-2</v>
      </c>
      <c r="Y38" s="36">
        <v>8.3000000000000004E-2</v>
      </c>
      <c r="Z38" s="36">
        <v>9.6000000000000002E-2</v>
      </c>
      <c r="AA38" s="36">
        <v>9.6000000000000002E-2</v>
      </c>
      <c r="AB38" s="36">
        <v>8.8999999999999996E-2</v>
      </c>
      <c r="AC38" s="36">
        <v>8.4000000000000005E-2</v>
      </c>
      <c r="AD38" s="36">
        <v>8.2000000000000003E-2</v>
      </c>
      <c r="AE38" s="36">
        <v>6.7000000000000004E-2</v>
      </c>
      <c r="AF38" s="36">
        <v>8.7999999999999995E-2</v>
      </c>
      <c r="AG38" s="36">
        <v>0.106</v>
      </c>
      <c r="AH38" s="36">
        <v>8.6999999999999994E-2</v>
      </c>
      <c r="AI38" s="36">
        <v>7.2999999999999995E-2</v>
      </c>
      <c r="AJ38" s="36">
        <v>7.8E-2</v>
      </c>
      <c r="AK38" s="36">
        <v>8.3000000000000004E-2</v>
      </c>
      <c r="AL38" s="36">
        <v>6.5000000000000002E-2</v>
      </c>
      <c r="AM38" s="36">
        <v>9.0999999999999998E-2</v>
      </c>
      <c r="AN38" s="36">
        <v>8.8999999999999996E-2</v>
      </c>
      <c r="AO38" s="36">
        <v>7.9000000000000001E-2</v>
      </c>
      <c r="AP38" s="36">
        <v>9.8000000000000004E-2</v>
      </c>
      <c r="AQ38" s="36">
        <v>8.8999999999999996E-2</v>
      </c>
      <c r="AR38" s="36">
        <v>9.4E-2</v>
      </c>
      <c r="AS38" s="36">
        <v>8.1000000000000003E-2</v>
      </c>
      <c r="AT38" s="36">
        <v>0.108</v>
      </c>
      <c r="AU38" s="36">
        <v>7.3999999999999996E-2</v>
      </c>
      <c r="AV38" s="36">
        <v>8.5000000000000006E-2</v>
      </c>
      <c r="AW38" s="36">
        <v>6.8000000000000005E-2</v>
      </c>
      <c r="AX38" s="36">
        <v>4.0000000000000001E-3</v>
      </c>
      <c r="AY38" s="36">
        <v>9.7000000000000003E-2</v>
      </c>
      <c r="AZ38" s="36">
        <v>9.9000000000000005E-2</v>
      </c>
      <c r="BA38" s="36">
        <v>2E-3</v>
      </c>
      <c r="BB38" s="36">
        <v>9.4E-2</v>
      </c>
    </row>
    <row r="39" spans="1:54" ht="15" x14ac:dyDescent="0.25">
      <c r="A39" s="36">
        <v>10</v>
      </c>
      <c r="B39" s="36" t="s">
        <v>51</v>
      </c>
      <c r="C39" s="36">
        <v>9.9000000000000005E-2</v>
      </c>
      <c r="D39" s="36">
        <v>0.10100000000000001</v>
      </c>
      <c r="E39" s="36">
        <v>8.5000000000000006E-2</v>
      </c>
      <c r="F39" s="36">
        <v>7.5999999999999998E-2</v>
      </c>
      <c r="G39" s="36">
        <v>0.09</v>
      </c>
      <c r="H39" s="36">
        <v>6.9000000000000006E-2</v>
      </c>
      <c r="I39" s="36">
        <v>7.2999999999999995E-2</v>
      </c>
      <c r="J39" s="36">
        <v>0.06</v>
      </c>
      <c r="K39" s="36">
        <v>7.4999999999999997E-2</v>
      </c>
      <c r="L39" s="36">
        <v>8.6999999999999994E-2</v>
      </c>
      <c r="M39" s="36">
        <v>5.7000000000000002E-2</v>
      </c>
      <c r="N39" s="36">
        <v>8.3000000000000004E-2</v>
      </c>
      <c r="O39" s="36">
        <v>6.6000000000000003E-2</v>
      </c>
      <c r="P39" s="36">
        <v>8.1000000000000003E-2</v>
      </c>
      <c r="Q39" s="36">
        <v>6.0999999999999999E-2</v>
      </c>
      <c r="R39" s="36">
        <v>0.06</v>
      </c>
      <c r="S39" s="36">
        <v>3.9E-2</v>
      </c>
      <c r="T39" s="36">
        <v>0.06</v>
      </c>
      <c r="U39" s="36">
        <v>2.5999999999999999E-2</v>
      </c>
      <c r="V39" s="36">
        <v>7.9000000000000001E-2</v>
      </c>
      <c r="W39" s="36">
        <v>6.0999999999999999E-2</v>
      </c>
      <c r="Y39" s="36">
        <v>6.0999999999999999E-2</v>
      </c>
      <c r="Z39" s="36">
        <v>7.1999999999999995E-2</v>
      </c>
      <c r="AA39" s="36">
        <v>6.9000000000000006E-2</v>
      </c>
      <c r="AB39" s="36">
        <v>6.5000000000000002E-2</v>
      </c>
      <c r="AC39" s="36">
        <v>7.6999999999999999E-2</v>
      </c>
      <c r="AD39" s="36">
        <v>6.9000000000000006E-2</v>
      </c>
      <c r="AE39" s="36">
        <v>8.4000000000000005E-2</v>
      </c>
      <c r="AF39" s="36">
        <v>7.8E-2</v>
      </c>
      <c r="AG39" s="36">
        <v>0.114</v>
      </c>
      <c r="AH39" s="36">
        <v>8.5999999999999993E-2</v>
      </c>
      <c r="AI39" s="36">
        <v>9.2999999999999999E-2</v>
      </c>
      <c r="AJ39" s="36">
        <v>7.6999999999999999E-2</v>
      </c>
      <c r="AK39" s="36">
        <v>7.0000000000000007E-2</v>
      </c>
      <c r="AL39" s="36">
        <v>7.9000000000000001E-2</v>
      </c>
      <c r="AM39" s="36">
        <v>7.8E-2</v>
      </c>
      <c r="AN39" s="36">
        <v>7.9000000000000001E-2</v>
      </c>
      <c r="AO39" s="36">
        <v>9.1999999999999998E-2</v>
      </c>
      <c r="AP39" s="36">
        <v>8.5000000000000006E-2</v>
      </c>
      <c r="AQ39" s="36">
        <v>6.8000000000000005E-2</v>
      </c>
      <c r="AR39" s="36">
        <v>7.5999999999999998E-2</v>
      </c>
      <c r="AS39" s="36">
        <v>7.3999999999999996E-2</v>
      </c>
      <c r="AT39" s="36">
        <v>7.4999999999999997E-2</v>
      </c>
      <c r="AU39" s="36">
        <v>7.2999999999999995E-2</v>
      </c>
      <c r="AV39" s="36">
        <v>7.8E-2</v>
      </c>
      <c r="AW39" s="36">
        <v>9.4E-2</v>
      </c>
      <c r="AX39" s="36">
        <v>6.4000000000000001E-2</v>
      </c>
      <c r="AY39" s="36">
        <v>8.3000000000000004E-2</v>
      </c>
      <c r="AZ39" s="36">
        <v>7.8E-2</v>
      </c>
      <c r="BA39" s="36">
        <v>7.8E-2</v>
      </c>
      <c r="BB39" s="36">
        <v>7.9000000000000001E-2</v>
      </c>
    </row>
    <row r="40" spans="1:54" ht="15" x14ac:dyDescent="0.25">
      <c r="A40" s="36">
        <v>11</v>
      </c>
      <c r="B40" s="36" t="s">
        <v>52</v>
      </c>
      <c r="C40" s="36">
        <v>0.18</v>
      </c>
      <c r="D40" s="36">
        <v>0.20300000000000001</v>
      </c>
      <c r="E40" s="36">
        <v>0.153</v>
      </c>
      <c r="F40" s="36">
        <v>0.104</v>
      </c>
      <c r="G40" s="36">
        <v>0.13100000000000001</v>
      </c>
      <c r="H40" s="36">
        <v>8.6999999999999994E-2</v>
      </c>
      <c r="I40" s="36">
        <v>0.20599999999999999</v>
      </c>
      <c r="J40" s="36">
        <v>0.21199999999999999</v>
      </c>
      <c r="K40" s="36">
        <v>0.183</v>
      </c>
      <c r="L40" s="36">
        <v>0.129</v>
      </c>
      <c r="M40" s="36">
        <v>0.14000000000000001</v>
      </c>
      <c r="N40" s="36">
        <v>0.159</v>
      </c>
      <c r="O40" s="36">
        <v>0.14599999999999999</v>
      </c>
      <c r="P40" s="36">
        <v>0.184</v>
      </c>
      <c r="Q40" s="36">
        <v>0.159</v>
      </c>
      <c r="R40" s="36">
        <v>0.154</v>
      </c>
      <c r="S40" s="36">
        <v>9.0999999999999998E-2</v>
      </c>
      <c r="T40" s="36">
        <v>0.155</v>
      </c>
      <c r="U40" s="36">
        <v>7.0000000000000007E-2</v>
      </c>
      <c r="V40" s="36">
        <v>0.157</v>
      </c>
      <c r="W40" s="36">
        <v>0.152</v>
      </c>
      <c r="Y40" s="36">
        <v>0.128</v>
      </c>
      <c r="Z40" s="36">
        <v>0.151</v>
      </c>
      <c r="AA40" s="36">
        <v>0.16400000000000001</v>
      </c>
      <c r="AB40" s="36">
        <v>0.156</v>
      </c>
      <c r="AC40" s="36">
        <v>0.14199999999999999</v>
      </c>
      <c r="AD40" s="36">
        <v>0.128</v>
      </c>
      <c r="AE40" s="36">
        <v>9.6000000000000002E-2</v>
      </c>
      <c r="AF40" s="36">
        <v>0.13200000000000001</v>
      </c>
      <c r="AG40" s="36">
        <v>0.17899999999999999</v>
      </c>
      <c r="AH40" s="36">
        <v>0.14699999999999999</v>
      </c>
      <c r="AI40" s="36">
        <v>0.121</v>
      </c>
      <c r="AJ40" s="36">
        <v>0.128</v>
      </c>
      <c r="AK40" s="36">
        <v>0.13500000000000001</v>
      </c>
      <c r="AL40" s="36">
        <v>0.11600000000000001</v>
      </c>
      <c r="AM40" s="36">
        <v>0.158</v>
      </c>
      <c r="AN40" s="36">
        <v>0.154</v>
      </c>
      <c r="AO40" s="36">
        <v>0.16</v>
      </c>
      <c r="AP40" s="36">
        <v>0.16400000000000001</v>
      </c>
      <c r="AQ40" s="36">
        <v>0.14799999999999999</v>
      </c>
      <c r="AR40" s="36">
        <v>0.155</v>
      </c>
      <c r="AS40" s="36">
        <v>0.14000000000000001</v>
      </c>
      <c r="AT40" s="36">
        <v>0.192</v>
      </c>
      <c r="AU40" s="36">
        <v>0.127</v>
      </c>
      <c r="AV40" s="36">
        <v>0.14499999999999999</v>
      </c>
      <c r="AW40" s="36">
        <v>0.109</v>
      </c>
      <c r="AX40" s="36">
        <v>0</v>
      </c>
      <c r="AY40" s="36">
        <v>0.17699999999999999</v>
      </c>
      <c r="AZ40" s="36">
        <v>0.18</v>
      </c>
      <c r="BA40" s="36">
        <v>6.0999999999999999E-2</v>
      </c>
      <c r="BB40" s="36">
        <v>0.17100000000000001</v>
      </c>
    </row>
    <row r="41" spans="1:54" ht="15" x14ac:dyDescent="0.25">
      <c r="A41" s="36">
        <v>12</v>
      </c>
      <c r="B41" s="36" t="s">
        <v>60</v>
      </c>
      <c r="C41" s="36">
        <v>6.8000000000000005E-2</v>
      </c>
      <c r="D41" s="36">
        <v>7.1999999999999995E-2</v>
      </c>
      <c r="E41" s="36">
        <v>5.7000000000000002E-2</v>
      </c>
      <c r="F41" s="36">
        <v>4.3999999999999997E-2</v>
      </c>
      <c r="G41" s="36">
        <v>5.3999999999999999E-2</v>
      </c>
      <c r="H41" s="36">
        <v>0.04</v>
      </c>
      <c r="I41" s="36">
        <v>6.7000000000000004E-2</v>
      </c>
      <c r="J41" s="36">
        <v>6.7000000000000004E-2</v>
      </c>
      <c r="K41" s="36">
        <v>6.2E-2</v>
      </c>
      <c r="L41" s="36">
        <v>5.3999999999999999E-2</v>
      </c>
      <c r="M41" s="36">
        <v>4.7E-2</v>
      </c>
      <c r="N41" s="36">
        <v>6.2E-2</v>
      </c>
      <c r="O41" s="36">
        <v>5.0999999999999997E-2</v>
      </c>
      <c r="P41" s="36">
        <v>6.3E-2</v>
      </c>
      <c r="Q41" s="36">
        <v>5.1999999999999998E-2</v>
      </c>
      <c r="R41" s="36">
        <v>5.2999999999999999E-2</v>
      </c>
      <c r="S41" s="36">
        <v>3.2000000000000001E-2</v>
      </c>
      <c r="T41" s="36">
        <v>5.3999999999999999E-2</v>
      </c>
      <c r="U41" s="36">
        <v>2.3E-2</v>
      </c>
      <c r="V41" s="36">
        <v>5.6000000000000001E-2</v>
      </c>
      <c r="W41" s="36">
        <v>5.0999999999999997E-2</v>
      </c>
      <c r="Y41" s="36">
        <v>4.4999999999999998E-2</v>
      </c>
      <c r="Z41" s="36">
        <v>5.2999999999999999E-2</v>
      </c>
      <c r="AA41" s="36">
        <v>5.3999999999999999E-2</v>
      </c>
      <c r="AB41" s="36">
        <v>5.1999999999999998E-2</v>
      </c>
      <c r="AC41" s="36">
        <v>5.1999999999999998E-2</v>
      </c>
      <c r="AD41" s="36">
        <v>4.5999999999999999E-2</v>
      </c>
      <c r="AE41" s="36">
        <v>4.2999999999999997E-2</v>
      </c>
      <c r="AF41" s="36">
        <v>5.0999999999999997E-2</v>
      </c>
      <c r="AG41" s="36">
        <v>6.8000000000000005E-2</v>
      </c>
      <c r="AH41" s="36">
        <v>5.5E-2</v>
      </c>
      <c r="AI41" s="36">
        <v>0.05</v>
      </c>
      <c r="AJ41" s="36">
        <v>0.05</v>
      </c>
      <c r="AK41" s="36">
        <v>4.9000000000000002E-2</v>
      </c>
      <c r="AL41" s="36">
        <v>4.5999999999999999E-2</v>
      </c>
      <c r="AM41" s="36">
        <v>5.7000000000000002E-2</v>
      </c>
      <c r="AN41" s="36">
        <v>5.3999999999999999E-2</v>
      </c>
      <c r="AO41" s="36">
        <v>5.8000000000000003E-2</v>
      </c>
      <c r="AP41" s="36">
        <v>5.8000000000000003E-2</v>
      </c>
      <c r="AQ41" s="36">
        <v>5.1999999999999998E-2</v>
      </c>
      <c r="AR41" s="36">
        <v>5.6000000000000001E-2</v>
      </c>
      <c r="AS41" s="36">
        <v>5.1999999999999998E-2</v>
      </c>
      <c r="AT41" s="36">
        <v>6.5000000000000002E-2</v>
      </c>
      <c r="AU41" s="36">
        <v>4.5999999999999999E-2</v>
      </c>
      <c r="AV41" s="36">
        <v>5.2999999999999999E-2</v>
      </c>
      <c r="AW41" s="36">
        <v>4.7E-2</v>
      </c>
      <c r="AX41" s="36">
        <v>3.0000000000000001E-3</v>
      </c>
      <c r="AY41" s="36">
        <v>0.06</v>
      </c>
      <c r="AZ41" s="36">
        <v>0.06</v>
      </c>
      <c r="BA41" s="36">
        <v>1.4E-2</v>
      </c>
      <c r="BB41" s="36">
        <v>5.8999999999999997E-2</v>
      </c>
    </row>
    <row r="42" spans="1:54" ht="15" x14ac:dyDescent="0.25">
      <c r="A42" s="36">
        <v>13</v>
      </c>
      <c r="B42" s="36" t="s">
        <v>61</v>
      </c>
      <c r="D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  <c r="AR42" s="36">
        <v>0</v>
      </c>
      <c r="AT42" s="36">
        <v>0</v>
      </c>
      <c r="AU42" s="36">
        <v>0</v>
      </c>
      <c r="AV42" s="36">
        <v>0</v>
      </c>
      <c r="AX42" s="36">
        <v>0</v>
      </c>
      <c r="AY42" s="36">
        <v>0</v>
      </c>
      <c r="AZ42" s="36">
        <v>0</v>
      </c>
      <c r="BA42" s="36">
        <v>0</v>
      </c>
      <c r="BB42" s="36">
        <v>0</v>
      </c>
    </row>
    <row r="43" spans="1:54" ht="15" x14ac:dyDescent="0.25">
      <c r="A43" s="36">
        <v>14</v>
      </c>
      <c r="B43" s="36" t="s">
        <v>53</v>
      </c>
      <c r="C43" s="36">
        <v>2.1000000000000001E-2</v>
      </c>
      <c r="D43" s="36">
        <v>2.3E-2</v>
      </c>
      <c r="E43" s="36">
        <v>1.7999999999999999E-2</v>
      </c>
      <c r="F43" s="36">
        <v>1.4999999999999999E-2</v>
      </c>
      <c r="G43" s="36">
        <v>1.9E-2</v>
      </c>
      <c r="H43" s="36">
        <v>1.2999999999999999E-2</v>
      </c>
      <c r="I43" s="36">
        <v>2.3E-2</v>
      </c>
      <c r="J43" s="36">
        <v>2.3E-2</v>
      </c>
      <c r="K43" s="36">
        <v>2.1000000000000001E-2</v>
      </c>
      <c r="L43" s="36">
        <v>1.7999999999999999E-2</v>
      </c>
      <c r="M43" s="36">
        <v>1.6E-2</v>
      </c>
      <c r="N43" s="36">
        <v>2.1000000000000001E-2</v>
      </c>
      <c r="O43" s="36">
        <v>1.7000000000000001E-2</v>
      </c>
      <c r="P43" s="36">
        <v>2.1000000000000001E-2</v>
      </c>
      <c r="Q43" s="36">
        <v>1.7999999999999999E-2</v>
      </c>
      <c r="R43" s="36">
        <v>1.7999999999999999E-2</v>
      </c>
      <c r="S43" s="36">
        <v>1.2E-2</v>
      </c>
      <c r="T43" s="36">
        <v>1.9E-2</v>
      </c>
      <c r="U43" s="36">
        <v>8.0000000000000002E-3</v>
      </c>
      <c r="V43" s="36">
        <v>1.7999999999999999E-2</v>
      </c>
      <c r="W43" s="36">
        <v>1.7000000000000001E-2</v>
      </c>
      <c r="Y43" s="36">
        <v>1.4999999999999999E-2</v>
      </c>
      <c r="Z43" s="36">
        <v>1.7000000000000001E-2</v>
      </c>
      <c r="AA43" s="36">
        <v>1.7999999999999999E-2</v>
      </c>
      <c r="AB43" s="36">
        <v>1.7000000000000001E-2</v>
      </c>
      <c r="AC43" s="36">
        <v>1.7000000000000001E-2</v>
      </c>
      <c r="AD43" s="36">
        <v>1.4999999999999999E-2</v>
      </c>
      <c r="AE43" s="36">
        <v>1.2999999999999999E-2</v>
      </c>
      <c r="AF43" s="36">
        <v>1.6E-2</v>
      </c>
      <c r="AG43" s="36">
        <v>2.1000000000000001E-2</v>
      </c>
      <c r="AH43" s="36">
        <v>1.7000000000000001E-2</v>
      </c>
      <c r="AI43" s="36">
        <v>1.4999999999999999E-2</v>
      </c>
      <c r="AJ43" s="36">
        <v>1.4999999999999999E-2</v>
      </c>
      <c r="AK43" s="36">
        <v>1.4999999999999999E-2</v>
      </c>
      <c r="AL43" s="36">
        <v>1.2E-2</v>
      </c>
      <c r="AM43" s="36">
        <v>1.7999999999999999E-2</v>
      </c>
      <c r="AN43" s="36">
        <v>1.7000000000000001E-2</v>
      </c>
      <c r="AO43" s="36">
        <v>1.4E-2</v>
      </c>
      <c r="AP43" s="36">
        <v>1.7999999999999999E-2</v>
      </c>
      <c r="AQ43" s="36">
        <v>1.7000000000000001E-2</v>
      </c>
      <c r="AR43" s="36">
        <v>1.7999999999999999E-2</v>
      </c>
      <c r="AS43" s="36">
        <v>1.7000000000000001E-2</v>
      </c>
      <c r="AT43" s="36">
        <v>2.1000000000000001E-2</v>
      </c>
      <c r="AU43" s="36">
        <v>1.4999999999999999E-2</v>
      </c>
      <c r="AV43" s="36">
        <v>1.7000000000000001E-2</v>
      </c>
      <c r="AW43" s="36">
        <v>1.4E-2</v>
      </c>
      <c r="AX43" s="36">
        <v>5.0000000000000001E-3</v>
      </c>
      <c r="AY43" s="36">
        <v>1.9E-2</v>
      </c>
      <c r="AZ43" s="36">
        <v>1.9E-2</v>
      </c>
      <c r="BB43" s="36">
        <v>1.7999999999999999E-2</v>
      </c>
    </row>
    <row r="44" spans="1:54" ht="15" x14ac:dyDescent="0.25">
      <c r="A44" s="36">
        <v>15</v>
      </c>
      <c r="B44" s="36" t="s">
        <v>54</v>
      </c>
      <c r="C44" s="36">
        <v>0.111</v>
      </c>
      <c r="D44" s="36">
        <v>0.11600000000000001</v>
      </c>
      <c r="E44" s="36">
        <v>8.8999999999999996E-2</v>
      </c>
      <c r="F44" s="36">
        <v>0.03</v>
      </c>
      <c r="G44" s="36">
        <v>4.2000000000000003E-2</v>
      </c>
      <c r="H44" s="36">
        <v>4.2000000000000003E-2</v>
      </c>
      <c r="I44" s="36">
        <v>0.113</v>
      </c>
      <c r="J44" s="36">
        <v>0.112</v>
      </c>
      <c r="K44" s="36">
        <v>0.10100000000000001</v>
      </c>
      <c r="L44" s="36">
        <v>0.05</v>
      </c>
      <c r="M44" s="36">
        <v>4.9000000000000002E-2</v>
      </c>
      <c r="N44" s="36">
        <v>8.8999999999999996E-2</v>
      </c>
      <c r="O44" s="36">
        <v>8.1000000000000003E-2</v>
      </c>
      <c r="P44" s="36">
        <v>0.10199999999999999</v>
      </c>
      <c r="Q44" s="36">
        <v>8.5000000000000006E-2</v>
      </c>
      <c r="R44" s="36">
        <v>5.7000000000000002E-2</v>
      </c>
      <c r="S44" s="36">
        <v>0.05</v>
      </c>
      <c r="T44" s="36">
        <v>5.8999999999999997E-2</v>
      </c>
      <c r="U44" s="36">
        <v>3.6999999999999998E-2</v>
      </c>
      <c r="V44" s="36">
        <v>8.5999999999999993E-2</v>
      </c>
      <c r="W44" s="36">
        <v>8.1000000000000003E-2</v>
      </c>
      <c r="Y44" s="36">
        <v>7.1999999999999995E-2</v>
      </c>
      <c r="Z44" s="36">
        <v>8.3000000000000004E-2</v>
      </c>
      <c r="AA44" s="36">
        <v>8.7999999999999995E-2</v>
      </c>
      <c r="AB44" s="36">
        <v>8.3000000000000004E-2</v>
      </c>
      <c r="AC44" s="36">
        <v>7.9000000000000001E-2</v>
      </c>
      <c r="AD44" s="36">
        <v>7.1999999999999995E-2</v>
      </c>
      <c r="AE44" s="36">
        <v>5.8000000000000003E-2</v>
      </c>
      <c r="AF44" s="36">
        <v>4.5999999999999999E-2</v>
      </c>
      <c r="AG44" s="36">
        <v>0.1</v>
      </c>
      <c r="AH44" s="36">
        <v>0.08</v>
      </c>
      <c r="AI44" s="36">
        <v>6.8000000000000005E-2</v>
      </c>
      <c r="AJ44" s="36">
        <v>6.9000000000000006E-2</v>
      </c>
      <c r="AK44" s="36">
        <v>4.7E-2</v>
      </c>
      <c r="AL44" s="36">
        <v>5.5E-2</v>
      </c>
      <c r="AM44" s="36">
        <v>5.3999999999999999E-2</v>
      </c>
      <c r="AN44" s="36">
        <v>8.4000000000000005E-2</v>
      </c>
      <c r="AO44" s="36">
        <v>3.9E-2</v>
      </c>
      <c r="AP44" s="36">
        <v>0.09</v>
      </c>
      <c r="AQ44" s="36">
        <v>8.1000000000000003E-2</v>
      </c>
      <c r="AR44" s="36">
        <v>8.5999999999999993E-2</v>
      </c>
      <c r="AS44" s="36">
        <v>7.5999999999999998E-2</v>
      </c>
      <c r="AT44" s="36">
        <v>0.10299999999999999</v>
      </c>
      <c r="AU44" s="36">
        <v>7.0000000000000007E-2</v>
      </c>
      <c r="AV44" s="36">
        <v>8.1000000000000003E-2</v>
      </c>
      <c r="AW44" s="36">
        <v>6.3E-2</v>
      </c>
      <c r="AX44" s="36">
        <v>2E-3</v>
      </c>
      <c r="AY44" s="36">
        <v>9.1999999999999998E-2</v>
      </c>
      <c r="AZ44" s="36">
        <v>9.4E-2</v>
      </c>
      <c r="BA44" s="36">
        <v>0</v>
      </c>
      <c r="BB44" s="36">
        <v>9.0999999999999998E-2</v>
      </c>
    </row>
    <row r="45" spans="1:54" ht="15" x14ac:dyDescent="0.25">
      <c r="A45" s="36">
        <v>16</v>
      </c>
      <c r="B45" s="36" t="s">
        <v>56</v>
      </c>
      <c r="C45" s="36">
        <v>0.158</v>
      </c>
      <c r="D45" s="36">
        <v>0.187</v>
      </c>
      <c r="E45" s="36">
        <v>0.13900000000000001</v>
      </c>
      <c r="F45" s="36">
        <v>8.5999999999999993E-2</v>
      </c>
      <c r="G45" s="36">
        <v>0.11</v>
      </c>
      <c r="H45" s="36">
        <v>7.0999999999999994E-2</v>
      </c>
      <c r="I45" s="36">
        <v>0.192</v>
      </c>
      <c r="J45" s="36">
        <v>0.19700000000000001</v>
      </c>
      <c r="K45" s="36">
        <v>0.17199999999999999</v>
      </c>
      <c r="L45" s="36">
        <v>0.111</v>
      </c>
      <c r="M45" s="36">
        <v>0.11799999999999999</v>
      </c>
      <c r="N45" s="36">
        <v>0.13400000000000001</v>
      </c>
      <c r="O45" s="36">
        <v>0.13800000000000001</v>
      </c>
      <c r="P45" s="36">
        <v>0.17299999999999999</v>
      </c>
      <c r="Q45" s="36">
        <v>0.14699999999999999</v>
      </c>
      <c r="R45" s="36">
        <v>0.13200000000000001</v>
      </c>
      <c r="S45" s="36">
        <v>7.8E-2</v>
      </c>
      <c r="T45" s="36">
        <v>0.13300000000000001</v>
      </c>
      <c r="U45" s="36">
        <v>6.6000000000000003E-2</v>
      </c>
      <c r="V45" s="36">
        <v>0.151</v>
      </c>
      <c r="W45" s="36">
        <v>0.14699999999999999</v>
      </c>
      <c r="Y45" s="36">
        <v>0.113</v>
      </c>
      <c r="Z45" s="36">
        <v>0.13400000000000001</v>
      </c>
      <c r="AA45" s="36">
        <v>0.158</v>
      </c>
      <c r="AB45" s="36">
        <v>0.15</v>
      </c>
      <c r="AC45" s="36">
        <v>0.13700000000000001</v>
      </c>
      <c r="AD45" s="36">
        <v>0.115</v>
      </c>
      <c r="AE45" s="36">
        <v>8.5000000000000006E-2</v>
      </c>
      <c r="AF45" s="36">
        <v>0.11600000000000001</v>
      </c>
      <c r="AG45" s="36">
        <v>0.17499999999999999</v>
      </c>
      <c r="AH45" s="36">
        <v>0.14499999999999999</v>
      </c>
      <c r="AI45" s="36">
        <v>0.12</v>
      </c>
      <c r="AJ45" s="36">
        <v>0.11600000000000001</v>
      </c>
      <c r="AK45" s="36">
        <v>0.122</v>
      </c>
      <c r="AL45" s="36">
        <v>0.106</v>
      </c>
      <c r="AM45" s="36">
        <v>0.155</v>
      </c>
      <c r="AN45" s="36">
        <v>0.152</v>
      </c>
      <c r="AO45" s="36">
        <v>0.153</v>
      </c>
      <c r="AP45" s="36">
        <v>0.152</v>
      </c>
      <c r="AQ45" s="36">
        <v>0.13500000000000001</v>
      </c>
      <c r="AR45" s="36">
        <v>0.14299999999999999</v>
      </c>
      <c r="AS45" s="36">
        <v>0.14199999999999999</v>
      </c>
      <c r="AT45" s="36">
        <v>0.191</v>
      </c>
      <c r="AU45" s="36">
        <v>0.127</v>
      </c>
      <c r="AV45" s="36">
        <v>0.14099999999999999</v>
      </c>
      <c r="AW45" s="36">
        <v>0.106</v>
      </c>
      <c r="AX45" s="36">
        <v>-1E-3</v>
      </c>
      <c r="AY45" s="36">
        <v>0.186</v>
      </c>
      <c r="AZ45" s="36">
        <v>0.191</v>
      </c>
      <c r="BA45" s="36">
        <v>0.05</v>
      </c>
      <c r="BB45" s="36">
        <v>0.18</v>
      </c>
    </row>
    <row r="46" spans="1:54" ht="15" x14ac:dyDescent="0.25">
      <c r="A46" s="36">
        <v>17</v>
      </c>
      <c r="B46" s="36" t="s">
        <v>57</v>
      </c>
      <c r="C46" s="36">
        <v>0.17399999999999999</v>
      </c>
      <c r="D46" s="36">
        <v>0.19500000000000001</v>
      </c>
      <c r="E46" s="36">
        <v>0.15</v>
      </c>
      <c r="F46" s="36">
        <v>0.08</v>
      </c>
      <c r="G46" s="36">
        <v>0.105</v>
      </c>
      <c r="H46" s="36">
        <v>6.9000000000000006E-2</v>
      </c>
      <c r="I46" s="36">
        <v>0.192</v>
      </c>
      <c r="J46" s="36">
        <v>0.193</v>
      </c>
      <c r="K46" s="36">
        <v>0.17299999999999999</v>
      </c>
      <c r="L46" s="36">
        <v>0.11600000000000001</v>
      </c>
      <c r="M46" s="36">
        <v>0.114</v>
      </c>
      <c r="N46" s="36">
        <v>0.13400000000000001</v>
      </c>
      <c r="O46" s="36">
        <v>0.14199999999999999</v>
      </c>
      <c r="P46" s="36">
        <v>0.17699999999999999</v>
      </c>
      <c r="Q46" s="36">
        <v>0.14699999999999999</v>
      </c>
      <c r="R46" s="36">
        <v>0.127</v>
      </c>
      <c r="S46" s="36">
        <v>7.6999999999999999E-2</v>
      </c>
      <c r="T46" s="36">
        <v>0.13</v>
      </c>
      <c r="U46" s="36">
        <v>7.0000000000000007E-2</v>
      </c>
      <c r="V46" s="36">
        <v>0.159</v>
      </c>
      <c r="W46" s="36">
        <v>0.14899999999999999</v>
      </c>
      <c r="Y46" s="36">
        <v>0.11600000000000001</v>
      </c>
      <c r="Z46" s="36">
        <v>0.13600000000000001</v>
      </c>
      <c r="AA46" s="36">
        <v>0.161</v>
      </c>
      <c r="AB46" s="36">
        <v>0.155</v>
      </c>
      <c r="AC46" s="36">
        <v>0.14599999999999999</v>
      </c>
      <c r="AD46" s="36">
        <v>0.122</v>
      </c>
      <c r="AE46" s="36">
        <v>9.6000000000000002E-2</v>
      </c>
      <c r="AF46" s="36">
        <v>0.123</v>
      </c>
      <c r="AG46" s="36">
        <v>0.19</v>
      </c>
      <c r="AH46" s="36">
        <v>0.155</v>
      </c>
      <c r="AI46" s="36">
        <v>0.13300000000000001</v>
      </c>
      <c r="AJ46" s="36">
        <v>0.128</v>
      </c>
      <c r="AK46" s="36">
        <v>0.129</v>
      </c>
      <c r="AL46" s="36">
        <v>0.11600000000000001</v>
      </c>
      <c r="AM46" s="36">
        <v>0.16300000000000001</v>
      </c>
      <c r="AN46" s="36">
        <v>0.16</v>
      </c>
      <c r="AO46" s="36">
        <v>0.16600000000000001</v>
      </c>
      <c r="AP46" s="36">
        <v>0.161</v>
      </c>
      <c r="AQ46" s="36">
        <v>0.14000000000000001</v>
      </c>
      <c r="AR46" s="36">
        <v>0.152</v>
      </c>
      <c r="AS46" s="36">
        <v>0.151</v>
      </c>
      <c r="AT46" s="36">
        <v>0.19900000000000001</v>
      </c>
      <c r="AU46" s="36">
        <v>0.13500000000000001</v>
      </c>
      <c r="AV46" s="36">
        <v>0.152</v>
      </c>
      <c r="AW46" s="36">
        <v>0.121</v>
      </c>
      <c r="AX46" s="36">
        <v>5.0000000000000001E-3</v>
      </c>
      <c r="AY46" s="36">
        <v>0.191</v>
      </c>
      <c r="AZ46" s="36">
        <v>0.19400000000000001</v>
      </c>
      <c r="BA46" s="36">
        <v>5.8000000000000003E-2</v>
      </c>
      <c r="BB46" s="36">
        <v>0.186</v>
      </c>
    </row>
    <row r="47" spans="1:54" ht="15" x14ac:dyDescent="0.25">
      <c r="A47" s="36">
        <v>18</v>
      </c>
      <c r="B47" s="36" t="s">
        <v>58</v>
      </c>
      <c r="C47" s="36">
        <v>0.22800000000000001</v>
      </c>
      <c r="D47" s="36">
        <v>0.246</v>
      </c>
      <c r="E47" s="36">
        <v>0.19</v>
      </c>
      <c r="F47" s="36">
        <v>0.17100000000000001</v>
      </c>
      <c r="G47" s="36">
        <v>0.20699999999999999</v>
      </c>
      <c r="H47" s="36">
        <v>0.14399999999999999</v>
      </c>
      <c r="I47" s="36">
        <v>0.22600000000000001</v>
      </c>
      <c r="J47" s="36">
        <v>0.224</v>
      </c>
      <c r="K47" s="36">
        <v>0.20499999999999999</v>
      </c>
      <c r="L47" s="36">
        <v>0.17899999999999999</v>
      </c>
      <c r="M47" s="36">
        <v>0.16800000000000001</v>
      </c>
      <c r="N47" s="36">
        <v>0.20799999999999999</v>
      </c>
      <c r="O47" s="36">
        <v>0.16500000000000001</v>
      </c>
      <c r="P47" s="36">
        <v>0.20699999999999999</v>
      </c>
      <c r="Q47" s="36">
        <v>0.17299999999999999</v>
      </c>
      <c r="R47" s="36">
        <v>0.183</v>
      </c>
      <c r="S47" s="36">
        <v>0.112</v>
      </c>
      <c r="T47" s="36">
        <v>0.189</v>
      </c>
      <c r="U47" s="36">
        <v>0.08</v>
      </c>
      <c r="V47" s="36">
        <v>0.183</v>
      </c>
      <c r="W47" s="36">
        <v>0.16800000000000001</v>
      </c>
      <c r="Y47" s="36">
        <v>0.155</v>
      </c>
      <c r="Z47" s="36">
        <v>0.17799999999999999</v>
      </c>
      <c r="AA47" s="36">
        <v>0.185</v>
      </c>
      <c r="AB47" s="36">
        <v>0.17399999999999999</v>
      </c>
      <c r="AC47" s="36">
        <v>0.16800000000000001</v>
      </c>
      <c r="AD47" s="36">
        <v>0.159</v>
      </c>
      <c r="AE47" s="36">
        <v>0.13</v>
      </c>
      <c r="AF47" s="36">
        <v>0.16700000000000001</v>
      </c>
      <c r="AG47" s="36">
        <v>0.21099999999999999</v>
      </c>
      <c r="AH47" s="36">
        <v>0.17299999999999999</v>
      </c>
      <c r="AI47" s="36">
        <v>0.14599999999999999</v>
      </c>
      <c r="AJ47" s="36">
        <v>0.156</v>
      </c>
      <c r="AK47" s="36">
        <v>0.159</v>
      </c>
      <c r="AL47" s="36">
        <v>0.14099999999999999</v>
      </c>
      <c r="AM47" s="36">
        <v>0.17799999999999999</v>
      </c>
      <c r="AN47" s="36">
        <v>0.17299999999999999</v>
      </c>
      <c r="AO47" s="36">
        <v>0.184</v>
      </c>
      <c r="AP47" s="36">
        <v>0.187</v>
      </c>
      <c r="AQ47" s="36">
        <v>0.16700000000000001</v>
      </c>
      <c r="AR47" s="36">
        <v>0.17899999999999999</v>
      </c>
      <c r="AS47" s="36">
        <v>0.16</v>
      </c>
      <c r="AT47" s="36">
        <v>0.20799999999999999</v>
      </c>
      <c r="AU47" s="36">
        <v>0.14399999999999999</v>
      </c>
      <c r="AV47" s="36">
        <v>0.16600000000000001</v>
      </c>
      <c r="AW47" s="36">
        <v>0.122</v>
      </c>
      <c r="AX47" s="36">
        <v>0.112</v>
      </c>
      <c r="AY47" s="36">
        <v>0.189</v>
      </c>
      <c r="AZ47" s="36">
        <v>0.192</v>
      </c>
      <c r="BA47" s="36">
        <v>0.13100000000000001</v>
      </c>
      <c r="BB47" s="36">
        <v>0.187</v>
      </c>
    </row>
    <row r="49" spans="1:55" x14ac:dyDescent="0.2">
      <c r="A49" s="48" t="s">
        <v>94</v>
      </c>
      <c r="B49" s="48"/>
      <c r="C49" s="48"/>
      <c r="D49" s="48"/>
      <c r="E49" s="48"/>
    </row>
    <row r="51" spans="1:55" x14ac:dyDescent="0.2">
      <c r="B51" s="31" t="s">
        <v>24</v>
      </c>
      <c r="C51" t="s">
        <v>27</v>
      </c>
      <c r="F51" t="s">
        <v>27</v>
      </c>
      <c r="I51" t="s">
        <v>20</v>
      </c>
      <c r="L51" t="s">
        <v>20</v>
      </c>
      <c r="O51" t="s">
        <v>18</v>
      </c>
      <c r="R51" t="s">
        <v>18</v>
      </c>
      <c r="U51" t="s">
        <v>17</v>
      </c>
      <c r="X51" t="s">
        <v>17</v>
      </c>
      <c r="AA51" t="s">
        <v>16</v>
      </c>
      <c r="AD51" t="s">
        <v>16</v>
      </c>
      <c r="AG51" t="s">
        <v>15</v>
      </c>
      <c r="AJ51" t="s">
        <v>15</v>
      </c>
      <c r="AM51" t="s">
        <v>14</v>
      </c>
      <c r="AP51" t="s">
        <v>14</v>
      </c>
      <c r="AS51" t="s">
        <v>9</v>
      </c>
      <c r="AV51" t="s">
        <v>9</v>
      </c>
      <c r="AY51" t="s">
        <v>4</v>
      </c>
      <c r="BA51" t="s">
        <v>4</v>
      </c>
    </row>
    <row r="52" spans="1:55" x14ac:dyDescent="0.2">
      <c r="B52" s="31" t="s">
        <v>25</v>
      </c>
      <c r="C52" s="37" t="s">
        <v>34</v>
      </c>
      <c r="D52" s="37" t="s">
        <v>35</v>
      </c>
      <c r="E52" s="37" t="s">
        <v>36</v>
      </c>
      <c r="F52" s="38" t="s">
        <v>37</v>
      </c>
      <c r="G52" s="38" t="s">
        <v>38</v>
      </c>
      <c r="H52" s="38" t="s">
        <v>39</v>
      </c>
      <c r="I52" s="37" t="s">
        <v>34</v>
      </c>
      <c r="J52" s="37" t="s">
        <v>35</v>
      </c>
      <c r="K52" s="37" t="s">
        <v>36</v>
      </c>
      <c r="L52" s="38" t="s">
        <v>37</v>
      </c>
      <c r="M52" s="38" t="s">
        <v>38</v>
      </c>
      <c r="N52" s="38" t="s">
        <v>39</v>
      </c>
      <c r="O52" s="37" t="s">
        <v>34</v>
      </c>
      <c r="P52" s="37" t="s">
        <v>35</v>
      </c>
      <c r="Q52" s="37" t="s">
        <v>36</v>
      </c>
      <c r="R52" s="38" t="s">
        <v>37</v>
      </c>
      <c r="S52" s="38" t="s">
        <v>38</v>
      </c>
      <c r="T52" s="38" t="s">
        <v>39</v>
      </c>
      <c r="U52" s="37" t="s">
        <v>34</v>
      </c>
      <c r="V52" s="37" t="s">
        <v>35</v>
      </c>
      <c r="W52" s="37" t="s">
        <v>36</v>
      </c>
      <c r="X52" s="38" t="s">
        <v>37</v>
      </c>
      <c r="Y52" s="38" t="s">
        <v>38</v>
      </c>
      <c r="Z52" s="38" t="s">
        <v>39</v>
      </c>
      <c r="AA52" s="37" t="s">
        <v>34</v>
      </c>
      <c r="AB52" s="37" t="s">
        <v>35</v>
      </c>
      <c r="AC52" s="37" t="s">
        <v>36</v>
      </c>
      <c r="AD52" s="38" t="s">
        <v>37</v>
      </c>
      <c r="AE52" s="38" t="s">
        <v>38</v>
      </c>
      <c r="AF52" s="38" t="s">
        <v>39</v>
      </c>
      <c r="AG52" s="37" t="s">
        <v>34</v>
      </c>
      <c r="AH52" s="37" t="s">
        <v>35</v>
      </c>
      <c r="AI52" s="37" t="s">
        <v>36</v>
      </c>
      <c r="AJ52" s="38" t="s">
        <v>37</v>
      </c>
      <c r="AK52" s="38" t="s">
        <v>38</v>
      </c>
      <c r="AL52" s="38" t="s">
        <v>39</v>
      </c>
      <c r="AM52" s="37" t="s">
        <v>34</v>
      </c>
      <c r="AN52" s="37" t="s">
        <v>35</v>
      </c>
      <c r="AO52" s="37" t="s">
        <v>36</v>
      </c>
      <c r="AP52" s="38" t="s">
        <v>37</v>
      </c>
      <c r="AQ52" s="38" t="s">
        <v>38</v>
      </c>
      <c r="AR52" s="38" t="s">
        <v>39</v>
      </c>
      <c r="AS52" s="37" t="s">
        <v>34</v>
      </c>
      <c r="AT52" s="37" t="s">
        <v>35</v>
      </c>
      <c r="AU52" s="37" t="s">
        <v>36</v>
      </c>
      <c r="AV52" s="38" t="s">
        <v>37</v>
      </c>
      <c r="AW52" s="38" t="s">
        <v>38</v>
      </c>
      <c r="AX52" s="38" t="s">
        <v>39</v>
      </c>
      <c r="AY52" s="37" t="s">
        <v>34</v>
      </c>
      <c r="AZ52" s="37" t="s">
        <v>35</v>
      </c>
      <c r="BA52" s="38" t="s">
        <v>37</v>
      </c>
      <c r="BB52" s="38" t="s">
        <v>38</v>
      </c>
      <c r="BC52" t="s">
        <v>65</v>
      </c>
    </row>
    <row r="53" spans="1:55" x14ac:dyDescent="0.2">
      <c r="A53" t="s">
        <v>66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  <c r="L53">
        <v>10</v>
      </c>
      <c r="M53">
        <v>11</v>
      </c>
      <c r="N53">
        <v>12</v>
      </c>
      <c r="O53">
        <v>13</v>
      </c>
      <c r="P53">
        <v>14</v>
      </c>
      <c r="Q53">
        <v>15</v>
      </c>
      <c r="R53">
        <v>16</v>
      </c>
      <c r="S53">
        <v>17</v>
      </c>
      <c r="T53">
        <v>18</v>
      </c>
      <c r="U53">
        <v>19</v>
      </c>
      <c r="V53">
        <v>20</v>
      </c>
      <c r="W53">
        <v>21</v>
      </c>
      <c r="X53">
        <v>22</v>
      </c>
      <c r="Y53">
        <v>23</v>
      </c>
      <c r="Z53">
        <v>24</v>
      </c>
      <c r="AA53">
        <v>25</v>
      </c>
      <c r="AB53">
        <v>26</v>
      </c>
      <c r="AC53">
        <v>27</v>
      </c>
      <c r="AD53">
        <v>28</v>
      </c>
      <c r="AE53">
        <v>29</v>
      </c>
      <c r="AF53">
        <v>30</v>
      </c>
      <c r="AG53">
        <v>31</v>
      </c>
      <c r="AH53">
        <v>32</v>
      </c>
      <c r="AI53">
        <v>33</v>
      </c>
      <c r="AJ53">
        <v>34</v>
      </c>
      <c r="AK53">
        <v>35</v>
      </c>
      <c r="AL53">
        <v>36</v>
      </c>
      <c r="AM53">
        <v>37</v>
      </c>
      <c r="AN53">
        <v>38</v>
      </c>
      <c r="AO53">
        <v>39</v>
      </c>
      <c r="AP53">
        <v>40</v>
      </c>
      <c r="AQ53">
        <v>41</v>
      </c>
      <c r="AR53">
        <v>42</v>
      </c>
      <c r="AS53">
        <v>43</v>
      </c>
      <c r="AT53">
        <v>44</v>
      </c>
      <c r="AU53">
        <v>45</v>
      </c>
      <c r="AV53">
        <v>46</v>
      </c>
      <c r="AW53">
        <v>47</v>
      </c>
      <c r="AX53">
        <v>48</v>
      </c>
      <c r="AY53">
        <v>49</v>
      </c>
      <c r="AZ53">
        <v>50</v>
      </c>
      <c r="BA53">
        <v>51</v>
      </c>
      <c r="BB53">
        <v>52</v>
      </c>
      <c r="BC53" s="39" t="s">
        <v>65</v>
      </c>
    </row>
    <row r="54" spans="1:55" ht="15" x14ac:dyDescent="0.25">
      <c r="A54" s="36">
        <v>1</v>
      </c>
      <c r="B54" s="36" t="s">
        <v>41</v>
      </c>
      <c r="C54" s="49">
        <f t="shared" ref="C54:AH54" si="0">C6*3*241/200</f>
        <v>0.42295500000000003</v>
      </c>
      <c r="D54" s="36">
        <f t="shared" si="0"/>
        <v>0.44464500000000001</v>
      </c>
      <c r="E54" s="36">
        <f t="shared" si="0"/>
        <v>0.41934000000000005</v>
      </c>
      <c r="F54" s="36">
        <f t="shared" si="0"/>
        <v>0.16267500000000001</v>
      </c>
      <c r="G54" s="36">
        <f t="shared" si="0"/>
        <v>0.155445</v>
      </c>
      <c r="H54" s="36">
        <f t="shared" si="0"/>
        <v>0.21328499999999997</v>
      </c>
      <c r="I54" s="36">
        <f t="shared" si="0"/>
        <v>0.35065500000000005</v>
      </c>
      <c r="J54" s="36">
        <f t="shared" si="0"/>
        <v>0.34704000000000002</v>
      </c>
      <c r="K54" s="36">
        <f t="shared" si="0"/>
        <v>0.36873</v>
      </c>
      <c r="L54" s="36">
        <f t="shared" si="0"/>
        <v>0.12291000000000001</v>
      </c>
      <c r="M54" s="36">
        <f t="shared" si="0"/>
        <v>0.11929500000000001</v>
      </c>
      <c r="N54" s="36">
        <f t="shared" si="0"/>
        <v>0.12652500000000003</v>
      </c>
      <c r="O54" s="36">
        <f t="shared" si="0"/>
        <v>0.34342500000000004</v>
      </c>
      <c r="P54" s="36">
        <f t="shared" si="0"/>
        <v>0.31089</v>
      </c>
      <c r="Q54" s="36">
        <f t="shared" si="0"/>
        <v>0.32173500000000005</v>
      </c>
      <c r="R54" s="36">
        <f t="shared" si="0"/>
        <v>0.11567999999999999</v>
      </c>
      <c r="S54" s="36">
        <f t="shared" si="0"/>
        <v>0.10122</v>
      </c>
      <c r="T54" s="36">
        <f t="shared" si="0"/>
        <v>9.0375000000000011E-2</v>
      </c>
      <c r="U54" s="36">
        <f t="shared" si="0"/>
        <v>0.24943500000000005</v>
      </c>
      <c r="V54" s="36">
        <f t="shared" si="0"/>
        <v>0.26750999999999997</v>
      </c>
      <c r="W54" s="36">
        <f t="shared" si="0"/>
        <v>0.26389499999999999</v>
      </c>
      <c r="X54" s="36">
        <f t="shared" si="0"/>
        <v>9.7604999999999997E-2</v>
      </c>
      <c r="Y54" s="36">
        <f t="shared" si="0"/>
        <v>0.11567999999999999</v>
      </c>
      <c r="Z54" s="36">
        <f t="shared" si="0"/>
        <v>9.0375000000000011E-2</v>
      </c>
      <c r="AA54" s="36">
        <f t="shared" si="0"/>
        <v>0.198825</v>
      </c>
      <c r="AB54" s="36">
        <f t="shared" si="0"/>
        <v>0.21328499999999997</v>
      </c>
      <c r="AC54" s="36">
        <f t="shared" si="0"/>
        <v>0.22413</v>
      </c>
      <c r="AD54" s="36">
        <f t="shared" si="0"/>
        <v>0.10844999999999999</v>
      </c>
      <c r="AE54" s="36">
        <f t="shared" si="0"/>
        <v>0.13375499999999999</v>
      </c>
      <c r="AF54" s="36">
        <f t="shared" si="0"/>
        <v>7.5914999999999996E-2</v>
      </c>
      <c r="AG54" s="36">
        <f t="shared" si="0"/>
        <v>0.20244000000000001</v>
      </c>
      <c r="AH54" s="36">
        <f t="shared" si="0"/>
        <v>0.184365</v>
      </c>
      <c r="AI54" s="36">
        <f t="shared" ref="AI54:BB54" si="1">AI6*3*241/200</f>
        <v>0.15182999999999999</v>
      </c>
      <c r="AJ54" s="36">
        <f t="shared" si="1"/>
        <v>9.398999999999999E-2</v>
      </c>
      <c r="AK54" s="36">
        <f t="shared" si="1"/>
        <v>8.3145000000000011E-2</v>
      </c>
      <c r="AL54" s="36">
        <f t="shared" si="1"/>
        <v>7.5914999999999996E-2</v>
      </c>
      <c r="AM54" s="36">
        <f t="shared" si="1"/>
        <v>0.13375499999999999</v>
      </c>
      <c r="AN54" s="36">
        <f t="shared" si="1"/>
        <v>0.13013999999999998</v>
      </c>
      <c r="AO54" s="36">
        <f t="shared" si="1"/>
        <v>0.12652500000000003</v>
      </c>
      <c r="AP54" s="36">
        <f t="shared" si="1"/>
        <v>7.2299999999999989E-2</v>
      </c>
      <c r="AQ54" s="36">
        <f t="shared" si="1"/>
        <v>9.7604999999999997E-2</v>
      </c>
      <c r="AR54" s="36">
        <f t="shared" si="1"/>
        <v>7.2299999999999989E-2</v>
      </c>
      <c r="AS54" s="36">
        <f t="shared" si="1"/>
        <v>0.10122</v>
      </c>
      <c r="AT54" s="36">
        <f t="shared" si="1"/>
        <v>6.8684999999999996E-2</v>
      </c>
      <c r="AU54" s="36">
        <f t="shared" si="1"/>
        <v>9.7604999999999997E-2</v>
      </c>
      <c r="AV54" s="36">
        <f t="shared" si="1"/>
        <v>5.7839999999999996E-2</v>
      </c>
      <c r="AW54" s="36">
        <f t="shared" si="1"/>
        <v>6.8684999999999996E-2</v>
      </c>
      <c r="AX54" s="36">
        <f t="shared" si="1"/>
        <v>6.5069999999999989E-2</v>
      </c>
      <c r="AY54" s="36">
        <f t="shared" si="1"/>
        <v>3.9765000000000002E-2</v>
      </c>
      <c r="AZ54" s="36">
        <f t="shared" si="1"/>
        <v>4.3380000000000002E-2</v>
      </c>
      <c r="BA54" s="36">
        <f t="shared" si="1"/>
        <v>5.0610000000000002E-2</v>
      </c>
      <c r="BB54" s="36">
        <f t="shared" si="1"/>
        <v>3.9765000000000002E-2</v>
      </c>
      <c r="BC54" s="36"/>
    </row>
    <row r="55" spans="1:55" ht="15" x14ac:dyDescent="0.25">
      <c r="A55" s="36">
        <v>2</v>
      </c>
      <c r="B55" s="36" t="s">
        <v>43</v>
      </c>
      <c r="C55" s="49">
        <f t="shared" ref="C55:R71" si="2">C7*3*241/200</f>
        <v>0.22413</v>
      </c>
      <c r="D55" s="36">
        <f t="shared" si="2"/>
        <v>0.22413</v>
      </c>
      <c r="E55" s="36">
        <f t="shared" si="2"/>
        <v>0.27112499999999995</v>
      </c>
      <c r="F55" s="36">
        <f t="shared" si="2"/>
        <v>2.5305000000000001E-2</v>
      </c>
      <c r="G55" s="36">
        <f t="shared" si="2"/>
        <v>3.9765000000000002E-2</v>
      </c>
      <c r="H55" s="36">
        <f t="shared" si="2"/>
        <v>3.9765000000000002E-2</v>
      </c>
      <c r="I55" s="36">
        <f t="shared" si="2"/>
        <v>0.16267500000000001</v>
      </c>
      <c r="J55" s="36">
        <f t="shared" si="2"/>
        <v>0.155445</v>
      </c>
      <c r="K55" s="36">
        <f t="shared" si="2"/>
        <v>0.15906000000000001</v>
      </c>
      <c r="L55" s="36">
        <f t="shared" si="2"/>
        <v>9.398999999999999E-2</v>
      </c>
      <c r="M55" s="36">
        <f t="shared" si="2"/>
        <v>0.10483500000000001</v>
      </c>
      <c r="N55" s="36">
        <f t="shared" si="2"/>
        <v>9.7604999999999997E-2</v>
      </c>
      <c r="O55" s="36">
        <f t="shared" si="2"/>
        <v>0.16267500000000001</v>
      </c>
      <c r="P55" s="36">
        <f t="shared" si="2"/>
        <v>0.16267500000000001</v>
      </c>
      <c r="Q55" s="36">
        <f t="shared" si="2"/>
        <v>0.15182999999999999</v>
      </c>
      <c r="R55" s="36">
        <f t="shared" si="2"/>
        <v>0.155445</v>
      </c>
      <c r="S55" s="36">
        <f t="shared" ref="S55:BB55" si="3">S7*3*241/200</f>
        <v>0.12652500000000003</v>
      </c>
      <c r="T55" s="36">
        <f t="shared" si="3"/>
        <v>0.11567999999999999</v>
      </c>
      <c r="U55" s="36">
        <f t="shared" si="3"/>
        <v>0.155445</v>
      </c>
      <c r="V55" s="36">
        <f t="shared" si="3"/>
        <v>0.20967000000000002</v>
      </c>
      <c r="W55" s="36">
        <f t="shared" si="3"/>
        <v>0.17713500000000004</v>
      </c>
      <c r="X55" s="36">
        <f t="shared" si="3"/>
        <v>0.15182999999999999</v>
      </c>
      <c r="Y55" s="36">
        <f t="shared" si="3"/>
        <v>0.11567999999999999</v>
      </c>
      <c r="Z55" s="36">
        <f t="shared" si="3"/>
        <v>0.13375499999999999</v>
      </c>
      <c r="AA55" s="36">
        <f t="shared" si="3"/>
        <v>0.16629000000000002</v>
      </c>
      <c r="AB55" s="36">
        <f t="shared" si="3"/>
        <v>0.18075000000000002</v>
      </c>
      <c r="AC55" s="36">
        <f t="shared" si="3"/>
        <v>0.20967000000000002</v>
      </c>
      <c r="AD55" s="36">
        <f t="shared" si="3"/>
        <v>0.18797999999999998</v>
      </c>
      <c r="AE55" s="36">
        <f t="shared" si="3"/>
        <v>0.22051500000000002</v>
      </c>
      <c r="AF55" s="36">
        <f t="shared" si="3"/>
        <v>0.14821500000000001</v>
      </c>
      <c r="AG55" s="36">
        <f t="shared" si="3"/>
        <v>0.242205</v>
      </c>
      <c r="AH55" s="36">
        <f t="shared" si="3"/>
        <v>0.25666499999999998</v>
      </c>
      <c r="AI55" s="36">
        <f t="shared" si="3"/>
        <v>0.22413</v>
      </c>
      <c r="AJ55" s="36">
        <f t="shared" si="3"/>
        <v>0.22051500000000002</v>
      </c>
      <c r="AK55" s="36">
        <f t="shared" si="3"/>
        <v>0.23859000000000002</v>
      </c>
      <c r="AL55" s="36">
        <f t="shared" si="3"/>
        <v>0.22413</v>
      </c>
      <c r="AM55" s="36">
        <f t="shared" si="3"/>
        <v>0.23497500000000002</v>
      </c>
      <c r="AN55" s="36">
        <f t="shared" si="3"/>
        <v>0.242205</v>
      </c>
      <c r="AO55" s="36">
        <f t="shared" si="3"/>
        <v>0.23497500000000002</v>
      </c>
      <c r="AP55" s="36">
        <f t="shared" si="3"/>
        <v>0.24582000000000001</v>
      </c>
      <c r="AQ55" s="36">
        <f t="shared" si="3"/>
        <v>0.28558499999999998</v>
      </c>
      <c r="AR55" s="36">
        <f t="shared" si="3"/>
        <v>0.22051500000000002</v>
      </c>
      <c r="AS55" s="36">
        <f t="shared" si="3"/>
        <v>0.30004500000000001</v>
      </c>
      <c r="AT55" s="36">
        <f t="shared" si="3"/>
        <v>0.26027999999999996</v>
      </c>
      <c r="AU55" s="36">
        <f t="shared" si="3"/>
        <v>0.32173500000000005</v>
      </c>
      <c r="AV55" s="36">
        <f t="shared" si="3"/>
        <v>0.25666499999999998</v>
      </c>
      <c r="AW55" s="36">
        <f t="shared" si="3"/>
        <v>0.30004500000000001</v>
      </c>
      <c r="AX55" s="36">
        <f t="shared" si="3"/>
        <v>0.31450500000000003</v>
      </c>
      <c r="AY55" s="36">
        <f t="shared" si="3"/>
        <v>0.36873</v>
      </c>
      <c r="AZ55" s="36">
        <f t="shared" si="3"/>
        <v>0.39041999999999999</v>
      </c>
      <c r="BA55" s="36">
        <f t="shared" si="3"/>
        <v>0.39041999999999999</v>
      </c>
      <c r="BB55" s="36">
        <f t="shared" si="3"/>
        <v>0.37595999999999996</v>
      </c>
      <c r="BC55" s="36"/>
    </row>
    <row r="56" spans="1:55" ht="15" x14ac:dyDescent="0.25">
      <c r="A56" s="36">
        <v>3</v>
      </c>
      <c r="B56" s="36" t="s">
        <v>45</v>
      </c>
      <c r="C56" s="49">
        <f t="shared" si="2"/>
        <v>0</v>
      </c>
      <c r="D56" s="36">
        <f t="shared" ref="D56:R56" si="4">D8*3*241/200</f>
        <v>0</v>
      </c>
      <c r="E56" s="36">
        <f t="shared" si="4"/>
        <v>0</v>
      </c>
      <c r="F56" s="36">
        <f t="shared" si="4"/>
        <v>0</v>
      </c>
      <c r="G56" s="36">
        <f t="shared" si="4"/>
        <v>0</v>
      </c>
      <c r="H56" s="36">
        <f t="shared" si="4"/>
        <v>0</v>
      </c>
      <c r="I56" s="36">
        <f t="shared" si="4"/>
        <v>0</v>
      </c>
      <c r="J56" s="36">
        <f t="shared" si="4"/>
        <v>0</v>
      </c>
      <c r="K56" s="36">
        <f t="shared" si="4"/>
        <v>0</v>
      </c>
      <c r="L56" s="36">
        <f t="shared" si="4"/>
        <v>0</v>
      </c>
      <c r="M56" s="36">
        <f t="shared" si="4"/>
        <v>0</v>
      </c>
      <c r="N56" s="36">
        <f t="shared" si="4"/>
        <v>0</v>
      </c>
      <c r="O56" s="36">
        <f t="shared" si="4"/>
        <v>2.8919999999999998E-2</v>
      </c>
      <c r="P56" s="36">
        <f t="shared" si="4"/>
        <v>0</v>
      </c>
      <c r="Q56" s="36">
        <f t="shared" si="4"/>
        <v>0</v>
      </c>
      <c r="R56" s="36">
        <f t="shared" si="4"/>
        <v>0</v>
      </c>
      <c r="S56" s="36">
        <f t="shared" ref="S56:BB56" si="5">S8*3*241/200</f>
        <v>0</v>
      </c>
      <c r="T56" s="36">
        <f t="shared" si="5"/>
        <v>0</v>
      </c>
      <c r="U56" s="36">
        <f t="shared" si="5"/>
        <v>0.17352000000000001</v>
      </c>
      <c r="V56" s="36">
        <f t="shared" si="5"/>
        <v>0.38319000000000003</v>
      </c>
      <c r="W56" s="36">
        <f t="shared" si="5"/>
        <v>0.22051500000000002</v>
      </c>
      <c r="X56" s="36">
        <f t="shared" si="5"/>
        <v>0</v>
      </c>
      <c r="Y56" s="36">
        <f t="shared" si="5"/>
        <v>0</v>
      </c>
      <c r="Z56" s="36">
        <f t="shared" si="5"/>
        <v>0</v>
      </c>
      <c r="AA56" s="36">
        <f t="shared" si="5"/>
        <v>0.31089</v>
      </c>
      <c r="AB56" s="36">
        <f t="shared" si="5"/>
        <v>0.32535000000000003</v>
      </c>
      <c r="AC56" s="36">
        <f t="shared" si="5"/>
        <v>0.45549000000000001</v>
      </c>
      <c r="AD56" s="36">
        <f t="shared" si="5"/>
        <v>0</v>
      </c>
      <c r="AE56" s="36">
        <f t="shared" si="5"/>
        <v>0</v>
      </c>
      <c r="AF56" s="36">
        <f t="shared" si="5"/>
        <v>0</v>
      </c>
      <c r="AG56" s="36">
        <f t="shared" si="5"/>
        <v>0.71577000000000013</v>
      </c>
      <c r="AH56" s="36">
        <f t="shared" si="5"/>
        <v>0.75191999999999992</v>
      </c>
      <c r="AI56" s="36">
        <f t="shared" si="5"/>
        <v>0.63985499999999984</v>
      </c>
      <c r="AJ56" s="36">
        <f t="shared" si="5"/>
        <v>0</v>
      </c>
      <c r="AK56" s="36">
        <f t="shared" si="5"/>
        <v>0</v>
      </c>
      <c r="AL56" s="36">
        <f t="shared" si="5"/>
        <v>0</v>
      </c>
      <c r="AM56" s="36">
        <f t="shared" si="5"/>
        <v>0.73384500000000008</v>
      </c>
      <c r="AN56" s="36">
        <f t="shared" si="5"/>
        <v>0.73023000000000016</v>
      </c>
      <c r="AO56" s="36">
        <f t="shared" si="5"/>
        <v>0.71215499999999987</v>
      </c>
      <c r="AP56" s="36">
        <f t="shared" si="5"/>
        <v>0</v>
      </c>
      <c r="AQ56" s="36">
        <f t="shared" si="5"/>
        <v>0</v>
      </c>
      <c r="AR56" s="36">
        <f t="shared" si="5"/>
        <v>0</v>
      </c>
      <c r="AS56" s="36">
        <f t="shared" si="5"/>
        <v>1.0483499999999999</v>
      </c>
      <c r="AT56" s="36">
        <f t="shared" si="5"/>
        <v>0.91820999999999997</v>
      </c>
      <c r="AU56" s="36">
        <f t="shared" si="5"/>
        <v>1.1459550000000001</v>
      </c>
      <c r="AV56" s="36">
        <f t="shared" si="5"/>
        <v>0</v>
      </c>
      <c r="AW56" s="36">
        <f t="shared" si="5"/>
        <v>0</v>
      </c>
      <c r="AX56" s="36">
        <f t="shared" si="5"/>
        <v>0</v>
      </c>
      <c r="AY56" s="36">
        <f t="shared" si="5"/>
        <v>1.5291449999999998</v>
      </c>
      <c r="AZ56" s="36">
        <f t="shared" si="5"/>
        <v>1.572525</v>
      </c>
      <c r="BA56" s="36">
        <f t="shared" si="5"/>
        <v>0</v>
      </c>
      <c r="BB56" s="36">
        <f t="shared" si="5"/>
        <v>0</v>
      </c>
      <c r="BC56" s="36"/>
    </row>
    <row r="57" spans="1:55" ht="15" x14ac:dyDescent="0.25">
      <c r="A57" s="36">
        <v>4</v>
      </c>
      <c r="B57" s="36" t="s">
        <v>46</v>
      </c>
      <c r="C57" s="49">
        <f t="shared" si="2"/>
        <v>1.0085850000000001</v>
      </c>
      <c r="D57" s="36">
        <f t="shared" si="2"/>
        <v>0.12652500000000003</v>
      </c>
      <c r="E57" s="36">
        <f t="shared" si="2"/>
        <v>0.12291000000000001</v>
      </c>
      <c r="F57" s="36">
        <f t="shared" si="2"/>
        <v>0.198825</v>
      </c>
      <c r="G57" s="36">
        <f t="shared" si="2"/>
        <v>0.19520999999999999</v>
      </c>
      <c r="H57" s="36">
        <f t="shared" si="2"/>
        <v>0.25666499999999998</v>
      </c>
      <c r="I57" s="36">
        <f t="shared" si="2"/>
        <v>0.14821500000000001</v>
      </c>
      <c r="J57" s="36">
        <f t="shared" si="2"/>
        <v>0.140985</v>
      </c>
      <c r="K57" s="36">
        <f t="shared" si="2"/>
        <v>0.14821500000000001</v>
      </c>
      <c r="L57" s="36">
        <f t="shared" si="2"/>
        <v>0.184365</v>
      </c>
      <c r="M57" s="36">
        <f t="shared" si="2"/>
        <v>0.184365</v>
      </c>
      <c r="N57" s="36">
        <f t="shared" si="2"/>
        <v>0.18797999999999998</v>
      </c>
      <c r="O57" s="36">
        <f t="shared" si="2"/>
        <v>0.155445</v>
      </c>
      <c r="P57" s="36">
        <f t="shared" si="2"/>
        <v>0.14821500000000001</v>
      </c>
      <c r="Q57" s="36">
        <f t="shared" si="2"/>
        <v>0.140985</v>
      </c>
      <c r="R57" s="36">
        <f t="shared" si="2"/>
        <v>0.184365</v>
      </c>
      <c r="S57" s="36">
        <f t="shared" ref="S57:BB57" si="6">S9*3*241/200</f>
        <v>0.169905</v>
      </c>
      <c r="T57" s="36">
        <f t="shared" si="6"/>
        <v>0.16629000000000002</v>
      </c>
      <c r="U57" s="36">
        <f t="shared" si="6"/>
        <v>0.14821500000000001</v>
      </c>
      <c r="V57" s="36">
        <f t="shared" si="6"/>
        <v>0.18075000000000002</v>
      </c>
      <c r="W57" s="36">
        <f t="shared" si="6"/>
        <v>0.15906000000000001</v>
      </c>
      <c r="X57" s="36">
        <f t="shared" si="6"/>
        <v>0.169905</v>
      </c>
      <c r="Y57" s="36">
        <f t="shared" si="6"/>
        <v>0.18797999999999998</v>
      </c>
      <c r="Z57" s="36">
        <f t="shared" si="6"/>
        <v>0.155445</v>
      </c>
      <c r="AA57" s="36">
        <f t="shared" si="6"/>
        <v>0.14459999999999998</v>
      </c>
      <c r="AB57" s="36">
        <f t="shared" si="6"/>
        <v>0.14821500000000001</v>
      </c>
      <c r="AC57" s="36">
        <f t="shared" si="6"/>
        <v>0.16267500000000001</v>
      </c>
      <c r="AD57" s="36">
        <f t="shared" si="6"/>
        <v>0.17713500000000004</v>
      </c>
      <c r="AE57" s="36">
        <f t="shared" si="6"/>
        <v>0.22051500000000002</v>
      </c>
      <c r="AF57" s="36">
        <f t="shared" si="6"/>
        <v>0.16267500000000001</v>
      </c>
      <c r="AG57" s="36">
        <f t="shared" si="6"/>
        <v>0.17713500000000004</v>
      </c>
      <c r="AH57" s="36">
        <f t="shared" si="6"/>
        <v>0.184365</v>
      </c>
      <c r="AI57" s="36">
        <f t="shared" si="6"/>
        <v>0.15906000000000001</v>
      </c>
      <c r="AJ57" s="36">
        <f t="shared" si="6"/>
        <v>0.18075000000000002</v>
      </c>
      <c r="AK57" s="36">
        <f t="shared" si="6"/>
        <v>0.18075000000000002</v>
      </c>
      <c r="AL57" s="36">
        <f t="shared" si="6"/>
        <v>0.16267500000000001</v>
      </c>
      <c r="AM57" s="36">
        <f t="shared" si="6"/>
        <v>0.15906000000000001</v>
      </c>
      <c r="AN57" s="36">
        <f t="shared" si="6"/>
        <v>0.15182999999999999</v>
      </c>
      <c r="AO57" s="36">
        <f t="shared" si="6"/>
        <v>0.155445</v>
      </c>
      <c r="AP57" s="36">
        <f t="shared" si="6"/>
        <v>0.15906000000000001</v>
      </c>
      <c r="AQ57" s="36">
        <f t="shared" si="6"/>
        <v>0.19159500000000002</v>
      </c>
      <c r="AR57" s="36">
        <f t="shared" si="6"/>
        <v>0.16267500000000001</v>
      </c>
      <c r="AS57" s="36">
        <f t="shared" si="6"/>
        <v>0.169905</v>
      </c>
      <c r="AT57" s="36">
        <f t="shared" si="6"/>
        <v>0.15182999999999999</v>
      </c>
      <c r="AU57" s="36">
        <f t="shared" si="6"/>
        <v>0.18075000000000002</v>
      </c>
      <c r="AV57" s="36">
        <f t="shared" si="6"/>
        <v>0.14821500000000001</v>
      </c>
      <c r="AW57" s="36">
        <f t="shared" si="6"/>
        <v>0.16629000000000002</v>
      </c>
      <c r="AX57" s="36">
        <f t="shared" si="6"/>
        <v>0.18075000000000002</v>
      </c>
      <c r="AY57" s="36">
        <f t="shared" si="6"/>
        <v>0.18797999999999998</v>
      </c>
      <c r="AZ57" s="36">
        <f t="shared" si="6"/>
        <v>0.19520999999999999</v>
      </c>
      <c r="BA57" s="36">
        <f t="shared" si="6"/>
        <v>0.19159500000000002</v>
      </c>
      <c r="BB57" s="36">
        <f t="shared" si="6"/>
        <v>0.18075000000000002</v>
      </c>
      <c r="BC57" s="36"/>
    </row>
    <row r="58" spans="1:55" ht="15" x14ac:dyDescent="0.25">
      <c r="A58" s="36">
        <v>5</v>
      </c>
      <c r="B58" s="36" t="s">
        <v>47</v>
      </c>
      <c r="C58" s="49">
        <f t="shared" si="2"/>
        <v>0</v>
      </c>
      <c r="D58" s="36">
        <f t="shared" si="2"/>
        <v>0.52417499999999995</v>
      </c>
      <c r="E58" s="36">
        <f t="shared" si="2"/>
        <v>0.57839999999999991</v>
      </c>
      <c r="F58" s="36">
        <f t="shared" si="2"/>
        <v>0.50248500000000007</v>
      </c>
      <c r="G58" s="36">
        <f t="shared" si="2"/>
        <v>0.495255</v>
      </c>
      <c r="H58" s="36">
        <f t="shared" si="2"/>
        <v>0.71938499999999994</v>
      </c>
      <c r="I58" s="36">
        <f t="shared" si="2"/>
        <v>0.31812000000000001</v>
      </c>
      <c r="J58" s="36">
        <f t="shared" si="2"/>
        <v>0.28558499999999998</v>
      </c>
      <c r="K58" s="36">
        <f t="shared" si="2"/>
        <v>0.32535000000000003</v>
      </c>
      <c r="L58" s="36">
        <f t="shared" si="2"/>
        <v>0.46995000000000003</v>
      </c>
      <c r="M58" s="36">
        <f t="shared" si="2"/>
        <v>0.43018499999999998</v>
      </c>
      <c r="N58" s="36">
        <f t="shared" si="2"/>
        <v>0.43018499999999998</v>
      </c>
      <c r="O58" s="36">
        <f t="shared" si="2"/>
        <v>0.30365999999999999</v>
      </c>
      <c r="P58" s="36">
        <f t="shared" si="2"/>
        <v>0.27473999999999998</v>
      </c>
      <c r="Q58" s="36">
        <f t="shared" si="2"/>
        <v>0.25666499999999998</v>
      </c>
      <c r="R58" s="36">
        <f t="shared" si="2"/>
        <v>0.38680500000000001</v>
      </c>
      <c r="S58" s="36">
        <f t="shared" ref="S58:BB58" si="7">S10*3*241/200</f>
        <v>0.34704000000000002</v>
      </c>
      <c r="T58" s="36">
        <f t="shared" si="7"/>
        <v>0.34704000000000002</v>
      </c>
      <c r="U58" s="36">
        <f t="shared" si="7"/>
        <v>0.23497500000000002</v>
      </c>
      <c r="V58" s="36">
        <f t="shared" si="7"/>
        <v>0.33619500000000002</v>
      </c>
      <c r="W58" s="36">
        <f t="shared" si="7"/>
        <v>0.28919999999999996</v>
      </c>
      <c r="X58" s="36">
        <f t="shared" si="7"/>
        <v>0.33981</v>
      </c>
      <c r="Y58" s="36">
        <f t="shared" si="7"/>
        <v>0.437415</v>
      </c>
      <c r="Z58" s="36">
        <f t="shared" si="7"/>
        <v>0.31089</v>
      </c>
      <c r="AA58" s="36">
        <f t="shared" si="7"/>
        <v>0.20605500000000002</v>
      </c>
      <c r="AB58" s="36">
        <f t="shared" si="7"/>
        <v>0.20967000000000002</v>
      </c>
      <c r="AC58" s="36">
        <f t="shared" si="7"/>
        <v>0.22051500000000002</v>
      </c>
      <c r="AD58" s="36">
        <f t="shared" si="7"/>
        <v>0.37957500000000005</v>
      </c>
      <c r="AE58" s="36">
        <f t="shared" si="7"/>
        <v>0.49164000000000002</v>
      </c>
      <c r="AF58" s="36">
        <f t="shared" si="7"/>
        <v>0.34704000000000002</v>
      </c>
      <c r="AG58" s="36">
        <f t="shared" si="7"/>
        <v>0.26027999999999996</v>
      </c>
      <c r="AH58" s="36">
        <f t="shared" si="7"/>
        <v>0.28197</v>
      </c>
      <c r="AI58" s="36">
        <f t="shared" si="7"/>
        <v>0.22051500000000002</v>
      </c>
      <c r="AJ58" s="36">
        <f t="shared" si="7"/>
        <v>0.32535000000000003</v>
      </c>
      <c r="AK58" s="36">
        <f t="shared" si="7"/>
        <v>0.30004500000000001</v>
      </c>
      <c r="AL58" s="36">
        <f t="shared" si="7"/>
        <v>0.24943500000000005</v>
      </c>
      <c r="AM58" s="36">
        <f t="shared" si="7"/>
        <v>0.18797999999999998</v>
      </c>
      <c r="AN58" s="36">
        <f t="shared" si="7"/>
        <v>0.15906000000000001</v>
      </c>
      <c r="AO58" s="36">
        <f t="shared" si="7"/>
        <v>0.169905</v>
      </c>
      <c r="AP58" s="36">
        <f t="shared" si="7"/>
        <v>0.227745</v>
      </c>
      <c r="AQ58" s="36">
        <f t="shared" si="7"/>
        <v>0.31812000000000001</v>
      </c>
      <c r="AR58" s="36">
        <f t="shared" si="7"/>
        <v>0.24582000000000001</v>
      </c>
      <c r="AS58" s="36">
        <f t="shared" si="7"/>
        <v>0.19520999999999999</v>
      </c>
      <c r="AT58" s="36">
        <f t="shared" si="7"/>
        <v>0.13736999999999999</v>
      </c>
      <c r="AU58" s="36">
        <f t="shared" si="7"/>
        <v>0.198825</v>
      </c>
      <c r="AV58" s="36">
        <f t="shared" si="7"/>
        <v>0.15906000000000001</v>
      </c>
      <c r="AW58" s="36">
        <f t="shared" si="7"/>
        <v>0.20605500000000002</v>
      </c>
      <c r="AX58" s="36">
        <f t="shared" si="7"/>
        <v>0.242205</v>
      </c>
      <c r="AY58" s="36">
        <f t="shared" si="7"/>
        <v>0.184365</v>
      </c>
      <c r="AZ58" s="36">
        <f t="shared" si="7"/>
        <v>0.21328499999999997</v>
      </c>
      <c r="BA58" s="36">
        <f t="shared" si="7"/>
        <v>0.227745</v>
      </c>
      <c r="BB58" s="36">
        <f t="shared" si="7"/>
        <v>0.18797999999999998</v>
      </c>
      <c r="BC58" s="36"/>
    </row>
    <row r="59" spans="1:55" ht="15" x14ac:dyDescent="0.25">
      <c r="A59" s="36">
        <v>6</v>
      </c>
      <c r="B59" s="36" t="s">
        <v>48</v>
      </c>
      <c r="C59" s="49">
        <f t="shared" si="2"/>
        <v>1.8074999999999997E-2</v>
      </c>
      <c r="D59" s="36">
        <f t="shared" si="2"/>
        <v>0.56394</v>
      </c>
      <c r="E59" s="36">
        <f t="shared" si="2"/>
        <v>0.56755500000000003</v>
      </c>
      <c r="F59" s="36">
        <f t="shared" si="2"/>
        <v>0.74468999999999996</v>
      </c>
      <c r="G59" s="36">
        <f t="shared" si="2"/>
        <v>0.74107500000000004</v>
      </c>
      <c r="H59" s="36">
        <f t="shared" si="2"/>
        <v>0.95074499999999995</v>
      </c>
      <c r="I59" s="36">
        <f t="shared" si="2"/>
        <v>0.59286000000000005</v>
      </c>
      <c r="J59" s="36">
        <f t="shared" si="2"/>
        <v>0.58201499999999995</v>
      </c>
      <c r="K59" s="36">
        <f t="shared" si="2"/>
        <v>0.60731999999999997</v>
      </c>
      <c r="L59" s="36">
        <f t="shared" si="2"/>
        <v>0.69769499999999995</v>
      </c>
      <c r="M59" s="36">
        <f t="shared" si="2"/>
        <v>0.65431499999999987</v>
      </c>
      <c r="N59" s="36">
        <f t="shared" si="2"/>
        <v>0.71577000000000013</v>
      </c>
      <c r="O59" s="36">
        <f t="shared" si="2"/>
        <v>0.62901000000000007</v>
      </c>
      <c r="P59" s="36">
        <f t="shared" si="2"/>
        <v>0.58562999999999998</v>
      </c>
      <c r="Q59" s="36">
        <f t="shared" si="2"/>
        <v>0.57478499999999999</v>
      </c>
      <c r="R59" s="36">
        <f t="shared" si="2"/>
        <v>0.69769499999999995</v>
      </c>
      <c r="S59" s="36">
        <f t="shared" ref="S59:BB59" si="8">S11*3*241/200</f>
        <v>0.62901000000000007</v>
      </c>
      <c r="T59" s="36">
        <f t="shared" si="8"/>
        <v>0.60009000000000001</v>
      </c>
      <c r="U59" s="36">
        <f t="shared" si="8"/>
        <v>0.55671000000000004</v>
      </c>
      <c r="V59" s="36">
        <f t="shared" si="8"/>
        <v>0.67239000000000004</v>
      </c>
      <c r="W59" s="36">
        <f t="shared" si="8"/>
        <v>0.60370500000000005</v>
      </c>
      <c r="X59" s="36">
        <f t="shared" si="8"/>
        <v>0.63624000000000003</v>
      </c>
      <c r="Y59" s="36">
        <f t="shared" si="8"/>
        <v>0.69408000000000003</v>
      </c>
      <c r="Z59" s="36">
        <f t="shared" si="8"/>
        <v>0.58924500000000002</v>
      </c>
      <c r="AA59" s="36">
        <f t="shared" si="8"/>
        <v>0.53140499999999991</v>
      </c>
      <c r="AB59" s="36">
        <f t="shared" si="8"/>
        <v>0.55671000000000004</v>
      </c>
      <c r="AC59" s="36">
        <f t="shared" si="8"/>
        <v>0.63262499999999988</v>
      </c>
      <c r="AD59" s="36">
        <f t="shared" si="8"/>
        <v>0.66154499999999994</v>
      </c>
      <c r="AE59" s="36">
        <f t="shared" si="8"/>
        <v>0.83506500000000006</v>
      </c>
      <c r="AF59" s="36">
        <f t="shared" si="8"/>
        <v>0.54586499999999993</v>
      </c>
      <c r="AG59" s="36">
        <f t="shared" si="8"/>
        <v>0.66877500000000001</v>
      </c>
      <c r="AH59" s="36">
        <f t="shared" si="8"/>
        <v>0.63985499999999984</v>
      </c>
      <c r="AI59" s="36">
        <f t="shared" si="8"/>
        <v>0.55671000000000004</v>
      </c>
      <c r="AJ59" s="36">
        <f t="shared" si="8"/>
        <v>0.67239000000000004</v>
      </c>
      <c r="AK59" s="36">
        <f t="shared" si="8"/>
        <v>0.63624000000000003</v>
      </c>
      <c r="AL59" s="36">
        <f t="shared" si="8"/>
        <v>0.59647499999999998</v>
      </c>
      <c r="AM59" s="36">
        <f t="shared" si="8"/>
        <v>0.53501999999999994</v>
      </c>
      <c r="AN59" s="36">
        <f t="shared" si="8"/>
        <v>0.57839999999999991</v>
      </c>
      <c r="AO59" s="36">
        <f t="shared" si="8"/>
        <v>0.56032499999999996</v>
      </c>
      <c r="AP59" s="36">
        <f t="shared" si="8"/>
        <v>0.58924500000000002</v>
      </c>
      <c r="AQ59" s="36">
        <f t="shared" si="8"/>
        <v>0.72661500000000001</v>
      </c>
      <c r="AR59" s="36">
        <f t="shared" si="8"/>
        <v>0.59647499999999998</v>
      </c>
      <c r="AS59" s="36">
        <f t="shared" si="8"/>
        <v>0.61093500000000001</v>
      </c>
      <c r="AT59" s="36">
        <f t="shared" si="8"/>
        <v>0.495255</v>
      </c>
      <c r="AU59" s="36">
        <f t="shared" si="8"/>
        <v>0.63624000000000003</v>
      </c>
      <c r="AV59" s="36">
        <f t="shared" si="8"/>
        <v>0.51694499999999988</v>
      </c>
      <c r="AW59" s="36">
        <f t="shared" si="8"/>
        <v>0.6434700000000001</v>
      </c>
      <c r="AX59" s="36">
        <f t="shared" si="8"/>
        <v>0.65070000000000006</v>
      </c>
      <c r="AY59" s="36">
        <f t="shared" si="8"/>
        <v>0.63262499999999988</v>
      </c>
      <c r="AZ59" s="36">
        <f t="shared" si="8"/>
        <v>0.63985499999999984</v>
      </c>
      <c r="BA59" s="36">
        <f t="shared" si="8"/>
        <v>0.65431499999999987</v>
      </c>
      <c r="BB59" s="36">
        <f t="shared" si="8"/>
        <v>0.6434700000000001</v>
      </c>
      <c r="BC59" s="36"/>
    </row>
    <row r="60" spans="1:55" ht="15" x14ac:dyDescent="0.25">
      <c r="A60" s="36">
        <v>7</v>
      </c>
      <c r="B60" s="49" t="s">
        <v>49</v>
      </c>
      <c r="C60" s="49">
        <f t="shared" si="2"/>
        <v>0.38319000000000003</v>
      </c>
      <c r="D60" s="49">
        <f t="shared" si="2"/>
        <v>6.1455000000000003E-2</v>
      </c>
      <c r="E60" s="49">
        <f t="shared" si="2"/>
        <v>2.1690000000000001E-2</v>
      </c>
      <c r="F60" s="49">
        <f t="shared" si="2"/>
        <v>0.66516000000000008</v>
      </c>
      <c r="G60" s="49">
        <f t="shared" si="2"/>
        <v>0.67962</v>
      </c>
      <c r="H60" s="49">
        <f t="shared" si="2"/>
        <v>0.90013499999999991</v>
      </c>
      <c r="I60" s="49">
        <f t="shared" si="2"/>
        <v>0.43379999999999996</v>
      </c>
      <c r="J60" s="49">
        <f t="shared" si="2"/>
        <v>0.43379999999999996</v>
      </c>
      <c r="K60" s="49">
        <f t="shared" si="2"/>
        <v>0.44103000000000003</v>
      </c>
      <c r="L60" s="49">
        <f t="shared" si="2"/>
        <v>0.78083999999999998</v>
      </c>
      <c r="M60" s="49">
        <f t="shared" si="2"/>
        <v>0.81699000000000011</v>
      </c>
      <c r="N60" s="49">
        <f t="shared" si="2"/>
        <v>0.80614500000000011</v>
      </c>
      <c r="O60" s="49">
        <f t="shared" si="2"/>
        <v>0.52417499999999995</v>
      </c>
      <c r="P60" s="49">
        <f t="shared" si="2"/>
        <v>0.49887000000000009</v>
      </c>
      <c r="Q60" s="49">
        <f t="shared" si="2"/>
        <v>0.45549000000000001</v>
      </c>
      <c r="R60" s="49">
        <f t="shared" si="2"/>
        <v>0.83506500000000006</v>
      </c>
      <c r="S60" s="49">
        <f t="shared" ref="S60:BB60" si="9">S12*3*241/200</f>
        <v>0.78445500000000012</v>
      </c>
      <c r="T60" s="49">
        <f t="shared" si="9"/>
        <v>0.75553499999999996</v>
      </c>
      <c r="U60" s="49">
        <f t="shared" si="9"/>
        <v>0.56032499999999996</v>
      </c>
      <c r="V60" s="49">
        <f t="shared" si="9"/>
        <v>0.69769499999999995</v>
      </c>
      <c r="W60" s="49">
        <f t="shared" si="9"/>
        <v>0.60370500000000005</v>
      </c>
      <c r="X60" s="49">
        <f t="shared" si="9"/>
        <v>0.81699000000000011</v>
      </c>
      <c r="Y60" s="49">
        <f t="shared" si="9"/>
        <v>0.86036999999999997</v>
      </c>
      <c r="Z60" s="49">
        <f t="shared" si="9"/>
        <v>0.74107500000000004</v>
      </c>
      <c r="AA60" s="49">
        <f t="shared" si="9"/>
        <v>0.59286000000000005</v>
      </c>
      <c r="AB60" s="49">
        <f t="shared" si="9"/>
        <v>0.60009000000000001</v>
      </c>
      <c r="AC60" s="49">
        <f t="shared" si="9"/>
        <v>0.65070000000000006</v>
      </c>
      <c r="AD60" s="49">
        <f t="shared" si="9"/>
        <v>0.84591000000000005</v>
      </c>
      <c r="AE60" s="49">
        <f t="shared" si="9"/>
        <v>1.0338899999999998</v>
      </c>
      <c r="AF60" s="49">
        <f t="shared" si="9"/>
        <v>0.82783499999999999</v>
      </c>
      <c r="AG60" s="49">
        <f t="shared" si="9"/>
        <v>0.75191999999999992</v>
      </c>
      <c r="AH60" s="49">
        <f t="shared" si="9"/>
        <v>0.82060500000000003</v>
      </c>
      <c r="AI60" s="49">
        <f t="shared" si="9"/>
        <v>0.71215499999999987</v>
      </c>
      <c r="AJ60" s="49">
        <f t="shared" si="9"/>
        <v>0.91098000000000001</v>
      </c>
      <c r="AK60" s="49">
        <f t="shared" si="9"/>
        <v>0.91098000000000001</v>
      </c>
      <c r="AL60" s="49">
        <f t="shared" si="9"/>
        <v>0.83506500000000006</v>
      </c>
      <c r="AM60" s="49">
        <f t="shared" si="9"/>
        <v>0.72300000000000009</v>
      </c>
      <c r="AN60" s="49">
        <f t="shared" si="9"/>
        <v>0.67962</v>
      </c>
      <c r="AO60" s="49">
        <f t="shared" si="9"/>
        <v>0.69769499999999995</v>
      </c>
      <c r="AP60" s="49">
        <f t="shared" si="9"/>
        <v>0.84229500000000002</v>
      </c>
      <c r="AQ60" s="49">
        <f t="shared" si="9"/>
        <v>1.0049700000000001</v>
      </c>
      <c r="AR60" s="49">
        <f t="shared" si="9"/>
        <v>0.83868000000000009</v>
      </c>
      <c r="AS60" s="49">
        <f t="shared" si="9"/>
        <v>0.81337500000000007</v>
      </c>
      <c r="AT60" s="49">
        <f t="shared" si="9"/>
        <v>0.75191999999999992</v>
      </c>
      <c r="AU60" s="49">
        <f t="shared" si="9"/>
        <v>0.86759999999999993</v>
      </c>
      <c r="AV60" s="49">
        <f t="shared" si="9"/>
        <v>0.75191999999999992</v>
      </c>
      <c r="AW60" s="49">
        <f t="shared" si="9"/>
        <v>0.81699000000000011</v>
      </c>
      <c r="AX60" s="49">
        <f t="shared" si="9"/>
        <v>1.0122000000000002</v>
      </c>
      <c r="AY60" s="49">
        <f t="shared" si="9"/>
        <v>0.94713000000000003</v>
      </c>
      <c r="AZ60" s="49">
        <f t="shared" si="9"/>
        <v>0.98328000000000004</v>
      </c>
      <c r="BA60" s="49">
        <f t="shared" si="9"/>
        <v>1.001355</v>
      </c>
      <c r="BB60" s="49">
        <f t="shared" si="9"/>
        <v>0.93628500000000003</v>
      </c>
      <c r="BC60" s="36"/>
    </row>
    <row r="61" spans="1:55" ht="15" x14ac:dyDescent="0.25">
      <c r="A61" s="36">
        <v>8</v>
      </c>
      <c r="B61" s="49" t="s">
        <v>59</v>
      </c>
      <c r="C61" s="49">
        <f t="shared" si="2"/>
        <v>0</v>
      </c>
      <c r="D61" s="49">
        <f t="shared" si="2"/>
        <v>7.9530000000000003E-2</v>
      </c>
      <c r="E61" s="49">
        <f t="shared" si="2"/>
        <v>6.5069999999999989E-2</v>
      </c>
      <c r="F61" s="49">
        <f t="shared" si="2"/>
        <v>1.0845E-2</v>
      </c>
      <c r="G61" s="49">
        <f t="shared" si="2"/>
        <v>1.0845E-2</v>
      </c>
      <c r="H61" s="49">
        <f t="shared" si="2"/>
        <v>1.0845E-2</v>
      </c>
      <c r="I61" s="49">
        <f t="shared" si="2"/>
        <v>0.11929500000000001</v>
      </c>
      <c r="J61" s="49">
        <f t="shared" si="2"/>
        <v>0.140985</v>
      </c>
      <c r="K61" s="49">
        <f t="shared" si="2"/>
        <v>0.140985</v>
      </c>
      <c r="L61" s="49">
        <f t="shared" si="2"/>
        <v>7.2299999999999994E-3</v>
      </c>
      <c r="M61" s="49">
        <f t="shared" si="2"/>
        <v>7.2299999999999994E-3</v>
      </c>
      <c r="N61" s="49">
        <f t="shared" si="2"/>
        <v>7.2299999999999994E-3</v>
      </c>
      <c r="O61" s="49">
        <f t="shared" si="2"/>
        <v>0.13736999999999999</v>
      </c>
      <c r="P61" s="49">
        <f t="shared" si="2"/>
        <v>0.140985</v>
      </c>
      <c r="Q61" s="49">
        <f t="shared" si="2"/>
        <v>0.13375499999999999</v>
      </c>
      <c r="R61" s="49">
        <f t="shared" si="2"/>
        <v>7.2299999999999994E-3</v>
      </c>
      <c r="S61" s="49">
        <f t="shared" ref="S61:BB61" si="10">S13*3*241/200</f>
        <v>7.2299999999999994E-3</v>
      </c>
      <c r="T61" s="49">
        <f t="shared" si="10"/>
        <v>7.2299999999999994E-3</v>
      </c>
      <c r="U61" s="49">
        <f t="shared" si="10"/>
        <v>0.13013999999999998</v>
      </c>
      <c r="V61" s="49">
        <f t="shared" si="10"/>
        <v>0.155445</v>
      </c>
      <c r="W61" s="49">
        <f t="shared" si="10"/>
        <v>0.14459999999999998</v>
      </c>
      <c r="X61" s="49">
        <f t="shared" si="10"/>
        <v>7.2299999999999994E-3</v>
      </c>
      <c r="Y61" s="49">
        <f t="shared" si="10"/>
        <v>1.0845E-2</v>
      </c>
      <c r="Z61" s="49">
        <f t="shared" si="10"/>
        <v>7.2299999999999994E-3</v>
      </c>
      <c r="AA61" s="49">
        <f t="shared" si="10"/>
        <v>0.11929500000000001</v>
      </c>
      <c r="AB61" s="49">
        <f t="shared" si="10"/>
        <v>0.12291000000000001</v>
      </c>
      <c r="AC61" s="49">
        <f t="shared" si="10"/>
        <v>0.13013999999999998</v>
      </c>
      <c r="AD61" s="49">
        <f t="shared" si="10"/>
        <v>3.6149999999999997E-3</v>
      </c>
      <c r="AE61" s="49">
        <f t="shared" si="10"/>
        <v>1.0845E-2</v>
      </c>
      <c r="AF61" s="49">
        <f t="shared" si="10"/>
        <v>7.2299999999999994E-3</v>
      </c>
      <c r="AG61" s="49">
        <f t="shared" si="10"/>
        <v>0.11567999999999999</v>
      </c>
      <c r="AH61" s="49">
        <f t="shared" si="10"/>
        <v>0.112065</v>
      </c>
      <c r="AI61" s="49">
        <f t="shared" si="10"/>
        <v>0.10483500000000001</v>
      </c>
      <c r="AJ61" s="49">
        <f t="shared" si="10"/>
        <v>7.2299999999999994E-3</v>
      </c>
      <c r="AK61" s="49">
        <f t="shared" si="10"/>
        <v>7.2299999999999994E-3</v>
      </c>
      <c r="AL61" s="49">
        <f t="shared" si="10"/>
        <v>7.2299999999999994E-3</v>
      </c>
      <c r="AM61" s="49">
        <f t="shared" si="10"/>
        <v>7.9530000000000003E-2</v>
      </c>
      <c r="AN61" s="49">
        <f t="shared" si="10"/>
        <v>8.3145000000000011E-2</v>
      </c>
      <c r="AO61" s="49">
        <f t="shared" si="10"/>
        <v>8.6760000000000004E-2</v>
      </c>
      <c r="AP61" s="49">
        <f t="shared" si="10"/>
        <v>3.6149999999999997E-3</v>
      </c>
      <c r="AQ61" s="49">
        <f t="shared" si="10"/>
        <v>1.0845E-2</v>
      </c>
      <c r="AR61" s="49">
        <f t="shared" si="10"/>
        <v>7.2299999999999994E-3</v>
      </c>
      <c r="AS61" s="49">
        <f t="shared" si="10"/>
        <v>6.1455000000000003E-2</v>
      </c>
      <c r="AT61" s="49">
        <f t="shared" si="10"/>
        <v>5.0610000000000002E-2</v>
      </c>
      <c r="AU61" s="49">
        <f t="shared" si="10"/>
        <v>6.1455000000000003E-2</v>
      </c>
      <c r="AV61" s="49">
        <f t="shared" si="10"/>
        <v>2.1690000000000001E-2</v>
      </c>
      <c r="AW61" s="49">
        <f t="shared" si="10"/>
        <v>1.8074999999999997E-2</v>
      </c>
      <c r="AX61" s="49">
        <f t="shared" si="10"/>
        <v>3.6149999999999997E-3</v>
      </c>
      <c r="AY61" s="49">
        <f t="shared" si="10"/>
        <v>4.6994999999999995E-2</v>
      </c>
      <c r="AZ61" s="49">
        <f t="shared" si="10"/>
        <v>5.0610000000000002E-2</v>
      </c>
      <c r="BA61" s="49">
        <f t="shared" si="10"/>
        <v>5.7839999999999996E-2</v>
      </c>
      <c r="BB61" s="49">
        <f t="shared" si="10"/>
        <v>5.0610000000000002E-2</v>
      </c>
      <c r="BC61" s="36"/>
    </row>
    <row r="62" spans="1:55" ht="15" x14ac:dyDescent="0.25">
      <c r="A62" s="36">
        <v>9</v>
      </c>
      <c r="B62" s="36" t="s">
        <v>50</v>
      </c>
      <c r="C62" s="49">
        <f t="shared" si="2"/>
        <v>0.10483500000000001</v>
      </c>
      <c r="D62" s="36">
        <f t="shared" si="2"/>
        <v>0.45549000000000001</v>
      </c>
      <c r="E62" s="36">
        <f t="shared" si="2"/>
        <v>0.47356500000000001</v>
      </c>
      <c r="F62" s="36">
        <f t="shared" si="2"/>
        <v>0.39041999999999999</v>
      </c>
      <c r="G62" s="36">
        <f t="shared" si="2"/>
        <v>0.39041999999999999</v>
      </c>
      <c r="H62" s="36">
        <f t="shared" si="2"/>
        <v>0.51694499999999988</v>
      </c>
      <c r="I62" s="36">
        <f t="shared" si="2"/>
        <v>0.38680500000000001</v>
      </c>
      <c r="J62" s="36">
        <f t="shared" si="2"/>
        <v>0.35788500000000006</v>
      </c>
      <c r="K62" s="36">
        <f t="shared" si="2"/>
        <v>0.38680500000000001</v>
      </c>
      <c r="L62" s="36">
        <f t="shared" si="2"/>
        <v>0.36873</v>
      </c>
      <c r="M62" s="36">
        <f t="shared" si="2"/>
        <v>0.36873</v>
      </c>
      <c r="N62" s="36">
        <f t="shared" si="2"/>
        <v>0.38680500000000001</v>
      </c>
      <c r="O62" s="36">
        <f t="shared" si="2"/>
        <v>0.38319000000000003</v>
      </c>
      <c r="P62" s="36">
        <f t="shared" si="2"/>
        <v>0.36873</v>
      </c>
      <c r="Q62" s="36">
        <f t="shared" si="2"/>
        <v>0.35065500000000005</v>
      </c>
      <c r="R62" s="36">
        <f t="shared" si="2"/>
        <v>0.38319000000000003</v>
      </c>
      <c r="S62" s="36">
        <f t="shared" ref="S62:BB62" si="11">S14*3*241/200</f>
        <v>0.34342500000000004</v>
      </c>
      <c r="T62" s="36">
        <f t="shared" si="11"/>
        <v>0.33258000000000004</v>
      </c>
      <c r="U62" s="36">
        <f t="shared" si="11"/>
        <v>0.32535000000000003</v>
      </c>
      <c r="V62" s="36">
        <f t="shared" si="11"/>
        <v>0.39403500000000002</v>
      </c>
      <c r="W62" s="36">
        <f t="shared" si="11"/>
        <v>0.36150000000000004</v>
      </c>
      <c r="X62" s="36">
        <f t="shared" si="11"/>
        <v>0.34342500000000004</v>
      </c>
      <c r="Y62" s="36">
        <f t="shared" si="11"/>
        <v>0.38319000000000003</v>
      </c>
      <c r="Z62" s="36">
        <f t="shared" si="11"/>
        <v>0.32535000000000003</v>
      </c>
      <c r="AA62" s="36">
        <f t="shared" si="11"/>
        <v>0.31450500000000003</v>
      </c>
      <c r="AB62" s="36">
        <f t="shared" si="11"/>
        <v>0.32535000000000003</v>
      </c>
      <c r="AC62" s="36">
        <f t="shared" si="11"/>
        <v>0.35788500000000006</v>
      </c>
      <c r="AD62" s="36">
        <f t="shared" si="11"/>
        <v>0.36150000000000004</v>
      </c>
      <c r="AE62" s="36">
        <f t="shared" si="11"/>
        <v>0.45549000000000001</v>
      </c>
      <c r="AF62" s="36">
        <f t="shared" si="11"/>
        <v>0.31450500000000003</v>
      </c>
      <c r="AG62" s="36">
        <f t="shared" si="11"/>
        <v>0.37957500000000005</v>
      </c>
      <c r="AH62" s="36">
        <f t="shared" si="11"/>
        <v>0.37595999999999996</v>
      </c>
      <c r="AI62" s="36">
        <f t="shared" si="11"/>
        <v>0.32896500000000001</v>
      </c>
      <c r="AJ62" s="36">
        <f t="shared" si="11"/>
        <v>0.37595999999999996</v>
      </c>
      <c r="AK62" s="36">
        <f t="shared" si="11"/>
        <v>0.35788500000000006</v>
      </c>
      <c r="AL62" s="36">
        <f t="shared" si="11"/>
        <v>0.32896500000000001</v>
      </c>
      <c r="AM62" s="36">
        <f t="shared" si="11"/>
        <v>0.31089</v>
      </c>
      <c r="AN62" s="36">
        <f t="shared" si="11"/>
        <v>0.32535000000000003</v>
      </c>
      <c r="AO62" s="36">
        <f t="shared" si="11"/>
        <v>0.31812000000000001</v>
      </c>
      <c r="AP62" s="36">
        <f t="shared" si="11"/>
        <v>0.32896500000000001</v>
      </c>
      <c r="AQ62" s="36">
        <f t="shared" si="11"/>
        <v>0.40126499999999998</v>
      </c>
      <c r="AR62" s="36">
        <f t="shared" si="11"/>
        <v>0.33981</v>
      </c>
      <c r="AS62" s="36">
        <f t="shared" si="11"/>
        <v>0.35065500000000005</v>
      </c>
      <c r="AT62" s="36">
        <f t="shared" si="11"/>
        <v>0.28919999999999996</v>
      </c>
      <c r="AU62" s="36">
        <f t="shared" si="11"/>
        <v>0.36873</v>
      </c>
      <c r="AV62" s="36">
        <f t="shared" si="11"/>
        <v>0.29281499999999999</v>
      </c>
      <c r="AW62" s="36">
        <f t="shared" si="11"/>
        <v>0.35427000000000008</v>
      </c>
      <c r="AX62" s="36">
        <f t="shared" si="11"/>
        <v>0.37595999999999996</v>
      </c>
      <c r="AY62" s="36">
        <f t="shared" si="11"/>
        <v>0.37234499999999998</v>
      </c>
      <c r="AZ62" s="36">
        <f t="shared" si="11"/>
        <v>0.37234499999999998</v>
      </c>
      <c r="BA62" s="36">
        <f t="shared" si="11"/>
        <v>0.37957500000000005</v>
      </c>
      <c r="BB62" s="36">
        <f t="shared" si="11"/>
        <v>0.36873</v>
      </c>
      <c r="BC62" s="36"/>
    </row>
    <row r="63" spans="1:55" ht="15" x14ac:dyDescent="0.25">
      <c r="A63" s="36">
        <v>10</v>
      </c>
      <c r="B63" s="36" t="s">
        <v>51</v>
      </c>
      <c r="C63" s="49">
        <f t="shared" si="2"/>
        <v>1.4459999999999999E-2</v>
      </c>
      <c r="D63" s="36">
        <f t="shared" si="2"/>
        <v>9.7604999999999997E-2</v>
      </c>
      <c r="E63" s="36">
        <f t="shared" si="2"/>
        <v>8.6760000000000004E-2</v>
      </c>
      <c r="F63" s="36">
        <f t="shared" si="2"/>
        <v>0.19159500000000002</v>
      </c>
      <c r="G63" s="36">
        <f t="shared" si="2"/>
        <v>0.15906000000000001</v>
      </c>
      <c r="H63" s="36">
        <f t="shared" si="2"/>
        <v>0.25305000000000005</v>
      </c>
      <c r="I63" s="36">
        <f t="shared" si="2"/>
        <v>0.155445</v>
      </c>
      <c r="J63" s="36">
        <f t="shared" si="2"/>
        <v>0.140985</v>
      </c>
      <c r="K63" s="36">
        <f t="shared" si="2"/>
        <v>0.140985</v>
      </c>
      <c r="L63" s="36">
        <f t="shared" si="2"/>
        <v>0.18797999999999998</v>
      </c>
      <c r="M63" s="36">
        <f t="shared" si="2"/>
        <v>0.22051500000000002</v>
      </c>
      <c r="N63" s="36">
        <f t="shared" si="2"/>
        <v>0.169905</v>
      </c>
      <c r="O63" s="36">
        <f t="shared" si="2"/>
        <v>0.15906000000000001</v>
      </c>
      <c r="P63" s="36">
        <f t="shared" si="2"/>
        <v>0.15182999999999999</v>
      </c>
      <c r="Q63" s="36">
        <f t="shared" si="2"/>
        <v>0.13375499999999999</v>
      </c>
      <c r="R63" s="36">
        <f t="shared" si="2"/>
        <v>0.18075000000000002</v>
      </c>
      <c r="S63" s="36">
        <f t="shared" ref="S63:BB63" si="12">S15*3*241/200</f>
        <v>0.16629000000000002</v>
      </c>
      <c r="T63" s="36">
        <f t="shared" si="12"/>
        <v>0.19520999999999999</v>
      </c>
      <c r="U63" s="36">
        <f t="shared" si="12"/>
        <v>0.15182999999999999</v>
      </c>
      <c r="V63" s="36">
        <f t="shared" si="12"/>
        <v>0.198825</v>
      </c>
      <c r="W63" s="36">
        <f t="shared" si="12"/>
        <v>0.198825</v>
      </c>
      <c r="X63" s="36">
        <f t="shared" si="12"/>
        <v>0.18075000000000002</v>
      </c>
      <c r="Y63" s="36">
        <f t="shared" si="12"/>
        <v>0.18075000000000002</v>
      </c>
      <c r="Z63" s="36">
        <f t="shared" si="12"/>
        <v>0.184365</v>
      </c>
      <c r="AA63" s="36">
        <f t="shared" si="12"/>
        <v>0.184365</v>
      </c>
      <c r="AB63" s="36">
        <f t="shared" si="12"/>
        <v>0.15906000000000001</v>
      </c>
      <c r="AC63" s="36">
        <f t="shared" si="12"/>
        <v>0.11567999999999999</v>
      </c>
      <c r="AD63" s="36">
        <f t="shared" si="12"/>
        <v>0.17713500000000004</v>
      </c>
      <c r="AE63" s="36">
        <f t="shared" si="12"/>
        <v>0.169905</v>
      </c>
      <c r="AF63" s="36">
        <f t="shared" si="12"/>
        <v>0.25666499999999998</v>
      </c>
      <c r="AG63" s="36">
        <f t="shared" si="12"/>
        <v>0.17352000000000001</v>
      </c>
      <c r="AH63" s="36">
        <f t="shared" si="12"/>
        <v>0.23859000000000002</v>
      </c>
      <c r="AI63" s="36">
        <f t="shared" si="12"/>
        <v>0.22051500000000002</v>
      </c>
      <c r="AJ63" s="36">
        <f t="shared" si="12"/>
        <v>0.19520999999999999</v>
      </c>
      <c r="AK63" s="36">
        <f t="shared" si="12"/>
        <v>0.21689999999999998</v>
      </c>
      <c r="AL63" s="36">
        <f t="shared" si="12"/>
        <v>0.21689999999999998</v>
      </c>
      <c r="AM63" s="36">
        <f t="shared" si="12"/>
        <v>0.23135999999999998</v>
      </c>
      <c r="AN63" s="36">
        <f t="shared" si="12"/>
        <v>0.15182999999999999</v>
      </c>
      <c r="AO63" s="36">
        <f t="shared" si="12"/>
        <v>0.18075000000000002</v>
      </c>
      <c r="AP63" s="36">
        <f t="shared" si="12"/>
        <v>0.20605500000000002</v>
      </c>
      <c r="AQ63" s="36">
        <f t="shared" si="12"/>
        <v>0.17352000000000001</v>
      </c>
      <c r="AR63" s="36">
        <f t="shared" si="12"/>
        <v>0.21328499999999997</v>
      </c>
      <c r="AS63" s="36">
        <f t="shared" si="12"/>
        <v>0.23135999999999998</v>
      </c>
      <c r="AT63" s="36">
        <f t="shared" si="12"/>
        <v>0.25305000000000005</v>
      </c>
      <c r="AU63" s="36">
        <f t="shared" si="12"/>
        <v>0.198825</v>
      </c>
      <c r="AV63" s="36">
        <f t="shared" si="12"/>
        <v>0.23135999999999998</v>
      </c>
      <c r="AW63" s="36">
        <f t="shared" si="12"/>
        <v>0.17713500000000004</v>
      </c>
      <c r="AX63" s="36">
        <f t="shared" si="12"/>
        <v>0.23135999999999998</v>
      </c>
      <c r="AY63" s="36">
        <f t="shared" si="12"/>
        <v>0.24943500000000005</v>
      </c>
      <c r="AZ63" s="36">
        <f t="shared" si="12"/>
        <v>0.27835500000000002</v>
      </c>
      <c r="BA63" s="36">
        <f t="shared" si="12"/>
        <v>0.27473999999999998</v>
      </c>
      <c r="BB63" s="36">
        <f t="shared" si="12"/>
        <v>0.23859000000000002</v>
      </c>
      <c r="BC63" s="36"/>
    </row>
    <row r="64" spans="1:55" ht="15" x14ac:dyDescent="0.25">
      <c r="A64" s="36">
        <v>11</v>
      </c>
      <c r="B64" s="36" t="s">
        <v>52</v>
      </c>
      <c r="C64" s="49">
        <f t="shared" si="2"/>
        <v>4.0162650000000006</v>
      </c>
      <c r="D64" s="36">
        <f t="shared" si="2"/>
        <v>0.26027999999999996</v>
      </c>
      <c r="E64" s="36">
        <f t="shared" si="2"/>
        <v>0.22413</v>
      </c>
      <c r="F64" s="36">
        <f t="shared" si="2"/>
        <v>0.68323499999999993</v>
      </c>
      <c r="G64" s="36">
        <f t="shared" si="2"/>
        <v>0.68323499999999993</v>
      </c>
      <c r="H64" s="36">
        <f t="shared" si="2"/>
        <v>0.88206000000000007</v>
      </c>
      <c r="I64" s="36">
        <f t="shared" si="2"/>
        <v>0.46995000000000003</v>
      </c>
      <c r="J64" s="36">
        <f t="shared" si="2"/>
        <v>0.48079500000000003</v>
      </c>
      <c r="K64" s="36">
        <f t="shared" si="2"/>
        <v>0.48441000000000001</v>
      </c>
      <c r="L64" s="36">
        <f t="shared" si="2"/>
        <v>0.66154499999999994</v>
      </c>
      <c r="M64" s="36">
        <f t="shared" si="2"/>
        <v>0.61816500000000008</v>
      </c>
      <c r="N64" s="36">
        <f t="shared" si="2"/>
        <v>0.67962</v>
      </c>
      <c r="O64" s="36">
        <f t="shared" si="2"/>
        <v>0.53140499999999991</v>
      </c>
      <c r="P64" s="36">
        <f t="shared" si="2"/>
        <v>0.48441000000000001</v>
      </c>
      <c r="Q64" s="36">
        <f t="shared" si="2"/>
        <v>0.47356500000000001</v>
      </c>
      <c r="R64" s="36">
        <f t="shared" si="2"/>
        <v>0.67600499999999997</v>
      </c>
      <c r="S64" s="36">
        <f t="shared" ref="S64:BB64" si="13">S16*3*241/200</f>
        <v>0.60370500000000005</v>
      </c>
      <c r="T64" s="36">
        <f t="shared" si="13"/>
        <v>0.57116999999999996</v>
      </c>
      <c r="U64" s="36">
        <f t="shared" si="13"/>
        <v>0.48441000000000001</v>
      </c>
      <c r="V64" s="36">
        <f t="shared" si="13"/>
        <v>0.61454999999999993</v>
      </c>
      <c r="W64" s="36">
        <f t="shared" si="13"/>
        <v>0.53501999999999994</v>
      </c>
      <c r="X64" s="36">
        <f t="shared" si="13"/>
        <v>0.61816500000000008</v>
      </c>
      <c r="Y64" s="36">
        <f t="shared" si="13"/>
        <v>0.66516000000000008</v>
      </c>
      <c r="Z64" s="36">
        <f t="shared" si="13"/>
        <v>0.57116999999999996</v>
      </c>
      <c r="AA64" s="36">
        <f t="shared" si="13"/>
        <v>0.45187500000000003</v>
      </c>
      <c r="AB64" s="36">
        <f t="shared" si="13"/>
        <v>0.50610000000000011</v>
      </c>
      <c r="AC64" s="36">
        <f t="shared" si="13"/>
        <v>0.58201499999999995</v>
      </c>
      <c r="AD64" s="36">
        <f t="shared" si="13"/>
        <v>0.65070000000000006</v>
      </c>
      <c r="AE64" s="36">
        <f t="shared" si="13"/>
        <v>0.82422000000000006</v>
      </c>
      <c r="AF64" s="36">
        <f t="shared" si="13"/>
        <v>0.495255</v>
      </c>
      <c r="AG64" s="36">
        <f t="shared" si="13"/>
        <v>0.63985499999999984</v>
      </c>
      <c r="AH64" s="36">
        <f t="shared" si="13"/>
        <v>0.58201499999999995</v>
      </c>
      <c r="AI64" s="36">
        <f t="shared" si="13"/>
        <v>0.52778999999999998</v>
      </c>
      <c r="AJ64" s="36">
        <f t="shared" si="13"/>
        <v>0.66877500000000001</v>
      </c>
      <c r="AK64" s="36">
        <f t="shared" si="13"/>
        <v>0.63985499999999984</v>
      </c>
      <c r="AL64" s="36">
        <f t="shared" si="13"/>
        <v>0.59647499999999998</v>
      </c>
      <c r="AM64" s="36">
        <f t="shared" si="13"/>
        <v>0.495255</v>
      </c>
      <c r="AN64" s="36">
        <f t="shared" si="13"/>
        <v>0.57116999999999996</v>
      </c>
      <c r="AO64" s="36">
        <f t="shared" si="13"/>
        <v>0.54947999999999997</v>
      </c>
      <c r="AP64" s="36">
        <f t="shared" si="13"/>
        <v>0.60009000000000001</v>
      </c>
      <c r="AQ64" s="36">
        <f t="shared" si="13"/>
        <v>0.73746</v>
      </c>
      <c r="AR64" s="36">
        <f t="shared" si="13"/>
        <v>0.59647499999999998</v>
      </c>
      <c r="AS64" s="36">
        <f t="shared" si="13"/>
        <v>0.62178</v>
      </c>
      <c r="AT64" s="36">
        <f t="shared" si="13"/>
        <v>0.47356500000000001</v>
      </c>
      <c r="AU64" s="36">
        <f t="shared" si="13"/>
        <v>0.65070000000000006</v>
      </c>
      <c r="AV64" s="36">
        <f t="shared" si="13"/>
        <v>0.53501999999999994</v>
      </c>
      <c r="AW64" s="36">
        <f t="shared" si="13"/>
        <v>0.66516000000000008</v>
      </c>
      <c r="AX64" s="36">
        <f t="shared" si="13"/>
        <v>0.67239000000000004</v>
      </c>
      <c r="AY64" s="36">
        <f t="shared" si="13"/>
        <v>0.66877500000000001</v>
      </c>
      <c r="AZ64" s="36">
        <f t="shared" si="13"/>
        <v>0.67600499999999997</v>
      </c>
      <c r="BA64" s="36">
        <f t="shared" si="13"/>
        <v>0.65793000000000001</v>
      </c>
      <c r="BB64" s="36">
        <f t="shared" si="13"/>
        <v>0.65070000000000006</v>
      </c>
      <c r="BC64" s="36"/>
    </row>
    <row r="65" spans="1:55" ht="15" x14ac:dyDescent="0.25">
      <c r="A65" s="36">
        <v>12</v>
      </c>
      <c r="B65" s="36" t="s">
        <v>60</v>
      </c>
      <c r="C65" s="49">
        <f t="shared" si="2"/>
        <v>0</v>
      </c>
      <c r="D65" s="36">
        <f t="shared" si="2"/>
        <v>9.398999999999999E-2</v>
      </c>
      <c r="E65" s="36">
        <f t="shared" si="2"/>
        <v>8.3145000000000011E-2</v>
      </c>
      <c r="F65" s="36">
        <f t="shared" si="2"/>
        <v>0.19159500000000002</v>
      </c>
      <c r="G65" s="36">
        <f t="shared" si="2"/>
        <v>0.18797999999999998</v>
      </c>
      <c r="H65" s="36">
        <f t="shared" si="2"/>
        <v>0.24943500000000005</v>
      </c>
      <c r="I65" s="36">
        <f t="shared" si="2"/>
        <v>0.13375499999999999</v>
      </c>
      <c r="J65" s="36">
        <f t="shared" si="2"/>
        <v>0.13013999999999998</v>
      </c>
      <c r="K65" s="36">
        <f t="shared" si="2"/>
        <v>0.13736999999999999</v>
      </c>
      <c r="L65" s="36">
        <f t="shared" si="2"/>
        <v>0.184365</v>
      </c>
      <c r="M65" s="36">
        <f t="shared" si="2"/>
        <v>0.18075000000000002</v>
      </c>
      <c r="N65" s="36">
        <f t="shared" si="2"/>
        <v>0.18797999999999998</v>
      </c>
      <c r="O65" s="36">
        <f t="shared" si="2"/>
        <v>0.14459999999999998</v>
      </c>
      <c r="P65" s="36">
        <f t="shared" si="2"/>
        <v>0.13736999999999999</v>
      </c>
      <c r="Q65" s="36">
        <f t="shared" si="2"/>
        <v>0.13013999999999998</v>
      </c>
      <c r="R65" s="36">
        <f t="shared" si="2"/>
        <v>0.18075000000000002</v>
      </c>
      <c r="S65" s="36">
        <f t="shared" ref="S65:BB65" si="14">S17*3*241/200</f>
        <v>0.169905</v>
      </c>
      <c r="T65" s="36">
        <f t="shared" si="14"/>
        <v>0.16629000000000002</v>
      </c>
      <c r="U65" s="36">
        <f t="shared" si="14"/>
        <v>0.13736999999999999</v>
      </c>
      <c r="V65" s="36">
        <f t="shared" si="14"/>
        <v>0.169905</v>
      </c>
      <c r="W65" s="36">
        <f t="shared" si="14"/>
        <v>0.15182999999999999</v>
      </c>
      <c r="X65" s="36">
        <f t="shared" si="14"/>
        <v>0.169905</v>
      </c>
      <c r="Y65" s="36">
        <f t="shared" si="14"/>
        <v>0.18797999999999998</v>
      </c>
      <c r="Z65" s="36">
        <f t="shared" si="14"/>
        <v>0.16267500000000001</v>
      </c>
      <c r="AA65" s="36">
        <f t="shared" si="14"/>
        <v>0.140985</v>
      </c>
      <c r="AB65" s="36">
        <f t="shared" si="14"/>
        <v>0.140985</v>
      </c>
      <c r="AC65" s="36">
        <f t="shared" si="14"/>
        <v>0.15906000000000001</v>
      </c>
      <c r="AD65" s="36">
        <f t="shared" si="14"/>
        <v>0.17352000000000001</v>
      </c>
      <c r="AE65" s="36">
        <f t="shared" si="14"/>
        <v>0.22413</v>
      </c>
      <c r="AF65" s="36">
        <f t="shared" si="14"/>
        <v>0.16267500000000001</v>
      </c>
      <c r="AG65" s="36">
        <f t="shared" si="14"/>
        <v>0.17352000000000001</v>
      </c>
      <c r="AH65" s="36">
        <f t="shared" si="14"/>
        <v>0.18075000000000002</v>
      </c>
      <c r="AI65" s="36">
        <f t="shared" si="14"/>
        <v>0.16267500000000001</v>
      </c>
      <c r="AJ65" s="36">
        <f t="shared" si="14"/>
        <v>0.184365</v>
      </c>
      <c r="AK65" s="36">
        <f t="shared" si="14"/>
        <v>0.184365</v>
      </c>
      <c r="AL65" s="36">
        <f t="shared" si="14"/>
        <v>0.16629000000000002</v>
      </c>
      <c r="AM65" s="36">
        <f t="shared" si="14"/>
        <v>0.15906000000000001</v>
      </c>
      <c r="AN65" s="36">
        <f t="shared" si="14"/>
        <v>0.155445</v>
      </c>
      <c r="AO65" s="36">
        <f t="shared" si="14"/>
        <v>0.155445</v>
      </c>
      <c r="AP65" s="36">
        <f t="shared" si="14"/>
        <v>0.16267500000000001</v>
      </c>
      <c r="AQ65" s="36">
        <f t="shared" si="14"/>
        <v>0.198825</v>
      </c>
      <c r="AR65" s="36">
        <f t="shared" si="14"/>
        <v>0.169905</v>
      </c>
      <c r="AS65" s="36">
        <f t="shared" si="14"/>
        <v>0.17713500000000004</v>
      </c>
      <c r="AT65" s="36">
        <f t="shared" si="14"/>
        <v>0.155445</v>
      </c>
      <c r="AU65" s="36">
        <f t="shared" si="14"/>
        <v>0.184365</v>
      </c>
      <c r="AV65" s="36">
        <f t="shared" si="14"/>
        <v>0.155445</v>
      </c>
      <c r="AW65" s="36">
        <f t="shared" si="14"/>
        <v>0.17713500000000004</v>
      </c>
      <c r="AX65" s="36">
        <f t="shared" si="14"/>
        <v>0.19159500000000002</v>
      </c>
      <c r="AY65" s="36">
        <f t="shared" si="14"/>
        <v>0.19159500000000002</v>
      </c>
      <c r="AZ65" s="36">
        <f t="shared" si="14"/>
        <v>0.198825</v>
      </c>
      <c r="BA65" s="36">
        <f t="shared" si="14"/>
        <v>0.198825</v>
      </c>
      <c r="BB65" s="36">
        <f t="shared" si="14"/>
        <v>0.19520999999999999</v>
      </c>
      <c r="BC65" s="36"/>
    </row>
    <row r="66" spans="1:55" ht="15" x14ac:dyDescent="0.25">
      <c r="A66" s="36">
        <v>13</v>
      </c>
      <c r="B66" s="36" t="s">
        <v>61</v>
      </c>
      <c r="C66" s="49">
        <f t="shared" si="2"/>
        <v>0</v>
      </c>
      <c r="D66" s="36">
        <f t="shared" si="2"/>
        <v>0</v>
      </c>
      <c r="E66" s="36">
        <f t="shared" si="2"/>
        <v>0</v>
      </c>
      <c r="F66" s="36">
        <f t="shared" si="2"/>
        <v>0</v>
      </c>
      <c r="G66" s="36">
        <f t="shared" si="2"/>
        <v>0</v>
      </c>
      <c r="H66" s="36">
        <f t="shared" si="2"/>
        <v>0</v>
      </c>
      <c r="I66" s="36">
        <f t="shared" si="2"/>
        <v>0</v>
      </c>
      <c r="J66" s="36">
        <f t="shared" si="2"/>
        <v>0</v>
      </c>
      <c r="K66" s="36">
        <f t="shared" si="2"/>
        <v>0</v>
      </c>
      <c r="L66" s="36">
        <f t="shared" si="2"/>
        <v>0</v>
      </c>
      <c r="M66" s="36">
        <f t="shared" si="2"/>
        <v>0</v>
      </c>
      <c r="N66" s="36">
        <f t="shared" si="2"/>
        <v>0</v>
      </c>
      <c r="O66" s="36">
        <f t="shared" si="2"/>
        <v>0</v>
      </c>
      <c r="P66" s="36">
        <f t="shared" si="2"/>
        <v>0</v>
      </c>
      <c r="Q66" s="36">
        <f t="shared" si="2"/>
        <v>0</v>
      </c>
      <c r="R66" s="36">
        <f t="shared" si="2"/>
        <v>0</v>
      </c>
      <c r="S66" s="36">
        <f t="shared" ref="S66:BB66" si="15">S18*3*241/200</f>
        <v>0</v>
      </c>
      <c r="T66" s="36">
        <f t="shared" si="15"/>
        <v>0</v>
      </c>
      <c r="U66" s="36">
        <f t="shared" si="15"/>
        <v>0</v>
      </c>
      <c r="V66" s="36">
        <f t="shared" si="15"/>
        <v>0</v>
      </c>
      <c r="W66" s="36">
        <f t="shared" si="15"/>
        <v>0</v>
      </c>
      <c r="X66" s="36">
        <f t="shared" si="15"/>
        <v>0</v>
      </c>
      <c r="Y66" s="36">
        <f t="shared" si="15"/>
        <v>0</v>
      </c>
      <c r="Z66" s="36">
        <f t="shared" si="15"/>
        <v>0</v>
      </c>
      <c r="AA66" s="36">
        <f t="shared" si="15"/>
        <v>0</v>
      </c>
      <c r="AB66" s="36">
        <f t="shared" si="15"/>
        <v>0</v>
      </c>
      <c r="AC66" s="36">
        <f t="shared" si="15"/>
        <v>0</v>
      </c>
      <c r="AD66" s="36">
        <f t="shared" si="15"/>
        <v>0</v>
      </c>
      <c r="AE66" s="36">
        <f t="shared" si="15"/>
        <v>0</v>
      </c>
      <c r="AF66" s="36">
        <f t="shared" si="15"/>
        <v>0</v>
      </c>
      <c r="AG66" s="36">
        <f t="shared" si="15"/>
        <v>0</v>
      </c>
      <c r="AH66" s="36">
        <f t="shared" si="15"/>
        <v>0</v>
      </c>
      <c r="AI66" s="36">
        <f t="shared" si="15"/>
        <v>0</v>
      </c>
      <c r="AJ66" s="36">
        <f t="shared" si="15"/>
        <v>0</v>
      </c>
      <c r="AK66" s="36">
        <f t="shared" si="15"/>
        <v>0</v>
      </c>
      <c r="AL66" s="36">
        <f t="shared" si="15"/>
        <v>0</v>
      </c>
      <c r="AM66" s="36">
        <f t="shared" si="15"/>
        <v>0</v>
      </c>
      <c r="AN66" s="36">
        <f t="shared" si="15"/>
        <v>0</v>
      </c>
      <c r="AO66" s="36">
        <f t="shared" si="15"/>
        <v>0</v>
      </c>
      <c r="AP66" s="36">
        <f t="shared" si="15"/>
        <v>0</v>
      </c>
      <c r="AQ66" s="36">
        <f t="shared" si="15"/>
        <v>0</v>
      </c>
      <c r="AR66" s="36">
        <f t="shared" si="15"/>
        <v>0</v>
      </c>
      <c r="AS66" s="36">
        <f t="shared" si="15"/>
        <v>0</v>
      </c>
      <c r="AT66" s="36">
        <f t="shared" si="15"/>
        <v>0</v>
      </c>
      <c r="AU66" s="36">
        <f t="shared" si="15"/>
        <v>0</v>
      </c>
      <c r="AV66" s="36">
        <f t="shared" si="15"/>
        <v>0</v>
      </c>
      <c r="AW66" s="36">
        <f t="shared" si="15"/>
        <v>0</v>
      </c>
      <c r="AX66" s="36">
        <f t="shared" si="15"/>
        <v>0</v>
      </c>
      <c r="AY66" s="36">
        <f t="shared" si="15"/>
        <v>0</v>
      </c>
      <c r="AZ66" s="36">
        <f t="shared" si="15"/>
        <v>0</v>
      </c>
      <c r="BA66" s="36">
        <f t="shared" si="15"/>
        <v>0</v>
      </c>
      <c r="BB66" s="36">
        <f t="shared" si="15"/>
        <v>0</v>
      </c>
      <c r="BC66" s="36"/>
    </row>
    <row r="67" spans="1:55" ht="15" x14ac:dyDescent="0.25">
      <c r="A67" s="36">
        <v>14</v>
      </c>
      <c r="B67" s="36" t="s">
        <v>53</v>
      </c>
      <c r="C67" s="49">
        <f t="shared" si="2"/>
        <v>7.2299999999999994E-3</v>
      </c>
      <c r="D67" s="36">
        <f t="shared" si="2"/>
        <v>4.6994999999999995E-2</v>
      </c>
      <c r="E67" s="36">
        <f t="shared" si="2"/>
        <v>4.3380000000000002E-2</v>
      </c>
      <c r="F67" s="36">
        <f t="shared" si="2"/>
        <v>7.9530000000000003E-2</v>
      </c>
      <c r="G67" s="36">
        <f t="shared" si="2"/>
        <v>7.9530000000000003E-2</v>
      </c>
      <c r="H67" s="36">
        <f t="shared" si="2"/>
        <v>0.10483500000000001</v>
      </c>
      <c r="I67" s="36">
        <f t="shared" si="2"/>
        <v>6.1455000000000003E-2</v>
      </c>
      <c r="J67" s="36">
        <f t="shared" si="2"/>
        <v>6.1455000000000003E-2</v>
      </c>
      <c r="K67" s="36">
        <f t="shared" si="2"/>
        <v>6.1455000000000003E-2</v>
      </c>
      <c r="L67" s="36">
        <f t="shared" si="2"/>
        <v>7.5914999999999996E-2</v>
      </c>
      <c r="M67" s="36">
        <f t="shared" si="2"/>
        <v>7.5914999999999996E-2</v>
      </c>
      <c r="N67" s="36">
        <f t="shared" si="2"/>
        <v>7.9530000000000003E-2</v>
      </c>
      <c r="O67" s="36">
        <f t="shared" si="2"/>
        <v>6.5069999999999989E-2</v>
      </c>
      <c r="P67" s="36">
        <f t="shared" si="2"/>
        <v>6.1455000000000003E-2</v>
      </c>
      <c r="Q67" s="36">
        <f t="shared" si="2"/>
        <v>5.7839999999999996E-2</v>
      </c>
      <c r="R67" s="36">
        <f t="shared" si="2"/>
        <v>7.5914999999999996E-2</v>
      </c>
      <c r="S67" s="36">
        <f t="shared" ref="S67:BB67" si="16">S19*3*241/200</f>
        <v>7.2299999999999989E-2</v>
      </c>
      <c r="T67" s="36">
        <f t="shared" si="16"/>
        <v>6.8684999999999996E-2</v>
      </c>
      <c r="U67" s="36">
        <f t="shared" si="16"/>
        <v>5.7839999999999996E-2</v>
      </c>
      <c r="V67" s="36">
        <f t="shared" si="16"/>
        <v>7.2299999999999989E-2</v>
      </c>
      <c r="W67" s="36">
        <f t="shared" si="16"/>
        <v>6.5069999999999989E-2</v>
      </c>
      <c r="X67" s="36">
        <f t="shared" si="16"/>
        <v>7.2299999999999989E-2</v>
      </c>
      <c r="Y67" s="36">
        <f t="shared" si="16"/>
        <v>7.9530000000000003E-2</v>
      </c>
      <c r="Z67" s="36">
        <f t="shared" si="16"/>
        <v>6.8684999999999996E-2</v>
      </c>
      <c r="AA67" s="36">
        <f t="shared" si="16"/>
        <v>6.1455000000000003E-2</v>
      </c>
      <c r="AB67" s="36">
        <f t="shared" si="16"/>
        <v>6.1455000000000003E-2</v>
      </c>
      <c r="AC67" s="36">
        <f t="shared" si="16"/>
        <v>6.8684999999999996E-2</v>
      </c>
      <c r="AD67" s="36">
        <f t="shared" si="16"/>
        <v>7.5914999999999996E-2</v>
      </c>
      <c r="AE67" s="36">
        <f t="shared" si="16"/>
        <v>9.398999999999999E-2</v>
      </c>
      <c r="AF67" s="36">
        <f t="shared" si="16"/>
        <v>6.5069999999999989E-2</v>
      </c>
      <c r="AG67" s="36">
        <f t="shared" si="16"/>
        <v>7.2299999999999989E-2</v>
      </c>
      <c r="AH67" s="36">
        <f t="shared" si="16"/>
        <v>7.2299999999999989E-2</v>
      </c>
      <c r="AI67" s="36">
        <f t="shared" si="16"/>
        <v>6.5069999999999989E-2</v>
      </c>
      <c r="AJ67" s="36">
        <f t="shared" si="16"/>
        <v>7.5914999999999996E-2</v>
      </c>
      <c r="AK67" s="36">
        <f t="shared" si="16"/>
        <v>7.5914999999999996E-2</v>
      </c>
      <c r="AL67" s="36">
        <f t="shared" si="16"/>
        <v>6.8684999999999996E-2</v>
      </c>
      <c r="AM67" s="36">
        <f t="shared" si="16"/>
        <v>6.5069999999999989E-2</v>
      </c>
      <c r="AN67" s="36">
        <f t="shared" si="16"/>
        <v>6.5069999999999989E-2</v>
      </c>
      <c r="AO67" s="36">
        <f t="shared" si="16"/>
        <v>6.5069999999999989E-2</v>
      </c>
      <c r="AP67" s="36">
        <f t="shared" si="16"/>
        <v>6.8684999999999996E-2</v>
      </c>
      <c r="AQ67" s="36">
        <f t="shared" si="16"/>
        <v>8.3145000000000011E-2</v>
      </c>
      <c r="AR67" s="36">
        <f t="shared" si="16"/>
        <v>6.8684999999999996E-2</v>
      </c>
      <c r="AS67" s="36">
        <f t="shared" si="16"/>
        <v>7.2299999999999989E-2</v>
      </c>
      <c r="AT67" s="36">
        <f t="shared" si="16"/>
        <v>6.1455000000000003E-2</v>
      </c>
      <c r="AU67" s="36">
        <f t="shared" si="16"/>
        <v>7.5914999999999996E-2</v>
      </c>
      <c r="AV67" s="36">
        <f t="shared" si="16"/>
        <v>6.5069999999999989E-2</v>
      </c>
      <c r="AW67" s="36">
        <f t="shared" si="16"/>
        <v>7.2299999999999989E-2</v>
      </c>
      <c r="AX67" s="36">
        <f t="shared" si="16"/>
        <v>7.9530000000000003E-2</v>
      </c>
      <c r="AY67" s="36">
        <f t="shared" si="16"/>
        <v>7.9530000000000003E-2</v>
      </c>
      <c r="AZ67" s="36">
        <f t="shared" si="16"/>
        <v>7.9530000000000003E-2</v>
      </c>
      <c r="BA67" s="36">
        <f t="shared" si="16"/>
        <v>7.9530000000000003E-2</v>
      </c>
      <c r="BB67" s="36">
        <f t="shared" si="16"/>
        <v>7.9530000000000003E-2</v>
      </c>
      <c r="BC67" s="36"/>
    </row>
    <row r="68" spans="1:55" ht="15" x14ac:dyDescent="0.25">
      <c r="A68" s="36">
        <v>15</v>
      </c>
      <c r="B68" s="36" t="s">
        <v>54</v>
      </c>
      <c r="C68" s="49">
        <f t="shared" si="2"/>
        <v>2.1690000000000001E-2</v>
      </c>
      <c r="D68" s="36">
        <f t="shared" si="2"/>
        <v>5.7839999999999996E-2</v>
      </c>
      <c r="E68" s="36">
        <f t="shared" si="2"/>
        <v>2.8919999999999998E-2</v>
      </c>
      <c r="F68" s="36">
        <f t="shared" si="2"/>
        <v>0.35788500000000006</v>
      </c>
      <c r="G68" s="36">
        <f t="shared" si="2"/>
        <v>0.35427000000000008</v>
      </c>
      <c r="H68" s="36">
        <f t="shared" si="2"/>
        <v>0.47356500000000001</v>
      </c>
      <c r="I68" s="36">
        <f t="shared" si="2"/>
        <v>0.15906000000000001</v>
      </c>
      <c r="J68" s="36">
        <f t="shared" si="2"/>
        <v>0.227745</v>
      </c>
      <c r="K68" s="36">
        <f t="shared" si="2"/>
        <v>0.16267500000000001</v>
      </c>
      <c r="L68" s="36">
        <f t="shared" si="2"/>
        <v>0.33981</v>
      </c>
      <c r="M68" s="36">
        <f t="shared" si="2"/>
        <v>0.32896500000000001</v>
      </c>
      <c r="N68" s="36">
        <f t="shared" si="2"/>
        <v>0.35427000000000008</v>
      </c>
      <c r="O68" s="36">
        <f t="shared" si="2"/>
        <v>0.19159500000000002</v>
      </c>
      <c r="P68" s="36">
        <f t="shared" si="2"/>
        <v>0.17352000000000001</v>
      </c>
      <c r="Q68" s="36">
        <f t="shared" si="2"/>
        <v>0.16629000000000002</v>
      </c>
      <c r="R68" s="36">
        <f t="shared" si="2"/>
        <v>0.34342500000000004</v>
      </c>
      <c r="S68" s="36">
        <f t="shared" ref="S68:BB68" si="17">S20*3*241/200</f>
        <v>0.31450500000000003</v>
      </c>
      <c r="T68" s="36">
        <f t="shared" si="17"/>
        <v>0.30365999999999999</v>
      </c>
      <c r="U68" s="36">
        <f t="shared" si="17"/>
        <v>0.184365</v>
      </c>
      <c r="V68" s="36">
        <f t="shared" si="17"/>
        <v>0.23135999999999998</v>
      </c>
      <c r="W68" s="36">
        <f t="shared" si="17"/>
        <v>0.198825</v>
      </c>
      <c r="X68" s="36">
        <f t="shared" si="17"/>
        <v>0.31812000000000001</v>
      </c>
      <c r="Y68" s="36">
        <f t="shared" si="17"/>
        <v>0.34704000000000002</v>
      </c>
      <c r="Z68" s="36">
        <f t="shared" si="17"/>
        <v>0.29643000000000003</v>
      </c>
      <c r="AA68" s="36">
        <f t="shared" si="17"/>
        <v>0.24943500000000005</v>
      </c>
      <c r="AB68" s="36">
        <f t="shared" si="17"/>
        <v>0.19159500000000002</v>
      </c>
      <c r="AC68" s="36">
        <f t="shared" si="17"/>
        <v>0.21328499999999997</v>
      </c>
      <c r="AD68" s="36">
        <f t="shared" si="17"/>
        <v>0.33258000000000004</v>
      </c>
      <c r="AE68" s="36">
        <f t="shared" si="17"/>
        <v>0.42295500000000003</v>
      </c>
      <c r="AF68" s="36">
        <f t="shared" si="17"/>
        <v>0.28558499999999998</v>
      </c>
      <c r="AG68" s="36">
        <f t="shared" si="17"/>
        <v>0.23859000000000002</v>
      </c>
      <c r="AH68" s="36">
        <f t="shared" si="17"/>
        <v>0.32535000000000003</v>
      </c>
      <c r="AI68" s="36">
        <f t="shared" si="17"/>
        <v>0.20605500000000002</v>
      </c>
      <c r="AJ68" s="36">
        <f t="shared" si="17"/>
        <v>0.34342500000000004</v>
      </c>
      <c r="AK68" s="36">
        <f t="shared" si="17"/>
        <v>0.33258000000000004</v>
      </c>
      <c r="AL68" s="36">
        <f t="shared" si="17"/>
        <v>0.30365999999999999</v>
      </c>
      <c r="AM68" s="36">
        <f t="shared" si="17"/>
        <v>0.27473999999999998</v>
      </c>
      <c r="AN68" s="36">
        <f t="shared" si="17"/>
        <v>0.20967000000000002</v>
      </c>
      <c r="AO68" s="36">
        <f t="shared" si="17"/>
        <v>0.20967000000000002</v>
      </c>
      <c r="AP68" s="36">
        <f t="shared" si="17"/>
        <v>0.30004500000000001</v>
      </c>
      <c r="AQ68" s="36">
        <f t="shared" si="17"/>
        <v>0.37595999999999996</v>
      </c>
      <c r="AR68" s="36">
        <f t="shared" si="17"/>
        <v>0.22413</v>
      </c>
      <c r="AS68" s="36">
        <f t="shared" si="17"/>
        <v>0.31812000000000001</v>
      </c>
      <c r="AT68" s="36">
        <f t="shared" si="17"/>
        <v>0.26750999999999997</v>
      </c>
      <c r="AU68" s="36">
        <f t="shared" si="17"/>
        <v>0.33258000000000004</v>
      </c>
      <c r="AV68" s="36">
        <f t="shared" si="17"/>
        <v>0.27473999999999998</v>
      </c>
      <c r="AW68" s="36">
        <f t="shared" si="17"/>
        <v>0.32896500000000001</v>
      </c>
      <c r="AX68" s="36">
        <f t="shared" si="17"/>
        <v>0.34342500000000004</v>
      </c>
      <c r="AY68" s="36">
        <f t="shared" si="17"/>
        <v>0.34342500000000004</v>
      </c>
      <c r="AZ68" s="36">
        <f t="shared" si="17"/>
        <v>0.35065500000000005</v>
      </c>
      <c r="BA68" s="36">
        <f t="shared" si="17"/>
        <v>0.35788500000000006</v>
      </c>
      <c r="BB68" s="36">
        <f t="shared" si="17"/>
        <v>0.34704000000000002</v>
      </c>
      <c r="BC68" s="36"/>
    </row>
    <row r="69" spans="1:55" ht="15" x14ac:dyDescent="0.25">
      <c r="A69" s="36">
        <v>16</v>
      </c>
      <c r="B69" s="36" t="s">
        <v>56</v>
      </c>
      <c r="C69" s="49">
        <f t="shared" si="2"/>
        <v>0.17352000000000001</v>
      </c>
      <c r="D69" s="36">
        <f t="shared" si="2"/>
        <v>0.20244000000000001</v>
      </c>
      <c r="E69" s="36">
        <f t="shared" si="2"/>
        <v>0.17713500000000004</v>
      </c>
      <c r="F69" s="36">
        <f t="shared" si="2"/>
        <v>0.58562999999999998</v>
      </c>
      <c r="G69" s="36">
        <f t="shared" si="2"/>
        <v>0.58924500000000002</v>
      </c>
      <c r="H69" s="36">
        <f t="shared" si="2"/>
        <v>0.76999499999999999</v>
      </c>
      <c r="I69" s="36">
        <f t="shared" si="2"/>
        <v>0.39403500000000002</v>
      </c>
      <c r="J69" s="36">
        <f t="shared" si="2"/>
        <v>0.39403500000000002</v>
      </c>
      <c r="K69" s="36">
        <f t="shared" si="2"/>
        <v>0.39765</v>
      </c>
      <c r="L69" s="36">
        <f t="shared" si="2"/>
        <v>0.59647499999999998</v>
      </c>
      <c r="M69" s="36">
        <f t="shared" si="2"/>
        <v>0.55671000000000004</v>
      </c>
      <c r="N69" s="36">
        <f t="shared" si="2"/>
        <v>0.61093500000000001</v>
      </c>
      <c r="O69" s="36">
        <f t="shared" si="2"/>
        <v>0.44103000000000003</v>
      </c>
      <c r="P69" s="36">
        <f t="shared" si="2"/>
        <v>0.40488000000000002</v>
      </c>
      <c r="Q69" s="36">
        <f t="shared" si="2"/>
        <v>0.39403500000000002</v>
      </c>
      <c r="R69" s="36">
        <f t="shared" si="2"/>
        <v>0.61454999999999993</v>
      </c>
      <c r="S69" s="36">
        <f t="shared" ref="S69:BB69" si="18">S21*3*241/200</f>
        <v>0.54947999999999997</v>
      </c>
      <c r="T69" s="36">
        <f t="shared" si="18"/>
        <v>0.51332999999999995</v>
      </c>
      <c r="U69" s="36">
        <f t="shared" si="18"/>
        <v>0.40488000000000002</v>
      </c>
      <c r="V69" s="36">
        <f t="shared" si="18"/>
        <v>0.52417499999999995</v>
      </c>
      <c r="W69" s="36">
        <f t="shared" si="18"/>
        <v>0.45549000000000001</v>
      </c>
      <c r="X69" s="36">
        <f t="shared" si="18"/>
        <v>0.56032499999999996</v>
      </c>
      <c r="Y69" s="36">
        <f t="shared" si="18"/>
        <v>0.60009000000000001</v>
      </c>
      <c r="Z69" s="36">
        <f t="shared" si="18"/>
        <v>0.51694499999999988</v>
      </c>
      <c r="AA69" s="36">
        <f t="shared" si="18"/>
        <v>0.40849500000000005</v>
      </c>
      <c r="AB69" s="36">
        <f t="shared" si="18"/>
        <v>0.437415</v>
      </c>
      <c r="AC69" s="36">
        <f t="shared" si="18"/>
        <v>0.49887000000000009</v>
      </c>
      <c r="AD69" s="36">
        <f t="shared" si="18"/>
        <v>0.58924500000000002</v>
      </c>
      <c r="AE69" s="36">
        <f t="shared" si="18"/>
        <v>0.75553499999999996</v>
      </c>
      <c r="AF69" s="36">
        <f t="shared" si="18"/>
        <v>0.48079500000000003</v>
      </c>
      <c r="AG69" s="36">
        <f t="shared" si="18"/>
        <v>0.56032499999999996</v>
      </c>
      <c r="AH69" s="36">
        <f t="shared" si="18"/>
        <v>0.54586499999999993</v>
      </c>
      <c r="AI69" s="36">
        <f t="shared" si="18"/>
        <v>0.466335</v>
      </c>
      <c r="AJ69" s="36">
        <f t="shared" si="18"/>
        <v>0.61816500000000008</v>
      </c>
      <c r="AK69" s="36">
        <f t="shared" si="18"/>
        <v>0.59286000000000005</v>
      </c>
      <c r="AL69" s="36">
        <f t="shared" si="18"/>
        <v>0.55671000000000004</v>
      </c>
      <c r="AM69" s="36">
        <f t="shared" si="18"/>
        <v>0.46995000000000003</v>
      </c>
      <c r="AN69" s="36">
        <f t="shared" si="18"/>
        <v>0.51694499999999988</v>
      </c>
      <c r="AO69" s="36">
        <f t="shared" si="18"/>
        <v>0.49164000000000002</v>
      </c>
      <c r="AP69" s="36">
        <f t="shared" si="18"/>
        <v>0.56394</v>
      </c>
      <c r="AQ69" s="36">
        <f t="shared" si="18"/>
        <v>0.69408000000000003</v>
      </c>
      <c r="AR69" s="36">
        <f t="shared" si="18"/>
        <v>0.55309499999999989</v>
      </c>
      <c r="AS69" s="36">
        <f t="shared" si="18"/>
        <v>0.57839999999999991</v>
      </c>
      <c r="AT69" s="36">
        <f t="shared" si="18"/>
        <v>0.46995000000000003</v>
      </c>
      <c r="AU69" s="36">
        <f t="shared" si="18"/>
        <v>0.61093500000000001</v>
      </c>
      <c r="AV69" s="36">
        <f t="shared" si="18"/>
        <v>0.50610000000000011</v>
      </c>
      <c r="AW69" s="36">
        <f t="shared" si="18"/>
        <v>0.63262499999999988</v>
      </c>
      <c r="AX69" s="36">
        <f t="shared" si="18"/>
        <v>0.63985499999999984</v>
      </c>
      <c r="AY69" s="36">
        <f t="shared" si="18"/>
        <v>0.66154499999999994</v>
      </c>
      <c r="AZ69" s="36">
        <f t="shared" si="18"/>
        <v>0.67239000000000004</v>
      </c>
      <c r="BA69" s="36">
        <f t="shared" si="18"/>
        <v>0.67962</v>
      </c>
      <c r="BB69" s="36">
        <f t="shared" si="18"/>
        <v>0.67962</v>
      </c>
      <c r="BC69" s="36"/>
    </row>
    <row r="70" spans="1:55" ht="15" x14ac:dyDescent="0.25">
      <c r="A70" s="36">
        <v>17</v>
      </c>
      <c r="B70" s="36" t="s">
        <v>57</v>
      </c>
      <c r="C70" s="49">
        <f t="shared" si="2"/>
        <v>0.17352000000000001</v>
      </c>
      <c r="D70" s="36">
        <f t="shared" si="2"/>
        <v>0.15906000000000001</v>
      </c>
      <c r="E70" s="36">
        <f t="shared" si="2"/>
        <v>0.13375499999999999</v>
      </c>
      <c r="F70" s="36">
        <f t="shared" si="2"/>
        <v>0.58924500000000002</v>
      </c>
      <c r="G70" s="36">
        <f t="shared" si="2"/>
        <v>0.58924500000000002</v>
      </c>
      <c r="H70" s="36">
        <f t="shared" si="2"/>
        <v>0.76638000000000006</v>
      </c>
      <c r="I70" s="36">
        <f t="shared" si="2"/>
        <v>0.37234499999999998</v>
      </c>
      <c r="J70" s="36">
        <f t="shared" si="2"/>
        <v>0.37595999999999996</v>
      </c>
      <c r="K70" s="36">
        <f t="shared" si="2"/>
        <v>0.37957500000000005</v>
      </c>
      <c r="L70" s="36">
        <f t="shared" si="2"/>
        <v>0.59647499999999998</v>
      </c>
      <c r="M70" s="36">
        <f t="shared" si="2"/>
        <v>0.58562999999999998</v>
      </c>
      <c r="N70" s="36">
        <f t="shared" si="2"/>
        <v>0.61454999999999993</v>
      </c>
      <c r="O70" s="36">
        <f t="shared" si="2"/>
        <v>0.41572500000000007</v>
      </c>
      <c r="P70" s="36">
        <f t="shared" si="2"/>
        <v>0.39403500000000002</v>
      </c>
      <c r="Q70" s="36">
        <f t="shared" si="2"/>
        <v>0.37234499999999998</v>
      </c>
      <c r="R70" s="36">
        <f t="shared" si="2"/>
        <v>0.61454999999999993</v>
      </c>
      <c r="S70" s="36">
        <f t="shared" ref="S70:BB70" si="19">S22*3*241/200</f>
        <v>0.56394</v>
      </c>
      <c r="T70" s="36">
        <f t="shared" si="19"/>
        <v>0.53863499999999997</v>
      </c>
      <c r="U70" s="36">
        <f t="shared" si="19"/>
        <v>0.40849500000000005</v>
      </c>
      <c r="V70" s="36">
        <f t="shared" si="19"/>
        <v>0.53140499999999991</v>
      </c>
      <c r="W70" s="36">
        <f t="shared" si="19"/>
        <v>0.45910499999999999</v>
      </c>
      <c r="X70" s="36">
        <f t="shared" si="19"/>
        <v>0.57116999999999996</v>
      </c>
      <c r="Y70" s="36">
        <f t="shared" si="19"/>
        <v>0.61816500000000008</v>
      </c>
      <c r="Z70" s="36">
        <f t="shared" si="19"/>
        <v>0.53863499999999997</v>
      </c>
      <c r="AA70" s="36">
        <f t="shared" si="19"/>
        <v>0.42295500000000003</v>
      </c>
      <c r="AB70" s="36">
        <f t="shared" si="19"/>
        <v>0.437415</v>
      </c>
      <c r="AC70" s="36">
        <f t="shared" si="19"/>
        <v>0.49887000000000009</v>
      </c>
      <c r="AD70" s="36">
        <f t="shared" si="19"/>
        <v>0.60370500000000005</v>
      </c>
      <c r="AE70" s="36">
        <f t="shared" si="19"/>
        <v>0.76276500000000003</v>
      </c>
      <c r="AF70" s="36">
        <f t="shared" si="19"/>
        <v>0.53863499999999997</v>
      </c>
      <c r="AG70" s="36">
        <f t="shared" si="19"/>
        <v>0.56755500000000003</v>
      </c>
      <c r="AH70" s="36">
        <f t="shared" si="19"/>
        <v>0.58562999999999998</v>
      </c>
      <c r="AI70" s="36">
        <f t="shared" si="19"/>
        <v>0.50971499999999992</v>
      </c>
      <c r="AJ70" s="36">
        <f t="shared" si="19"/>
        <v>0.63624000000000003</v>
      </c>
      <c r="AK70" s="36">
        <f t="shared" si="19"/>
        <v>0.62901000000000007</v>
      </c>
      <c r="AL70" s="36">
        <f t="shared" si="19"/>
        <v>0.57839999999999991</v>
      </c>
      <c r="AM70" s="36">
        <f t="shared" si="19"/>
        <v>0.50971499999999992</v>
      </c>
      <c r="AN70" s="36">
        <f t="shared" si="19"/>
        <v>0.52055999999999991</v>
      </c>
      <c r="AO70" s="36">
        <f t="shared" si="19"/>
        <v>0.51694499999999988</v>
      </c>
      <c r="AP70" s="36">
        <f t="shared" si="19"/>
        <v>0.58562999999999998</v>
      </c>
      <c r="AQ70" s="36">
        <f t="shared" si="19"/>
        <v>0.71215499999999987</v>
      </c>
      <c r="AR70" s="36">
        <f t="shared" si="19"/>
        <v>0.58562999999999998</v>
      </c>
      <c r="AS70" s="36">
        <f t="shared" si="19"/>
        <v>0.61454999999999993</v>
      </c>
      <c r="AT70" s="36">
        <f t="shared" si="19"/>
        <v>0.52778999999999998</v>
      </c>
      <c r="AU70" s="36">
        <f t="shared" si="19"/>
        <v>0.64708499999999991</v>
      </c>
      <c r="AV70" s="36">
        <f t="shared" si="19"/>
        <v>0.55671000000000004</v>
      </c>
      <c r="AW70" s="36">
        <f t="shared" si="19"/>
        <v>0.64708499999999991</v>
      </c>
      <c r="AX70" s="36">
        <f t="shared" si="19"/>
        <v>0.67600499999999997</v>
      </c>
      <c r="AY70" s="36">
        <f t="shared" si="19"/>
        <v>0.70492499999999991</v>
      </c>
      <c r="AZ70" s="36">
        <f t="shared" si="19"/>
        <v>0.73023000000000016</v>
      </c>
      <c r="BA70" s="36">
        <f t="shared" si="19"/>
        <v>0.748305</v>
      </c>
      <c r="BB70" s="36">
        <f t="shared" si="19"/>
        <v>0.72661500000000001</v>
      </c>
      <c r="BC70" s="36"/>
    </row>
    <row r="71" spans="1:55" ht="15" x14ac:dyDescent="0.25">
      <c r="A71" s="36">
        <v>18</v>
      </c>
      <c r="B71" s="36" t="s">
        <v>58</v>
      </c>
      <c r="C71" s="49">
        <f t="shared" si="2"/>
        <v>4.3380000000000002E-2</v>
      </c>
      <c r="D71" s="36">
        <f t="shared" si="2"/>
        <v>0.38680500000000001</v>
      </c>
      <c r="E71" s="36">
        <f t="shared" si="2"/>
        <v>0.33619500000000002</v>
      </c>
      <c r="F71" s="36">
        <f t="shared" si="2"/>
        <v>0.76638000000000006</v>
      </c>
      <c r="G71" s="36">
        <f t="shared" si="2"/>
        <v>0.74468999999999996</v>
      </c>
      <c r="H71" s="36">
        <f t="shared" si="2"/>
        <v>0.97966500000000012</v>
      </c>
      <c r="I71" s="36">
        <f t="shared" si="2"/>
        <v>0.58562999999999998</v>
      </c>
      <c r="J71" s="36">
        <f t="shared" si="2"/>
        <v>0.56394</v>
      </c>
      <c r="K71" s="36">
        <f t="shared" si="2"/>
        <v>0.59647499999999998</v>
      </c>
      <c r="L71" s="36">
        <f t="shared" si="2"/>
        <v>0.7013100000000001</v>
      </c>
      <c r="M71" s="36">
        <f t="shared" si="2"/>
        <v>0.71215499999999987</v>
      </c>
      <c r="N71" s="36">
        <f t="shared" si="2"/>
        <v>0.72300000000000009</v>
      </c>
      <c r="O71" s="36">
        <f t="shared" si="2"/>
        <v>0.61816500000000008</v>
      </c>
      <c r="P71" s="36">
        <f t="shared" si="2"/>
        <v>0.60731999999999997</v>
      </c>
      <c r="Q71" s="36">
        <f t="shared" si="2"/>
        <v>0.55309499999999989</v>
      </c>
      <c r="R71" s="36">
        <f t="shared" si="2"/>
        <v>0.71577000000000013</v>
      </c>
      <c r="S71" s="36">
        <f t="shared" ref="S71:BB71" si="20">S23*3*241/200</f>
        <v>0.66877500000000001</v>
      </c>
      <c r="T71" s="36">
        <f t="shared" si="20"/>
        <v>0.63262499999999988</v>
      </c>
      <c r="U71" s="36">
        <f t="shared" si="20"/>
        <v>0.58201499999999995</v>
      </c>
      <c r="V71" s="36">
        <f t="shared" si="20"/>
        <v>0.70854000000000017</v>
      </c>
      <c r="W71" s="36">
        <f t="shared" si="20"/>
        <v>0.63985499999999984</v>
      </c>
      <c r="X71" s="36">
        <f t="shared" si="20"/>
        <v>0.66877500000000001</v>
      </c>
      <c r="Y71" s="36">
        <f t="shared" si="20"/>
        <v>0.74107500000000004</v>
      </c>
      <c r="Z71" s="36">
        <f t="shared" si="20"/>
        <v>0.60731999999999997</v>
      </c>
      <c r="AA71" s="36">
        <f t="shared" si="20"/>
        <v>0.57116999999999996</v>
      </c>
      <c r="AB71" s="36">
        <f t="shared" si="20"/>
        <v>0.58924500000000002</v>
      </c>
      <c r="AC71" s="36">
        <f t="shared" si="20"/>
        <v>0.63262499999999988</v>
      </c>
      <c r="AD71" s="36">
        <f t="shared" si="20"/>
        <v>0.69408000000000003</v>
      </c>
      <c r="AE71" s="36">
        <f t="shared" si="20"/>
        <v>0.86036999999999997</v>
      </c>
      <c r="AF71" s="36">
        <f t="shared" si="20"/>
        <v>0.65431499999999987</v>
      </c>
      <c r="AG71" s="36">
        <f t="shared" si="20"/>
        <v>0.68685000000000007</v>
      </c>
      <c r="AH71" s="36">
        <f t="shared" si="20"/>
        <v>0.71938499999999994</v>
      </c>
      <c r="AI71" s="36">
        <f t="shared" si="20"/>
        <v>0.63624000000000003</v>
      </c>
      <c r="AJ71" s="36">
        <f t="shared" si="20"/>
        <v>0.70854000000000017</v>
      </c>
      <c r="AK71" s="36">
        <f t="shared" si="20"/>
        <v>0.69408000000000003</v>
      </c>
      <c r="AL71" s="36">
        <f t="shared" si="20"/>
        <v>0.62901000000000007</v>
      </c>
      <c r="AM71" s="36">
        <f t="shared" si="20"/>
        <v>0.59286000000000005</v>
      </c>
      <c r="AN71" s="36">
        <f t="shared" si="20"/>
        <v>0.58201499999999995</v>
      </c>
      <c r="AO71" s="36">
        <f t="shared" si="20"/>
        <v>0.60009000000000001</v>
      </c>
      <c r="AP71" s="36">
        <f t="shared" si="20"/>
        <v>0.62539499999999992</v>
      </c>
      <c r="AQ71" s="36">
        <f t="shared" si="20"/>
        <v>0.76999499999999999</v>
      </c>
      <c r="AR71" s="36">
        <f t="shared" si="20"/>
        <v>0.63985499999999984</v>
      </c>
      <c r="AS71" s="36">
        <f t="shared" si="20"/>
        <v>0.65793000000000001</v>
      </c>
      <c r="AT71" s="36">
        <f t="shared" si="20"/>
        <v>0.57839999999999991</v>
      </c>
      <c r="AU71" s="36">
        <f t="shared" si="20"/>
        <v>0.70492499999999991</v>
      </c>
      <c r="AV71" s="36">
        <f t="shared" si="20"/>
        <v>0.58562999999999998</v>
      </c>
      <c r="AW71" s="36">
        <f t="shared" si="20"/>
        <v>0.65070000000000006</v>
      </c>
      <c r="AX71" s="36">
        <f t="shared" si="20"/>
        <v>0.70854000000000017</v>
      </c>
      <c r="AY71" s="36">
        <f t="shared" si="20"/>
        <v>0.73023000000000016</v>
      </c>
      <c r="AZ71" s="36">
        <f t="shared" si="20"/>
        <v>0.75191999999999992</v>
      </c>
      <c r="BA71" s="36">
        <f t="shared" si="20"/>
        <v>0.77722499999999994</v>
      </c>
      <c r="BB71" s="36">
        <f t="shared" si="20"/>
        <v>0.73384500000000008</v>
      </c>
      <c r="BC71" s="36"/>
    </row>
    <row r="72" spans="1:55" ht="15" x14ac:dyDescent="0.25">
      <c r="A72" s="36" t="s">
        <v>72</v>
      </c>
      <c r="B72" s="36"/>
      <c r="C72" s="47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</row>
    <row r="73" spans="1:55" x14ac:dyDescent="0.2">
      <c r="C73" t="s">
        <v>69</v>
      </c>
      <c r="M73" t="s">
        <v>95</v>
      </c>
    </row>
    <row r="74" spans="1:55" x14ac:dyDescent="0.2">
      <c r="C74">
        <v>0</v>
      </c>
      <c r="D74">
        <v>22</v>
      </c>
      <c r="E74">
        <v>41</v>
      </c>
      <c r="F74">
        <v>47</v>
      </c>
      <c r="G74">
        <v>65</v>
      </c>
      <c r="H74">
        <v>71</v>
      </c>
      <c r="I74">
        <v>89</v>
      </c>
      <c r="J74">
        <v>95</v>
      </c>
      <c r="K74">
        <v>161</v>
      </c>
      <c r="M74">
        <v>0</v>
      </c>
      <c r="N74">
        <v>22</v>
      </c>
      <c r="O74">
        <v>41</v>
      </c>
      <c r="P74">
        <v>47</v>
      </c>
      <c r="Q74">
        <v>65</v>
      </c>
      <c r="R74">
        <v>71</v>
      </c>
      <c r="S74">
        <v>89</v>
      </c>
      <c r="T74">
        <v>95</v>
      </c>
      <c r="U74">
        <v>161</v>
      </c>
    </row>
    <row r="75" spans="1:55" ht="15" x14ac:dyDescent="0.25">
      <c r="A75" s="36">
        <v>1</v>
      </c>
      <c r="B75" s="36" t="s">
        <v>41</v>
      </c>
      <c r="C75" s="46">
        <f>AVERAGE(AY54:AZ54)</f>
        <v>4.1572499999999998E-2</v>
      </c>
      <c r="D75" s="46">
        <f>AVERAGE(AS54:AU54)</f>
        <v>8.9170000000000013E-2</v>
      </c>
      <c r="E75" s="46">
        <f>AVERAGE(AM54:AO54)</f>
        <v>0.13014000000000001</v>
      </c>
      <c r="F75" s="46">
        <f>AVERAGE(AG54:AI54)</f>
        <v>0.17954499999999998</v>
      </c>
      <c r="G75" s="46">
        <f>AVERAGE(AA54:AC54)</f>
        <v>0.21207999999999996</v>
      </c>
      <c r="H75" s="46">
        <f>AVERAGE(U54:W54)</f>
        <v>0.26028000000000001</v>
      </c>
      <c r="I75" s="46">
        <f>AVERAGE(O54:Q54)</f>
        <v>0.32535000000000003</v>
      </c>
      <c r="J75" s="46">
        <f>AVERAGE(I54:K54)</f>
        <v>0.35547500000000004</v>
      </c>
      <c r="K75">
        <f>STDEV(D54:E54)</f>
        <v>1.7893337097925562E-2</v>
      </c>
      <c r="M75" s="46">
        <f>STDEV(AY54:AZ54)</f>
        <v>2.5561910139893693E-3</v>
      </c>
      <c r="N75" s="46">
        <f>STDEV(AS54:AU54)</f>
        <v>1.7832371547273192E-2</v>
      </c>
      <c r="O75">
        <f>STDEV(AM54:AO54)</f>
        <v>3.6149999999999793E-3</v>
      </c>
      <c r="P75">
        <f>STDEV(AG54:AI54)</f>
        <v>2.5646974967820195E-2</v>
      </c>
      <c r="Q75">
        <f>STDEV(AA54:AC54)</f>
        <v>1.2695462772187546E-2</v>
      </c>
      <c r="R75">
        <f>STDEV(U54:W54)</f>
        <v>9.5643909894984544E-3</v>
      </c>
      <c r="S75">
        <f>STDEV(O54:Q54)</f>
        <v>1.6566011137265375E-2</v>
      </c>
      <c r="T75">
        <f>STDEV(I54:K54)</f>
        <v>1.1620599166996495E-2</v>
      </c>
      <c r="U75">
        <f>STDEV(D54:E54)</f>
        <v>1.7893337097925562E-2</v>
      </c>
    </row>
    <row r="76" spans="1:55" ht="15" x14ac:dyDescent="0.25">
      <c r="A76" s="36">
        <v>2</v>
      </c>
      <c r="B76" s="36" t="s">
        <v>43</v>
      </c>
      <c r="C76" s="46">
        <f t="shared" ref="C76:C92" si="21">AVERAGE(AY55:AZ55)</f>
        <v>0.379575</v>
      </c>
      <c r="D76" s="46">
        <f t="shared" ref="D76:D92" si="22">AVERAGE(AS55:AU55)</f>
        <v>0.29402</v>
      </c>
      <c r="E76" s="46">
        <f t="shared" ref="E76:E92" si="23">AVERAGE(AM55:AO55)</f>
        <v>0.23738500000000004</v>
      </c>
      <c r="F76" s="46">
        <f t="shared" ref="F76:F92" si="24">AVERAGE(AG55:AI55)</f>
        <v>0.24099999999999999</v>
      </c>
      <c r="G76" s="46">
        <f t="shared" ref="G76:G92" si="25">AVERAGE(AA55:AC55)</f>
        <v>0.18557000000000001</v>
      </c>
      <c r="H76" s="46">
        <f t="shared" ref="H76:H92" si="26">AVERAGE(U55:W55)</f>
        <v>0.18075000000000005</v>
      </c>
      <c r="I76" s="46">
        <f t="shared" ref="I76:I92" si="27">AVERAGE(O55:Q55)</f>
        <v>0.15906000000000001</v>
      </c>
      <c r="J76" s="46">
        <f t="shared" ref="J76:J92" si="28">AVERAGE(I55:K55)</f>
        <v>0.15906000000000001</v>
      </c>
      <c r="K76">
        <f t="shared" ref="K76:K92" si="29">STDEV(D55:E55)</f>
        <v>3.3230483181861767E-2</v>
      </c>
      <c r="M76" s="46">
        <f t="shared" ref="M76:M92" si="30">STDEV(AY55:AZ55)</f>
        <v>1.5337146083936206E-2</v>
      </c>
      <c r="N76" s="46">
        <f t="shared" ref="N76:N92" si="31">STDEV(AS55:AU55)</f>
        <v>3.1167366346869972E-2</v>
      </c>
      <c r="O76">
        <f t="shared" ref="O76:O92" si="32">STDEV(AM55:AO55)</f>
        <v>4.1742424462409868E-3</v>
      </c>
      <c r="P76">
        <f t="shared" ref="P76:P92" si="33">STDEV(AG55:AI55)</f>
        <v>1.6300937856454752E-2</v>
      </c>
      <c r="Q76">
        <f t="shared" ref="Q76:Q92" si="34">STDEV(AA55:AC55)</f>
        <v>2.208801484968715E-2</v>
      </c>
      <c r="R76">
        <f t="shared" ref="R76:R92" si="35">STDEV(U55:W55)</f>
        <v>2.7292651483503596E-2</v>
      </c>
      <c r="S76">
        <f t="shared" ref="S76:S92" si="36">STDEV(O55:Q55)</f>
        <v>6.2613636693615035E-3</v>
      </c>
      <c r="T76">
        <f t="shared" ref="T76:T92" si="37">STDEV(I55:K55)</f>
        <v>3.6150000000000071E-3</v>
      </c>
      <c r="U76">
        <f t="shared" ref="U76:U92" si="38">STDEV(D55:E55)</f>
        <v>3.3230483181861767E-2</v>
      </c>
    </row>
    <row r="77" spans="1:55" ht="15" x14ac:dyDescent="0.25">
      <c r="A77" s="36">
        <v>3</v>
      </c>
      <c r="B77" s="36" t="s">
        <v>45</v>
      </c>
      <c r="C77" s="46">
        <f t="shared" si="21"/>
        <v>1.5508349999999997</v>
      </c>
      <c r="D77" s="46">
        <f t="shared" si="22"/>
        <v>1.0375050000000001</v>
      </c>
      <c r="E77" s="46">
        <f t="shared" si="23"/>
        <v>0.72541000000000011</v>
      </c>
      <c r="F77" s="46">
        <f t="shared" si="24"/>
        <v>0.702515</v>
      </c>
      <c r="G77" s="46">
        <f t="shared" si="25"/>
        <v>0.36391000000000001</v>
      </c>
      <c r="H77" s="46">
        <f t="shared" si="26"/>
        <v>0.259075</v>
      </c>
      <c r="I77" s="46">
        <f t="shared" si="27"/>
        <v>9.6399999999999993E-3</v>
      </c>
      <c r="J77" s="46">
        <f t="shared" si="28"/>
        <v>0</v>
      </c>
      <c r="K77">
        <f t="shared" si="29"/>
        <v>0</v>
      </c>
      <c r="M77" s="46">
        <f t="shared" si="30"/>
        <v>3.0674292167872572E-2</v>
      </c>
      <c r="N77" s="46">
        <f t="shared" si="31"/>
        <v>0.11425916494968799</v>
      </c>
      <c r="O77">
        <f t="shared" si="32"/>
        <v>1.1620599166996646E-2</v>
      </c>
      <c r="P77">
        <f t="shared" si="33"/>
        <v>5.719626145999411E-2</v>
      </c>
      <c r="Q77">
        <f t="shared" si="34"/>
        <v>7.963947011375698E-2</v>
      </c>
      <c r="R77">
        <f t="shared" si="35"/>
        <v>0.11002514451251591</v>
      </c>
      <c r="S77">
        <f t="shared" si="36"/>
        <v>1.6696969784963975E-2</v>
      </c>
      <c r="T77">
        <f t="shared" si="37"/>
        <v>0</v>
      </c>
      <c r="U77">
        <f t="shared" si="38"/>
        <v>0</v>
      </c>
    </row>
    <row r="78" spans="1:55" ht="15" x14ac:dyDescent="0.25">
      <c r="A78" s="36">
        <v>4</v>
      </c>
      <c r="B78" s="36" t="s">
        <v>46</v>
      </c>
      <c r="C78" s="46">
        <f t="shared" si="21"/>
        <v>0.19159499999999999</v>
      </c>
      <c r="D78" s="46">
        <f t="shared" si="22"/>
        <v>0.16749500000000003</v>
      </c>
      <c r="E78" s="46">
        <f t="shared" si="23"/>
        <v>0.155445</v>
      </c>
      <c r="F78" s="46">
        <f t="shared" si="24"/>
        <v>0.17352000000000001</v>
      </c>
      <c r="G78" s="46">
        <f t="shared" si="25"/>
        <v>0.15182999999999999</v>
      </c>
      <c r="H78" s="46">
        <f t="shared" si="26"/>
        <v>0.16267500000000001</v>
      </c>
      <c r="I78" s="46">
        <f t="shared" si="27"/>
        <v>0.14821500000000001</v>
      </c>
      <c r="J78" s="46">
        <f t="shared" si="28"/>
        <v>0.14580499999999999</v>
      </c>
      <c r="K78">
        <f t="shared" si="29"/>
        <v>2.5561910139893841E-3</v>
      </c>
      <c r="M78" s="46">
        <f t="shared" si="30"/>
        <v>5.1123820279787482E-3</v>
      </c>
      <c r="N78" s="46">
        <f t="shared" si="31"/>
        <v>1.4609848561843494E-2</v>
      </c>
      <c r="O78">
        <f t="shared" si="32"/>
        <v>3.6150000000000071E-3</v>
      </c>
      <c r="P78">
        <f t="shared" si="33"/>
        <v>1.3034067860802323E-2</v>
      </c>
      <c r="Q78">
        <f t="shared" si="34"/>
        <v>9.5643909894985082E-3</v>
      </c>
      <c r="R78">
        <f t="shared" si="35"/>
        <v>1.6566011137265368E-2</v>
      </c>
      <c r="S78">
        <f t="shared" si="36"/>
        <v>7.2300000000000003E-3</v>
      </c>
      <c r="T78">
        <f t="shared" si="37"/>
        <v>4.1742424462410024E-3</v>
      </c>
      <c r="U78">
        <f t="shared" si="38"/>
        <v>2.5561910139893841E-3</v>
      </c>
    </row>
    <row r="79" spans="1:55" ht="15" x14ac:dyDescent="0.25">
      <c r="A79" s="36">
        <v>5</v>
      </c>
      <c r="B79" s="36" t="s">
        <v>47</v>
      </c>
      <c r="C79" s="46">
        <f t="shared" si="21"/>
        <v>0.19882499999999997</v>
      </c>
      <c r="D79" s="46">
        <f t="shared" si="22"/>
        <v>0.17713500000000001</v>
      </c>
      <c r="E79" s="46">
        <f t="shared" si="23"/>
        <v>0.172315</v>
      </c>
      <c r="F79" s="46">
        <f t="shared" si="24"/>
        <v>0.25425499999999995</v>
      </c>
      <c r="G79" s="46">
        <f t="shared" si="25"/>
        <v>0.21208000000000002</v>
      </c>
      <c r="H79" s="46">
        <f t="shared" si="26"/>
        <v>0.28679000000000004</v>
      </c>
      <c r="I79" s="46">
        <f t="shared" si="27"/>
        <v>0.27835499999999996</v>
      </c>
      <c r="J79" s="46">
        <f t="shared" si="28"/>
        <v>0.30968499999999999</v>
      </c>
      <c r="K79">
        <f t="shared" si="29"/>
        <v>3.8342865209840517E-2</v>
      </c>
      <c r="M79" s="46">
        <f t="shared" si="30"/>
        <v>2.0449528111914937E-2</v>
      </c>
      <c r="N79" s="46">
        <f t="shared" si="31"/>
        <v>3.448490213122251E-2</v>
      </c>
      <c r="O79">
        <f t="shared" si="32"/>
        <v>1.4609848561843466E-2</v>
      </c>
      <c r="P79">
        <f t="shared" si="33"/>
        <v>3.1167366346869913E-2</v>
      </c>
      <c r="Q79">
        <f t="shared" si="34"/>
        <v>7.5252225880700681E-3</v>
      </c>
      <c r="R79">
        <f t="shared" si="35"/>
        <v>5.0653017432330347E-2</v>
      </c>
      <c r="S79">
        <f t="shared" si="36"/>
        <v>2.3705140265351737E-2</v>
      </c>
      <c r="T79">
        <f t="shared" si="37"/>
        <v>2.1181966976652596E-2</v>
      </c>
      <c r="U79">
        <f t="shared" si="38"/>
        <v>3.8342865209840517E-2</v>
      </c>
    </row>
    <row r="80" spans="1:55" ht="15" x14ac:dyDescent="0.25">
      <c r="A80" s="36">
        <v>6</v>
      </c>
      <c r="B80" s="36" t="s">
        <v>48</v>
      </c>
      <c r="C80" s="46">
        <f t="shared" si="21"/>
        <v>0.63623999999999992</v>
      </c>
      <c r="D80" s="46">
        <f t="shared" si="22"/>
        <v>0.58081000000000005</v>
      </c>
      <c r="E80" s="46">
        <f t="shared" si="23"/>
        <v>0.55791499999999994</v>
      </c>
      <c r="F80" s="46">
        <f t="shared" si="24"/>
        <v>0.62178</v>
      </c>
      <c r="G80" s="46">
        <f t="shared" si="25"/>
        <v>0.57357999999999987</v>
      </c>
      <c r="H80" s="46">
        <f t="shared" si="26"/>
        <v>0.61093500000000001</v>
      </c>
      <c r="I80" s="46">
        <f t="shared" si="27"/>
        <v>0.59647499999999998</v>
      </c>
      <c r="J80" s="46">
        <f t="shared" si="28"/>
        <v>0.59406500000000007</v>
      </c>
      <c r="K80">
        <f t="shared" si="29"/>
        <v>2.556191013989394E-3</v>
      </c>
      <c r="M80" s="46">
        <f t="shared" si="30"/>
        <v>5.1123820279787091E-3</v>
      </c>
      <c r="N80" s="46">
        <f t="shared" si="31"/>
        <v>7.5165346237477726E-2</v>
      </c>
      <c r="O80">
        <f t="shared" si="32"/>
        <v>2.1790185290630263E-2</v>
      </c>
      <c r="P80">
        <f t="shared" si="33"/>
        <v>5.8177919136043317E-2</v>
      </c>
      <c r="Q80">
        <f t="shared" si="34"/>
        <v>5.2676558116490454E-2</v>
      </c>
      <c r="R80">
        <f t="shared" si="35"/>
        <v>5.8177919136043359E-2</v>
      </c>
      <c r="S80">
        <f t="shared" si="36"/>
        <v>2.869317296849553E-2</v>
      </c>
      <c r="T80">
        <f t="shared" si="37"/>
        <v>1.2695462772187556E-2</v>
      </c>
      <c r="U80">
        <f t="shared" si="38"/>
        <v>2.556191013989394E-3</v>
      </c>
    </row>
    <row r="81" spans="1:21" ht="15" x14ac:dyDescent="0.25">
      <c r="A81" s="36">
        <v>7</v>
      </c>
      <c r="B81" s="49" t="s">
        <v>49</v>
      </c>
      <c r="C81" s="49">
        <f t="shared" si="21"/>
        <v>0.96520500000000009</v>
      </c>
      <c r="D81" s="49">
        <f t="shared" si="22"/>
        <v>0.81096499999999994</v>
      </c>
      <c r="E81" s="49">
        <f t="shared" si="23"/>
        <v>0.70010500000000009</v>
      </c>
      <c r="F81" s="49">
        <f t="shared" si="24"/>
        <v>0.7615599999999999</v>
      </c>
      <c r="G81" s="49">
        <f t="shared" si="25"/>
        <v>0.61455000000000004</v>
      </c>
      <c r="H81" s="49">
        <f t="shared" si="26"/>
        <v>0.62057499999999999</v>
      </c>
      <c r="I81" s="49">
        <f t="shared" si="27"/>
        <v>0.49284499999999998</v>
      </c>
      <c r="J81" s="49">
        <f t="shared" si="28"/>
        <v>0.43620999999999999</v>
      </c>
      <c r="K81" s="50">
        <f t="shared" si="29"/>
        <v>2.8118101153883083E-2</v>
      </c>
      <c r="L81" s="50"/>
      <c r="M81" s="49">
        <f t="shared" si="30"/>
        <v>2.5561910139893704E-2</v>
      </c>
      <c r="N81" s="49">
        <f t="shared" si="31"/>
        <v>5.7877644000080039E-2</v>
      </c>
      <c r="O81" s="50">
        <f t="shared" si="32"/>
        <v>2.1790185290630322E-2</v>
      </c>
      <c r="P81" s="50">
        <f t="shared" si="33"/>
        <v>5.4863902750351336E-2</v>
      </c>
      <c r="Q81" s="50">
        <f t="shared" si="34"/>
        <v>3.151483936179908E-2</v>
      </c>
      <c r="R81" s="50">
        <f t="shared" si="35"/>
        <v>7.0221627010487286E-2</v>
      </c>
      <c r="S81" s="50">
        <f t="shared" si="36"/>
        <v>3.4736620086012956E-2</v>
      </c>
      <c r="T81" s="50">
        <f t="shared" si="37"/>
        <v>4.1742424462410345E-3</v>
      </c>
      <c r="U81" s="50">
        <f t="shared" si="38"/>
        <v>2.8118101153883083E-2</v>
      </c>
    </row>
    <row r="82" spans="1:21" ht="15" x14ac:dyDescent="0.25">
      <c r="A82" s="36">
        <v>8</v>
      </c>
      <c r="B82" s="49" t="s">
        <v>59</v>
      </c>
      <c r="C82" s="49">
        <f t="shared" si="21"/>
        <v>4.8802499999999999E-2</v>
      </c>
      <c r="D82" s="49">
        <f t="shared" si="22"/>
        <v>5.7840000000000003E-2</v>
      </c>
      <c r="E82" s="49">
        <f t="shared" si="23"/>
        <v>8.3145000000000011E-2</v>
      </c>
      <c r="F82" s="49">
        <f t="shared" si="24"/>
        <v>0.11086</v>
      </c>
      <c r="G82" s="49">
        <f t="shared" si="25"/>
        <v>0.12411499999999999</v>
      </c>
      <c r="H82" s="49">
        <f t="shared" si="26"/>
        <v>0.14339499999999997</v>
      </c>
      <c r="I82" s="49">
        <f t="shared" si="27"/>
        <v>0.13736999999999999</v>
      </c>
      <c r="J82" s="49">
        <f t="shared" si="28"/>
        <v>0.13375499999999999</v>
      </c>
      <c r="K82" s="50">
        <f t="shared" si="29"/>
        <v>1.0224764055957488E-2</v>
      </c>
      <c r="L82" s="50"/>
      <c r="M82" s="49">
        <f t="shared" si="30"/>
        <v>2.5561910139893741E-3</v>
      </c>
      <c r="N82" s="49">
        <f t="shared" si="31"/>
        <v>6.2613636693614923E-3</v>
      </c>
      <c r="O82" s="50">
        <f t="shared" si="32"/>
        <v>3.6150000000000002E-3</v>
      </c>
      <c r="P82" s="50">
        <f t="shared" si="33"/>
        <v>5.5220037124217771E-3</v>
      </c>
      <c r="Q82" s="50">
        <f t="shared" si="34"/>
        <v>5.5220037124217693E-3</v>
      </c>
      <c r="R82" s="50">
        <f t="shared" si="35"/>
        <v>1.2695462772187562E-2</v>
      </c>
      <c r="S82" s="50">
        <f t="shared" si="36"/>
        <v>3.6150000000000071E-3</v>
      </c>
      <c r="T82" s="50">
        <f t="shared" si="37"/>
        <v>1.2522727338722976E-2</v>
      </c>
      <c r="U82" s="50">
        <f t="shared" si="38"/>
        <v>1.0224764055957488E-2</v>
      </c>
    </row>
    <row r="83" spans="1:21" ht="15" x14ac:dyDescent="0.25">
      <c r="A83" s="36">
        <v>9</v>
      </c>
      <c r="B83" s="36" t="s">
        <v>50</v>
      </c>
      <c r="C83" s="46">
        <f t="shared" si="21"/>
        <v>0.37234499999999998</v>
      </c>
      <c r="D83" s="46">
        <f t="shared" si="22"/>
        <v>0.33619500000000002</v>
      </c>
      <c r="E83" s="46">
        <f t="shared" si="23"/>
        <v>0.31812000000000001</v>
      </c>
      <c r="F83" s="46">
        <f t="shared" si="24"/>
        <v>0.36149999999999999</v>
      </c>
      <c r="G83" s="46">
        <f t="shared" si="25"/>
        <v>0.33258000000000004</v>
      </c>
      <c r="H83" s="46">
        <f t="shared" si="26"/>
        <v>0.36029500000000003</v>
      </c>
      <c r="I83" s="46">
        <f t="shared" si="27"/>
        <v>0.36752500000000005</v>
      </c>
      <c r="J83" s="46">
        <f t="shared" si="28"/>
        <v>0.37716500000000003</v>
      </c>
      <c r="K83">
        <f t="shared" si="29"/>
        <v>1.2780955069946852E-2</v>
      </c>
      <c r="M83" s="46">
        <f t="shared" si="30"/>
        <v>0</v>
      </c>
      <c r="N83" s="46">
        <f t="shared" si="31"/>
        <v>4.1690213779734926E-2</v>
      </c>
      <c r="O83">
        <f t="shared" si="32"/>
        <v>7.2300000000000142E-3</v>
      </c>
      <c r="P83">
        <f t="shared" si="33"/>
        <v>2.8234052578402558E-2</v>
      </c>
      <c r="Q83">
        <f t="shared" si="34"/>
        <v>2.2575667764210227E-2</v>
      </c>
      <c r="R83">
        <f t="shared" si="35"/>
        <v>3.4358351604813639E-2</v>
      </c>
      <c r="S83">
        <f t="shared" si="36"/>
        <v>1.6300937856454752E-2</v>
      </c>
      <c r="T83">
        <f t="shared" si="37"/>
        <v>1.6696969784963947E-2</v>
      </c>
      <c r="U83">
        <f t="shared" si="38"/>
        <v>1.2780955069946852E-2</v>
      </c>
    </row>
    <row r="84" spans="1:21" ht="15" x14ac:dyDescent="0.25">
      <c r="A84" s="36">
        <v>10</v>
      </c>
      <c r="B84" s="36" t="s">
        <v>51</v>
      </c>
      <c r="C84" s="46">
        <f t="shared" si="21"/>
        <v>0.26389500000000005</v>
      </c>
      <c r="D84" s="46">
        <f t="shared" si="22"/>
        <v>0.227745</v>
      </c>
      <c r="E84" s="46">
        <f t="shared" si="23"/>
        <v>0.18798000000000001</v>
      </c>
      <c r="F84" s="46">
        <f t="shared" si="24"/>
        <v>0.21087500000000001</v>
      </c>
      <c r="G84" s="46">
        <f t="shared" si="25"/>
        <v>0.153035</v>
      </c>
      <c r="H84" s="46">
        <f t="shared" si="26"/>
        <v>0.18315999999999999</v>
      </c>
      <c r="I84" s="46">
        <f t="shared" si="27"/>
        <v>0.14821499999999999</v>
      </c>
      <c r="J84" s="46">
        <f t="shared" si="28"/>
        <v>0.14580499999999999</v>
      </c>
      <c r="K84">
        <f t="shared" si="29"/>
        <v>7.6685730419681032E-3</v>
      </c>
      <c r="M84" s="46">
        <f t="shared" si="30"/>
        <v>2.0449528111914937E-2</v>
      </c>
      <c r="N84" s="46">
        <f t="shared" si="31"/>
        <v>2.7292651483503783E-2</v>
      </c>
      <c r="O84">
        <f t="shared" si="32"/>
        <v>4.0254936343261008E-2</v>
      </c>
      <c r="P84">
        <f t="shared" si="33"/>
        <v>3.3589037274087193E-2</v>
      </c>
      <c r="Q84">
        <f t="shared" si="34"/>
        <v>3.4736620086013088E-2</v>
      </c>
      <c r="R84">
        <f t="shared" si="35"/>
        <v>2.7132575900566433E-2</v>
      </c>
      <c r="S84">
        <f t="shared" si="36"/>
        <v>1.3034067860802332E-2</v>
      </c>
      <c r="T84">
        <f t="shared" si="37"/>
        <v>8.3484848924819891E-3</v>
      </c>
      <c r="U84">
        <f t="shared" si="38"/>
        <v>7.6685730419681032E-3</v>
      </c>
    </row>
    <row r="85" spans="1:21" ht="15" x14ac:dyDescent="0.25">
      <c r="A85" s="36">
        <v>11</v>
      </c>
      <c r="B85" s="36" t="s">
        <v>52</v>
      </c>
      <c r="C85" s="46">
        <f t="shared" si="21"/>
        <v>0.67239000000000004</v>
      </c>
      <c r="D85" s="46">
        <f t="shared" si="22"/>
        <v>0.58201500000000006</v>
      </c>
      <c r="E85" s="46">
        <f t="shared" si="23"/>
        <v>0.53863499999999997</v>
      </c>
      <c r="F85" s="46">
        <f t="shared" si="24"/>
        <v>0.58321999999999996</v>
      </c>
      <c r="G85" s="46">
        <f t="shared" si="25"/>
        <v>0.51332999999999995</v>
      </c>
      <c r="H85" s="46">
        <f t="shared" si="26"/>
        <v>0.54465999999999992</v>
      </c>
      <c r="I85" s="46">
        <f t="shared" si="27"/>
        <v>0.49645999999999996</v>
      </c>
      <c r="J85" s="46">
        <f t="shared" si="28"/>
        <v>0.478385</v>
      </c>
      <c r="K85">
        <f t="shared" si="29"/>
        <v>2.5561910139893666E-2</v>
      </c>
      <c r="M85" s="46">
        <f t="shared" si="30"/>
        <v>5.1123820279787091E-3</v>
      </c>
      <c r="N85" s="46">
        <f t="shared" si="31"/>
        <v>9.5027067065126689E-2</v>
      </c>
      <c r="O85">
        <f t="shared" si="32"/>
        <v>3.9102203582406937E-2</v>
      </c>
      <c r="P85">
        <f t="shared" si="33"/>
        <v>5.6042216899405327E-2</v>
      </c>
      <c r="Q85">
        <f t="shared" si="34"/>
        <v>6.5370555871891639E-2</v>
      </c>
      <c r="R85">
        <f t="shared" si="35"/>
        <v>6.560336957809404E-2</v>
      </c>
      <c r="S85">
        <f t="shared" si="36"/>
        <v>3.0745215481437046E-2</v>
      </c>
      <c r="T85">
        <f t="shared" si="37"/>
        <v>7.5252225880700577E-3</v>
      </c>
      <c r="U85">
        <f t="shared" si="38"/>
        <v>2.5561910139893666E-2</v>
      </c>
    </row>
    <row r="86" spans="1:21" ht="15" x14ac:dyDescent="0.25">
      <c r="A86" s="36">
        <v>12</v>
      </c>
      <c r="B86" s="36" t="s">
        <v>60</v>
      </c>
      <c r="C86" s="46">
        <f t="shared" si="21"/>
        <v>0.19520999999999999</v>
      </c>
      <c r="D86" s="46">
        <f t="shared" si="22"/>
        <v>0.172315</v>
      </c>
      <c r="E86" s="46">
        <f t="shared" si="23"/>
        <v>0.15665000000000001</v>
      </c>
      <c r="F86" s="46">
        <f t="shared" si="24"/>
        <v>0.172315</v>
      </c>
      <c r="G86" s="46">
        <f t="shared" si="25"/>
        <v>0.14701</v>
      </c>
      <c r="H86" s="46">
        <f t="shared" si="26"/>
        <v>0.153035</v>
      </c>
      <c r="I86" s="46">
        <f t="shared" si="27"/>
        <v>0.13736999999999996</v>
      </c>
      <c r="J86" s="46">
        <f t="shared" si="28"/>
        <v>0.13375499999999999</v>
      </c>
      <c r="K86">
        <f t="shared" si="29"/>
        <v>7.6685730419680936E-3</v>
      </c>
      <c r="M86" s="46">
        <f t="shared" si="30"/>
        <v>5.1123820279787291E-3</v>
      </c>
      <c r="N86" s="46">
        <f t="shared" si="31"/>
        <v>1.5050445176140147E-2</v>
      </c>
      <c r="O86">
        <f t="shared" si="32"/>
        <v>2.0871212231205012E-3</v>
      </c>
      <c r="P86">
        <f t="shared" si="33"/>
        <v>9.097550494501257E-3</v>
      </c>
      <c r="Q86">
        <f t="shared" si="34"/>
        <v>1.0435606115602489E-2</v>
      </c>
      <c r="R86">
        <f t="shared" si="35"/>
        <v>1.6300937856454766E-2</v>
      </c>
      <c r="S86">
        <f t="shared" si="36"/>
        <v>7.2300000000000003E-3</v>
      </c>
      <c r="T86">
        <f t="shared" si="37"/>
        <v>3.6150000000000071E-3</v>
      </c>
      <c r="U86">
        <f t="shared" si="38"/>
        <v>7.6685730419680936E-3</v>
      </c>
    </row>
    <row r="87" spans="1:21" ht="15" x14ac:dyDescent="0.25">
      <c r="A87" s="36">
        <v>13</v>
      </c>
      <c r="B87" s="36" t="s">
        <v>61</v>
      </c>
      <c r="C87" s="46">
        <f t="shared" si="21"/>
        <v>0</v>
      </c>
      <c r="D87" s="46">
        <f t="shared" si="22"/>
        <v>0</v>
      </c>
      <c r="E87" s="46">
        <f t="shared" si="23"/>
        <v>0</v>
      </c>
      <c r="F87" s="46">
        <f t="shared" si="24"/>
        <v>0</v>
      </c>
      <c r="G87" s="46">
        <f t="shared" si="25"/>
        <v>0</v>
      </c>
      <c r="H87" s="46">
        <f t="shared" si="26"/>
        <v>0</v>
      </c>
      <c r="I87" s="46">
        <f t="shared" si="27"/>
        <v>0</v>
      </c>
      <c r="J87" s="46">
        <f t="shared" si="28"/>
        <v>0</v>
      </c>
      <c r="K87">
        <f t="shared" si="29"/>
        <v>0</v>
      </c>
      <c r="M87" s="46">
        <f t="shared" si="30"/>
        <v>0</v>
      </c>
      <c r="N87" s="46">
        <f t="shared" si="31"/>
        <v>0</v>
      </c>
      <c r="O87">
        <f t="shared" si="32"/>
        <v>0</v>
      </c>
      <c r="P87">
        <f t="shared" si="33"/>
        <v>0</v>
      </c>
      <c r="Q87">
        <f t="shared" si="34"/>
        <v>0</v>
      </c>
      <c r="R87">
        <f t="shared" si="35"/>
        <v>0</v>
      </c>
      <c r="S87">
        <f t="shared" si="36"/>
        <v>0</v>
      </c>
      <c r="T87">
        <f t="shared" si="37"/>
        <v>0</v>
      </c>
      <c r="U87">
        <f t="shared" si="38"/>
        <v>0</v>
      </c>
    </row>
    <row r="88" spans="1:21" ht="15" x14ac:dyDescent="0.25">
      <c r="A88" s="36">
        <v>14</v>
      </c>
      <c r="B88" s="36" t="s">
        <v>53</v>
      </c>
      <c r="C88" s="46">
        <f t="shared" si="21"/>
        <v>7.9530000000000003E-2</v>
      </c>
      <c r="D88" s="46">
        <f t="shared" si="22"/>
        <v>6.9889999999999994E-2</v>
      </c>
      <c r="E88" s="46">
        <f t="shared" si="23"/>
        <v>6.5069999999999989E-2</v>
      </c>
      <c r="F88" s="46">
        <f t="shared" si="24"/>
        <v>6.9889999999999994E-2</v>
      </c>
      <c r="G88" s="46">
        <f t="shared" si="25"/>
        <v>6.3865000000000005E-2</v>
      </c>
      <c r="H88" s="46">
        <f t="shared" si="26"/>
        <v>6.5069999999999989E-2</v>
      </c>
      <c r="I88" s="46">
        <f t="shared" si="27"/>
        <v>6.1455000000000003E-2</v>
      </c>
      <c r="J88" s="46">
        <f t="shared" si="28"/>
        <v>6.1455000000000003E-2</v>
      </c>
      <c r="K88">
        <f t="shared" si="29"/>
        <v>2.5561910139893645E-3</v>
      </c>
      <c r="M88" s="46">
        <f t="shared" si="30"/>
        <v>0</v>
      </c>
      <c r="N88" s="46">
        <f t="shared" si="31"/>
        <v>7.5252225880700647E-3</v>
      </c>
      <c r="O88">
        <f t="shared" si="32"/>
        <v>0</v>
      </c>
      <c r="P88">
        <f t="shared" si="33"/>
        <v>4.1742424462409946E-3</v>
      </c>
      <c r="Q88">
        <f t="shared" si="34"/>
        <v>4.1742424462409902E-3</v>
      </c>
      <c r="R88">
        <f t="shared" si="35"/>
        <v>7.2299999999999968E-3</v>
      </c>
      <c r="S88">
        <f t="shared" si="36"/>
        <v>3.6149999999999967E-3</v>
      </c>
      <c r="T88">
        <f t="shared" si="37"/>
        <v>0</v>
      </c>
      <c r="U88">
        <f t="shared" si="38"/>
        <v>2.5561910139893645E-3</v>
      </c>
    </row>
    <row r="89" spans="1:21" ht="15" x14ac:dyDescent="0.25">
      <c r="A89" s="36">
        <v>15</v>
      </c>
      <c r="B89" s="36" t="s">
        <v>54</v>
      </c>
      <c r="C89" s="46">
        <f t="shared" si="21"/>
        <v>0.34704000000000002</v>
      </c>
      <c r="D89" s="46">
        <f t="shared" si="22"/>
        <v>0.30607000000000001</v>
      </c>
      <c r="E89" s="46">
        <f t="shared" si="23"/>
        <v>0.23136000000000001</v>
      </c>
      <c r="F89" s="46">
        <f t="shared" si="24"/>
        <v>0.25666500000000003</v>
      </c>
      <c r="G89" s="46">
        <f t="shared" si="25"/>
        <v>0.21810499999999999</v>
      </c>
      <c r="H89" s="46">
        <f t="shared" si="26"/>
        <v>0.20485</v>
      </c>
      <c r="I89" s="46">
        <f t="shared" si="27"/>
        <v>0.17713500000000001</v>
      </c>
      <c r="J89" s="46">
        <f t="shared" si="28"/>
        <v>0.18315999999999999</v>
      </c>
      <c r="K89">
        <f t="shared" si="29"/>
        <v>2.0449528111914955E-2</v>
      </c>
      <c r="M89" s="46">
        <f t="shared" si="30"/>
        <v>5.1123820279787482E-3</v>
      </c>
      <c r="N89" s="46">
        <f t="shared" si="31"/>
        <v>3.4167646977806394E-2</v>
      </c>
      <c r="O89">
        <f t="shared" si="32"/>
        <v>3.7568182016168856E-2</v>
      </c>
      <c r="P89">
        <f t="shared" si="33"/>
        <v>6.1667280424873551E-2</v>
      </c>
      <c r="Q89">
        <f t="shared" si="34"/>
        <v>2.9219697123687122E-2</v>
      </c>
      <c r="R89">
        <f t="shared" si="35"/>
        <v>2.4069856148302995E-2</v>
      </c>
      <c r="S89">
        <f t="shared" si="36"/>
        <v>1.303406786080232E-2</v>
      </c>
      <c r="T89">
        <f t="shared" si="37"/>
        <v>3.8654025986952591E-2</v>
      </c>
      <c r="U89">
        <f t="shared" si="38"/>
        <v>2.0449528111914955E-2</v>
      </c>
    </row>
    <row r="90" spans="1:21" ht="15" x14ac:dyDescent="0.25">
      <c r="A90" s="36">
        <v>16</v>
      </c>
      <c r="B90" s="36" t="s">
        <v>56</v>
      </c>
      <c r="C90" s="46">
        <f t="shared" si="21"/>
        <v>0.66696749999999994</v>
      </c>
      <c r="D90" s="46">
        <f t="shared" si="22"/>
        <v>0.553095</v>
      </c>
      <c r="E90" s="46">
        <f t="shared" si="23"/>
        <v>0.49284499999999998</v>
      </c>
      <c r="F90" s="46">
        <f t="shared" si="24"/>
        <v>0.52417499999999995</v>
      </c>
      <c r="G90" s="46">
        <f t="shared" si="25"/>
        <v>0.44826000000000005</v>
      </c>
      <c r="H90" s="46">
        <f t="shared" si="26"/>
        <v>0.46151499999999995</v>
      </c>
      <c r="I90" s="46">
        <f t="shared" si="27"/>
        <v>0.41331500000000004</v>
      </c>
      <c r="J90" s="46">
        <f t="shared" si="28"/>
        <v>0.39524000000000004</v>
      </c>
      <c r="K90">
        <f t="shared" si="29"/>
        <v>1.7893337097925562E-2</v>
      </c>
      <c r="M90" s="46">
        <f t="shared" si="30"/>
        <v>7.6685730419681821E-3</v>
      </c>
      <c r="N90" s="46">
        <f t="shared" si="31"/>
        <v>7.3820388951833682E-2</v>
      </c>
      <c r="O90">
        <f t="shared" si="32"/>
        <v>2.3520661661611399E-2</v>
      </c>
      <c r="P90">
        <f t="shared" si="33"/>
        <v>5.0609999999999974E-2</v>
      </c>
      <c r="Q90">
        <f t="shared" si="34"/>
        <v>4.6153230385315422E-2</v>
      </c>
      <c r="R90">
        <f t="shared" si="35"/>
        <v>5.9875284759239908E-2</v>
      </c>
      <c r="S90">
        <f t="shared" si="36"/>
        <v>2.4606796317277881E-2</v>
      </c>
      <c r="T90">
        <f t="shared" si="37"/>
        <v>2.0871212231204851E-3</v>
      </c>
      <c r="U90">
        <f t="shared" si="38"/>
        <v>1.7893337097925562E-2</v>
      </c>
    </row>
    <row r="91" spans="1:21" ht="15" x14ac:dyDescent="0.25">
      <c r="A91" s="36">
        <v>17</v>
      </c>
      <c r="B91" s="36" t="s">
        <v>57</v>
      </c>
      <c r="C91" s="46">
        <f t="shared" si="21"/>
        <v>0.71757749999999998</v>
      </c>
      <c r="D91" s="46">
        <f t="shared" si="22"/>
        <v>0.59647499999999998</v>
      </c>
      <c r="E91" s="46">
        <f t="shared" si="23"/>
        <v>0.51573999999999998</v>
      </c>
      <c r="F91" s="46">
        <f t="shared" si="24"/>
        <v>0.55430000000000001</v>
      </c>
      <c r="G91" s="46">
        <f t="shared" si="25"/>
        <v>0.45308000000000009</v>
      </c>
      <c r="H91" s="46">
        <f t="shared" si="26"/>
        <v>0.46633499999999994</v>
      </c>
      <c r="I91" s="46">
        <f t="shared" si="27"/>
        <v>0.39403499999999997</v>
      </c>
      <c r="J91" s="46">
        <f t="shared" si="28"/>
        <v>0.37596000000000002</v>
      </c>
      <c r="K91">
        <f t="shared" si="29"/>
        <v>1.78933370979256E-2</v>
      </c>
      <c r="M91" s="46">
        <f t="shared" si="30"/>
        <v>1.7893337097925757E-2</v>
      </c>
      <c r="N91" s="46">
        <f t="shared" si="31"/>
        <v>6.1667280424873572E-2</v>
      </c>
      <c r="O91">
        <f t="shared" si="32"/>
        <v>5.5220037124217797E-3</v>
      </c>
      <c r="P91">
        <f t="shared" si="33"/>
        <v>3.9655303239289494E-2</v>
      </c>
      <c r="Q91">
        <f t="shared" si="34"/>
        <v>4.0309006127663374E-2</v>
      </c>
      <c r="R91">
        <f t="shared" si="35"/>
        <v>6.1773147078646215E-2</v>
      </c>
      <c r="S91">
        <f t="shared" si="36"/>
        <v>2.1690000000000043E-2</v>
      </c>
      <c r="T91">
        <f t="shared" si="37"/>
        <v>3.6150000000000349E-3</v>
      </c>
      <c r="U91">
        <f t="shared" si="38"/>
        <v>1.78933370979256E-2</v>
      </c>
    </row>
    <row r="92" spans="1:21" ht="15" x14ac:dyDescent="0.25">
      <c r="A92" s="36">
        <v>18</v>
      </c>
      <c r="B92" s="36" t="s">
        <v>58</v>
      </c>
      <c r="C92" s="46">
        <f t="shared" si="21"/>
        <v>0.74107500000000004</v>
      </c>
      <c r="D92" s="46">
        <f t="shared" si="22"/>
        <v>0.64708500000000002</v>
      </c>
      <c r="E92" s="46">
        <f t="shared" si="23"/>
        <v>0.59165500000000004</v>
      </c>
      <c r="F92" s="46">
        <f t="shared" si="24"/>
        <v>0.68082500000000001</v>
      </c>
      <c r="G92" s="46">
        <f t="shared" si="25"/>
        <v>0.59767999999999999</v>
      </c>
      <c r="H92" s="46">
        <f t="shared" si="26"/>
        <v>0.64346999999999999</v>
      </c>
      <c r="I92" s="46">
        <f t="shared" si="27"/>
        <v>0.59285999999999994</v>
      </c>
      <c r="J92" s="46">
        <f t="shared" si="28"/>
        <v>0.58201500000000006</v>
      </c>
      <c r="K92">
        <f t="shared" si="29"/>
        <v>3.5786674195851159E-2</v>
      </c>
      <c r="M92" s="46">
        <f t="shared" si="30"/>
        <v>1.533714608393605E-2</v>
      </c>
      <c r="N92" s="46">
        <f t="shared" si="31"/>
        <v>6.3955878736829189E-2</v>
      </c>
      <c r="O92">
        <f t="shared" si="32"/>
        <v>9.09755049450129E-3</v>
      </c>
      <c r="P92">
        <f t="shared" si="33"/>
        <v>4.1898666148220007E-2</v>
      </c>
      <c r="Q92">
        <f t="shared" si="34"/>
        <v>3.1583875237215536E-2</v>
      </c>
      <c r="R92">
        <f t="shared" si="35"/>
        <v>6.3339916916585984E-2</v>
      </c>
      <c r="S92">
        <f t="shared" si="36"/>
        <v>3.4861797500989618E-2</v>
      </c>
      <c r="T92">
        <f t="shared" si="37"/>
        <v>1.656601113726535E-2</v>
      </c>
      <c r="U92">
        <f t="shared" si="38"/>
        <v>3.5786674195851159E-2</v>
      </c>
    </row>
    <row r="93" spans="1:21" x14ac:dyDescent="0.2">
      <c r="J93" s="46"/>
    </row>
    <row r="94" spans="1:21" x14ac:dyDescent="0.2">
      <c r="A94" t="s">
        <v>91</v>
      </c>
    </row>
    <row r="95" spans="1:21" x14ac:dyDescent="0.2">
      <c r="C95" t="s">
        <v>69</v>
      </c>
      <c r="M95" t="s">
        <v>95</v>
      </c>
    </row>
    <row r="96" spans="1:21" x14ac:dyDescent="0.2">
      <c r="C96">
        <v>0</v>
      </c>
      <c r="D96">
        <v>22</v>
      </c>
      <c r="E96">
        <v>41</v>
      </c>
      <c r="F96">
        <v>47</v>
      </c>
      <c r="G96">
        <v>65</v>
      </c>
      <c r="H96">
        <v>71</v>
      </c>
      <c r="I96">
        <v>89</v>
      </c>
      <c r="J96">
        <v>95</v>
      </c>
      <c r="K96">
        <v>161</v>
      </c>
      <c r="M96">
        <v>0</v>
      </c>
      <c r="N96">
        <v>22</v>
      </c>
      <c r="O96">
        <v>41</v>
      </c>
      <c r="P96">
        <v>47</v>
      </c>
      <c r="Q96">
        <v>65</v>
      </c>
      <c r="R96">
        <v>71</v>
      </c>
      <c r="S96">
        <v>89</v>
      </c>
      <c r="T96">
        <v>95</v>
      </c>
      <c r="U96">
        <v>161</v>
      </c>
    </row>
    <row r="97" spans="1:21" ht="15" x14ac:dyDescent="0.25">
      <c r="A97" s="36">
        <v>1</v>
      </c>
      <c r="B97" s="36" t="s">
        <v>41</v>
      </c>
      <c r="C97" s="46">
        <f>AVERAGE(BA54:BB54)</f>
        <v>4.5187500000000005E-2</v>
      </c>
      <c r="D97" s="46">
        <f>AVERAGE(AV54:AX54)</f>
        <v>6.3864999999999991E-2</v>
      </c>
      <c r="E97" s="46">
        <f>AVERAGE(AP54:AR54)</f>
        <v>8.0734999999999987E-2</v>
      </c>
      <c r="F97" s="46">
        <f>AVERAGE(AJ54:AL54)</f>
        <v>8.4349999999999994E-2</v>
      </c>
      <c r="G97" s="46">
        <f>AVERAGE(AD54:AF54)</f>
        <v>0.10603999999999998</v>
      </c>
      <c r="H97" s="46">
        <f>AVERAGE(X54:Z54)</f>
        <v>0.10122000000000002</v>
      </c>
      <c r="I97" s="46">
        <f>AVERAGE(R54:T54)</f>
        <v>0.10242499999999999</v>
      </c>
      <c r="J97" s="46">
        <f>AVERAGE(L54:N54)</f>
        <v>0.12291000000000001</v>
      </c>
      <c r="K97" s="46">
        <f>AVERAGE(F54:H54)</f>
        <v>0.17713500000000001</v>
      </c>
      <c r="M97" s="46">
        <f>STDEV(BA54:BB54)</f>
        <v>7.6685730419680711E-3</v>
      </c>
      <c r="N97" s="46">
        <f>STDEV(AV54:AX54)</f>
        <v>5.5220037124217866E-3</v>
      </c>
      <c r="O97">
        <f>STDEV(AP54:AR54)</f>
        <v>1.4609848561843561E-2</v>
      </c>
      <c r="P97">
        <f>STDEV(AJ54:AL54)</f>
        <v>9.0975504945012501E-3</v>
      </c>
      <c r="Q97">
        <f>STDEV(AD54:AF54)</f>
        <v>2.8995214691393472E-2</v>
      </c>
      <c r="R97">
        <f>STDEV(X54:Z54)</f>
        <v>1.3034067860802103E-2</v>
      </c>
      <c r="S97">
        <f>STDEV(R54:T54)</f>
        <v>1.2695462772187754E-2</v>
      </c>
      <c r="T97">
        <f>STDEV(L54:N54)</f>
        <v>3.6150000000000071E-3</v>
      </c>
      <c r="U97">
        <f>STDEV(F54:H54)</f>
        <v>3.1514839361798989E-2</v>
      </c>
    </row>
    <row r="98" spans="1:21" ht="15" x14ac:dyDescent="0.25">
      <c r="A98" s="36">
        <v>2</v>
      </c>
      <c r="B98" s="36" t="s">
        <v>43</v>
      </c>
      <c r="C98" s="46">
        <f t="shared" ref="C98:C114" si="39">AVERAGE(BA55:BB55)</f>
        <v>0.38318999999999998</v>
      </c>
      <c r="D98" s="46">
        <f t="shared" ref="D98:D114" si="40">AVERAGE(AV55:AX55)</f>
        <v>0.29040500000000002</v>
      </c>
      <c r="E98" s="46">
        <f t="shared" ref="E98:E114" si="41">AVERAGE(AP55:AR55)</f>
        <v>0.25064000000000003</v>
      </c>
      <c r="F98" s="46">
        <f t="shared" ref="F98:F114" si="42">AVERAGE(AJ55:AL55)</f>
        <v>0.227745</v>
      </c>
      <c r="G98" s="46">
        <f t="shared" ref="G98:G114" si="43">AVERAGE(AD55:AF55)</f>
        <v>0.18557000000000001</v>
      </c>
      <c r="H98" s="46">
        <f t="shared" ref="H98:H114" si="44">AVERAGE(X55:Z55)</f>
        <v>0.13375499999999999</v>
      </c>
      <c r="I98" s="46">
        <f t="shared" ref="I98:I114" si="45">AVERAGE(R55:T55)</f>
        <v>0.13255000000000003</v>
      </c>
      <c r="J98" s="46">
        <f t="shared" ref="J98:J114" si="46">AVERAGE(L55:N55)</f>
        <v>9.8809999999999995E-2</v>
      </c>
      <c r="K98" s="46">
        <f t="shared" ref="K98:K114" si="47">AVERAGE(F55:H55)</f>
        <v>3.4945000000000004E-2</v>
      </c>
      <c r="M98" s="46">
        <f t="shared" ref="M98:M114" si="48">STDEV(BA55:BB55)</f>
        <v>1.0224764055957496E-2</v>
      </c>
      <c r="N98" s="46">
        <f t="shared" ref="N98:N114" si="49">STDEV(AV55:AX55)</f>
        <v>3.0100890352280307E-2</v>
      </c>
      <c r="O98">
        <f t="shared" ref="O98:O114" si="50">STDEV(AP55:AR55)</f>
        <v>3.280168478904695E-2</v>
      </c>
      <c r="P98">
        <f t="shared" ref="P98:P114" si="51">STDEV(AJ55:AL55)</f>
        <v>9.564390989498503E-3</v>
      </c>
      <c r="Q98">
        <f t="shared" ref="Q98:Q114" si="52">STDEV(AD55:AF55)</f>
        <v>3.6210199875173321E-2</v>
      </c>
      <c r="R98">
        <f t="shared" ref="R98:R114" si="53">STDEV(X55:Z55)</f>
        <v>1.8074999999999897E-2</v>
      </c>
      <c r="S98">
        <f t="shared" ref="S98:S114" si="54">STDEV(R55:T55)</f>
        <v>2.0555760141624319E-2</v>
      </c>
      <c r="T98">
        <f t="shared" ref="T98:T114" si="55">STDEV(L55:N55)</f>
        <v>5.5220037124217979E-3</v>
      </c>
      <c r="U98">
        <f t="shared" ref="U98:U114" si="56">STDEV(F55:H55)</f>
        <v>8.3484848924819839E-3</v>
      </c>
    </row>
    <row r="99" spans="1:21" ht="15" x14ac:dyDescent="0.25">
      <c r="A99" s="36">
        <v>3</v>
      </c>
      <c r="B99" s="36" t="s">
        <v>45</v>
      </c>
      <c r="C99" s="46">
        <f t="shared" si="39"/>
        <v>0</v>
      </c>
      <c r="D99" s="46">
        <f t="shared" si="40"/>
        <v>0</v>
      </c>
      <c r="E99" s="46">
        <f t="shared" si="41"/>
        <v>0</v>
      </c>
      <c r="F99" s="46">
        <f t="shared" si="42"/>
        <v>0</v>
      </c>
      <c r="G99" s="46">
        <f t="shared" si="43"/>
        <v>0</v>
      </c>
      <c r="H99" s="46">
        <f t="shared" si="44"/>
        <v>0</v>
      </c>
      <c r="I99" s="46">
        <f t="shared" si="45"/>
        <v>0</v>
      </c>
      <c r="J99" s="46">
        <f t="shared" si="46"/>
        <v>0</v>
      </c>
      <c r="K99" s="46">
        <f t="shared" si="47"/>
        <v>0</v>
      </c>
      <c r="M99" s="46">
        <f t="shared" si="48"/>
        <v>0</v>
      </c>
      <c r="N99" s="46">
        <f t="shared" si="49"/>
        <v>0</v>
      </c>
      <c r="O99">
        <f t="shared" si="50"/>
        <v>0</v>
      </c>
      <c r="P99">
        <f t="shared" si="51"/>
        <v>0</v>
      </c>
      <c r="Q99">
        <f t="shared" si="52"/>
        <v>0</v>
      </c>
      <c r="R99">
        <f t="shared" si="53"/>
        <v>0</v>
      </c>
      <c r="S99">
        <f t="shared" si="54"/>
        <v>0</v>
      </c>
      <c r="T99">
        <f t="shared" si="55"/>
        <v>0</v>
      </c>
      <c r="U99">
        <f t="shared" si="56"/>
        <v>0</v>
      </c>
    </row>
    <row r="100" spans="1:21" ht="15" x14ac:dyDescent="0.25">
      <c r="A100" s="36">
        <v>4</v>
      </c>
      <c r="B100" s="36" t="s">
        <v>46</v>
      </c>
      <c r="C100" s="46">
        <f t="shared" si="39"/>
        <v>0.18617250000000002</v>
      </c>
      <c r="D100" s="46">
        <f t="shared" si="40"/>
        <v>0.16508500000000001</v>
      </c>
      <c r="E100" s="46">
        <f t="shared" si="41"/>
        <v>0.17111000000000001</v>
      </c>
      <c r="F100" s="46">
        <f t="shared" si="42"/>
        <v>0.17472500000000002</v>
      </c>
      <c r="G100" s="46">
        <f t="shared" si="43"/>
        <v>0.18677500000000002</v>
      </c>
      <c r="H100" s="46">
        <f t="shared" si="44"/>
        <v>0.17111000000000001</v>
      </c>
      <c r="I100" s="46">
        <f t="shared" si="45"/>
        <v>0.17352000000000001</v>
      </c>
      <c r="J100" s="46">
        <f t="shared" si="46"/>
        <v>0.18557000000000001</v>
      </c>
      <c r="K100" s="46">
        <f t="shared" si="47"/>
        <v>0.21690000000000001</v>
      </c>
      <c r="M100" s="46">
        <f t="shared" si="48"/>
        <v>7.6685730419681032E-3</v>
      </c>
      <c r="N100" s="46">
        <f t="shared" si="49"/>
        <v>1.6300937856454766E-2</v>
      </c>
      <c r="O100">
        <f t="shared" si="50"/>
        <v>1.7832371547273237E-2</v>
      </c>
      <c r="P100">
        <f t="shared" si="51"/>
        <v>1.0435606115602489E-2</v>
      </c>
      <c r="Q100">
        <f t="shared" si="52"/>
        <v>3.0100890352280391E-2</v>
      </c>
      <c r="R100">
        <f t="shared" si="53"/>
        <v>1.6300937856454752E-2</v>
      </c>
      <c r="S100">
        <f t="shared" si="54"/>
        <v>9.5643909894984874E-3</v>
      </c>
      <c r="T100">
        <f t="shared" si="55"/>
        <v>2.0871212231204851E-3</v>
      </c>
      <c r="U100">
        <f t="shared" si="56"/>
        <v>3.4484902131222309E-2</v>
      </c>
    </row>
    <row r="101" spans="1:21" ht="15" x14ac:dyDescent="0.25">
      <c r="A101" s="36">
        <v>5</v>
      </c>
      <c r="B101" s="36" t="s">
        <v>47</v>
      </c>
      <c r="C101" s="46">
        <f t="shared" si="39"/>
        <v>0.20786250000000001</v>
      </c>
      <c r="D101" s="46">
        <f t="shared" si="40"/>
        <v>0.20244000000000004</v>
      </c>
      <c r="E101" s="46">
        <f t="shared" si="41"/>
        <v>0.26389500000000005</v>
      </c>
      <c r="F101" s="46">
        <f t="shared" si="42"/>
        <v>0.29161000000000004</v>
      </c>
      <c r="G101" s="46">
        <f t="shared" si="43"/>
        <v>0.40608500000000003</v>
      </c>
      <c r="H101" s="46">
        <f t="shared" si="44"/>
        <v>0.36270500000000006</v>
      </c>
      <c r="I101" s="46">
        <f t="shared" si="45"/>
        <v>0.36029500000000003</v>
      </c>
      <c r="J101" s="46">
        <f t="shared" si="46"/>
        <v>0.44344</v>
      </c>
      <c r="K101" s="46">
        <f t="shared" si="47"/>
        <v>0.57237499999999997</v>
      </c>
      <c r="M101" s="46">
        <f t="shared" si="48"/>
        <v>2.8118101153883079E-2</v>
      </c>
      <c r="N101" s="46">
        <f t="shared" si="49"/>
        <v>4.169021377973476E-2</v>
      </c>
      <c r="O101">
        <f t="shared" si="50"/>
        <v>4.7821954947492383E-2</v>
      </c>
      <c r="P101">
        <f t="shared" si="51"/>
        <v>3.865402598695232E-2</v>
      </c>
      <c r="Q101">
        <f t="shared" si="52"/>
        <v>7.5857597345289102E-2</v>
      </c>
      <c r="R101">
        <f t="shared" si="53"/>
        <v>6.6296905470767997E-2</v>
      </c>
      <c r="S101">
        <f t="shared" si="54"/>
        <v>2.2958333454325467E-2</v>
      </c>
      <c r="T101">
        <f t="shared" si="55"/>
        <v>2.2958333454325495E-2</v>
      </c>
      <c r="U101">
        <f t="shared" si="56"/>
        <v>0.12736570692301755</v>
      </c>
    </row>
    <row r="102" spans="1:21" ht="15" x14ac:dyDescent="0.25">
      <c r="A102" s="36">
        <v>6</v>
      </c>
      <c r="B102" s="36" t="s">
        <v>48</v>
      </c>
      <c r="C102" s="46">
        <f t="shared" si="39"/>
        <v>0.64889249999999998</v>
      </c>
      <c r="D102" s="46">
        <f t="shared" si="40"/>
        <v>0.60370500000000005</v>
      </c>
      <c r="E102" s="46">
        <f t="shared" si="41"/>
        <v>0.63744500000000004</v>
      </c>
      <c r="F102" s="46">
        <f t="shared" si="42"/>
        <v>0.63503499999999991</v>
      </c>
      <c r="G102" s="46">
        <f t="shared" si="43"/>
        <v>0.68082500000000001</v>
      </c>
      <c r="H102" s="46">
        <f t="shared" si="44"/>
        <v>0.63985499999999995</v>
      </c>
      <c r="I102" s="46">
        <f t="shared" si="45"/>
        <v>0.64226499999999997</v>
      </c>
      <c r="J102" s="46">
        <f t="shared" si="46"/>
        <v>0.68925999999999998</v>
      </c>
      <c r="K102" s="46">
        <f t="shared" si="47"/>
        <v>0.81217000000000006</v>
      </c>
      <c r="M102" s="46">
        <f t="shared" si="48"/>
        <v>7.6685730419679462E-3</v>
      </c>
      <c r="N102" s="46">
        <f t="shared" si="49"/>
        <v>7.522327714876631E-2</v>
      </c>
      <c r="O102">
        <f t="shared" si="50"/>
        <v>7.7308051973905029E-2</v>
      </c>
      <c r="P102">
        <f t="shared" si="51"/>
        <v>3.7971842528378874E-2</v>
      </c>
      <c r="Q102">
        <f t="shared" si="52"/>
        <v>0.14556080791201995</v>
      </c>
      <c r="R102">
        <f t="shared" si="53"/>
        <v>5.2510908152497232E-2</v>
      </c>
      <c r="S102">
        <f t="shared" si="54"/>
        <v>5.0134372191142432E-2</v>
      </c>
      <c r="T102">
        <f t="shared" si="55"/>
        <v>3.158387523721571E-2</v>
      </c>
      <c r="U102">
        <f t="shared" si="56"/>
        <v>0.12002308121773794</v>
      </c>
    </row>
    <row r="103" spans="1:21" ht="15" x14ac:dyDescent="0.25">
      <c r="A103" s="36">
        <v>7</v>
      </c>
      <c r="B103" s="49" t="s">
        <v>49</v>
      </c>
      <c r="C103" s="49">
        <f t="shared" si="39"/>
        <v>0.96882000000000001</v>
      </c>
      <c r="D103" s="49">
        <f t="shared" si="40"/>
        <v>0.86037000000000008</v>
      </c>
      <c r="E103" s="49">
        <f t="shared" si="41"/>
        <v>0.89531500000000008</v>
      </c>
      <c r="F103" s="49">
        <f t="shared" si="42"/>
        <v>0.88567499999999999</v>
      </c>
      <c r="G103" s="49">
        <f t="shared" si="43"/>
        <v>0.90254499999999993</v>
      </c>
      <c r="H103" s="49">
        <f t="shared" si="44"/>
        <v>0.806145</v>
      </c>
      <c r="I103" s="49">
        <f t="shared" si="45"/>
        <v>0.79168500000000008</v>
      </c>
      <c r="J103" s="49">
        <f t="shared" si="46"/>
        <v>0.80132499999999995</v>
      </c>
      <c r="K103" s="49">
        <f t="shared" si="47"/>
        <v>0.74830499999999989</v>
      </c>
      <c r="L103" s="50"/>
      <c r="M103" s="49">
        <f t="shared" si="48"/>
        <v>4.6011438251808624E-2</v>
      </c>
      <c r="N103" s="49">
        <f t="shared" si="49"/>
        <v>0.13545400658526136</v>
      </c>
      <c r="O103" s="50">
        <f t="shared" si="50"/>
        <v>9.4981215642883879E-2</v>
      </c>
      <c r="P103" s="50">
        <f t="shared" si="51"/>
        <v>4.3829545685530415E-2</v>
      </c>
      <c r="Q103" s="50">
        <f t="shared" si="52"/>
        <v>0.11410656499518332</v>
      </c>
      <c r="R103" s="50">
        <f t="shared" si="53"/>
        <v>6.0382404514891568E-2</v>
      </c>
      <c r="S103" s="50">
        <f t="shared" si="54"/>
        <v>4.0254936343261098E-2</v>
      </c>
      <c r="T103" s="50">
        <f t="shared" si="55"/>
        <v>1.8550739203600557E-2</v>
      </c>
      <c r="U103" s="50">
        <f t="shared" si="56"/>
        <v>0.13168726048862925</v>
      </c>
    </row>
    <row r="104" spans="1:21" ht="15" x14ac:dyDescent="0.25">
      <c r="A104" s="36">
        <v>8</v>
      </c>
      <c r="B104" s="49" t="s">
        <v>59</v>
      </c>
      <c r="C104" s="49">
        <f t="shared" si="39"/>
        <v>5.4224999999999995E-2</v>
      </c>
      <c r="D104" s="49">
        <f t="shared" si="40"/>
        <v>1.4459999999999999E-2</v>
      </c>
      <c r="E104" s="49">
        <f t="shared" si="41"/>
        <v>7.2300000000000003E-3</v>
      </c>
      <c r="F104" s="49">
        <f t="shared" si="42"/>
        <v>7.2299999999999994E-3</v>
      </c>
      <c r="G104" s="49">
        <f t="shared" si="43"/>
        <v>7.2300000000000003E-3</v>
      </c>
      <c r="H104" s="49">
        <f t="shared" si="44"/>
        <v>8.4349999999999998E-3</v>
      </c>
      <c r="I104" s="49">
        <f t="shared" si="45"/>
        <v>7.2299999999999994E-3</v>
      </c>
      <c r="J104" s="49">
        <f t="shared" si="46"/>
        <v>7.2299999999999994E-3</v>
      </c>
      <c r="K104" s="49">
        <f t="shared" si="47"/>
        <v>1.0845E-2</v>
      </c>
      <c r="L104" s="50"/>
      <c r="M104" s="49">
        <f t="shared" si="48"/>
        <v>5.1123820279787343E-3</v>
      </c>
      <c r="N104" s="49">
        <f t="shared" si="49"/>
        <v>9.5643909894984943E-3</v>
      </c>
      <c r="O104" s="50">
        <f t="shared" si="50"/>
        <v>3.614999999999998E-3</v>
      </c>
      <c r="P104" s="50">
        <f t="shared" si="51"/>
        <v>0</v>
      </c>
      <c r="Q104" s="50">
        <f t="shared" si="52"/>
        <v>3.614999999999998E-3</v>
      </c>
      <c r="R104" s="50">
        <f t="shared" si="53"/>
        <v>2.0871212231204977E-3</v>
      </c>
      <c r="S104" s="50">
        <f t="shared" si="54"/>
        <v>0</v>
      </c>
      <c r="T104" s="50">
        <f t="shared" si="55"/>
        <v>0</v>
      </c>
      <c r="U104" s="50">
        <f t="shared" si="56"/>
        <v>0</v>
      </c>
    </row>
    <row r="105" spans="1:21" ht="15" x14ac:dyDescent="0.25">
      <c r="A105" s="36">
        <v>9</v>
      </c>
      <c r="B105" s="36" t="s">
        <v>50</v>
      </c>
      <c r="C105" s="46">
        <f t="shared" si="39"/>
        <v>0.3741525</v>
      </c>
      <c r="D105" s="46">
        <f t="shared" si="40"/>
        <v>0.34101500000000007</v>
      </c>
      <c r="E105" s="46">
        <f t="shared" si="41"/>
        <v>0.35667999999999994</v>
      </c>
      <c r="F105" s="46">
        <f t="shared" si="42"/>
        <v>0.35427000000000003</v>
      </c>
      <c r="G105" s="46">
        <f t="shared" si="43"/>
        <v>0.37716500000000003</v>
      </c>
      <c r="H105" s="46">
        <f t="shared" si="44"/>
        <v>0.35065499999999999</v>
      </c>
      <c r="I105" s="46">
        <f t="shared" si="45"/>
        <v>0.35306500000000002</v>
      </c>
      <c r="J105" s="46">
        <f t="shared" si="46"/>
        <v>0.374755</v>
      </c>
      <c r="K105" s="46">
        <f t="shared" si="47"/>
        <v>0.4325949999999999</v>
      </c>
      <c r="M105" s="46">
        <f t="shared" si="48"/>
        <v>7.6685730419681431E-3</v>
      </c>
      <c r="N105" s="46">
        <f t="shared" si="49"/>
        <v>4.3128227705297048E-2</v>
      </c>
      <c r="O105">
        <f t="shared" si="50"/>
        <v>3.8990642146545872E-2</v>
      </c>
      <c r="P105">
        <f t="shared" si="51"/>
        <v>2.3705140265351716E-2</v>
      </c>
      <c r="Q105">
        <f t="shared" si="52"/>
        <v>7.178604826148291E-2</v>
      </c>
      <c r="R105">
        <f t="shared" si="53"/>
        <v>2.9590050270318906E-2</v>
      </c>
      <c r="S105">
        <f t="shared" si="54"/>
        <v>2.664657998693265E-2</v>
      </c>
      <c r="T105">
        <f t="shared" si="55"/>
        <v>1.0435606115602489E-2</v>
      </c>
      <c r="U105">
        <f t="shared" si="56"/>
        <v>7.3049242809217832E-2</v>
      </c>
    </row>
    <row r="106" spans="1:21" ht="15" x14ac:dyDescent="0.25">
      <c r="A106" s="36">
        <v>10</v>
      </c>
      <c r="B106" s="36" t="s">
        <v>51</v>
      </c>
      <c r="C106" s="46">
        <f t="shared" si="39"/>
        <v>0.25666500000000003</v>
      </c>
      <c r="D106" s="46">
        <f t="shared" si="40"/>
        <v>0.21328500000000003</v>
      </c>
      <c r="E106" s="46">
        <f t="shared" si="41"/>
        <v>0.19761999999999999</v>
      </c>
      <c r="F106" s="46">
        <f t="shared" si="42"/>
        <v>0.20967</v>
      </c>
      <c r="G106" s="46">
        <f t="shared" si="43"/>
        <v>0.20123499999999997</v>
      </c>
      <c r="H106" s="46">
        <f t="shared" si="44"/>
        <v>0.18195500000000001</v>
      </c>
      <c r="I106" s="46">
        <f t="shared" si="45"/>
        <v>0.18074999999999999</v>
      </c>
      <c r="J106" s="46">
        <f t="shared" si="46"/>
        <v>0.1928</v>
      </c>
      <c r="K106" s="46">
        <f t="shared" si="47"/>
        <v>0.20123500000000005</v>
      </c>
      <c r="M106" s="46">
        <f t="shared" si="48"/>
        <v>2.5561910139893666E-2</v>
      </c>
      <c r="N106" s="46">
        <f t="shared" si="49"/>
        <v>3.1306818346807111E-2</v>
      </c>
      <c r="O106">
        <f t="shared" si="50"/>
        <v>2.1181966976652561E-2</v>
      </c>
      <c r="P106">
        <f t="shared" si="51"/>
        <v>1.2522727338722976E-2</v>
      </c>
      <c r="Q106">
        <f t="shared" si="52"/>
        <v>4.8139712296606081E-2</v>
      </c>
      <c r="R106">
        <f t="shared" si="53"/>
        <v>2.0871212231204851E-3</v>
      </c>
      <c r="S106">
        <f t="shared" si="54"/>
        <v>1.4459999999999987E-2</v>
      </c>
      <c r="T106">
        <f t="shared" si="55"/>
        <v>2.5646974967820195E-2</v>
      </c>
      <c r="U106">
        <f t="shared" si="56"/>
        <v>4.7730778592015355E-2</v>
      </c>
    </row>
    <row r="107" spans="1:21" ht="15" x14ac:dyDescent="0.25">
      <c r="A107" s="36">
        <v>11</v>
      </c>
      <c r="B107" s="36" t="s">
        <v>52</v>
      </c>
      <c r="C107" s="46">
        <f t="shared" si="39"/>
        <v>0.65431499999999998</v>
      </c>
      <c r="D107" s="46">
        <f t="shared" si="40"/>
        <v>0.62419000000000002</v>
      </c>
      <c r="E107" s="46">
        <f t="shared" si="41"/>
        <v>0.644675</v>
      </c>
      <c r="F107" s="46">
        <f t="shared" si="42"/>
        <v>0.63503499999999991</v>
      </c>
      <c r="G107" s="46">
        <f t="shared" si="43"/>
        <v>0.656725</v>
      </c>
      <c r="H107" s="46">
        <f t="shared" si="44"/>
        <v>0.61816499999999996</v>
      </c>
      <c r="I107" s="46">
        <f t="shared" si="45"/>
        <v>0.61696000000000006</v>
      </c>
      <c r="J107" s="46">
        <f t="shared" si="46"/>
        <v>0.65310999999999997</v>
      </c>
      <c r="K107" s="46">
        <f t="shared" si="47"/>
        <v>0.7495099999999999</v>
      </c>
      <c r="M107" s="46">
        <f t="shared" si="48"/>
        <v>5.1123820279787091E-3</v>
      </c>
      <c r="N107" s="46">
        <f t="shared" si="49"/>
        <v>7.7308051973905362E-2</v>
      </c>
      <c r="O107">
        <f t="shared" si="50"/>
        <v>8.0374493622043588E-2</v>
      </c>
      <c r="P107">
        <f t="shared" si="51"/>
        <v>3.6390201978005021E-2</v>
      </c>
      <c r="Q107">
        <f t="shared" si="52"/>
        <v>0.16456524017847804</v>
      </c>
      <c r="R107">
        <f t="shared" si="53"/>
        <v>4.6995000000000064E-2</v>
      </c>
      <c r="S107">
        <f t="shared" si="54"/>
        <v>5.3659720228491685E-2</v>
      </c>
      <c r="T107">
        <f t="shared" si="55"/>
        <v>3.1583875237215536E-2</v>
      </c>
      <c r="U107">
        <f t="shared" si="56"/>
        <v>0.11479166727162855</v>
      </c>
    </row>
    <row r="108" spans="1:21" ht="15" x14ac:dyDescent="0.25">
      <c r="A108" s="36">
        <v>12</v>
      </c>
      <c r="B108" s="36" t="s">
        <v>60</v>
      </c>
      <c r="C108" s="46">
        <f t="shared" si="39"/>
        <v>0.19701750000000001</v>
      </c>
      <c r="D108" s="46">
        <f t="shared" si="40"/>
        <v>0.17472500000000002</v>
      </c>
      <c r="E108" s="46">
        <f t="shared" si="41"/>
        <v>0.17713500000000001</v>
      </c>
      <c r="F108" s="46">
        <f t="shared" si="42"/>
        <v>0.17834000000000003</v>
      </c>
      <c r="G108" s="46">
        <f t="shared" si="43"/>
        <v>0.186775</v>
      </c>
      <c r="H108" s="46">
        <f t="shared" si="44"/>
        <v>0.17352000000000001</v>
      </c>
      <c r="I108" s="46">
        <f t="shared" si="45"/>
        <v>0.17231500000000002</v>
      </c>
      <c r="J108" s="46">
        <f t="shared" si="46"/>
        <v>0.184365</v>
      </c>
      <c r="K108" s="46">
        <f t="shared" si="47"/>
        <v>0.20967000000000002</v>
      </c>
      <c r="M108" s="46">
        <f t="shared" si="48"/>
        <v>2.5561910139893741E-3</v>
      </c>
      <c r="N108" s="46">
        <f t="shared" si="49"/>
        <v>1.8195100989002518E-2</v>
      </c>
      <c r="O108">
        <f t="shared" si="50"/>
        <v>1.9128781978996985E-2</v>
      </c>
      <c r="P108">
        <f t="shared" si="51"/>
        <v>1.0435606115602474E-2</v>
      </c>
      <c r="Q108">
        <f t="shared" si="52"/>
        <v>3.2801684789047159E-2</v>
      </c>
      <c r="R108">
        <f t="shared" si="53"/>
        <v>1.3034067860802304E-2</v>
      </c>
      <c r="S108">
        <f t="shared" si="54"/>
        <v>7.5252225880700734E-3</v>
      </c>
      <c r="T108">
        <f t="shared" si="55"/>
        <v>3.6149999999999793E-3</v>
      </c>
      <c r="U108">
        <f t="shared" si="56"/>
        <v>3.448490213122251E-2</v>
      </c>
    </row>
    <row r="109" spans="1:21" ht="15" x14ac:dyDescent="0.25">
      <c r="A109" s="36">
        <v>13</v>
      </c>
      <c r="B109" s="36" t="s">
        <v>61</v>
      </c>
      <c r="C109" s="46">
        <f t="shared" si="39"/>
        <v>0</v>
      </c>
      <c r="D109" s="46">
        <f t="shared" si="40"/>
        <v>0</v>
      </c>
      <c r="E109" s="46">
        <f t="shared" si="41"/>
        <v>0</v>
      </c>
      <c r="F109" s="46">
        <f t="shared" si="42"/>
        <v>0</v>
      </c>
      <c r="G109" s="46">
        <f t="shared" si="43"/>
        <v>0</v>
      </c>
      <c r="H109" s="46">
        <f t="shared" si="44"/>
        <v>0</v>
      </c>
      <c r="I109" s="46">
        <f t="shared" si="45"/>
        <v>0</v>
      </c>
      <c r="J109" s="46">
        <f t="shared" si="46"/>
        <v>0</v>
      </c>
      <c r="K109" s="46">
        <f t="shared" si="47"/>
        <v>0</v>
      </c>
      <c r="M109" s="46">
        <f t="shared" si="48"/>
        <v>0</v>
      </c>
      <c r="N109" s="46">
        <f t="shared" si="49"/>
        <v>0</v>
      </c>
      <c r="O109">
        <f t="shared" si="50"/>
        <v>0</v>
      </c>
      <c r="P109">
        <f t="shared" si="51"/>
        <v>0</v>
      </c>
      <c r="Q109">
        <f t="shared" si="52"/>
        <v>0</v>
      </c>
      <c r="R109">
        <f t="shared" si="53"/>
        <v>0</v>
      </c>
      <c r="S109">
        <f t="shared" si="54"/>
        <v>0</v>
      </c>
      <c r="T109">
        <f t="shared" si="55"/>
        <v>0</v>
      </c>
      <c r="U109">
        <f t="shared" si="56"/>
        <v>0</v>
      </c>
    </row>
    <row r="110" spans="1:21" ht="15" x14ac:dyDescent="0.25">
      <c r="A110" s="36">
        <v>14</v>
      </c>
      <c r="B110" s="36" t="s">
        <v>53</v>
      </c>
      <c r="C110" s="46">
        <f t="shared" si="39"/>
        <v>7.9530000000000003E-2</v>
      </c>
      <c r="D110" s="46">
        <f t="shared" si="40"/>
        <v>7.2299999999999989E-2</v>
      </c>
      <c r="E110" s="46">
        <f t="shared" si="41"/>
        <v>7.3505000000000001E-2</v>
      </c>
      <c r="F110" s="46">
        <f t="shared" si="42"/>
        <v>7.3505000000000001E-2</v>
      </c>
      <c r="G110" s="46">
        <f t="shared" si="43"/>
        <v>7.8324999999999992E-2</v>
      </c>
      <c r="H110" s="46">
        <f t="shared" si="44"/>
        <v>7.3505000000000001E-2</v>
      </c>
      <c r="I110" s="46">
        <f t="shared" si="45"/>
        <v>7.2299999999999989E-2</v>
      </c>
      <c r="J110" s="46">
        <f t="shared" si="46"/>
        <v>7.7120000000000008E-2</v>
      </c>
      <c r="K110" s="46">
        <f t="shared" si="47"/>
        <v>8.7965000000000002E-2</v>
      </c>
      <c r="M110" s="46">
        <f t="shared" si="48"/>
        <v>0</v>
      </c>
      <c r="N110" s="46">
        <f t="shared" si="49"/>
        <v>7.2300000000000073E-3</v>
      </c>
      <c r="O110">
        <f t="shared" si="50"/>
        <v>8.3484848924819961E-3</v>
      </c>
      <c r="P110">
        <f t="shared" si="51"/>
        <v>4.1742424462409946E-3</v>
      </c>
      <c r="Q110">
        <f t="shared" si="52"/>
        <v>1.4609848561843561E-2</v>
      </c>
      <c r="R110">
        <f t="shared" si="53"/>
        <v>5.5220037124217919E-3</v>
      </c>
      <c r="S110">
        <f t="shared" si="54"/>
        <v>3.6150000000000002E-3</v>
      </c>
      <c r="T110">
        <f t="shared" si="55"/>
        <v>2.0871212231205012E-3</v>
      </c>
      <c r="U110">
        <f t="shared" si="56"/>
        <v>1.4609848561843561E-2</v>
      </c>
    </row>
    <row r="111" spans="1:21" ht="15" x14ac:dyDescent="0.25">
      <c r="A111" s="36">
        <v>15</v>
      </c>
      <c r="B111" s="36" t="s">
        <v>54</v>
      </c>
      <c r="C111" s="46">
        <f t="shared" si="39"/>
        <v>0.35246250000000001</v>
      </c>
      <c r="D111" s="46">
        <f t="shared" si="40"/>
        <v>0.31570999999999999</v>
      </c>
      <c r="E111" s="46">
        <f t="shared" si="41"/>
        <v>0.30004499999999995</v>
      </c>
      <c r="F111" s="46">
        <f t="shared" si="42"/>
        <v>0.32655499999999998</v>
      </c>
      <c r="G111" s="46">
        <f t="shared" si="43"/>
        <v>0.34704000000000002</v>
      </c>
      <c r="H111" s="46">
        <f t="shared" si="44"/>
        <v>0.32052999999999998</v>
      </c>
      <c r="I111" s="46">
        <f t="shared" si="45"/>
        <v>0.32053000000000004</v>
      </c>
      <c r="J111" s="46">
        <f t="shared" si="46"/>
        <v>0.34101500000000007</v>
      </c>
      <c r="K111" s="46">
        <f t="shared" si="47"/>
        <v>0.39524000000000004</v>
      </c>
      <c r="M111" s="46">
        <f t="shared" si="48"/>
        <v>7.6685730419681431E-3</v>
      </c>
      <c r="N111" s="46">
        <f t="shared" si="49"/>
        <v>3.6210199875173314E-2</v>
      </c>
      <c r="O111">
        <f t="shared" si="50"/>
        <v>7.5915000000000302E-2</v>
      </c>
      <c r="P111">
        <f t="shared" si="51"/>
        <v>2.0555760141624566E-2</v>
      </c>
      <c r="Q111">
        <f t="shared" si="52"/>
        <v>6.9817246615717879E-2</v>
      </c>
      <c r="R111">
        <f t="shared" si="53"/>
        <v>2.5390925544375095E-2</v>
      </c>
      <c r="S111">
        <f t="shared" si="54"/>
        <v>2.0555760141624559E-2</v>
      </c>
      <c r="T111">
        <f t="shared" si="55"/>
        <v>1.2695462772187589E-2</v>
      </c>
      <c r="U111">
        <f t="shared" si="56"/>
        <v>6.785551764595138E-2</v>
      </c>
    </row>
    <row r="112" spans="1:21" ht="15" x14ac:dyDescent="0.25">
      <c r="A112" s="36">
        <v>16</v>
      </c>
      <c r="B112" s="36" t="s">
        <v>56</v>
      </c>
      <c r="C112" s="46">
        <f t="shared" si="39"/>
        <v>0.67962</v>
      </c>
      <c r="D112" s="46">
        <f t="shared" si="40"/>
        <v>0.59285999999999994</v>
      </c>
      <c r="E112" s="46">
        <f t="shared" si="41"/>
        <v>0.60370500000000005</v>
      </c>
      <c r="F112" s="46">
        <f t="shared" si="42"/>
        <v>0.58924500000000013</v>
      </c>
      <c r="G112" s="46">
        <f t="shared" si="43"/>
        <v>0.60852500000000009</v>
      </c>
      <c r="H112" s="46">
        <f t="shared" si="44"/>
        <v>0.55911999999999995</v>
      </c>
      <c r="I112" s="46">
        <f t="shared" si="45"/>
        <v>0.55911999999999995</v>
      </c>
      <c r="J112" s="46">
        <f t="shared" si="46"/>
        <v>0.58804000000000001</v>
      </c>
      <c r="K112" s="46">
        <f t="shared" si="47"/>
        <v>0.64829000000000003</v>
      </c>
      <c r="M112" s="46">
        <f t="shared" si="48"/>
        <v>0</v>
      </c>
      <c r="N112" s="46">
        <f t="shared" si="49"/>
        <v>7.5223277148765574E-2</v>
      </c>
      <c r="O112">
        <f t="shared" si="50"/>
        <v>7.8454661907371728E-2</v>
      </c>
      <c r="P112">
        <f t="shared" si="51"/>
        <v>3.0886573539322892E-2</v>
      </c>
      <c r="Q112">
        <f t="shared" si="52"/>
        <v>0.13838101640037134</v>
      </c>
      <c r="R112">
        <f t="shared" si="53"/>
        <v>4.1585595763437198E-2</v>
      </c>
      <c r="S112">
        <f t="shared" si="54"/>
        <v>5.1293949935640543E-2</v>
      </c>
      <c r="T112">
        <f t="shared" si="55"/>
        <v>2.8079344276531793E-2</v>
      </c>
      <c r="U112">
        <f t="shared" si="56"/>
        <v>0.10541511905319841</v>
      </c>
    </row>
    <row r="113" spans="1:54" ht="15" x14ac:dyDescent="0.25">
      <c r="A113" s="36">
        <v>17</v>
      </c>
      <c r="B113" s="36" t="s">
        <v>57</v>
      </c>
      <c r="C113" s="46">
        <f t="shared" si="39"/>
        <v>0.73746</v>
      </c>
      <c r="D113" s="46">
        <f t="shared" si="40"/>
        <v>0.62659999999999993</v>
      </c>
      <c r="E113" s="46">
        <f t="shared" si="41"/>
        <v>0.62780499999999995</v>
      </c>
      <c r="F113" s="46">
        <f t="shared" si="42"/>
        <v>0.61454999999999993</v>
      </c>
      <c r="G113" s="46">
        <f t="shared" si="43"/>
        <v>0.63503500000000002</v>
      </c>
      <c r="H113" s="46">
        <f t="shared" si="44"/>
        <v>0.57599</v>
      </c>
      <c r="I113" s="46">
        <f t="shared" si="45"/>
        <v>0.57237499999999997</v>
      </c>
      <c r="J113" s="46">
        <f t="shared" si="46"/>
        <v>0.598885</v>
      </c>
      <c r="K113" s="46">
        <f t="shared" si="47"/>
        <v>0.64829000000000003</v>
      </c>
      <c r="M113" s="46">
        <f t="shared" si="48"/>
        <v>1.5337146083936206E-2</v>
      </c>
      <c r="N113" s="46">
        <f t="shared" si="49"/>
        <v>6.2229821428315173E-2</v>
      </c>
      <c r="O113">
        <f t="shared" si="50"/>
        <v>7.3049242809217332E-2</v>
      </c>
      <c r="P113">
        <f t="shared" si="51"/>
        <v>3.1514839361799142E-2</v>
      </c>
      <c r="Q113">
        <f t="shared" si="52"/>
        <v>0.11530282260205102</v>
      </c>
      <c r="R113">
        <f t="shared" si="53"/>
        <v>3.9983490655519364E-2</v>
      </c>
      <c r="S113">
        <f t="shared" si="54"/>
        <v>3.8654025986952487E-2</v>
      </c>
      <c r="T113">
        <f t="shared" si="55"/>
        <v>1.4609848561843452E-2</v>
      </c>
      <c r="U113">
        <f t="shared" si="56"/>
        <v>0.10226893993290508</v>
      </c>
    </row>
    <row r="114" spans="1:54" ht="15" x14ac:dyDescent="0.25">
      <c r="A114" s="36">
        <v>18</v>
      </c>
      <c r="B114" s="36" t="s">
        <v>58</v>
      </c>
      <c r="C114" s="46">
        <f t="shared" si="39"/>
        <v>0.75553500000000007</v>
      </c>
      <c r="D114" s="46">
        <f t="shared" si="40"/>
        <v>0.64829000000000014</v>
      </c>
      <c r="E114" s="46">
        <f t="shared" si="41"/>
        <v>0.67841499999999988</v>
      </c>
      <c r="F114" s="46">
        <f t="shared" si="42"/>
        <v>0.67721000000000009</v>
      </c>
      <c r="G114" s="46">
        <f t="shared" si="43"/>
        <v>0.73625499999999999</v>
      </c>
      <c r="H114" s="46">
        <f t="shared" si="44"/>
        <v>0.67239000000000004</v>
      </c>
      <c r="I114" s="46">
        <f t="shared" si="45"/>
        <v>0.67239000000000004</v>
      </c>
      <c r="J114" s="46">
        <f t="shared" si="46"/>
        <v>0.71215500000000009</v>
      </c>
      <c r="K114" s="46">
        <f t="shared" si="47"/>
        <v>0.83024500000000012</v>
      </c>
      <c r="M114" s="46">
        <f t="shared" si="48"/>
        <v>3.0674292167872336E-2</v>
      </c>
      <c r="N114" s="46">
        <f t="shared" si="49"/>
        <v>6.1490430962874307E-2</v>
      </c>
      <c r="O114">
        <f t="shared" si="50"/>
        <v>7.9639470113757091E-2</v>
      </c>
      <c r="P114">
        <f t="shared" si="51"/>
        <v>4.236393395330517E-2</v>
      </c>
      <c r="Q114">
        <f t="shared" si="52"/>
        <v>0.10931017210214169</v>
      </c>
      <c r="R114">
        <f t="shared" si="53"/>
        <v>6.6950736926489493E-2</v>
      </c>
      <c r="S114">
        <f t="shared" si="54"/>
        <v>4.1690213779735051E-2</v>
      </c>
      <c r="T114">
        <f t="shared" si="55"/>
        <v>1.0844999999999994E-2</v>
      </c>
      <c r="U114">
        <f t="shared" si="56"/>
        <v>0.12985517442520272</v>
      </c>
    </row>
    <row r="118" spans="1:54" x14ac:dyDescent="0.2">
      <c r="A118" s="48" t="s">
        <v>94</v>
      </c>
      <c r="B118" s="48"/>
      <c r="C118" s="48"/>
      <c r="D118" s="48"/>
      <c r="E118" s="48"/>
    </row>
    <row r="120" spans="1:54" x14ac:dyDescent="0.2">
      <c r="B120" s="31" t="s">
        <v>24</v>
      </c>
      <c r="C120" t="s">
        <v>27</v>
      </c>
      <c r="F120" t="s">
        <v>27</v>
      </c>
      <c r="I120" t="s">
        <v>20</v>
      </c>
      <c r="L120" t="s">
        <v>20</v>
      </c>
      <c r="O120" t="s">
        <v>18</v>
      </c>
      <c r="R120" t="s">
        <v>18</v>
      </c>
      <c r="U120" t="s">
        <v>17</v>
      </c>
      <c r="X120" t="s">
        <v>17</v>
      </c>
      <c r="AA120" t="s">
        <v>16</v>
      </c>
      <c r="AD120" t="s">
        <v>16</v>
      </c>
      <c r="AG120" t="s">
        <v>15</v>
      </c>
      <c r="AJ120" t="s">
        <v>15</v>
      </c>
      <c r="AM120" t="s">
        <v>14</v>
      </c>
      <c r="AP120" t="s">
        <v>14</v>
      </c>
      <c r="AS120" t="s">
        <v>9</v>
      </c>
      <c r="AV120" t="s">
        <v>9</v>
      </c>
      <c r="AY120" t="s">
        <v>4</v>
      </c>
      <c r="BB120" t="s">
        <v>4</v>
      </c>
    </row>
    <row r="121" spans="1:54" x14ac:dyDescent="0.2">
      <c r="B121" s="31" t="s">
        <v>25</v>
      </c>
      <c r="C121" s="40" t="s">
        <v>28</v>
      </c>
      <c r="D121" s="40" t="s">
        <v>29</v>
      </c>
      <c r="E121" s="40" t="s">
        <v>30</v>
      </c>
      <c r="F121" s="41" t="s">
        <v>31</v>
      </c>
      <c r="G121" s="41" t="s">
        <v>32</v>
      </c>
      <c r="H121" s="41" t="s">
        <v>33</v>
      </c>
      <c r="I121" s="40" t="s">
        <v>28</v>
      </c>
      <c r="J121" s="40" t="s">
        <v>29</v>
      </c>
      <c r="K121" s="40" t="s">
        <v>30</v>
      </c>
      <c r="L121" s="41" t="s">
        <v>31</v>
      </c>
      <c r="M121" s="41" t="s">
        <v>32</v>
      </c>
      <c r="N121" s="41" t="s">
        <v>33</v>
      </c>
      <c r="O121" s="40" t="s">
        <v>28</v>
      </c>
      <c r="P121" s="40" t="s">
        <v>29</v>
      </c>
      <c r="Q121" s="40" t="s">
        <v>30</v>
      </c>
      <c r="R121" s="41" t="s">
        <v>31</v>
      </c>
      <c r="S121" s="41" t="s">
        <v>32</v>
      </c>
      <c r="T121" s="41" t="s">
        <v>33</v>
      </c>
      <c r="U121" s="40" t="s">
        <v>28</v>
      </c>
      <c r="V121" s="40" t="s">
        <v>29</v>
      </c>
      <c r="W121" s="40" t="s">
        <v>30</v>
      </c>
      <c r="X121" s="41" t="s">
        <v>31</v>
      </c>
      <c r="Y121" s="41" t="s">
        <v>32</v>
      </c>
      <c r="Z121" s="41" t="s">
        <v>33</v>
      </c>
      <c r="AA121" s="40" t="s">
        <v>28</v>
      </c>
      <c r="AB121" s="40" t="s">
        <v>29</v>
      </c>
      <c r="AC121" s="40" t="s">
        <v>30</v>
      </c>
      <c r="AD121" s="41" t="s">
        <v>31</v>
      </c>
      <c r="AE121" s="41" t="s">
        <v>32</v>
      </c>
      <c r="AF121" s="41" t="s">
        <v>33</v>
      </c>
      <c r="AG121" s="40" t="s">
        <v>28</v>
      </c>
      <c r="AH121" s="40" t="s">
        <v>29</v>
      </c>
      <c r="AI121" s="40" t="s">
        <v>30</v>
      </c>
      <c r="AJ121" s="41" t="s">
        <v>31</v>
      </c>
      <c r="AK121" s="41" t="s">
        <v>32</v>
      </c>
      <c r="AL121" s="41" t="s">
        <v>33</v>
      </c>
      <c r="AM121" s="40" t="s">
        <v>28</v>
      </c>
      <c r="AN121" s="40" t="s">
        <v>29</v>
      </c>
      <c r="AO121" s="40" t="s">
        <v>30</v>
      </c>
      <c r="AP121" s="41" t="s">
        <v>31</v>
      </c>
      <c r="AQ121" s="41" t="s">
        <v>32</v>
      </c>
      <c r="AR121" s="41" t="s">
        <v>33</v>
      </c>
      <c r="AS121" s="40" t="s">
        <v>28</v>
      </c>
      <c r="AT121" s="40" t="s">
        <v>29</v>
      </c>
      <c r="AU121" s="40" t="s">
        <v>30</v>
      </c>
      <c r="AV121" s="41" t="s">
        <v>31</v>
      </c>
      <c r="AW121" s="41" t="s">
        <v>32</v>
      </c>
      <c r="AX121" s="41" t="s">
        <v>33</v>
      </c>
      <c r="AY121" s="40" t="s">
        <v>28</v>
      </c>
      <c r="AZ121" s="40" t="s">
        <v>29</v>
      </c>
      <c r="BA121" s="41" t="s">
        <v>31</v>
      </c>
      <c r="BB121" s="41" t="s">
        <v>32</v>
      </c>
    </row>
    <row r="122" spans="1:54" x14ac:dyDescent="0.2">
      <c r="A122" t="s">
        <v>67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J122">
        <v>8</v>
      </c>
      <c r="K122">
        <v>9</v>
      </c>
      <c r="L122">
        <v>10</v>
      </c>
      <c r="M122">
        <v>11</v>
      </c>
      <c r="N122">
        <v>12</v>
      </c>
      <c r="O122">
        <v>13</v>
      </c>
      <c r="P122">
        <v>14</v>
      </c>
      <c r="Q122">
        <v>15</v>
      </c>
      <c r="R122">
        <v>16</v>
      </c>
      <c r="S122">
        <v>17</v>
      </c>
      <c r="T122">
        <v>18</v>
      </c>
      <c r="U122">
        <v>19</v>
      </c>
      <c r="V122">
        <v>20</v>
      </c>
      <c r="W122">
        <v>21</v>
      </c>
      <c r="X122">
        <v>22</v>
      </c>
      <c r="Y122">
        <v>23</v>
      </c>
      <c r="Z122">
        <v>24</v>
      </c>
      <c r="AA122">
        <v>25</v>
      </c>
      <c r="AB122">
        <v>26</v>
      </c>
      <c r="AC122">
        <v>27</v>
      </c>
      <c r="AD122">
        <v>28</v>
      </c>
      <c r="AE122">
        <v>29</v>
      </c>
      <c r="AF122">
        <v>30</v>
      </c>
      <c r="AG122">
        <v>31</v>
      </c>
      <c r="AH122">
        <v>32</v>
      </c>
      <c r="AI122">
        <v>33</v>
      </c>
      <c r="AJ122">
        <v>34</v>
      </c>
      <c r="AK122">
        <v>35</v>
      </c>
      <c r="AL122">
        <v>36</v>
      </c>
      <c r="AM122">
        <v>37</v>
      </c>
      <c r="AN122">
        <v>38</v>
      </c>
      <c r="AO122">
        <v>39</v>
      </c>
      <c r="AP122">
        <v>40</v>
      </c>
      <c r="AQ122">
        <v>41</v>
      </c>
      <c r="AR122">
        <v>42</v>
      </c>
      <c r="AS122">
        <v>43</v>
      </c>
      <c r="AT122">
        <v>44</v>
      </c>
      <c r="AU122">
        <v>45</v>
      </c>
      <c r="AV122">
        <v>46</v>
      </c>
      <c r="AW122">
        <v>47</v>
      </c>
      <c r="AX122">
        <v>48</v>
      </c>
      <c r="AY122">
        <v>49</v>
      </c>
      <c r="AZ122">
        <v>50</v>
      </c>
      <c r="BA122">
        <v>51</v>
      </c>
      <c r="BB122">
        <v>52</v>
      </c>
    </row>
    <row r="123" spans="1:54" ht="15" x14ac:dyDescent="0.25">
      <c r="A123" s="36">
        <v>1</v>
      </c>
      <c r="B123" s="36" t="s">
        <v>41</v>
      </c>
      <c r="C123" s="36">
        <f>C30*3*241/200</f>
        <v>0.14821500000000001</v>
      </c>
      <c r="D123" s="36">
        <f t="shared" ref="D123:BB128" si="57">D30*3*241/200</f>
        <v>0.184365</v>
      </c>
      <c r="E123" s="36">
        <f t="shared" si="57"/>
        <v>0.12652500000000003</v>
      </c>
      <c r="F123" s="36">
        <f t="shared" si="57"/>
        <v>0.38680500000000001</v>
      </c>
      <c r="G123" s="36">
        <f t="shared" si="57"/>
        <v>0.49887000000000009</v>
      </c>
      <c r="H123" s="36">
        <f t="shared" si="57"/>
        <v>0.29281499999999999</v>
      </c>
      <c r="I123" s="36">
        <f t="shared" si="57"/>
        <v>0.15906000000000001</v>
      </c>
      <c r="J123" s="36">
        <f t="shared" si="57"/>
        <v>0.16629000000000002</v>
      </c>
      <c r="K123" s="36">
        <f t="shared" si="57"/>
        <v>0.13736999999999999</v>
      </c>
      <c r="L123" s="36">
        <f t="shared" si="57"/>
        <v>0.42295500000000003</v>
      </c>
      <c r="M123" s="36">
        <f t="shared" si="57"/>
        <v>0.495255</v>
      </c>
      <c r="N123" s="36">
        <f t="shared" si="57"/>
        <v>0.52778999999999998</v>
      </c>
      <c r="O123" s="36">
        <f t="shared" si="57"/>
        <v>9.398999999999999E-2</v>
      </c>
      <c r="P123" s="36">
        <f t="shared" si="57"/>
        <v>0.13375499999999999</v>
      </c>
      <c r="Q123" s="36">
        <f t="shared" si="57"/>
        <v>0.11929500000000001</v>
      </c>
      <c r="R123" s="36">
        <f t="shared" si="57"/>
        <v>0.50610000000000011</v>
      </c>
      <c r="S123" s="49">
        <f t="shared" si="57"/>
        <v>0.29643000000000003</v>
      </c>
      <c r="T123" s="36">
        <f t="shared" si="57"/>
        <v>0.48441000000000001</v>
      </c>
      <c r="U123" s="49">
        <f t="shared" si="57"/>
        <v>2.8919999999999998E-2</v>
      </c>
      <c r="V123" s="36">
        <f t="shared" si="57"/>
        <v>9.7604999999999997E-2</v>
      </c>
      <c r="W123" s="36">
        <f t="shared" si="57"/>
        <v>9.0375000000000011E-2</v>
      </c>
      <c r="X123" s="49">
        <f t="shared" si="57"/>
        <v>0</v>
      </c>
      <c r="Y123" s="36">
        <f t="shared" si="57"/>
        <v>0.28919999999999996</v>
      </c>
      <c r="Z123" s="36">
        <f t="shared" si="57"/>
        <v>0.33258000000000004</v>
      </c>
      <c r="AA123" s="36">
        <f t="shared" si="57"/>
        <v>0.12291000000000001</v>
      </c>
      <c r="AB123" s="36">
        <f t="shared" si="57"/>
        <v>0.10122</v>
      </c>
      <c r="AC123" s="36">
        <f t="shared" si="57"/>
        <v>8.3145000000000011E-2</v>
      </c>
      <c r="AD123" s="36">
        <f t="shared" si="57"/>
        <v>0.25305000000000005</v>
      </c>
      <c r="AE123" s="36">
        <f t="shared" si="57"/>
        <v>0.184365</v>
      </c>
      <c r="AF123" s="36">
        <f t="shared" si="57"/>
        <v>0.29643000000000003</v>
      </c>
      <c r="AG123" s="36">
        <f t="shared" si="57"/>
        <v>9.0375000000000011E-2</v>
      </c>
      <c r="AH123" s="36">
        <f t="shared" si="57"/>
        <v>7.2299999999999989E-2</v>
      </c>
      <c r="AI123" s="36">
        <f t="shared" si="57"/>
        <v>3.9765000000000002E-2</v>
      </c>
      <c r="AJ123" s="36">
        <f t="shared" si="57"/>
        <v>0.23859000000000002</v>
      </c>
      <c r="AK123" s="36">
        <f t="shared" si="57"/>
        <v>0.19520999999999999</v>
      </c>
      <c r="AL123" s="36">
        <f t="shared" si="57"/>
        <v>0.19159500000000002</v>
      </c>
      <c r="AM123" s="36">
        <f t="shared" si="57"/>
        <v>7.2299999999999989E-2</v>
      </c>
      <c r="AN123" s="36">
        <f t="shared" si="57"/>
        <v>7.9530000000000003E-2</v>
      </c>
      <c r="AO123" s="36">
        <f t="shared" si="57"/>
        <v>4.3380000000000002E-2</v>
      </c>
      <c r="AP123" s="36">
        <f t="shared" si="57"/>
        <v>0.19520999999999999</v>
      </c>
      <c r="AQ123" s="36">
        <f t="shared" si="57"/>
        <v>0.19159500000000002</v>
      </c>
      <c r="AR123" s="36">
        <f t="shared" si="57"/>
        <v>0.19520999999999999</v>
      </c>
      <c r="AS123" s="36">
        <f t="shared" si="57"/>
        <v>5.0610000000000002E-2</v>
      </c>
      <c r="AT123" s="36">
        <f t="shared" si="57"/>
        <v>8.3145000000000011E-2</v>
      </c>
      <c r="AU123" s="36">
        <f t="shared" si="57"/>
        <v>6.1455000000000003E-2</v>
      </c>
      <c r="AV123" s="36">
        <f t="shared" si="57"/>
        <v>9.7604999999999997E-2</v>
      </c>
      <c r="AW123" s="36">
        <f t="shared" si="57"/>
        <v>6.5069999999999989E-2</v>
      </c>
      <c r="AX123" s="49">
        <f t="shared" si="57"/>
        <v>0</v>
      </c>
      <c r="AY123" s="36">
        <f t="shared" si="57"/>
        <v>3.9765000000000002E-2</v>
      </c>
      <c r="AZ123" s="36">
        <f t="shared" si="57"/>
        <v>3.9765000000000002E-2</v>
      </c>
      <c r="BA123" s="49">
        <f t="shared" si="57"/>
        <v>0</v>
      </c>
      <c r="BB123" s="36">
        <f t="shared" si="57"/>
        <v>3.6149999999999995E-2</v>
      </c>
    </row>
    <row r="124" spans="1:54" ht="15" x14ac:dyDescent="0.25">
      <c r="A124" s="36">
        <v>2</v>
      </c>
      <c r="B124" s="36" t="s">
        <v>43</v>
      </c>
      <c r="C124" s="36">
        <f t="shared" ref="C124:R140" si="58">C31*3*241/200</f>
        <v>6.1455000000000003E-2</v>
      </c>
      <c r="D124" s="36">
        <f t="shared" si="58"/>
        <v>5.4224999999999995E-2</v>
      </c>
      <c r="E124" s="36">
        <f t="shared" si="58"/>
        <v>4.3380000000000002E-2</v>
      </c>
      <c r="F124" s="36">
        <f t="shared" si="58"/>
        <v>7.9530000000000003E-2</v>
      </c>
      <c r="G124" s="36">
        <f t="shared" si="58"/>
        <v>0.12291000000000001</v>
      </c>
      <c r="H124" s="36">
        <f t="shared" si="58"/>
        <v>9.0375000000000011E-2</v>
      </c>
      <c r="I124" s="36">
        <f t="shared" si="58"/>
        <v>9.7604999999999997E-2</v>
      </c>
      <c r="J124" s="36">
        <f t="shared" si="58"/>
        <v>0.10122</v>
      </c>
      <c r="K124" s="36">
        <f t="shared" si="58"/>
        <v>0.10483500000000001</v>
      </c>
      <c r="L124" s="36">
        <f t="shared" si="58"/>
        <v>0.16629000000000002</v>
      </c>
      <c r="M124" s="36">
        <f t="shared" si="58"/>
        <v>0.227745</v>
      </c>
      <c r="N124" s="36">
        <f t="shared" si="58"/>
        <v>0.19520999999999999</v>
      </c>
      <c r="O124" s="36">
        <f t="shared" si="58"/>
        <v>9.0375000000000011E-2</v>
      </c>
      <c r="P124" s="36">
        <f t="shared" si="58"/>
        <v>0.10483500000000001</v>
      </c>
      <c r="Q124" s="36">
        <f t="shared" si="58"/>
        <v>7.2299999999999989E-2</v>
      </c>
      <c r="R124" s="36">
        <f t="shared" si="58"/>
        <v>0.18075000000000002</v>
      </c>
      <c r="S124" s="49">
        <f t="shared" si="57"/>
        <v>0.11929500000000001</v>
      </c>
      <c r="T124" s="36">
        <f t="shared" si="57"/>
        <v>0.19520999999999999</v>
      </c>
      <c r="U124" s="49">
        <f t="shared" si="57"/>
        <v>7.2299999999999989E-2</v>
      </c>
      <c r="V124" s="36">
        <f t="shared" si="57"/>
        <v>0.14821500000000001</v>
      </c>
      <c r="W124" s="36">
        <f t="shared" si="57"/>
        <v>0.16267500000000001</v>
      </c>
      <c r="X124" s="49">
        <f t="shared" si="57"/>
        <v>0</v>
      </c>
      <c r="Y124" s="36">
        <f t="shared" si="57"/>
        <v>0.169905</v>
      </c>
      <c r="Z124" s="36">
        <f t="shared" si="57"/>
        <v>0.18797999999999998</v>
      </c>
      <c r="AA124" s="36">
        <f t="shared" si="57"/>
        <v>0.14459999999999998</v>
      </c>
      <c r="AB124" s="36">
        <f t="shared" si="57"/>
        <v>0.13375499999999999</v>
      </c>
      <c r="AC124" s="36">
        <f t="shared" si="57"/>
        <v>0.12652500000000003</v>
      </c>
      <c r="AD124" s="36">
        <f t="shared" si="57"/>
        <v>0.169905</v>
      </c>
      <c r="AE124" s="36">
        <f t="shared" si="57"/>
        <v>0.13736999999999999</v>
      </c>
      <c r="AF124" s="36">
        <f t="shared" si="57"/>
        <v>0.17352000000000001</v>
      </c>
      <c r="AG124" s="36">
        <f t="shared" si="57"/>
        <v>0.22413</v>
      </c>
      <c r="AH124" s="36">
        <f t="shared" si="57"/>
        <v>0.18797999999999998</v>
      </c>
      <c r="AI124" s="36">
        <f t="shared" si="57"/>
        <v>0.16267500000000001</v>
      </c>
      <c r="AJ124" s="36">
        <f t="shared" si="57"/>
        <v>0.22413</v>
      </c>
      <c r="AK124" s="36">
        <f t="shared" si="57"/>
        <v>0.20244000000000001</v>
      </c>
      <c r="AL124" s="36">
        <f t="shared" si="57"/>
        <v>0.17713500000000004</v>
      </c>
      <c r="AM124" s="36">
        <f t="shared" si="57"/>
        <v>0.21689999999999998</v>
      </c>
      <c r="AN124" s="36">
        <f t="shared" si="57"/>
        <v>0.227745</v>
      </c>
      <c r="AO124" s="36">
        <f t="shared" si="57"/>
        <v>0.242205</v>
      </c>
      <c r="AP124" s="36">
        <f t="shared" si="57"/>
        <v>0.26027999999999996</v>
      </c>
      <c r="AQ124" s="36">
        <f t="shared" si="57"/>
        <v>0.23859000000000002</v>
      </c>
      <c r="AR124" s="36">
        <f t="shared" si="57"/>
        <v>0.242205</v>
      </c>
      <c r="AS124" s="36">
        <f t="shared" si="57"/>
        <v>0.25305000000000005</v>
      </c>
      <c r="AT124" s="36">
        <f t="shared" si="57"/>
        <v>0.33619500000000002</v>
      </c>
      <c r="AU124" s="36">
        <f t="shared" si="57"/>
        <v>0.22413</v>
      </c>
      <c r="AV124" s="36">
        <f t="shared" si="57"/>
        <v>0.27112499999999995</v>
      </c>
      <c r="AW124" s="36">
        <f t="shared" si="57"/>
        <v>0.20967000000000002</v>
      </c>
      <c r="AX124" s="49">
        <f t="shared" si="57"/>
        <v>3.6149999999999997E-3</v>
      </c>
      <c r="AY124" s="36">
        <f t="shared" si="57"/>
        <v>0.36873</v>
      </c>
      <c r="AZ124" s="36">
        <f t="shared" si="57"/>
        <v>0.36511500000000008</v>
      </c>
      <c r="BA124" s="49">
        <f t="shared" si="57"/>
        <v>2.8919999999999998E-2</v>
      </c>
      <c r="BB124" s="36">
        <f t="shared" si="57"/>
        <v>0.35427000000000008</v>
      </c>
    </row>
    <row r="125" spans="1:54" ht="15" x14ac:dyDescent="0.25">
      <c r="A125" s="36">
        <v>3</v>
      </c>
      <c r="B125" s="36" t="s">
        <v>45</v>
      </c>
      <c r="C125" s="36">
        <f t="shared" si="58"/>
        <v>0</v>
      </c>
      <c r="D125" s="36">
        <f t="shared" si="57"/>
        <v>0</v>
      </c>
      <c r="E125" s="36">
        <f t="shared" si="57"/>
        <v>0</v>
      </c>
      <c r="F125" s="36">
        <f t="shared" si="57"/>
        <v>-0.20605500000000002</v>
      </c>
      <c r="G125" s="36">
        <f t="shared" si="57"/>
        <v>-0.20605500000000002</v>
      </c>
      <c r="H125" s="36">
        <f t="shared" si="57"/>
        <v>0</v>
      </c>
      <c r="I125" s="36">
        <f t="shared" si="57"/>
        <v>0</v>
      </c>
      <c r="J125" s="36">
        <f t="shared" si="57"/>
        <v>-0.20605500000000002</v>
      </c>
      <c r="K125" s="36">
        <f t="shared" si="57"/>
        <v>-0.20605500000000002</v>
      </c>
      <c r="L125" s="36">
        <f t="shared" si="57"/>
        <v>-0.184365</v>
      </c>
      <c r="M125" s="36">
        <f t="shared" si="57"/>
        <v>-0.18797999999999998</v>
      </c>
      <c r="N125" s="36">
        <f t="shared" si="57"/>
        <v>-0.184365</v>
      </c>
      <c r="O125" s="36">
        <f t="shared" si="57"/>
        <v>0</v>
      </c>
      <c r="P125" s="36">
        <f t="shared" si="57"/>
        <v>0</v>
      </c>
      <c r="Q125" s="36">
        <f t="shared" si="57"/>
        <v>0</v>
      </c>
      <c r="R125" s="36">
        <f t="shared" si="57"/>
        <v>-0.14821500000000001</v>
      </c>
      <c r="S125" s="49">
        <f t="shared" si="57"/>
        <v>-0.18075000000000002</v>
      </c>
      <c r="T125" s="36">
        <f t="shared" si="57"/>
        <v>-0.13375499999999999</v>
      </c>
      <c r="U125" s="49">
        <f t="shared" si="57"/>
        <v>0</v>
      </c>
      <c r="V125" s="36">
        <f t="shared" si="57"/>
        <v>0</v>
      </c>
      <c r="W125" s="36">
        <f t="shared" si="57"/>
        <v>-0.20605500000000002</v>
      </c>
      <c r="X125" s="49">
        <f t="shared" si="57"/>
        <v>0</v>
      </c>
      <c r="Y125" s="36">
        <f t="shared" si="57"/>
        <v>0.140985</v>
      </c>
      <c r="Z125" s="36">
        <f t="shared" si="57"/>
        <v>0.227745</v>
      </c>
      <c r="AA125" s="36">
        <f t="shared" si="57"/>
        <v>0</v>
      </c>
      <c r="AB125" s="36">
        <f t="shared" si="57"/>
        <v>0</v>
      </c>
      <c r="AC125" s="36">
        <f t="shared" si="57"/>
        <v>0</v>
      </c>
      <c r="AD125" s="36">
        <f t="shared" si="57"/>
        <v>0.21328499999999997</v>
      </c>
      <c r="AE125" s="36">
        <f t="shared" si="57"/>
        <v>0.11567999999999999</v>
      </c>
      <c r="AF125" s="36">
        <f t="shared" si="57"/>
        <v>0.17352000000000001</v>
      </c>
      <c r="AG125" s="36">
        <f t="shared" si="57"/>
        <v>-0.20605500000000002</v>
      </c>
      <c r="AH125" s="36">
        <f t="shared" si="57"/>
        <v>-0.20605500000000002</v>
      </c>
      <c r="AI125" s="36">
        <f t="shared" si="57"/>
        <v>-0.20605500000000002</v>
      </c>
      <c r="AJ125" s="36">
        <f t="shared" si="57"/>
        <v>0.43018499999999998</v>
      </c>
      <c r="AK125" s="36">
        <f t="shared" si="57"/>
        <v>0.495255</v>
      </c>
      <c r="AL125" s="36">
        <f t="shared" si="57"/>
        <v>0.31450500000000003</v>
      </c>
      <c r="AM125" s="36">
        <f t="shared" si="57"/>
        <v>-0.20244000000000001</v>
      </c>
      <c r="AN125" s="36">
        <f t="shared" si="57"/>
        <v>-0.20244000000000001</v>
      </c>
      <c r="AO125" s="36">
        <f t="shared" si="57"/>
        <v>-0.18797999999999998</v>
      </c>
      <c r="AP125" s="36">
        <f t="shared" si="57"/>
        <v>0.70854000000000017</v>
      </c>
      <c r="AQ125" s="36">
        <f t="shared" si="57"/>
        <v>0.61816500000000008</v>
      </c>
      <c r="AR125" s="36">
        <f t="shared" si="57"/>
        <v>0.69408000000000003</v>
      </c>
      <c r="AS125" s="36">
        <f t="shared" si="57"/>
        <v>-0.19520999999999999</v>
      </c>
      <c r="AT125" s="36">
        <f t="shared" si="57"/>
        <v>-0.19520999999999999</v>
      </c>
      <c r="AU125" s="36">
        <f t="shared" si="57"/>
        <v>-0.19520999999999999</v>
      </c>
      <c r="AV125" s="36">
        <f t="shared" si="57"/>
        <v>0.96882000000000001</v>
      </c>
      <c r="AW125" s="36">
        <f t="shared" si="57"/>
        <v>0.748305</v>
      </c>
      <c r="AX125" s="49">
        <f t="shared" si="57"/>
        <v>-0.184365</v>
      </c>
      <c r="AY125" s="36">
        <f>AY32*3*241/200</f>
        <v>-0.15906000000000001</v>
      </c>
      <c r="AZ125" s="36">
        <f t="shared" si="57"/>
        <v>-0.155445</v>
      </c>
      <c r="BA125" s="49">
        <f t="shared" si="57"/>
        <v>0</v>
      </c>
      <c r="BB125" s="36">
        <f t="shared" si="57"/>
        <v>1.4387699999999999</v>
      </c>
    </row>
    <row r="126" spans="1:54" ht="15" x14ac:dyDescent="0.25">
      <c r="A126" s="36">
        <v>4</v>
      </c>
      <c r="B126" s="36" t="s">
        <v>46</v>
      </c>
      <c r="C126" s="36">
        <f t="shared" si="58"/>
        <v>0.22413</v>
      </c>
      <c r="D126" s="36">
        <f t="shared" si="57"/>
        <v>0.242205</v>
      </c>
      <c r="E126" s="36">
        <f t="shared" si="57"/>
        <v>0.18797999999999998</v>
      </c>
      <c r="F126" s="36">
        <f t="shared" si="57"/>
        <v>0.16629000000000002</v>
      </c>
      <c r="G126" s="36">
        <f t="shared" si="57"/>
        <v>0.20605500000000002</v>
      </c>
      <c r="H126" s="36">
        <f t="shared" si="57"/>
        <v>0.14821500000000001</v>
      </c>
      <c r="I126" s="36">
        <f t="shared" si="57"/>
        <v>0.22051500000000002</v>
      </c>
      <c r="J126" s="36">
        <f t="shared" si="57"/>
        <v>0.21689999999999998</v>
      </c>
      <c r="K126" s="36">
        <f t="shared" si="57"/>
        <v>0.198825</v>
      </c>
      <c r="L126" s="36">
        <f t="shared" si="57"/>
        <v>0.18075000000000002</v>
      </c>
      <c r="M126" s="36">
        <f t="shared" si="57"/>
        <v>0.16629000000000002</v>
      </c>
      <c r="N126" s="36">
        <f t="shared" si="57"/>
        <v>0.20605500000000002</v>
      </c>
      <c r="O126" s="36">
        <f t="shared" si="57"/>
        <v>0.16267500000000001</v>
      </c>
      <c r="P126" s="36">
        <f t="shared" si="57"/>
        <v>0.20244000000000001</v>
      </c>
      <c r="Q126" s="36">
        <f t="shared" si="57"/>
        <v>0.169905</v>
      </c>
      <c r="R126" s="36">
        <f t="shared" si="57"/>
        <v>0.17713500000000004</v>
      </c>
      <c r="S126" s="49">
        <f t="shared" si="57"/>
        <v>0.10844999999999999</v>
      </c>
      <c r="T126" s="36">
        <f t="shared" si="57"/>
        <v>0.18075000000000002</v>
      </c>
      <c r="U126" s="49">
        <f t="shared" si="57"/>
        <v>7.5914999999999996E-2</v>
      </c>
      <c r="V126" s="36">
        <f t="shared" si="57"/>
        <v>0.17713500000000004</v>
      </c>
      <c r="W126" s="36">
        <f t="shared" si="57"/>
        <v>0.16267500000000001</v>
      </c>
      <c r="X126" s="49">
        <f t="shared" si="57"/>
        <v>0</v>
      </c>
      <c r="Y126" s="36">
        <f t="shared" si="57"/>
        <v>0.14821500000000001</v>
      </c>
      <c r="Z126" s="36">
        <f t="shared" si="57"/>
        <v>0.169905</v>
      </c>
      <c r="AA126" s="36">
        <f t="shared" si="57"/>
        <v>0.17713500000000004</v>
      </c>
      <c r="AB126" s="36">
        <f t="shared" si="57"/>
        <v>0.16629000000000002</v>
      </c>
      <c r="AC126" s="36">
        <f t="shared" si="57"/>
        <v>0.16629000000000002</v>
      </c>
      <c r="AD126" s="36">
        <f t="shared" si="57"/>
        <v>0.15182999999999999</v>
      </c>
      <c r="AE126" s="36">
        <f t="shared" si="57"/>
        <v>0.13736999999999999</v>
      </c>
      <c r="AF126" s="36">
        <f t="shared" si="57"/>
        <v>0.16267500000000001</v>
      </c>
      <c r="AG126" s="36">
        <f t="shared" si="57"/>
        <v>0.21328499999999997</v>
      </c>
      <c r="AH126" s="36">
        <f t="shared" si="57"/>
        <v>0.17352000000000001</v>
      </c>
      <c r="AI126" s="36">
        <f t="shared" si="57"/>
        <v>0.155445</v>
      </c>
      <c r="AJ126" s="36">
        <f t="shared" si="57"/>
        <v>0.15906000000000001</v>
      </c>
      <c r="AK126" s="36">
        <f t="shared" si="57"/>
        <v>0.155445</v>
      </c>
      <c r="AL126" s="36">
        <f t="shared" si="57"/>
        <v>0.14459999999999998</v>
      </c>
      <c r="AM126" s="36">
        <f t="shared" si="57"/>
        <v>0.17713500000000004</v>
      </c>
      <c r="AN126" s="36">
        <f t="shared" si="57"/>
        <v>0.169905</v>
      </c>
      <c r="AO126" s="36">
        <f t="shared" si="57"/>
        <v>0.184365</v>
      </c>
      <c r="AP126" s="36">
        <f t="shared" si="57"/>
        <v>0.17713500000000004</v>
      </c>
      <c r="AQ126" s="36">
        <f t="shared" si="57"/>
        <v>0.16267500000000001</v>
      </c>
      <c r="AR126" s="36">
        <f t="shared" si="57"/>
        <v>0.169905</v>
      </c>
      <c r="AS126" s="36">
        <f t="shared" si="57"/>
        <v>0.155445</v>
      </c>
      <c r="AT126" s="36">
        <f t="shared" si="57"/>
        <v>0.20244000000000001</v>
      </c>
      <c r="AU126" s="36">
        <f t="shared" si="57"/>
        <v>0.13375499999999999</v>
      </c>
      <c r="AV126" s="36">
        <f t="shared" si="57"/>
        <v>0.16629000000000002</v>
      </c>
      <c r="AW126" s="36">
        <f t="shared" si="57"/>
        <v>0.140985</v>
      </c>
      <c r="AX126" s="49">
        <f t="shared" si="57"/>
        <v>1.4459999999999999E-2</v>
      </c>
      <c r="AY126" s="36">
        <f t="shared" si="57"/>
        <v>0.18075000000000002</v>
      </c>
      <c r="AZ126" s="36">
        <f t="shared" si="57"/>
        <v>0.18075000000000002</v>
      </c>
      <c r="BA126" s="49">
        <f t="shared" si="57"/>
        <v>9.0375000000000011E-2</v>
      </c>
      <c r="BB126" s="36">
        <f t="shared" si="57"/>
        <v>0.184365</v>
      </c>
    </row>
    <row r="127" spans="1:54" ht="15" x14ac:dyDescent="0.25">
      <c r="A127" s="36">
        <v>5</v>
      </c>
      <c r="B127" s="36" t="s">
        <v>47</v>
      </c>
      <c r="C127" s="36">
        <f t="shared" si="58"/>
        <v>0.62539499999999992</v>
      </c>
      <c r="D127" s="36">
        <f t="shared" si="57"/>
        <v>0.65793000000000001</v>
      </c>
      <c r="E127" s="36">
        <f t="shared" si="57"/>
        <v>0.45549000000000001</v>
      </c>
      <c r="F127" s="36">
        <f t="shared" si="57"/>
        <v>1.0772699999999999</v>
      </c>
      <c r="G127" s="36">
        <f t="shared" si="57"/>
        <v>1.2146399999999999</v>
      </c>
      <c r="H127" s="36">
        <f t="shared" si="57"/>
        <v>0.97966500000000012</v>
      </c>
      <c r="I127" s="36">
        <f t="shared" si="57"/>
        <v>0.53863499999999997</v>
      </c>
      <c r="J127" s="36">
        <f t="shared" si="57"/>
        <v>0.51694499999999988</v>
      </c>
      <c r="K127" s="36">
        <f t="shared" si="57"/>
        <v>0.44103000000000003</v>
      </c>
      <c r="L127" s="36">
        <f t="shared" si="57"/>
        <v>0.62539499999999992</v>
      </c>
      <c r="M127" s="36">
        <f t="shared" si="57"/>
        <v>0.60731999999999997</v>
      </c>
      <c r="N127" s="36">
        <f t="shared" si="57"/>
        <v>0.84229500000000002</v>
      </c>
      <c r="O127" s="36">
        <f t="shared" si="57"/>
        <v>0.32535000000000003</v>
      </c>
      <c r="P127" s="36">
        <f t="shared" si="57"/>
        <v>0.45910499999999999</v>
      </c>
      <c r="Q127" s="36">
        <f t="shared" si="57"/>
        <v>0.37595999999999996</v>
      </c>
      <c r="R127" s="36">
        <f t="shared" si="57"/>
        <v>0.54947999999999997</v>
      </c>
      <c r="S127" s="49">
        <f t="shared" si="57"/>
        <v>0.23135999999999998</v>
      </c>
      <c r="T127" s="36">
        <f t="shared" si="57"/>
        <v>0.54947999999999997</v>
      </c>
      <c r="U127" s="49">
        <f t="shared" si="57"/>
        <v>-4.3380000000000002E-2</v>
      </c>
      <c r="V127" s="36">
        <f t="shared" si="57"/>
        <v>0.36873</v>
      </c>
      <c r="W127" s="36">
        <f t="shared" si="57"/>
        <v>0.29281499999999999</v>
      </c>
      <c r="X127" s="49">
        <f t="shared" si="57"/>
        <v>0</v>
      </c>
      <c r="Y127" s="36">
        <f t="shared" si="57"/>
        <v>0.31089</v>
      </c>
      <c r="Z127" s="36">
        <f t="shared" si="57"/>
        <v>0.38319000000000003</v>
      </c>
      <c r="AA127" s="36">
        <f t="shared" si="57"/>
        <v>0.40126499999999998</v>
      </c>
      <c r="AB127" s="36">
        <f t="shared" si="57"/>
        <v>0.33981</v>
      </c>
      <c r="AC127" s="36">
        <f t="shared" si="57"/>
        <v>0.35427000000000008</v>
      </c>
      <c r="AD127" s="36">
        <f t="shared" si="57"/>
        <v>0.31450500000000003</v>
      </c>
      <c r="AE127" s="36">
        <f t="shared" si="57"/>
        <v>0.32535000000000003</v>
      </c>
      <c r="AF127" s="36">
        <f t="shared" si="57"/>
        <v>0.38680500000000001</v>
      </c>
      <c r="AG127" s="36">
        <f t="shared" si="57"/>
        <v>0.47356500000000001</v>
      </c>
      <c r="AH127" s="36">
        <f t="shared" si="57"/>
        <v>0.32173500000000005</v>
      </c>
      <c r="AI127" s="36">
        <f t="shared" si="57"/>
        <v>0.28919999999999996</v>
      </c>
      <c r="AJ127" s="36">
        <f t="shared" si="57"/>
        <v>0.28197</v>
      </c>
      <c r="AK127" s="36">
        <f t="shared" si="57"/>
        <v>0.26027999999999996</v>
      </c>
      <c r="AL127" s="36">
        <f t="shared" si="57"/>
        <v>0.21689999999999998</v>
      </c>
      <c r="AM127" s="36">
        <f t="shared" si="57"/>
        <v>0.28558499999999998</v>
      </c>
      <c r="AN127" s="36">
        <f t="shared" si="57"/>
        <v>0.27473999999999998</v>
      </c>
      <c r="AO127" s="36">
        <f t="shared" si="57"/>
        <v>0.41211000000000003</v>
      </c>
      <c r="AP127" s="36">
        <f t="shared" si="57"/>
        <v>0.32535000000000003</v>
      </c>
      <c r="AQ127" s="36">
        <f t="shared" si="57"/>
        <v>0.26750999999999997</v>
      </c>
      <c r="AR127" s="36">
        <f t="shared" si="57"/>
        <v>0.30727499999999996</v>
      </c>
      <c r="AS127" s="36">
        <f t="shared" si="57"/>
        <v>0.15182999999999999</v>
      </c>
      <c r="AT127" s="36">
        <f t="shared" si="57"/>
        <v>0.30365999999999999</v>
      </c>
      <c r="AU127" s="36">
        <f t="shared" si="57"/>
        <v>0.17713500000000004</v>
      </c>
      <c r="AV127" s="36">
        <f t="shared" si="57"/>
        <v>0.18797999999999998</v>
      </c>
      <c r="AW127" s="36">
        <f t="shared" si="57"/>
        <v>0.17713500000000004</v>
      </c>
      <c r="AX127" s="49">
        <f t="shared" si="57"/>
        <v>-0.30727499999999996</v>
      </c>
      <c r="AY127" s="36">
        <f t="shared" si="57"/>
        <v>0.17713500000000004</v>
      </c>
      <c r="AZ127" s="36">
        <f t="shared" si="57"/>
        <v>0.16267500000000001</v>
      </c>
      <c r="BA127" s="49">
        <f t="shared" si="57"/>
        <v>0</v>
      </c>
      <c r="BB127" s="36">
        <f t="shared" si="57"/>
        <v>0.15906000000000001</v>
      </c>
    </row>
    <row r="128" spans="1:54" ht="15" x14ac:dyDescent="0.25">
      <c r="A128" s="36">
        <v>6</v>
      </c>
      <c r="B128" s="36" t="s">
        <v>48</v>
      </c>
      <c r="C128" s="36">
        <f t="shared" si="58"/>
        <v>0.71938499999999994</v>
      </c>
      <c r="D128" s="36">
        <f t="shared" si="57"/>
        <v>0.82060500000000003</v>
      </c>
      <c r="E128" s="36">
        <f t="shared" si="57"/>
        <v>0.62901000000000007</v>
      </c>
      <c r="F128" s="36">
        <f t="shared" si="57"/>
        <v>0.63262499999999988</v>
      </c>
      <c r="G128" s="36">
        <f t="shared" si="57"/>
        <v>0.75191999999999992</v>
      </c>
      <c r="H128" s="36">
        <f t="shared" si="57"/>
        <v>0.52417499999999995</v>
      </c>
      <c r="I128" s="36">
        <f t="shared" si="57"/>
        <v>0.80976000000000004</v>
      </c>
      <c r="J128" s="36">
        <f t="shared" si="57"/>
        <v>0.82060500000000003</v>
      </c>
      <c r="K128" s="36">
        <f t="shared" si="57"/>
        <v>0.71215499999999987</v>
      </c>
      <c r="L128" s="36">
        <f t="shared" si="57"/>
        <v>0.60370500000000005</v>
      </c>
      <c r="M128" s="36">
        <f t="shared" si="57"/>
        <v>0.65431499999999987</v>
      </c>
      <c r="N128" s="36">
        <f t="shared" si="57"/>
        <v>0.74468999999999996</v>
      </c>
      <c r="O128" s="36">
        <f t="shared" si="57"/>
        <v>0.57478499999999999</v>
      </c>
      <c r="P128" s="36">
        <f t="shared" si="57"/>
        <v>0.71215499999999987</v>
      </c>
      <c r="Q128" s="36">
        <f t="shared" si="57"/>
        <v>0.62901000000000007</v>
      </c>
      <c r="R128" s="36">
        <f t="shared" si="57"/>
        <v>0.690465</v>
      </c>
      <c r="S128" s="49">
        <f t="shared" ref="D128:BB133" si="59">S35*3*241/200</f>
        <v>0.42656999999999995</v>
      </c>
      <c r="T128" s="36">
        <f t="shared" si="59"/>
        <v>0.690465</v>
      </c>
      <c r="U128" s="49">
        <f t="shared" si="59"/>
        <v>0.28197</v>
      </c>
      <c r="V128" s="36">
        <f t="shared" si="59"/>
        <v>0.60731999999999997</v>
      </c>
      <c r="W128" s="36">
        <f t="shared" si="59"/>
        <v>0.58924500000000002</v>
      </c>
      <c r="X128" s="49">
        <f t="shared" si="59"/>
        <v>0</v>
      </c>
      <c r="Y128" s="36">
        <f t="shared" si="59"/>
        <v>0.5422499999999999</v>
      </c>
      <c r="Z128" s="36">
        <f t="shared" si="59"/>
        <v>0.62539499999999992</v>
      </c>
      <c r="AA128" s="36">
        <f t="shared" si="59"/>
        <v>0.6434700000000001</v>
      </c>
      <c r="AB128" s="36">
        <f t="shared" si="59"/>
        <v>0.60370500000000005</v>
      </c>
      <c r="AC128" s="36">
        <f t="shared" si="59"/>
        <v>0.55671000000000004</v>
      </c>
      <c r="AD128" s="36">
        <f t="shared" si="59"/>
        <v>0.53501999999999994</v>
      </c>
      <c r="AE128" s="36">
        <f t="shared" si="59"/>
        <v>0.41211000000000003</v>
      </c>
      <c r="AF128" s="36">
        <f t="shared" si="59"/>
        <v>0.55671000000000004</v>
      </c>
      <c r="AG128" s="36">
        <f t="shared" si="59"/>
        <v>0.67962</v>
      </c>
      <c r="AH128" s="36">
        <f t="shared" si="59"/>
        <v>0.56755500000000003</v>
      </c>
      <c r="AI128" s="36">
        <f t="shared" si="59"/>
        <v>0.46995000000000003</v>
      </c>
      <c r="AJ128" s="36">
        <f t="shared" si="59"/>
        <v>0.51694499999999988</v>
      </c>
      <c r="AK128" s="36">
        <f t="shared" si="59"/>
        <v>0.53863499999999997</v>
      </c>
      <c r="AL128" s="36">
        <f t="shared" si="59"/>
        <v>0.46995000000000003</v>
      </c>
      <c r="AM128" s="36">
        <f t="shared" si="59"/>
        <v>0.60009000000000001</v>
      </c>
      <c r="AN128" s="36">
        <f t="shared" si="59"/>
        <v>0.58562999999999998</v>
      </c>
      <c r="AO128" s="36">
        <f t="shared" si="59"/>
        <v>0.61454999999999993</v>
      </c>
      <c r="AP128" s="36">
        <f t="shared" si="59"/>
        <v>0.62539499999999992</v>
      </c>
      <c r="AQ128" s="36">
        <f t="shared" si="59"/>
        <v>0.58201499999999995</v>
      </c>
      <c r="AR128" s="36">
        <f t="shared" si="59"/>
        <v>0.60731999999999997</v>
      </c>
      <c r="AS128" s="36">
        <f t="shared" si="59"/>
        <v>0.52778999999999998</v>
      </c>
      <c r="AT128" s="36">
        <f t="shared" si="59"/>
        <v>0.70854000000000017</v>
      </c>
      <c r="AU128" s="36">
        <f t="shared" si="59"/>
        <v>0.47718000000000005</v>
      </c>
      <c r="AV128" s="36">
        <f t="shared" si="59"/>
        <v>0.54586499999999993</v>
      </c>
      <c r="AW128" s="36">
        <f t="shared" si="59"/>
        <v>0.41572500000000007</v>
      </c>
      <c r="AX128" s="49">
        <f t="shared" si="59"/>
        <v>1.4459999999999999E-2</v>
      </c>
      <c r="AY128" s="36">
        <f t="shared" si="59"/>
        <v>0.63262499999999988</v>
      </c>
      <c r="AZ128" s="36">
        <f t="shared" si="59"/>
        <v>0.64708499999999991</v>
      </c>
      <c r="BA128" s="49">
        <f t="shared" si="59"/>
        <v>0.36873</v>
      </c>
      <c r="BB128" s="36">
        <f t="shared" si="59"/>
        <v>0.61816500000000008</v>
      </c>
    </row>
    <row r="129" spans="1:54" ht="15" x14ac:dyDescent="0.25">
      <c r="A129" s="36">
        <v>7</v>
      </c>
      <c r="B129" s="36" t="s">
        <v>49</v>
      </c>
      <c r="C129" s="36">
        <f t="shared" si="58"/>
        <v>0.77361000000000002</v>
      </c>
      <c r="D129" s="36">
        <f t="shared" si="59"/>
        <v>0.84952499999999997</v>
      </c>
      <c r="E129" s="36">
        <f t="shared" si="59"/>
        <v>0.66877500000000001</v>
      </c>
      <c r="F129" s="36">
        <f t="shared" si="59"/>
        <v>0.25666499999999998</v>
      </c>
      <c r="G129" s="36">
        <f t="shared" si="59"/>
        <v>0.37234499999999998</v>
      </c>
      <c r="H129" s="36">
        <f t="shared" si="59"/>
        <v>0.24582000000000001</v>
      </c>
      <c r="I129" s="36">
        <f t="shared" si="59"/>
        <v>0.88567499999999999</v>
      </c>
      <c r="J129" s="36">
        <f t="shared" si="59"/>
        <v>0.87844499999999992</v>
      </c>
      <c r="K129" s="36">
        <f t="shared" si="59"/>
        <v>0.83868000000000009</v>
      </c>
      <c r="L129" s="36">
        <f t="shared" si="59"/>
        <v>0.72300000000000009</v>
      </c>
      <c r="M129" s="36">
        <f t="shared" si="59"/>
        <v>0.71577000000000013</v>
      </c>
      <c r="N129" s="36">
        <f t="shared" si="59"/>
        <v>0.80614500000000011</v>
      </c>
      <c r="O129" s="36">
        <f t="shared" si="59"/>
        <v>0.68323499999999993</v>
      </c>
      <c r="P129" s="36">
        <f t="shared" si="59"/>
        <v>0.84952499999999997</v>
      </c>
      <c r="Q129" s="36">
        <f t="shared" si="59"/>
        <v>0.68323499999999993</v>
      </c>
      <c r="R129" s="36">
        <f t="shared" si="59"/>
        <v>0.87121499999999996</v>
      </c>
      <c r="S129" s="49">
        <f t="shared" si="59"/>
        <v>0.52417499999999995</v>
      </c>
      <c r="T129" s="36">
        <f t="shared" si="59"/>
        <v>0.92905500000000008</v>
      </c>
      <c r="U129" s="49">
        <f t="shared" si="59"/>
        <v>0.33258000000000004</v>
      </c>
      <c r="V129" s="36">
        <f t="shared" si="59"/>
        <v>0.79168500000000008</v>
      </c>
      <c r="W129" s="36">
        <f t="shared" si="59"/>
        <v>0.71938499999999994</v>
      </c>
      <c r="X129" s="49">
        <f t="shared" si="59"/>
        <v>0</v>
      </c>
      <c r="Y129" s="36">
        <f t="shared" si="59"/>
        <v>0.93990000000000007</v>
      </c>
      <c r="Z129" s="36">
        <f t="shared" si="59"/>
        <v>1.0917299999999999</v>
      </c>
      <c r="AA129" s="36">
        <f t="shared" si="59"/>
        <v>0.76276500000000003</v>
      </c>
      <c r="AB129" s="36">
        <f t="shared" si="59"/>
        <v>0.73746</v>
      </c>
      <c r="AC129" s="36">
        <f t="shared" si="59"/>
        <v>0.74107500000000004</v>
      </c>
      <c r="AD129" s="36">
        <f t="shared" si="59"/>
        <v>0.96159000000000006</v>
      </c>
      <c r="AE129" s="36">
        <f t="shared" si="59"/>
        <v>0.84229500000000002</v>
      </c>
      <c r="AF129" s="36">
        <f t="shared" si="59"/>
        <v>1.0194299999999998</v>
      </c>
      <c r="AG129" s="36">
        <f t="shared" si="59"/>
        <v>1.0085850000000001</v>
      </c>
      <c r="AH129" s="36">
        <f t="shared" si="59"/>
        <v>0.81699000000000011</v>
      </c>
      <c r="AI129" s="36">
        <f t="shared" si="59"/>
        <v>0.74107500000000004</v>
      </c>
      <c r="AJ129" s="36">
        <f t="shared" si="59"/>
        <v>1.0266599999999999</v>
      </c>
      <c r="AK129" s="36">
        <f t="shared" si="59"/>
        <v>1.0158150000000001</v>
      </c>
      <c r="AL129" s="36">
        <f t="shared" si="59"/>
        <v>0.92543999999999993</v>
      </c>
      <c r="AM129" s="36">
        <f t="shared" si="59"/>
        <v>0.84952499999999997</v>
      </c>
      <c r="AN129" s="36">
        <f t="shared" si="59"/>
        <v>0.83868000000000009</v>
      </c>
      <c r="AO129" s="36">
        <f t="shared" si="59"/>
        <v>0.95797500000000002</v>
      </c>
      <c r="AP129" s="36">
        <f t="shared" si="59"/>
        <v>1.17126</v>
      </c>
      <c r="AQ129" s="36">
        <f t="shared" si="59"/>
        <v>1.0700399999999999</v>
      </c>
      <c r="AR129" s="36">
        <f t="shared" si="59"/>
        <v>1.138725</v>
      </c>
      <c r="AS129" s="36">
        <f t="shared" si="59"/>
        <v>0.83506500000000006</v>
      </c>
      <c r="AT129" s="36">
        <f t="shared" si="59"/>
        <v>1.0302750000000001</v>
      </c>
      <c r="AU129" s="36">
        <f t="shared" si="59"/>
        <v>0.748305</v>
      </c>
      <c r="AV129" s="36">
        <f t="shared" si="59"/>
        <v>1.0700399999999999</v>
      </c>
      <c r="AW129" s="36">
        <f t="shared" si="59"/>
        <v>0.90736500000000009</v>
      </c>
      <c r="AX129" s="49">
        <f t="shared" si="59"/>
        <v>0.49887000000000009</v>
      </c>
      <c r="AY129" s="36">
        <f t="shared" si="59"/>
        <v>1.138725</v>
      </c>
      <c r="AZ129" s="36">
        <f t="shared" si="59"/>
        <v>1.1351100000000001</v>
      </c>
      <c r="BA129" s="49">
        <f t="shared" si="59"/>
        <v>0.81699000000000011</v>
      </c>
      <c r="BB129" s="36">
        <f t="shared" si="59"/>
        <v>1.0989599999999999</v>
      </c>
    </row>
    <row r="130" spans="1:54" ht="15" x14ac:dyDescent="0.25">
      <c r="A130" s="36">
        <v>8</v>
      </c>
      <c r="B130" s="36" t="s">
        <v>59</v>
      </c>
      <c r="C130" s="36">
        <f t="shared" si="58"/>
        <v>2.1690000000000001E-2</v>
      </c>
      <c r="D130" s="36">
        <f t="shared" si="59"/>
        <v>1.4459999999999999E-2</v>
      </c>
      <c r="E130" s="36">
        <f t="shared" si="59"/>
        <v>1.0845E-2</v>
      </c>
      <c r="F130" s="36">
        <f t="shared" si="59"/>
        <v>1.0845E-2</v>
      </c>
      <c r="G130" s="36">
        <f t="shared" si="59"/>
        <v>1.0845E-2</v>
      </c>
      <c r="H130" s="36">
        <f t="shared" si="59"/>
        <v>1.0845E-2</v>
      </c>
      <c r="I130" s="36">
        <f t="shared" si="59"/>
        <v>1.4459999999999999E-2</v>
      </c>
      <c r="J130" s="36">
        <f t="shared" si="59"/>
        <v>1.4459999999999999E-2</v>
      </c>
      <c r="K130" s="36">
        <f t="shared" si="59"/>
        <v>1.0845E-2</v>
      </c>
      <c r="L130" s="36">
        <f t="shared" si="59"/>
        <v>1.0845E-2</v>
      </c>
      <c r="M130" s="36">
        <f t="shared" si="59"/>
        <v>1.0845E-2</v>
      </c>
      <c r="N130" s="36">
        <f t="shared" si="59"/>
        <v>1.0845E-2</v>
      </c>
      <c r="O130" s="36">
        <f t="shared" si="59"/>
        <v>1.0845E-2</v>
      </c>
      <c r="P130" s="36">
        <f t="shared" si="59"/>
        <v>1.0845E-2</v>
      </c>
      <c r="Q130" s="36">
        <f t="shared" si="59"/>
        <v>1.0845E-2</v>
      </c>
      <c r="R130" s="36">
        <f t="shared" si="59"/>
        <v>1.0845E-2</v>
      </c>
      <c r="S130" s="49">
        <f t="shared" si="59"/>
        <v>7.2299999999999994E-3</v>
      </c>
      <c r="T130" s="36">
        <f t="shared" si="59"/>
        <v>1.0845E-2</v>
      </c>
      <c r="U130" s="49">
        <f t="shared" si="59"/>
        <v>3.6149999999999997E-3</v>
      </c>
      <c r="V130" s="36">
        <f t="shared" si="59"/>
        <v>1.0845E-2</v>
      </c>
      <c r="W130" s="36">
        <f t="shared" si="59"/>
        <v>1.0845E-2</v>
      </c>
      <c r="X130" s="49">
        <f t="shared" si="59"/>
        <v>0</v>
      </c>
      <c r="Y130" s="36">
        <f t="shared" si="59"/>
        <v>7.2299999999999994E-3</v>
      </c>
      <c r="Z130" s="36">
        <f t="shared" si="59"/>
        <v>1.0845E-2</v>
      </c>
      <c r="AA130" s="36">
        <f t="shared" si="59"/>
        <v>1.0845E-2</v>
      </c>
      <c r="AB130" s="36">
        <f t="shared" si="59"/>
        <v>1.0845E-2</v>
      </c>
      <c r="AC130" s="36">
        <f t="shared" si="59"/>
        <v>1.0845E-2</v>
      </c>
      <c r="AD130" s="36">
        <f t="shared" si="59"/>
        <v>7.2299999999999994E-3</v>
      </c>
      <c r="AE130" s="36">
        <f t="shared" si="59"/>
        <v>7.2299999999999994E-3</v>
      </c>
      <c r="AF130" s="36">
        <f t="shared" si="59"/>
        <v>1.0845E-2</v>
      </c>
      <c r="AG130" s="36">
        <f t="shared" si="59"/>
        <v>1.0845E-2</v>
      </c>
      <c r="AH130" s="36">
        <f t="shared" si="59"/>
        <v>1.0845E-2</v>
      </c>
      <c r="AI130" s="36">
        <f t="shared" si="59"/>
        <v>1.0845E-2</v>
      </c>
      <c r="AJ130" s="36">
        <f t="shared" si="59"/>
        <v>1.0845E-2</v>
      </c>
      <c r="AK130" s="36">
        <f t="shared" si="59"/>
        <v>1.0845E-2</v>
      </c>
      <c r="AL130" s="36">
        <f t="shared" si="59"/>
        <v>7.2299999999999994E-3</v>
      </c>
      <c r="AM130" s="36">
        <f t="shared" si="59"/>
        <v>1.0845E-2</v>
      </c>
      <c r="AN130" s="36">
        <f t="shared" si="59"/>
        <v>1.0845E-2</v>
      </c>
      <c r="AO130" s="36">
        <f t="shared" si="59"/>
        <v>1.4459999999999999E-2</v>
      </c>
      <c r="AP130" s="36">
        <f t="shared" si="59"/>
        <v>1.0845E-2</v>
      </c>
      <c r="AQ130" s="36">
        <f t="shared" si="59"/>
        <v>1.0845E-2</v>
      </c>
      <c r="AR130" s="36">
        <f t="shared" si="59"/>
        <v>1.0845E-2</v>
      </c>
      <c r="AS130" s="36">
        <f t="shared" si="59"/>
        <v>1.0845E-2</v>
      </c>
      <c r="AT130" s="36">
        <f t="shared" si="59"/>
        <v>1.0845E-2</v>
      </c>
      <c r="AU130" s="36">
        <f t="shared" si="59"/>
        <v>7.2299999999999994E-3</v>
      </c>
      <c r="AV130" s="36">
        <f t="shared" si="59"/>
        <v>3.6149999999999997E-3</v>
      </c>
      <c r="AW130" s="36">
        <f t="shared" si="59"/>
        <v>7.2299999999999994E-3</v>
      </c>
      <c r="AX130" s="49">
        <f t="shared" si="59"/>
        <v>7.2299999999999994E-3</v>
      </c>
      <c r="AY130" s="36">
        <f t="shared" si="59"/>
        <v>1.0845E-2</v>
      </c>
      <c r="AZ130" s="36">
        <f t="shared" si="59"/>
        <v>1.0845E-2</v>
      </c>
      <c r="BA130" s="49">
        <f t="shared" si="59"/>
        <v>1.0845E-2</v>
      </c>
      <c r="BB130" s="36">
        <f t="shared" si="59"/>
        <v>1.0845E-2</v>
      </c>
    </row>
    <row r="131" spans="1:54" ht="15" x14ac:dyDescent="0.25">
      <c r="A131" s="36">
        <v>9</v>
      </c>
      <c r="B131" s="36" t="s">
        <v>50</v>
      </c>
      <c r="C131" s="36">
        <f t="shared" si="58"/>
        <v>0.39041999999999999</v>
      </c>
      <c r="D131" s="36">
        <f t="shared" si="59"/>
        <v>0.43379999999999996</v>
      </c>
      <c r="E131" s="36">
        <f t="shared" si="59"/>
        <v>0.32896500000000001</v>
      </c>
      <c r="F131" s="36">
        <f t="shared" si="59"/>
        <v>0.42656999999999995</v>
      </c>
      <c r="G131" s="36">
        <f t="shared" si="59"/>
        <v>0.50971499999999992</v>
      </c>
      <c r="H131" s="36">
        <f t="shared" si="59"/>
        <v>0.35788500000000006</v>
      </c>
      <c r="I131" s="36">
        <f t="shared" si="59"/>
        <v>0.43379999999999996</v>
      </c>
      <c r="J131" s="36">
        <f t="shared" si="59"/>
        <v>0.437415</v>
      </c>
      <c r="K131" s="36">
        <f t="shared" si="59"/>
        <v>0.39041999999999999</v>
      </c>
      <c r="L131" s="36">
        <f t="shared" si="59"/>
        <v>0.38680500000000001</v>
      </c>
      <c r="M131" s="36">
        <f t="shared" si="59"/>
        <v>0.36511500000000008</v>
      </c>
      <c r="N131" s="36">
        <f t="shared" si="59"/>
        <v>0.44464500000000001</v>
      </c>
      <c r="O131" s="36">
        <f t="shared" si="59"/>
        <v>0.30727499999999996</v>
      </c>
      <c r="P131" s="36">
        <f t="shared" si="59"/>
        <v>0.39403500000000002</v>
      </c>
      <c r="Q131" s="36">
        <f t="shared" si="59"/>
        <v>0.32896500000000001</v>
      </c>
      <c r="R131" s="36">
        <f t="shared" si="59"/>
        <v>0.39765</v>
      </c>
      <c r="S131" s="49">
        <f t="shared" si="59"/>
        <v>0.23859000000000002</v>
      </c>
      <c r="T131" s="36">
        <f t="shared" si="59"/>
        <v>0.40126499999999998</v>
      </c>
      <c r="U131" s="49">
        <f t="shared" si="59"/>
        <v>0.14459999999999998</v>
      </c>
      <c r="V131" s="36">
        <f t="shared" si="59"/>
        <v>0.33619500000000002</v>
      </c>
      <c r="W131" s="36">
        <f t="shared" si="59"/>
        <v>0.31089</v>
      </c>
      <c r="X131" s="49">
        <f t="shared" si="59"/>
        <v>0</v>
      </c>
      <c r="Y131" s="36">
        <f t="shared" si="59"/>
        <v>0.30004500000000001</v>
      </c>
      <c r="Z131" s="36">
        <f t="shared" si="59"/>
        <v>0.34704000000000002</v>
      </c>
      <c r="AA131" s="36">
        <f t="shared" si="59"/>
        <v>0.34704000000000002</v>
      </c>
      <c r="AB131" s="36">
        <f t="shared" si="59"/>
        <v>0.32173500000000005</v>
      </c>
      <c r="AC131" s="36">
        <f t="shared" si="59"/>
        <v>0.30365999999999999</v>
      </c>
      <c r="AD131" s="36">
        <f t="shared" si="59"/>
        <v>0.29643000000000003</v>
      </c>
      <c r="AE131" s="36">
        <f t="shared" si="59"/>
        <v>0.242205</v>
      </c>
      <c r="AF131" s="36">
        <f t="shared" si="59"/>
        <v>0.31812000000000001</v>
      </c>
      <c r="AG131" s="36">
        <f t="shared" si="59"/>
        <v>0.38319000000000003</v>
      </c>
      <c r="AH131" s="36">
        <f t="shared" si="59"/>
        <v>0.31450500000000003</v>
      </c>
      <c r="AI131" s="36">
        <f t="shared" si="59"/>
        <v>0.26389499999999999</v>
      </c>
      <c r="AJ131" s="36">
        <f t="shared" si="59"/>
        <v>0.28197</v>
      </c>
      <c r="AK131" s="36">
        <f t="shared" si="59"/>
        <v>0.30004500000000001</v>
      </c>
      <c r="AL131" s="36">
        <f t="shared" si="59"/>
        <v>0.23497500000000002</v>
      </c>
      <c r="AM131" s="36">
        <f t="shared" si="59"/>
        <v>0.32896500000000001</v>
      </c>
      <c r="AN131" s="36">
        <f t="shared" si="59"/>
        <v>0.32173500000000005</v>
      </c>
      <c r="AO131" s="36">
        <f t="shared" si="59"/>
        <v>0.28558499999999998</v>
      </c>
      <c r="AP131" s="36">
        <f t="shared" si="59"/>
        <v>0.35427000000000008</v>
      </c>
      <c r="AQ131" s="36">
        <f t="shared" si="59"/>
        <v>0.32173500000000005</v>
      </c>
      <c r="AR131" s="36">
        <f t="shared" si="59"/>
        <v>0.33981</v>
      </c>
      <c r="AS131" s="36">
        <f t="shared" si="59"/>
        <v>0.29281499999999999</v>
      </c>
      <c r="AT131" s="36">
        <f t="shared" si="59"/>
        <v>0.39041999999999999</v>
      </c>
      <c r="AU131" s="36">
        <f t="shared" si="59"/>
        <v>0.26750999999999997</v>
      </c>
      <c r="AV131" s="36">
        <f t="shared" si="59"/>
        <v>0.30727499999999996</v>
      </c>
      <c r="AW131" s="36">
        <f t="shared" si="59"/>
        <v>0.24582000000000001</v>
      </c>
      <c r="AX131" s="49">
        <f t="shared" si="59"/>
        <v>1.4459999999999999E-2</v>
      </c>
      <c r="AY131" s="36">
        <f t="shared" si="59"/>
        <v>0.35065500000000005</v>
      </c>
      <c r="AZ131" s="36">
        <f t="shared" si="59"/>
        <v>0.35788500000000006</v>
      </c>
      <c r="BA131" s="49">
        <f t="shared" si="59"/>
        <v>7.2299999999999994E-3</v>
      </c>
      <c r="BB131" s="36">
        <f t="shared" si="59"/>
        <v>0.33981</v>
      </c>
    </row>
    <row r="132" spans="1:54" ht="15" x14ac:dyDescent="0.25">
      <c r="A132" s="36">
        <v>10</v>
      </c>
      <c r="B132" s="36" t="s">
        <v>51</v>
      </c>
      <c r="C132" s="36">
        <f t="shared" si="58"/>
        <v>0.35788500000000006</v>
      </c>
      <c r="D132" s="36">
        <f t="shared" si="59"/>
        <v>0.36511500000000008</v>
      </c>
      <c r="E132" s="36">
        <f t="shared" si="59"/>
        <v>0.30727499999999996</v>
      </c>
      <c r="F132" s="36">
        <f t="shared" si="59"/>
        <v>0.27473999999999998</v>
      </c>
      <c r="G132" s="36">
        <f t="shared" si="59"/>
        <v>0.32535000000000003</v>
      </c>
      <c r="H132" s="36">
        <f t="shared" si="59"/>
        <v>0.24943500000000005</v>
      </c>
      <c r="I132" s="36">
        <f t="shared" si="59"/>
        <v>0.26389499999999999</v>
      </c>
      <c r="J132" s="36">
        <f t="shared" si="59"/>
        <v>0.21689999999999998</v>
      </c>
      <c r="K132" s="36">
        <f t="shared" si="59"/>
        <v>0.27112499999999995</v>
      </c>
      <c r="L132" s="36">
        <f t="shared" si="59"/>
        <v>0.31450500000000003</v>
      </c>
      <c r="M132" s="36">
        <f t="shared" si="59"/>
        <v>0.20605500000000002</v>
      </c>
      <c r="N132" s="36">
        <f t="shared" si="59"/>
        <v>0.30004500000000001</v>
      </c>
      <c r="O132" s="36">
        <f t="shared" si="59"/>
        <v>0.23859000000000002</v>
      </c>
      <c r="P132" s="36">
        <f t="shared" si="59"/>
        <v>0.29281499999999999</v>
      </c>
      <c r="Q132" s="36">
        <f t="shared" si="59"/>
        <v>0.22051500000000002</v>
      </c>
      <c r="R132" s="36">
        <f t="shared" si="59"/>
        <v>0.21689999999999998</v>
      </c>
      <c r="S132" s="49">
        <f t="shared" si="59"/>
        <v>0.140985</v>
      </c>
      <c r="T132" s="36">
        <f t="shared" si="59"/>
        <v>0.21689999999999998</v>
      </c>
      <c r="U132" s="49">
        <f t="shared" si="59"/>
        <v>9.398999999999999E-2</v>
      </c>
      <c r="V132" s="36">
        <f t="shared" si="59"/>
        <v>0.28558499999999998</v>
      </c>
      <c r="W132" s="36">
        <f t="shared" si="59"/>
        <v>0.22051500000000002</v>
      </c>
      <c r="X132" s="49">
        <f t="shared" si="59"/>
        <v>0</v>
      </c>
      <c r="Y132" s="36">
        <f t="shared" si="59"/>
        <v>0.22051500000000002</v>
      </c>
      <c r="Z132" s="36">
        <f t="shared" si="59"/>
        <v>0.26027999999999996</v>
      </c>
      <c r="AA132" s="36">
        <f t="shared" si="59"/>
        <v>0.24943500000000005</v>
      </c>
      <c r="AB132" s="36">
        <f t="shared" si="59"/>
        <v>0.23497500000000002</v>
      </c>
      <c r="AC132" s="36">
        <f t="shared" si="59"/>
        <v>0.27835500000000002</v>
      </c>
      <c r="AD132" s="36">
        <f t="shared" si="59"/>
        <v>0.24943500000000005</v>
      </c>
      <c r="AE132" s="36">
        <f t="shared" si="59"/>
        <v>0.30365999999999999</v>
      </c>
      <c r="AF132" s="36">
        <f t="shared" si="59"/>
        <v>0.28197</v>
      </c>
      <c r="AG132" s="36">
        <f t="shared" si="59"/>
        <v>0.41211000000000003</v>
      </c>
      <c r="AH132" s="36">
        <f t="shared" si="59"/>
        <v>0.31089</v>
      </c>
      <c r="AI132" s="36">
        <f t="shared" si="59"/>
        <v>0.33619500000000002</v>
      </c>
      <c r="AJ132" s="36">
        <f t="shared" si="59"/>
        <v>0.27835500000000002</v>
      </c>
      <c r="AK132" s="36">
        <f t="shared" si="59"/>
        <v>0.25305000000000005</v>
      </c>
      <c r="AL132" s="36">
        <f t="shared" si="59"/>
        <v>0.28558499999999998</v>
      </c>
      <c r="AM132" s="36">
        <f t="shared" si="59"/>
        <v>0.28197</v>
      </c>
      <c r="AN132" s="36">
        <f t="shared" si="59"/>
        <v>0.28558499999999998</v>
      </c>
      <c r="AO132" s="36">
        <f t="shared" si="59"/>
        <v>0.33258000000000004</v>
      </c>
      <c r="AP132" s="36">
        <f t="shared" si="59"/>
        <v>0.30727499999999996</v>
      </c>
      <c r="AQ132" s="36">
        <f t="shared" si="59"/>
        <v>0.24582000000000001</v>
      </c>
      <c r="AR132" s="36">
        <f t="shared" si="59"/>
        <v>0.27473999999999998</v>
      </c>
      <c r="AS132" s="36">
        <f t="shared" si="59"/>
        <v>0.26750999999999997</v>
      </c>
      <c r="AT132" s="36">
        <f t="shared" si="59"/>
        <v>0.27112499999999995</v>
      </c>
      <c r="AU132" s="36">
        <f t="shared" si="59"/>
        <v>0.26389499999999999</v>
      </c>
      <c r="AV132" s="36">
        <f t="shared" si="59"/>
        <v>0.28197</v>
      </c>
      <c r="AW132" s="36">
        <f t="shared" si="59"/>
        <v>0.33981</v>
      </c>
      <c r="AX132" s="49">
        <f t="shared" si="59"/>
        <v>0.23135999999999998</v>
      </c>
      <c r="AY132" s="36">
        <f t="shared" si="59"/>
        <v>0.30004500000000001</v>
      </c>
      <c r="AZ132" s="36">
        <f t="shared" si="59"/>
        <v>0.28197</v>
      </c>
      <c r="BA132" s="49">
        <f t="shared" si="59"/>
        <v>0.28197</v>
      </c>
      <c r="BB132" s="36">
        <f t="shared" si="59"/>
        <v>0.28558499999999998</v>
      </c>
    </row>
    <row r="133" spans="1:54" ht="15" x14ac:dyDescent="0.25">
      <c r="A133" s="36">
        <v>11</v>
      </c>
      <c r="B133" s="36" t="s">
        <v>52</v>
      </c>
      <c r="C133" s="36">
        <f t="shared" si="58"/>
        <v>0.65070000000000006</v>
      </c>
      <c r="D133" s="36">
        <f t="shared" si="59"/>
        <v>0.73384500000000008</v>
      </c>
      <c r="E133" s="36">
        <f t="shared" si="59"/>
        <v>0.55309499999999989</v>
      </c>
      <c r="F133" s="36">
        <f t="shared" si="59"/>
        <v>0.37595999999999996</v>
      </c>
      <c r="G133" s="36">
        <f t="shared" si="59"/>
        <v>0.47356500000000001</v>
      </c>
      <c r="H133" s="36">
        <f t="shared" si="59"/>
        <v>0.31450500000000003</v>
      </c>
      <c r="I133" s="36">
        <f t="shared" si="59"/>
        <v>0.74468999999999996</v>
      </c>
      <c r="J133" s="36">
        <f t="shared" si="59"/>
        <v>0.76638000000000006</v>
      </c>
      <c r="K133" s="36">
        <f t="shared" si="59"/>
        <v>0.66154499999999994</v>
      </c>
      <c r="L133" s="36">
        <f t="shared" si="59"/>
        <v>0.466335</v>
      </c>
      <c r="M133" s="36">
        <f t="shared" si="59"/>
        <v>0.50610000000000011</v>
      </c>
      <c r="N133" s="36">
        <f t="shared" si="59"/>
        <v>0.57478499999999999</v>
      </c>
      <c r="O133" s="36">
        <f t="shared" si="59"/>
        <v>0.52778999999999998</v>
      </c>
      <c r="P133" s="36">
        <f t="shared" si="59"/>
        <v>0.66516000000000008</v>
      </c>
      <c r="Q133" s="36">
        <f t="shared" si="59"/>
        <v>0.57478499999999999</v>
      </c>
      <c r="R133" s="36">
        <f t="shared" si="59"/>
        <v>0.55671000000000004</v>
      </c>
      <c r="S133" s="49">
        <f t="shared" ref="D133:BB138" si="60">S40*3*241/200</f>
        <v>0.32896500000000001</v>
      </c>
      <c r="T133" s="36">
        <f t="shared" si="60"/>
        <v>0.56032499999999996</v>
      </c>
      <c r="U133" s="49">
        <f t="shared" si="60"/>
        <v>0.25305000000000005</v>
      </c>
      <c r="V133" s="36">
        <f t="shared" si="60"/>
        <v>0.56755500000000003</v>
      </c>
      <c r="W133" s="36">
        <f t="shared" si="60"/>
        <v>0.54947999999999997</v>
      </c>
      <c r="X133" s="49">
        <f t="shared" si="60"/>
        <v>0</v>
      </c>
      <c r="Y133" s="36">
        <f t="shared" si="60"/>
        <v>0.46271999999999996</v>
      </c>
      <c r="Z133" s="36">
        <f t="shared" si="60"/>
        <v>0.54586499999999993</v>
      </c>
      <c r="AA133" s="36">
        <f t="shared" si="60"/>
        <v>0.59286000000000005</v>
      </c>
      <c r="AB133" s="36">
        <f t="shared" si="60"/>
        <v>0.56394</v>
      </c>
      <c r="AC133" s="36">
        <f t="shared" si="60"/>
        <v>0.51332999999999995</v>
      </c>
      <c r="AD133" s="36">
        <f t="shared" si="60"/>
        <v>0.46271999999999996</v>
      </c>
      <c r="AE133" s="36">
        <f t="shared" si="60"/>
        <v>0.34704000000000002</v>
      </c>
      <c r="AF133" s="36">
        <f t="shared" si="60"/>
        <v>0.47718000000000005</v>
      </c>
      <c r="AG133" s="36">
        <f t="shared" si="60"/>
        <v>0.64708499999999991</v>
      </c>
      <c r="AH133" s="36">
        <f t="shared" si="60"/>
        <v>0.53140499999999991</v>
      </c>
      <c r="AI133" s="36">
        <f t="shared" si="60"/>
        <v>0.437415</v>
      </c>
      <c r="AJ133" s="36">
        <f t="shared" si="60"/>
        <v>0.46271999999999996</v>
      </c>
      <c r="AK133" s="36">
        <f t="shared" si="60"/>
        <v>0.48802500000000004</v>
      </c>
      <c r="AL133" s="36">
        <f t="shared" si="60"/>
        <v>0.41934000000000005</v>
      </c>
      <c r="AM133" s="36">
        <f t="shared" si="60"/>
        <v>0.57116999999999996</v>
      </c>
      <c r="AN133" s="36">
        <f t="shared" si="60"/>
        <v>0.55671000000000004</v>
      </c>
      <c r="AO133" s="36">
        <f t="shared" si="60"/>
        <v>0.57839999999999991</v>
      </c>
      <c r="AP133" s="36">
        <f t="shared" si="60"/>
        <v>0.59286000000000005</v>
      </c>
      <c r="AQ133" s="36">
        <f t="shared" si="60"/>
        <v>0.53501999999999994</v>
      </c>
      <c r="AR133" s="36">
        <f t="shared" si="60"/>
        <v>0.56032499999999996</v>
      </c>
      <c r="AS133" s="36">
        <f t="shared" si="60"/>
        <v>0.50610000000000011</v>
      </c>
      <c r="AT133" s="36">
        <f t="shared" si="60"/>
        <v>0.69408000000000003</v>
      </c>
      <c r="AU133" s="36">
        <f t="shared" si="60"/>
        <v>0.45910499999999999</v>
      </c>
      <c r="AV133" s="36">
        <f t="shared" si="60"/>
        <v>0.52417499999999995</v>
      </c>
      <c r="AW133" s="36">
        <f t="shared" si="60"/>
        <v>0.39403500000000002</v>
      </c>
      <c r="AX133" s="49">
        <f t="shared" si="60"/>
        <v>0</v>
      </c>
      <c r="AY133" s="36">
        <f t="shared" si="60"/>
        <v>0.63985499999999984</v>
      </c>
      <c r="AZ133" s="36">
        <f t="shared" si="60"/>
        <v>0.65070000000000006</v>
      </c>
      <c r="BA133" s="49">
        <f t="shared" si="60"/>
        <v>0.22051500000000002</v>
      </c>
      <c r="BB133" s="36">
        <f t="shared" si="60"/>
        <v>0.61816500000000008</v>
      </c>
    </row>
    <row r="134" spans="1:54" ht="15" x14ac:dyDescent="0.25">
      <c r="A134" s="36">
        <v>12</v>
      </c>
      <c r="B134" s="36" t="s">
        <v>60</v>
      </c>
      <c r="C134" s="36">
        <f t="shared" si="58"/>
        <v>0.24582000000000001</v>
      </c>
      <c r="D134" s="36">
        <f t="shared" si="60"/>
        <v>0.26027999999999996</v>
      </c>
      <c r="E134" s="36">
        <f t="shared" si="60"/>
        <v>0.20605500000000002</v>
      </c>
      <c r="F134" s="36">
        <f t="shared" si="60"/>
        <v>0.15906000000000001</v>
      </c>
      <c r="G134" s="36">
        <f t="shared" si="60"/>
        <v>0.19520999999999999</v>
      </c>
      <c r="H134" s="36">
        <f t="shared" si="60"/>
        <v>0.14459999999999998</v>
      </c>
      <c r="I134" s="36">
        <f t="shared" si="60"/>
        <v>0.242205</v>
      </c>
      <c r="J134" s="36">
        <f t="shared" si="60"/>
        <v>0.242205</v>
      </c>
      <c r="K134" s="36">
        <f t="shared" si="60"/>
        <v>0.22413</v>
      </c>
      <c r="L134" s="36">
        <f t="shared" si="60"/>
        <v>0.19520999999999999</v>
      </c>
      <c r="M134" s="36">
        <f t="shared" si="60"/>
        <v>0.169905</v>
      </c>
      <c r="N134" s="36">
        <f t="shared" si="60"/>
        <v>0.22413</v>
      </c>
      <c r="O134" s="36">
        <f t="shared" si="60"/>
        <v>0.184365</v>
      </c>
      <c r="P134" s="36">
        <f t="shared" si="60"/>
        <v>0.227745</v>
      </c>
      <c r="Q134" s="36">
        <f t="shared" si="60"/>
        <v>0.18797999999999998</v>
      </c>
      <c r="R134" s="36">
        <f t="shared" si="60"/>
        <v>0.19159500000000002</v>
      </c>
      <c r="S134" s="49">
        <f t="shared" si="60"/>
        <v>0.11567999999999999</v>
      </c>
      <c r="T134" s="36">
        <f t="shared" si="60"/>
        <v>0.19520999999999999</v>
      </c>
      <c r="U134" s="49">
        <f t="shared" si="60"/>
        <v>8.3145000000000011E-2</v>
      </c>
      <c r="V134" s="36">
        <f t="shared" si="60"/>
        <v>0.20244000000000001</v>
      </c>
      <c r="W134" s="36">
        <f t="shared" si="60"/>
        <v>0.184365</v>
      </c>
      <c r="X134" s="49">
        <f t="shared" si="60"/>
        <v>0</v>
      </c>
      <c r="Y134" s="36">
        <f t="shared" si="60"/>
        <v>0.16267500000000001</v>
      </c>
      <c r="Z134" s="36">
        <f t="shared" si="60"/>
        <v>0.19159500000000002</v>
      </c>
      <c r="AA134" s="36">
        <f t="shared" si="60"/>
        <v>0.19520999999999999</v>
      </c>
      <c r="AB134" s="36">
        <f t="shared" si="60"/>
        <v>0.18797999999999998</v>
      </c>
      <c r="AC134" s="36">
        <f t="shared" si="60"/>
        <v>0.18797999999999998</v>
      </c>
      <c r="AD134" s="36">
        <f t="shared" si="60"/>
        <v>0.16629000000000002</v>
      </c>
      <c r="AE134" s="36">
        <f t="shared" si="60"/>
        <v>0.155445</v>
      </c>
      <c r="AF134" s="36">
        <f t="shared" si="60"/>
        <v>0.184365</v>
      </c>
      <c r="AG134" s="36">
        <f t="shared" si="60"/>
        <v>0.24582000000000001</v>
      </c>
      <c r="AH134" s="36">
        <f t="shared" si="60"/>
        <v>0.198825</v>
      </c>
      <c r="AI134" s="36">
        <f t="shared" si="60"/>
        <v>0.18075000000000002</v>
      </c>
      <c r="AJ134" s="36">
        <f t="shared" si="60"/>
        <v>0.18075000000000002</v>
      </c>
      <c r="AK134" s="36">
        <f t="shared" si="60"/>
        <v>0.17713500000000004</v>
      </c>
      <c r="AL134" s="36">
        <f t="shared" si="60"/>
        <v>0.16629000000000002</v>
      </c>
      <c r="AM134" s="36">
        <f t="shared" si="60"/>
        <v>0.20605500000000002</v>
      </c>
      <c r="AN134" s="36">
        <f t="shared" si="60"/>
        <v>0.19520999999999999</v>
      </c>
      <c r="AO134" s="36">
        <f t="shared" si="60"/>
        <v>0.20967000000000002</v>
      </c>
      <c r="AP134" s="36">
        <f t="shared" si="60"/>
        <v>0.20967000000000002</v>
      </c>
      <c r="AQ134" s="36">
        <f t="shared" si="60"/>
        <v>0.18797999999999998</v>
      </c>
      <c r="AR134" s="36">
        <f t="shared" si="60"/>
        <v>0.20244000000000001</v>
      </c>
      <c r="AS134" s="36">
        <f t="shared" si="60"/>
        <v>0.18797999999999998</v>
      </c>
      <c r="AT134" s="36">
        <f t="shared" si="60"/>
        <v>0.23497500000000002</v>
      </c>
      <c r="AU134" s="36">
        <f t="shared" si="60"/>
        <v>0.16629000000000002</v>
      </c>
      <c r="AV134" s="36">
        <f t="shared" si="60"/>
        <v>0.19159500000000002</v>
      </c>
      <c r="AW134" s="36">
        <f t="shared" si="60"/>
        <v>0.169905</v>
      </c>
      <c r="AX134" s="49">
        <f t="shared" si="60"/>
        <v>1.0845E-2</v>
      </c>
      <c r="AY134" s="36">
        <f t="shared" si="60"/>
        <v>0.21689999999999998</v>
      </c>
      <c r="AZ134" s="36">
        <f t="shared" si="60"/>
        <v>0.21689999999999998</v>
      </c>
      <c r="BA134" s="49">
        <f t="shared" si="60"/>
        <v>5.0610000000000002E-2</v>
      </c>
      <c r="BB134" s="36">
        <f t="shared" si="60"/>
        <v>0.21328499999999997</v>
      </c>
    </row>
    <row r="135" spans="1:54" ht="15" x14ac:dyDescent="0.25">
      <c r="A135" s="36">
        <v>13</v>
      </c>
      <c r="B135" s="36" t="s">
        <v>61</v>
      </c>
      <c r="C135" s="36">
        <f t="shared" si="58"/>
        <v>0</v>
      </c>
      <c r="D135" s="36">
        <f t="shared" si="60"/>
        <v>0</v>
      </c>
      <c r="E135" s="36">
        <f t="shared" si="60"/>
        <v>0</v>
      </c>
      <c r="F135" s="36">
        <f t="shared" si="60"/>
        <v>0</v>
      </c>
      <c r="G135" s="36">
        <f t="shared" si="60"/>
        <v>0</v>
      </c>
      <c r="H135" s="36">
        <f t="shared" si="60"/>
        <v>0</v>
      </c>
      <c r="I135" s="36">
        <f t="shared" si="60"/>
        <v>0</v>
      </c>
      <c r="J135" s="36">
        <f t="shared" si="60"/>
        <v>0</v>
      </c>
      <c r="K135" s="36">
        <f t="shared" si="60"/>
        <v>0</v>
      </c>
      <c r="L135" s="36">
        <f t="shared" si="60"/>
        <v>0</v>
      </c>
      <c r="M135" s="36">
        <f t="shared" si="60"/>
        <v>0</v>
      </c>
      <c r="N135" s="36">
        <f t="shared" si="60"/>
        <v>0</v>
      </c>
      <c r="O135" s="36">
        <f t="shared" si="60"/>
        <v>0</v>
      </c>
      <c r="P135" s="36">
        <f t="shared" si="60"/>
        <v>0</v>
      </c>
      <c r="Q135" s="36">
        <f t="shared" si="60"/>
        <v>0</v>
      </c>
      <c r="R135" s="36">
        <f t="shared" si="60"/>
        <v>0</v>
      </c>
      <c r="S135" s="49">
        <f t="shared" si="60"/>
        <v>0</v>
      </c>
      <c r="T135" s="36">
        <f t="shared" si="60"/>
        <v>0</v>
      </c>
      <c r="U135" s="49">
        <f t="shared" si="60"/>
        <v>0</v>
      </c>
      <c r="V135" s="36">
        <f t="shared" si="60"/>
        <v>0</v>
      </c>
      <c r="W135" s="36">
        <f t="shared" si="60"/>
        <v>0</v>
      </c>
      <c r="X135" s="49">
        <f t="shared" si="60"/>
        <v>0</v>
      </c>
      <c r="Y135" s="36">
        <f t="shared" si="60"/>
        <v>0</v>
      </c>
      <c r="Z135" s="36">
        <f t="shared" si="60"/>
        <v>0</v>
      </c>
      <c r="AA135" s="36">
        <f t="shared" si="60"/>
        <v>0</v>
      </c>
      <c r="AB135" s="36">
        <f t="shared" si="60"/>
        <v>0</v>
      </c>
      <c r="AC135" s="36">
        <f t="shared" si="60"/>
        <v>0</v>
      </c>
      <c r="AD135" s="36">
        <f t="shared" si="60"/>
        <v>0</v>
      </c>
      <c r="AE135" s="36">
        <f t="shared" si="60"/>
        <v>0</v>
      </c>
      <c r="AF135" s="36">
        <f t="shared" si="60"/>
        <v>0</v>
      </c>
      <c r="AG135" s="36">
        <f t="shared" si="60"/>
        <v>0</v>
      </c>
      <c r="AH135" s="36">
        <f t="shared" si="60"/>
        <v>0</v>
      </c>
      <c r="AI135" s="36">
        <f t="shared" si="60"/>
        <v>0</v>
      </c>
      <c r="AJ135" s="36">
        <f t="shared" si="60"/>
        <v>0</v>
      </c>
      <c r="AK135" s="36">
        <f t="shared" si="60"/>
        <v>0</v>
      </c>
      <c r="AL135" s="36">
        <f t="shared" si="60"/>
        <v>0</v>
      </c>
      <c r="AM135" s="36">
        <f t="shared" si="60"/>
        <v>0</v>
      </c>
      <c r="AN135" s="36">
        <f t="shared" si="60"/>
        <v>0</v>
      </c>
      <c r="AO135" s="36">
        <f t="shared" si="60"/>
        <v>0</v>
      </c>
      <c r="AP135" s="36">
        <f t="shared" si="60"/>
        <v>0</v>
      </c>
      <c r="AQ135" s="36">
        <f t="shared" si="60"/>
        <v>0</v>
      </c>
      <c r="AR135" s="36">
        <f t="shared" si="60"/>
        <v>0</v>
      </c>
      <c r="AS135" s="36">
        <f t="shared" si="60"/>
        <v>0</v>
      </c>
      <c r="AT135" s="36">
        <f t="shared" si="60"/>
        <v>0</v>
      </c>
      <c r="AU135" s="36">
        <f t="shared" si="60"/>
        <v>0</v>
      </c>
      <c r="AV135" s="36">
        <f t="shared" si="60"/>
        <v>0</v>
      </c>
      <c r="AW135" s="36">
        <f t="shared" si="60"/>
        <v>0</v>
      </c>
      <c r="AX135" s="49">
        <f t="shared" si="60"/>
        <v>0</v>
      </c>
      <c r="AY135" s="36">
        <f t="shared" si="60"/>
        <v>0</v>
      </c>
      <c r="AZ135" s="36">
        <f t="shared" si="60"/>
        <v>0</v>
      </c>
      <c r="BA135" s="49">
        <f t="shared" si="60"/>
        <v>0</v>
      </c>
      <c r="BB135" s="36">
        <f t="shared" si="60"/>
        <v>0</v>
      </c>
    </row>
    <row r="136" spans="1:54" ht="15" x14ac:dyDescent="0.25">
      <c r="A136" s="36">
        <v>14</v>
      </c>
      <c r="B136" s="36" t="s">
        <v>53</v>
      </c>
      <c r="C136" s="36">
        <f t="shared" si="58"/>
        <v>7.5914999999999996E-2</v>
      </c>
      <c r="D136" s="36">
        <f t="shared" si="60"/>
        <v>8.3145000000000011E-2</v>
      </c>
      <c r="E136" s="36">
        <f t="shared" si="60"/>
        <v>6.5069999999999989E-2</v>
      </c>
      <c r="F136" s="36">
        <f t="shared" si="60"/>
        <v>5.4224999999999995E-2</v>
      </c>
      <c r="G136" s="36">
        <f t="shared" si="60"/>
        <v>6.8684999999999996E-2</v>
      </c>
      <c r="H136" s="36">
        <f t="shared" si="60"/>
        <v>4.6994999999999995E-2</v>
      </c>
      <c r="I136" s="36">
        <f t="shared" si="60"/>
        <v>8.3145000000000011E-2</v>
      </c>
      <c r="J136" s="36">
        <f t="shared" si="60"/>
        <v>8.3145000000000011E-2</v>
      </c>
      <c r="K136" s="36">
        <f t="shared" si="60"/>
        <v>7.5914999999999996E-2</v>
      </c>
      <c r="L136" s="36">
        <f t="shared" si="60"/>
        <v>6.5069999999999989E-2</v>
      </c>
      <c r="M136" s="36">
        <f t="shared" si="60"/>
        <v>5.7839999999999996E-2</v>
      </c>
      <c r="N136" s="36">
        <f t="shared" si="60"/>
        <v>7.5914999999999996E-2</v>
      </c>
      <c r="O136" s="36">
        <f t="shared" si="60"/>
        <v>6.1455000000000003E-2</v>
      </c>
      <c r="P136" s="36">
        <f t="shared" si="60"/>
        <v>7.5914999999999996E-2</v>
      </c>
      <c r="Q136" s="36">
        <f t="shared" si="60"/>
        <v>6.5069999999999989E-2</v>
      </c>
      <c r="R136" s="36">
        <f t="shared" si="60"/>
        <v>6.5069999999999989E-2</v>
      </c>
      <c r="S136" s="49">
        <f t="shared" si="60"/>
        <v>4.3380000000000002E-2</v>
      </c>
      <c r="T136" s="36">
        <f t="shared" si="60"/>
        <v>6.8684999999999996E-2</v>
      </c>
      <c r="U136" s="49">
        <f t="shared" si="60"/>
        <v>2.8919999999999998E-2</v>
      </c>
      <c r="V136" s="36">
        <f t="shared" si="60"/>
        <v>6.5069999999999989E-2</v>
      </c>
      <c r="W136" s="36">
        <f t="shared" si="60"/>
        <v>6.1455000000000003E-2</v>
      </c>
      <c r="X136" s="49">
        <f t="shared" si="60"/>
        <v>0</v>
      </c>
      <c r="Y136" s="36">
        <f t="shared" si="60"/>
        <v>5.4224999999999995E-2</v>
      </c>
      <c r="Z136" s="36">
        <f t="shared" si="60"/>
        <v>6.1455000000000003E-2</v>
      </c>
      <c r="AA136" s="36">
        <f t="shared" si="60"/>
        <v>6.5069999999999989E-2</v>
      </c>
      <c r="AB136" s="36">
        <f t="shared" si="60"/>
        <v>6.1455000000000003E-2</v>
      </c>
      <c r="AC136" s="36">
        <f t="shared" si="60"/>
        <v>6.1455000000000003E-2</v>
      </c>
      <c r="AD136" s="36">
        <f t="shared" si="60"/>
        <v>5.4224999999999995E-2</v>
      </c>
      <c r="AE136" s="36">
        <f t="shared" si="60"/>
        <v>4.6994999999999995E-2</v>
      </c>
      <c r="AF136" s="36">
        <f t="shared" si="60"/>
        <v>5.7839999999999996E-2</v>
      </c>
      <c r="AG136" s="36">
        <f t="shared" si="60"/>
        <v>7.5914999999999996E-2</v>
      </c>
      <c r="AH136" s="36">
        <f t="shared" si="60"/>
        <v>6.1455000000000003E-2</v>
      </c>
      <c r="AI136" s="36">
        <f t="shared" si="60"/>
        <v>5.4224999999999995E-2</v>
      </c>
      <c r="AJ136" s="36">
        <f t="shared" si="60"/>
        <v>5.4224999999999995E-2</v>
      </c>
      <c r="AK136" s="36">
        <f t="shared" si="60"/>
        <v>5.4224999999999995E-2</v>
      </c>
      <c r="AL136" s="36">
        <f t="shared" si="60"/>
        <v>4.3380000000000002E-2</v>
      </c>
      <c r="AM136" s="36">
        <f t="shared" si="60"/>
        <v>6.5069999999999989E-2</v>
      </c>
      <c r="AN136" s="36">
        <f t="shared" si="60"/>
        <v>6.1455000000000003E-2</v>
      </c>
      <c r="AO136" s="36">
        <f t="shared" si="60"/>
        <v>5.0610000000000002E-2</v>
      </c>
      <c r="AP136" s="36">
        <f t="shared" si="60"/>
        <v>6.5069999999999989E-2</v>
      </c>
      <c r="AQ136" s="36">
        <f t="shared" si="60"/>
        <v>6.1455000000000003E-2</v>
      </c>
      <c r="AR136" s="36">
        <f t="shared" si="60"/>
        <v>6.5069999999999989E-2</v>
      </c>
      <c r="AS136" s="36">
        <f t="shared" si="60"/>
        <v>6.1455000000000003E-2</v>
      </c>
      <c r="AT136" s="36">
        <f t="shared" si="60"/>
        <v>7.5914999999999996E-2</v>
      </c>
      <c r="AU136" s="36">
        <f t="shared" si="60"/>
        <v>5.4224999999999995E-2</v>
      </c>
      <c r="AV136" s="36">
        <f t="shared" si="60"/>
        <v>6.1455000000000003E-2</v>
      </c>
      <c r="AW136" s="36">
        <f t="shared" si="60"/>
        <v>5.0610000000000002E-2</v>
      </c>
      <c r="AX136" s="49">
        <f t="shared" si="60"/>
        <v>1.8074999999999997E-2</v>
      </c>
      <c r="AY136" s="36">
        <f t="shared" si="60"/>
        <v>6.8684999999999996E-2</v>
      </c>
      <c r="AZ136" s="36">
        <f t="shared" si="60"/>
        <v>6.8684999999999996E-2</v>
      </c>
      <c r="BA136" s="49">
        <f t="shared" si="60"/>
        <v>0</v>
      </c>
      <c r="BB136" s="36">
        <f t="shared" si="60"/>
        <v>6.5069999999999989E-2</v>
      </c>
    </row>
    <row r="137" spans="1:54" ht="15" x14ac:dyDescent="0.25">
      <c r="A137" s="36">
        <v>15</v>
      </c>
      <c r="B137" s="36" t="s">
        <v>54</v>
      </c>
      <c r="C137" s="36">
        <f t="shared" si="58"/>
        <v>0.40126499999999998</v>
      </c>
      <c r="D137" s="36">
        <f t="shared" si="60"/>
        <v>0.41934000000000005</v>
      </c>
      <c r="E137" s="36">
        <f t="shared" si="60"/>
        <v>0.32173500000000005</v>
      </c>
      <c r="F137" s="36">
        <f t="shared" si="60"/>
        <v>0.10844999999999999</v>
      </c>
      <c r="G137" s="36">
        <f t="shared" si="60"/>
        <v>0.15182999999999999</v>
      </c>
      <c r="H137" s="36">
        <f t="shared" si="60"/>
        <v>0.15182999999999999</v>
      </c>
      <c r="I137" s="36">
        <f t="shared" si="60"/>
        <v>0.40849500000000005</v>
      </c>
      <c r="J137" s="36">
        <f t="shared" si="60"/>
        <v>0.40488000000000002</v>
      </c>
      <c r="K137" s="36">
        <f t="shared" si="60"/>
        <v>0.36511500000000008</v>
      </c>
      <c r="L137" s="36">
        <f t="shared" si="60"/>
        <v>0.18075000000000002</v>
      </c>
      <c r="M137" s="36">
        <f t="shared" si="60"/>
        <v>0.17713500000000004</v>
      </c>
      <c r="N137" s="36">
        <f t="shared" si="60"/>
        <v>0.32173500000000005</v>
      </c>
      <c r="O137" s="36">
        <f t="shared" si="60"/>
        <v>0.29281499999999999</v>
      </c>
      <c r="P137" s="36">
        <f t="shared" si="60"/>
        <v>0.36873</v>
      </c>
      <c r="Q137" s="36">
        <f t="shared" si="60"/>
        <v>0.30727499999999996</v>
      </c>
      <c r="R137" s="36">
        <f t="shared" si="60"/>
        <v>0.20605500000000002</v>
      </c>
      <c r="S137" s="49">
        <f t="shared" si="60"/>
        <v>0.18075000000000002</v>
      </c>
      <c r="T137" s="36">
        <f t="shared" si="60"/>
        <v>0.21328499999999997</v>
      </c>
      <c r="U137" s="49">
        <f t="shared" si="60"/>
        <v>0.13375499999999999</v>
      </c>
      <c r="V137" s="36">
        <f t="shared" si="60"/>
        <v>0.31089</v>
      </c>
      <c r="W137" s="36">
        <f t="shared" si="60"/>
        <v>0.29281499999999999</v>
      </c>
      <c r="X137" s="49">
        <f t="shared" si="60"/>
        <v>0</v>
      </c>
      <c r="Y137" s="36">
        <f t="shared" si="60"/>
        <v>0.26027999999999996</v>
      </c>
      <c r="Z137" s="36">
        <f t="shared" si="60"/>
        <v>0.30004500000000001</v>
      </c>
      <c r="AA137" s="36">
        <f t="shared" si="60"/>
        <v>0.31812000000000001</v>
      </c>
      <c r="AB137" s="36">
        <f t="shared" si="60"/>
        <v>0.30004500000000001</v>
      </c>
      <c r="AC137" s="36">
        <f t="shared" si="60"/>
        <v>0.28558499999999998</v>
      </c>
      <c r="AD137" s="36">
        <f t="shared" si="60"/>
        <v>0.26027999999999996</v>
      </c>
      <c r="AE137" s="36">
        <f t="shared" si="60"/>
        <v>0.20967000000000002</v>
      </c>
      <c r="AF137" s="36">
        <f t="shared" si="60"/>
        <v>0.16629000000000002</v>
      </c>
      <c r="AG137" s="36">
        <f t="shared" si="60"/>
        <v>0.36150000000000004</v>
      </c>
      <c r="AH137" s="36">
        <f t="shared" si="60"/>
        <v>0.28919999999999996</v>
      </c>
      <c r="AI137" s="36">
        <f t="shared" si="60"/>
        <v>0.24582000000000001</v>
      </c>
      <c r="AJ137" s="36">
        <f t="shared" si="60"/>
        <v>0.24943500000000005</v>
      </c>
      <c r="AK137" s="36">
        <f t="shared" si="60"/>
        <v>0.169905</v>
      </c>
      <c r="AL137" s="36">
        <f t="shared" si="60"/>
        <v>0.198825</v>
      </c>
      <c r="AM137" s="36">
        <f t="shared" si="60"/>
        <v>0.19520999999999999</v>
      </c>
      <c r="AN137" s="36">
        <f t="shared" si="60"/>
        <v>0.30365999999999999</v>
      </c>
      <c r="AO137" s="36">
        <f t="shared" si="60"/>
        <v>0.140985</v>
      </c>
      <c r="AP137" s="36">
        <f t="shared" si="60"/>
        <v>0.32535000000000003</v>
      </c>
      <c r="AQ137" s="36">
        <f t="shared" si="60"/>
        <v>0.29281499999999999</v>
      </c>
      <c r="AR137" s="36">
        <f t="shared" si="60"/>
        <v>0.31089</v>
      </c>
      <c r="AS137" s="36">
        <f t="shared" si="60"/>
        <v>0.27473999999999998</v>
      </c>
      <c r="AT137" s="36">
        <f t="shared" si="60"/>
        <v>0.37234499999999998</v>
      </c>
      <c r="AU137" s="36">
        <f t="shared" si="60"/>
        <v>0.25305000000000005</v>
      </c>
      <c r="AV137" s="36">
        <f t="shared" si="60"/>
        <v>0.29281499999999999</v>
      </c>
      <c r="AW137" s="36">
        <f t="shared" si="60"/>
        <v>0.227745</v>
      </c>
      <c r="AX137" s="49">
        <f t="shared" si="60"/>
        <v>7.2299999999999994E-3</v>
      </c>
      <c r="AY137" s="36">
        <f t="shared" si="60"/>
        <v>0.33258000000000004</v>
      </c>
      <c r="AZ137" s="36">
        <f t="shared" si="60"/>
        <v>0.33981</v>
      </c>
      <c r="BA137" s="49">
        <f t="shared" si="60"/>
        <v>0</v>
      </c>
      <c r="BB137" s="36">
        <f t="shared" si="60"/>
        <v>0.32896500000000001</v>
      </c>
    </row>
    <row r="138" spans="1:54" ht="15" x14ac:dyDescent="0.25">
      <c r="A138" s="36">
        <v>16</v>
      </c>
      <c r="B138" s="36" t="s">
        <v>56</v>
      </c>
      <c r="C138" s="36">
        <f t="shared" si="58"/>
        <v>0.57116999999999996</v>
      </c>
      <c r="D138" s="36">
        <f t="shared" si="60"/>
        <v>0.67600499999999997</v>
      </c>
      <c r="E138" s="36">
        <f t="shared" si="60"/>
        <v>0.50248500000000007</v>
      </c>
      <c r="F138" s="36">
        <f t="shared" si="60"/>
        <v>0.31089</v>
      </c>
      <c r="G138" s="36">
        <f t="shared" si="60"/>
        <v>0.39765</v>
      </c>
      <c r="H138" s="36">
        <f t="shared" si="60"/>
        <v>0.25666499999999998</v>
      </c>
      <c r="I138" s="36">
        <f t="shared" si="60"/>
        <v>0.69408000000000003</v>
      </c>
      <c r="J138" s="36">
        <f t="shared" si="60"/>
        <v>0.71215499999999987</v>
      </c>
      <c r="K138" s="36">
        <f t="shared" si="60"/>
        <v>0.62178</v>
      </c>
      <c r="L138" s="36">
        <f t="shared" si="60"/>
        <v>0.40126499999999998</v>
      </c>
      <c r="M138" s="36">
        <f t="shared" si="60"/>
        <v>0.42656999999999995</v>
      </c>
      <c r="N138" s="36">
        <f t="shared" si="60"/>
        <v>0.48441000000000001</v>
      </c>
      <c r="O138" s="36">
        <f t="shared" si="60"/>
        <v>0.49887000000000009</v>
      </c>
      <c r="P138" s="36">
        <f t="shared" si="60"/>
        <v>0.62539499999999992</v>
      </c>
      <c r="Q138" s="36">
        <f t="shared" si="60"/>
        <v>0.53140499999999991</v>
      </c>
      <c r="R138" s="36">
        <f t="shared" si="60"/>
        <v>0.47718000000000005</v>
      </c>
      <c r="S138" s="49">
        <f t="shared" ref="D138:BB140" si="61">S45*3*241/200</f>
        <v>0.28197</v>
      </c>
      <c r="T138" s="36">
        <f t="shared" si="61"/>
        <v>0.48079500000000003</v>
      </c>
      <c r="U138" s="49">
        <f t="shared" si="61"/>
        <v>0.23859000000000002</v>
      </c>
      <c r="V138" s="36">
        <f t="shared" si="61"/>
        <v>0.54586499999999993</v>
      </c>
      <c r="W138" s="36">
        <f t="shared" si="61"/>
        <v>0.53140499999999991</v>
      </c>
      <c r="X138" s="49">
        <f t="shared" si="61"/>
        <v>0</v>
      </c>
      <c r="Y138" s="36">
        <f t="shared" si="61"/>
        <v>0.40849500000000005</v>
      </c>
      <c r="Z138" s="36">
        <f t="shared" si="61"/>
        <v>0.48441000000000001</v>
      </c>
      <c r="AA138" s="36">
        <f t="shared" si="61"/>
        <v>0.57116999999999996</v>
      </c>
      <c r="AB138" s="36">
        <f t="shared" si="61"/>
        <v>0.5422499999999999</v>
      </c>
      <c r="AC138" s="36">
        <f t="shared" si="61"/>
        <v>0.495255</v>
      </c>
      <c r="AD138" s="36">
        <f t="shared" si="61"/>
        <v>0.41572500000000007</v>
      </c>
      <c r="AE138" s="36">
        <f t="shared" si="61"/>
        <v>0.30727499999999996</v>
      </c>
      <c r="AF138" s="36">
        <f t="shared" si="61"/>
        <v>0.41934000000000005</v>
      </c>
      <c r="AG138" s="36">
        <f t="shared" si="61"/>
        <v>0.63262499999999988</v>
      </c>
      <c r="AH138" s="36">
        <f t="shared" si="61"/>
        <v>0.52417499999999995</v>
      </c>
      <c r="AI138" s="36">
        <f t="shared" si="61"/>
        <v>0.43379999999999996</v>
      </c>
      <c r="AJ138" s="36">
        <f t="shared" si="61"/>
        <v>0.41934000000000005</v>
      </c>
      <c r="AK138" s="36">
        <f t="shared" si="61"/>
        <v>0.44103000000000003</v>
      </c>
      <c r="AL138" s="36">
        <f t="shared" si="61"/>
        <v>0.38319000000000003</v>
      </c>
      <c r="AM138" s="36">
        <f t="shared" si="61"/>
        <v>0.56032499999999996</v>
      </c>
      <c r="AN138" s="36">
        <f t="shared" si="61"/>
        <v>0.54947999999999997</v>
      </c>
      <c r="AO138" s="36">
        <f t="shared" si="61"/>
        <v>0.55309499999999989</v>
      </c>
      <c r="AP138" s="36">
        <f t="shared" si="61"/>
        <v>0.54947999999999997</v>
      </c>
      <c r="AQ138" s="36">
        <f t="shared" si="61"/>
        <v>0.48802500000000004</v>
      </c>
      <c r="AR138" s="36">
        <f t="shared" si="61"/>
        <v>0.51694499999999988</v>
      </c>
      <c r="AS138" s="36">
        <f t="shared" si="61"/>
        <v>0.51332999999999995</v>
      </c>
      <c r="AT138" s="36">
        <f t="shared" si="61"/>
        <v>0.690465</v>
      </c>
      <c r="AU138" s="36">
        <f t="shared" si="61"/>
        <v>0.45910499999999999</v>
      </c>
      <c r="AV138" s="36">
        <f t="shared" si="61"/>
        <v>0.50971499999999992</v>
      </c>
      <c r="AW138" s="36">
        <f t="shared" si="61"/>
        <v>0.38319000000000003</v>
      </c>
      <c r="AX138" s="49">
        <f t="shared" si="61"/>
        <v>-3.6149999999999997E-3</v>
      </c>
      <c r="AY138" s="36">
        <f t="shared" si="61"/>
        <v>0.67239000000000004</v>
      </c>
      <c r="AZ138" s="36">
        <f t="shared" si="61"/>
        <v>0.690465</v>
      </c>
      <c r="BA138" s="49">
        <f t="shared" si="61"/>
        <v>0.18075000000000002</v>
      </c>
      <c r="BB138" s="36">
        <f t="shared" si="61"/>
        <v>0.65070000000000006</v>
      </c>
    </row>
    <row r="139" spans="1:54" ht="15" x14ac:dyDescent="0.25">
      <c r="A139" s="36">
        <v>17</v>
      </c>
      <c r="B139" s="36" t="s">
        <v>57</v>
      </c>
      <c r="C139" s="36">
        <f t="shared" si="58"/>
        <v>0.62901000000000007</v>
      </c>
      <c r="D139" s="36">
        <f t="shared" si="61"/>
        <v>0.70492499999999991</v>
      </c>
      <c r="E139" s="36">
        <f t="shared" si="61"/>
        <v>0.5422499999999999</v>
      </c>
      <c r="F139" s="36">
        <f t="shared" si="61"/>
        <v>0.28919999999999996</v>
      </c>
      <c r="G139" s="36">
        <f t="shared" si="61"/>
        <v>0.37957500000000005</v>
      </c>
      <c r="H139" s="36">
        <f t="shared" si="61"/>
        <v>0.24943500000000005</v>
      </c>
      <c r="I139" s="36">
        <f t="shared" si="61"/>
        <v>0.69408000000000003</v>
      </c>
      <c r="J139" s="36">
        <f t="shared" si="61"/>
        <v>0.69769499999999995</v>
      </c>
      <c r="K139" s="36">
        <f t="shared" si="61"/>
        <v>0.62539499999999992</v>
      </c>
      <c r="L139" s="36">
        <f t="shared" si="61"/>
        <v>0.41934000000000005</v>
      </c>
      <c r="M139" s="36">
        <f t="shared" si="61"/>
        <v>0.41211000000000003</v>
      </c>
      <c r="N139" s="36">
        <f t="shared" si="61"/>
        <v>0.48441000000000001</v>
      </c>
      <c r="O139" s="36">
        <f t="shared" si="61"/>
        <v>0.51332999999999995</v>
      </c>
      <c r="P139" s="36">
        <f t="shared" si="61"/>
        <v>0.63985499999999984</v>
      </c>
      <c r="Q139" s="36">
        <f t="shared" si="61"/>
        <v>0.53140499999999991</v>
      </c>
      <c r="R139" s="36">
        <f t="shared" si="61"/>
        <v>0.45910499999999999</v>
      </c>
      <c r="S139" s="49">
        <f t="shared" si="61"/>
        <v>0.27835500000000002</v>
      </c>
      <c r="T139" s="36">
        <f t="shared" si="61"/>
        <v>0.46995000000000003</v>
      </c>
      <c r="U139" s="49">
        <f t="shared" si="61"/>
        <v>0.25305000000000005</v>
      </c>
      <c r="V139" s="36">
        <f t="shared" si="61"/>
        <v>0.57478499999999999</v>
      </c>
      <c r="W139" s="36">
        <f t="shared" si="61"/>
        <v>0.53863499999999997</v>
      </c>
      <c r="X139" s="49">
        <f t="shared" si="61"/>
        <v>0</v>
      </c>
      <c r="Y139" s="36">
        <f t="shared" si="61"/>
        <v>0.41934000000000005</v>
      </c>
      <c r="Z139" s="36">
        <f t="shared" si="61"/>
        <v>0.49164000000000002</v>
      </c>
      <c r="AA139" s="36">
        <f t="shared" si="61"/>
        <v>0.58201499999999995</v>
      </c>
      <c r="AB139" s="36">
        <f t="shared" si="61"/>
        <v>0.56032499999999996</v>
      </c>
      <c r="AC139" s="36">
        <f t="shared" si="61"/>
        <v>0.52778999999999998</v>
      </c>
      <c r="AD139" s="36">
        <f t="shared" si="61"/>
        <v>0.44103000000000003</v>
      </c>
      <c r="AE139" s="36">
        <f t="shared" si="61"/>
        <v>0.34704000000000002</v>
      </c>
      <c r="AF139" s="36">
        <f t="shared" si="61"/>
        <v>0.44464500000000001</v>
      </c>
      <c r="AG139" s="36">
        <f t="shared" si="61"/>
        <v>0.68685000000000007</v>
      </c>
      <c r="AH139" s="36">
        <f t="shared" si="61"/>
        <v>0.56032499999999996</v>
      </c>
      <c r="AI139" s="36">
        <f t="shared" si="61"/>
        <v>0.48079500000000003</v>
      </c>
      <c r="AJ139" s="36">
        <f t="shared" si="61"/>
        <v>0.46271999999999996</v>
      </c>
      <c r="AK139" s="36">
        <f t="shared" si="61"/>
        <v>0.466335</v>
      </c>
      <c r="AL139" s="36">
        <f t="shared" si="61"/>
        <v>0.41934000000000005</v>
      </c>
      <c r="AM139" s="36">
        <f t="shared" si="61"/>
        <v>0.58924500000000002</v>
      </c>
      <c r="AN139" s="36">
        <f t="shared" si="61"/>
        <v>0.57839999999999991</v>
      </c>
      <c r="AO139" s="36">
        <f t="shared" si="61"/>
        <v>0.60009000000000001</v>
      </c>
      <c r="AP139" s="36">
        <f t="shared" si="61"/>
        <v>0.58201499999999995</v>
      </c>
      <c r="AQ139" s="36">
        <f t="shared" si="61"/>
        <v>0.50610000000000011</v>
      </c>
      <c r="AR139" s="36">
        <f t="shared" si="61"/>
        <v>0.54947999999999997</v>
      </c>
      <c r="AS139" s="36">
        <f t="shared" si="61"/>
        <v>0.54586499999999993</v>
      </c>
      <c r="AT139" s="36">
        <f t="shared" si="61"/>
        <v>0.71938499999999994</v>
      </c>
      <c r="AU139" s="36">
        <f t="shared" si="61"/>
        <v>0.48802500000000004</v>
      </c>
      <c r="AV139" s="36">
        <f t="shared" si="61"/>
        <v>0.54947999999999997</v>
      </c>
      <c r="AW139" s="36">
        <f t="shared" si="61"/>
        <v>0.437415</v>
      </c>
      <c r="AX139" s="49">
        <f t="shared" si="61"/>
        <v>1.8074999999999997E-2</v>
      </c>
      <c r="AY139" s="36">
        <f t="shared" si="61"/>
        <v>0.690465</v>
      </c>
      <c r="AZ139" s="36">
        <f t="shared" si="61"/>
        <v>0.7013100000000001</v>
      </c>
      <c r="BA139" s="49">
        <f t="shared" si="61"/>
        <v>0.20967000000000002</v>
      </c>
      <c r="BB139" s="36">
        <f t="shared" si="61"/>
        <v>0.67239000000000004</v>
      </c>
    </row>
    <row r="140" spans="1:54" ht="15" x14ac:dyDescent="0.25">
      <c r="A140" s="36">
        <v>18</v>
      </c>
      <c r="B140" s="36" t="s">
        <v>58</v>
      </c>
      <c r="C140" s="36">
        <f t="shared" si="58"/>
        <v>0.82422000000000006</v>
      </c>
      <c r="D140" s="36">
        <f t="shared" si="61"/>
        <v>0.88929000000000002</v>
      </c>
      <c r="E140" s="36">
        <f t="shared" si="61"/>
        <v>0.68685000000000007</v>
      </c>
      <c r="F140" s="36">
        <f t="shared" si="61"/>
        <v>0.61816500000000008</v>
      </c>
      <c r="G140" s="36">
        <f t="shared" si="61"/>
        <v>0.748305</v>
      </c>
      <c r="H140" s="36">
        <f t="shared" si="61"/>
        <v>0.52055999999999991</v>
      </c>
      <c r="I140" s="36">
        <f t="shared" si="61"/>
        <v>0.81699000000000011</v>
      </c>
      <c r="J140" s="36">
        <f t="shared" si="61"/>
        <v>0.80976000000000004</v>
      </c>
      <c r="K140" s="36">
        <f t="shared" si="61"/>
        <v>0.74107500000000004</v>
      </c>
      <c r="L140" s="36">
        <f t="shared" si="61"/>
        <v>0.64708499999999991</v>
      </c>
      <c r="M140" s="36">
        <f t="shared" si="61"/>
        <v>0.60731999999999997</v>
      </c>
      <c r="N140" s="36">
        <f t="shared" si="61"/>
        <v>0.75191999999999992</v>
      </c>
      <c r="O140" s="36">
        <f t="shared" si="61"/>
        <v>0.59647499999999998</v>
      </c>
      <c r="P140" s="36">
        <f t="shared" si="61"/>
        <v>0.748305</v>
      </c>
      <c r="Q140" s="36">
        <f t="shared" si="61"/>
        <v>0.62539499999999992</v>
      </c>
      <c r="R140" s="36">
        <f t="shared" si="61"/>
        <v>0.66154499999999994</v>
      </c>
      <c r="S140" s="49">
        <f t="shared" si="61"/>
        <v>0.40488000000000002</v>
      </c>
      <c r="T140" s="36">
        <f t="shared" si="61"/>
        <v>0.68323499999999993</v>
      </c>
      <c r="U140" s="49">
        <f t="shared" si="61"/>
        <v>0.28919999999999996</v>
      </c>
      <c r="V140" s="36">
        <f t="shared" si="61"/>
        <v>0.66154499999999994</v>
      </c>
      <c r="W140" s="36">
        <f t="shared" si="61"/>
        <v>0.60731999999999997</v>
      </c>
      <c r="X140" s="49">
        <f t="shared" si="61"/>
        <v>0</v>
      </c>
      <c r="Y140" s="36">
        <f t="shared" si="61"/>
        <v>0.56032499999999996</v>
      </c>
      <c r="Z140" s="36">
        <f t="shared" si="61"/>
        <v>0.6434700000000001</v>
      </c>
      <c r="AA140" s="36">
        <f t="shared" si="61"/>
        <v>0.66877500000000001</v>
      </c>
      <c r="AB140" s="36">
        <f t="shared" si="61"/>
        <v>0.62901000000000007</v>
      </c>
      <c r="AC140" s="36">
        <f t="shared" si="61"/>
        <v>0.60731999999999997</v>
      </c>
      <c r="AD140" s="36">
        <f t="shared" si="61"/>
        <v>0.57478499999999999</v>
      </c>
      <c r="AE140" s="36">
        <f t="shared" si="61"/>
        <v>0.46995000000000003</v>
      </c>
      <c r="AF140" s="36">
        <f t="shared" si="61"/>
        <v>0.60370500000000005</v>
      </c>
      <c r="AG140" s="36">
        <f t="shared" si="61"/>
        <v>0.76276500000000003</v>
      </c>
      <c r="AH140" s="36">
        <f t="shared" si="61"/>
        <v>0.62539499999999992</v>
      </c>
      <c r="AI140" s="36">
        <f t="shared" si="61"/>
        <v>0.52778999999999998</v>
      </c>
      <c r="AJ140" s="36">
        <f t="shared" si="61"/>
        <v>0.56394</v>
      </c>
      <c r="AK140" s="36">
        <f t="shared" si="61"/>
        <v>0.57478499999999999</v>
      </c>
      <c r="AL140" s="36">
        <f t="shared" si="61"/>
        <v>0.50971499999999992</v>
      </c>
      <c r="AM140" s="36">
        <f t="shared" si="61"/>
        <v>0.6434700000000001</v>
      </c>
      <c r="AN140" s="36">
        <f t="shared" si="61"/>
        <v>0.62539499999999992</v>
      </c>
      <c r="AO140" s="36">
        <f t="shared" si="61"/>
        <v>0.66516000000000008</v>
      </c>
      <c r="AP140" s="36">
        <f t="shared" si="61"/>
        <v>0.67600499999999997</v>
      </c>
      <c r="AQ140" s="36">
        <f t="shared" si="61"/>
        <v>0.60370500000000005</v>
      </c>
      <c r="AR140" s="36">
        <f t="shared" si="61"/>
        <v>0.64708499999999991</v>
      </c>
      <c r="AS140" s="36">
        <f t="shared" si="61"/>
        <v>0.57839999999999991</v>
      </c>
      <c r="AT140" s="36">
        <f t="shared" si="61"/>
        <v>0.75191999999999992</v>
      </c>
      <c r="AU140" s="36">
        <f t="shared" si="61"/>
        <v>0.52055999999999991</v>
      </c>
      <c r="AV140" s="36">
        <f t="shared" si="61"/>
        <v>0.60009000000000001</v>
      </c>
      <c r="AW140" s="36">
        <f t="shared" si="61"/>
        <v>0.44103000000000003</v>
      </c>
      <c r="AX140" s="49">
        <f t="shared" si="61"/>
        <v>0.40488000000000002</v>
      </c>
      <c r="AY140" s="36">
        <f t="shared" si="61"/>
        <v>0.68323499999999993</v>
      </c>
      <c r="AZ140" s="36">
        <f t="shared" si="61"/>
        <v>0.69408000000000003</v>
      </c>
      <c r="BA140" s="49">
        <f t="shared" si="61"/>
        <v>0.47356500000000001</v>
      </c>
      <c r="BB140" s="36">
        <f t="shared" si="61"/>
        <v>0.67600499999999997</v>
      </c>
    </row>
    <row r="142" spans="1:54" ht="15" x14ac:dyDescent="0.25">
      <c r="A142" s="36" t="s">
        <v>88</v>
      </c>
      <c r="B142" s="36"/>
      <c r="C142" s="47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</row>
    <row r="143" spans="1:54" x14ac:dyDescent="0.2">
      <c r="C143" t="s">
        <v>69</v>
      </c>
      <c r="M143" t="s">
        <v>95</v>
      </c>
    </row>
    <row r="144" spans="1:54" x14ac:dyDescent="0.2">
      <c r="C144">
        <v>0</v>
      </c>
      <c r="D144">
        <v>22</v>
      </c>
      <c r="E144">
        <v>41</v>
      </c>
      <c r="F144">
        <v>47</v>
      </c>
      <c r="G144">
        <v>65</v>
      </c>
      <c r="H144">
        <v>71</v>
      </c>
      <c r="I144">
        <v>89</v>
      </c>
      <c r="J144">
        <v>95</v>
      </c>
      <c r="K144">
        <v>161</v>
      </c>
      <c r="M144">
        <v>0</v>
      </c>
      <c r="N144">
        <v>22</v>
      </c>
      <c r="O144">
        <v>41</v>
      </c>
      <c r="P144">
        <v>47</v>
      </c>
      <c r="Q144">
        <v>65</v>
      </c>
      <c r="R144">
        <v>71</v>
      </c>
      <c r="S144">
        <v>89</v>
      </c>
      <c r="T144">
        <v>95</v>
      </c>
      <c r="U144">
        <v>161</v>
      </c>
    </row>
    <row r="145" spans="1:21" ht="15" x14ac:dyDescent="0.25">
      <c r="A145" s="36">
        <v>1</v>
      </c>
      <c r="B145" s="36" t="s">
        <v>41</v>
      </c>
      <c r="C145" s="46">
        <f>AVERAGE(BB123)</f>
        <v>3.6149999999999995E-2</v>
      </c>
      <c r="D145" s="46">
        <f>AVERAGE(AV123:AW123)</f>
        <v>8.1337499999999993E-2</v>
      </c>
      <c r="E145" s="46">
        <f>AVERAGE(AP123:AR123)</f>
        <v>0.19400499999999998</v>
      </c>
      <c r="F145" s="46">
        <f>AVERAGE(AJ123:AL123)</f>
        <v>0.20846500000000001</v>
      </c>
      <c r="G145" s="46">
        <f>AVERAGE(AD123:AF123)</f>
        <v>0.24461500000000003</v>
      </c>
      <c r="H145" s="46">
        <f>AVERAGE(Y123:Z123)</f>
        <v>0.31089</v>
      </c>
      <c r="I145" s="46">
        <f>AVERAGE(R123,T123)</f>
        <v>0.49525500000000006</v>
      </c>
      <c r="J145" s="46">
        <f>AVERAGE(L123:N123)</f>
        <v>0.48199999999999998</v>
      </c>
      <c r="K145" s="46">
        <f>AVERAGE(F123:H123)</f>
        <v>0.39283000000000001</v>
      </c>
      <c r="M145" s="46"/>
      <c r="N145" s="46">
        <f>STDEV(AV123:AW123)</f>
        <v>2.3005719125904343E-2</v>
      </c>
      <c r="O145" s="46">
        <f>STDEV(AP123:AR123)</f>
        <v>2.0871212231204851E-3</v>
      </c>
      <c r="P145" s="46">
        <f>STDEV(AJ123:AL123)</f>
        <v>2.6151553969124056E-2</v>
      </c>
      <c r="Q145">
        <f>STDEV(AD123:AF123)</f>
        <v>5.650666310268207E-2</v>
      </c>
      <c r="R145">
        <f>STDEV(V123:W123)</f>
        <v>5.1123820279787291E-3</v>
      </c>
      <c r="S145">
        <f>STDEV(R123,T123)</f>
        <v>1.5337146083936286E-2</v>
      </c>
      <c r="T145">
        <f>STDEV(L123:N123)</f>
        <v>5.3659720228491664E-2</v>
      </c>
      <c r="U145">
        <f>STDEV(F123:H123)</f>
        <v>0.10315954257847421</v>
      </c>
    </row>
    <row r="146" spans="1:21" ht="15" x14ac:dyDescent="0.25">
      <c r="A146" s="36">
        <v>2</v>
      </c>
      <c r="B146" s="36" t="s">
        <v>43</v>
      </c>
      <c r="C146" s="46">
        <f t="shared" ref="C146:C162" si="62">AVERAGE(BB124)</f>
        <v>0.35427000000000008</v>
      </c>
      <c r="D146" s="46">
        <f t="shared" ref="D146:D162" si="63">AVERAGE(AV124:AW124)</f>
        <v>0.24039749999999999</v>
      </c>
      <c r="E146" s="46">
        <f t="shared" ref="E146:E161" si="64">AVERAGE(AP124:AR124)</f>
        <v>0.24702499999999997</v>
      </c>
      <c r="F146" s="46">
        <f t="shared" ref="F146:F162" si="65">AVERAGE(AJ124:AL124)</f>
        <v>0.20123500000000002</v>
      </c>
      <c r="G146" s="46">
        <f t="shared" ref="G146:G162" si="66">AVERAGE(AD124:AF124)</f>
        <v>0.16026499999999999</v>
      </c>
      <c r="H146" s="46">
        <f t="shared" ref="H146:H162" si="67">AVERAGE(Y124:Z124)</f>
        <v>0.1789425</v>
      </c>
      <c r="I146" s="46">
        <f t="shared" ref="I146:I162" si="68">AVERAGE(R124,T124)</f>
        <v>0.18798000000000001</v>
      </c>
      <c r="J146" s="46">
        <f t="shared" ref="J146:J162" si="69">AVERAGE(L124:N124)</f>
        <v>0.19641500000000001</v>
      </c>
      <c r="K146" s="46">
        <f t="shared" ref="K146:K162" si="70">AVERAGE(F124:H124)</f>
        <v>9.7605000000000011E-2</v>
      </c>
      <c r="M146" s="46"/>
      <c r="N146" s="46">
        <f t="shared" ref="N146:N162" si="71">STDEV(AV124:AW124)</f>
        <v>4.3455247237819204E-2</v>
      </c>
      <c r="O146" s="46">
        <f t="shared" ref="O146:O162" si="72">STDEV(AP124:AR124)</f>
        <v>1.1620599166996476E-2</v>
      </c>
      <c r="P146" s="46">
        <f t="shared" ref="P146:P162" si="73">STDEV(AJ124:AL124)</f>
        <v>2.3520661661611455E-2</v>
      </c>
      <c r="Q146">
        <f t="shared" ref="Q146:Q162" si="74">STDEV(AD124:AF124)</f>
        <v>1.9909867528439505E-2</v>
      </c>
      <c r="R146">
        <f t="shared" ref="R146:R162" si="75">STDEV(V124:W124)</f>
        <v>1.0224764055957477E-2</v>
      </c>
      <c r="S146">
        <f t="shared" ref="S146:S162" si="76">STDEV(R124,T124)</f>
        <v>1.0224764055957458E-2</v>
      </c>
      <c r="T146">
        <f t="shared" ref="T146:T162" si="77">STDEV(L124:N124)</f>
        <v>3.0745215481437126E-2</v>
      </c>
      <c r="U146">
        <f t="shared" ref="U146:U162" si="78">STDEV(F124:H124)</f>
        <v>2.2575667764210099E-2</v>
      </c>
    </row>
    <row r="147" spans="1:21" ht="15" x14ac:dyDescent="0.25">
      <c r="A147" s="36">
        <v>3</v>
      </c>
      <c r="B147" s="36" t="s">
        <v>45</v>
      </c>
      <c r="C147" s="46">
        <f t="shared" si="62"/>
        <v>1.4387699999999999</v>
      </c>
      <c r="D147" s="46">
        <f t="shared" si="63"/>
        <v>0.85856250000000001</v>
      </c>
      <c r="E147" s="46">
        <f t="shared" si="64"/>
        <v>0.67359500000000005</v>
      </c>
      <c r="F147" s="46">
        <f t="shared" si="65"/>
        <v>0.41331500000000004</v>
      </c>
      <c r="G147" s="46">
        <f t="shared" si="66"/>
        <v>0.16749499999999998</v>
      </c>
      <c r="H147" s="46">
        <f t="shared" si="67"/>
        <v>0.184365</v>
      </c>
      <c r="I147" s="46">
        <f t="shared" si="68"/>
        <v>-0.140985</v>
      </c>
      <c r="J147" s="46">
        <f t="shared" si="69"/>
        <v>-0.18557000000000001</v>
      </c>
      <c r="K147" s="46">
        <f t="shared" si="70"/>
        <v>-0.13737000000000002</v>
      </c>
      <c r="M147" s="46"/>
      <c r="N147" s="46">
        <f t="shared" si="71"/>
        <v>0.15592765185335106</v>
      </c>
      <c r="O147" s="46">
        <f t="shared" si="72"/>
        <v>4.8545201359145709E-2</v>
      </c>
      <c r="P147" s="46">
        <f t="shared" si="73"/>
        <v>9.1548283981732564E-2</v>
      </c>
      <c r="Q147">
        <f t="shared" si="74"/>
        <v>4.9080642569143337E-2</v>
      </c>
      <c r="R147">
        <f t="shared" si="75"/>
        <v>0.14570288779739407</v>
      </c>
      <c r="S147">
        <f t="shared" si="76"/>
        <v>1.0224764055957496E-2</v>
      </c>
      <c r="T147">
        <f t="shared" si="77"/>
        <v>2.0871212231204851E-3</v>
      </c>
      <c r="U147">
        <f t="shared" si="78"/>
        <v>0.11896590971786836</v>
      </c>
    </row>
    <row r="148" spans="1:21" ht="15" x14ac:dyDescent="0.25">
      <c r="A148" s="36">
        <v>4</v>
      </c>
      <c r="B148" s="36" t="s">
        <v>46</v>
      </c>
      <c r="C148" s="46">
        <f t="shared" si="62"/>
        <v>0.184365</v>
      </c>
      <c r="D148" s="46">
        <f t="shared" si="63"/>
        <v>0.15363750000000001</v>
      </c>
      <c r="E148" s="46">
        <f t="shared" si="64"/>
        <v>0.169905</v>
      </c>
      <c r="F148" s="46">
        <f t="shared" si="65"/>
        <v>0.153035</v>
      </c>
      <c r="G148" s="46">
        <f t="shared" si="66"/>
        <v>0.15062500000000001</v>
      </c>
      <c r="H148" s="46">
        <f t="shared" si="67"/>
        <v>0.15906000000000001</v>
      </c>
      <c r="I148" s="46">
        <f t="shared" si="68"/>
        <v>0.17894250000000003</v>
      </c>
      <c r="J148" s="46">
        <f t="shared" si="69"/>
        <v>0.184365</v>
      </c>
      <c r="K148" s="46">
        <f t="shared" si="70"/>
        <v>0.17352000000000001</v>
      </c>
      <c r="M148" s="46"/>
      <c r="N148" s="46">
        <f t="shared" si="71"/>
        <v>1.78933370979256E-2</v>
      </c>
      <c r="O148" s="46">
        <f t="shared" si="72"/>
        <v>7.2300000000000142E-3</v>
      </c>
      <c r="P148" s="46">
        <f t="shared" si="73"/>
        <v>7.5252225880700846E-3</v>
      </c>
      <c r="Q148">
        <f t="shared" si="74"/>
        <v>1.269546277218756E-2</v>
      </c>
      <c r="R148">
        <f t="shared" si="75"/>
        <v>1.0224764055957496E-2</v>
      </c>
      <c r="S148">
        <f t="shared" si="76"/>
        <v>2.5561910139893546E-3</v>
      </c>
      <c r="T148">
        <f t="shared" si="77"/>
        <v>2.0127468171630525E-2</v>
      </c>
      <c r="U148">
        <f t="shared" si="78"/>
        <v>2.9590050270318989E-2</v>
      </c>
    </row>
    <row r="149" spans="1:21" ht="15" x14ac:dyDescent="0.25">
      <c r="A149" s="36">
        <v>5</v>
      </c>
      <c r="B149" s="36" t="s">
        <v>47</v>
      </c>
      <c r="C149" s="46">
        <f t="shared" si="62"/>
        <v>0.15906000000000001</v>
      </c>
      <c r="D149" s="46">
        <f t="shared" si="63"/>
        <v>0.18255750000000001</v>
      </c>
      <c r="E149" s="46">
        <f t="shared" si="64"/>
        <v>0.30004499999999995</v>
      </c>
      <c r="F149" s="46">
        <f t="shared" si="65"/>
        <v>0.25304999999999994</v>
      </c>
      <c r="G149" s="46">
        <f t="shared" si="66"/>
        <v>0.34222000000000002</v>
      </c>
      <c r="H149" s="46">
        <f t="shared" si="67"/>
        <v>0.34704000000000002</v>
      </c>
      <c r="I149" s="46">
        <f t="shared" si="68"/>
        <v>0.54947999999999997</v>
      </c>
      <c r="J149" s="46">
        <f t="shared" si="69"/>
        <v>0.6916699999999999</v>
      </c>
      <c r="K149" s="46">
        <f t="shared" si="70"/>
        <v>1.090525</v>
      </c>
      <c r="M149" s="46"/>
      <c r="N149" s="46">
        <f t="shared" si="71"/>
        <v>7.6685730419680641E-3</v>
      </c>
      <c r="O149" s="46">
        <f t="shared" si="72"/>
        <v>2.9590050270318934E-2</v>
      </c>
      <c r="P149" s="46">
        <f t="shared" si="73"/>
        <v>3.3132022274530874E-2</v>
      </c>
      <c r="Q149">
        <f t="shared" si="74"/>
        <v>3.8990642146545872E-2</v>
      </c>
      <c r="R149">
        <f t="shared" si="75"/>
        <v>5.3680011293776322E-2</v>
      </c>
      <c r="S149">
        <f t="shared" si="76"/>
        <v>0</v>
      </c>
      <c r="T149">
        <f t="shared" si="77"/>
        <v>0.1307577698456196</v>
      </c>
      <c r="U149">
        <f t="shared" si="78"/>
        <v>0.11804695644107044</v>
      </c>
    </row>
    <row r="150" spans="1:21" ht="15" x14ac:dyDescent="0.25">
      <c r="A150" s="36">
        <v>6</v>
      </c>
      <c r="B150" s="36" t="s">
        <v>48</v>
      </c>
      <c r="C150" s="46">
        <f t="shared" si="62"/>
        <v>0.61816500000000008</v>
      </c>
      <c r="D150" s="46">
        <f t="shared" si="63"/>
        <v>0.48079499999999997</v>
      </c>
      <c r="E150" s="46">
        <f t="shared" si="64"/>
        <v>0.60490999999999995</v>
      </c>
      <c r="F150" s="46">
        <f t="shared" si="65"/>
        <v>0.50851000000000002</v>
      </c>
      <c r="G150" s="46">
        <f t="shared" si="66"/>
        <v>0.50128000000000006</v>
      </c>
      <c r="H150" s="46">
        <f t="shared" si="67"/>
        <v>0.58382249999999991</v>
      </c>
      <c r="I150" s="46">
        <f t="shared" si="68"/>
        <v>0.690465</v>
      </c>
      <c r="J150" s="46">
        <f t="shared" si="69"/>
        <v>0.66757</v>
      </c>
      <c r="K150" s="46">
        <f t="shared" si="70"/>
        <v>0.63623999999999992</v>
      </c>
      <c r="M150" s="46"/>
      <c r="N150" s="46">
        <f t="shared" si="71"/>
        <v>9.2022876503617679E-2</v>
      </c>
      <c r="O150" s="46">
        <f t="shared" si="72"/>
        <v>2.1790185290630263E-2</v>
      </c>
      <c r="P150" s="46">
        <f t="shared" si="73"/>
        <v>3.5110813505243609E-2</v>
      </c>
      <c r="Q150">
        <f t="shared" si="74"/>
        <v>7.7981284293091521E-2</v>
      </c>
      <c r="R150">
        <f t="shared" si="75"/>
        <v>1.2780955069946812E-2</v>
      </c>
      <c r="S150">
        <f t="shared" si="76"/>
        <v>0</v>
      </c>
      <c r="T150">
        <f t="shared" si="77"/>
        <v>7.1421032091394443E-2</v>
      </c>
      <c r="U150">
        <f t="shared" si="78"/>
        <v>0.11391552758513697</v>
      </c>
    </row>
    <row r="151" spans="1:21" ht="15" x14ac:dyDescent="0.25">
      <c r="A151" s="36">
        <v>7</v>
      </c>
      <c r="B151" s="49" t="s">
        <v>49</v>
      </c>
      <c r="C151" s="49">
        <f t="shared" si="62"/>
        <v>1.0989599999999999</v>
      </c>
      <c r="D151" s="49">
        <f t="shared" si="63"/>
        <v>0.98870250000000004</v>
      </c>
      <c r="E151" s="49">
        <f t="shared" si="64"/>
        <v>1.1266749999999999</v>
      </c>
      <c r="F151" s="49">
        <f t="shared" si="65"/>
        <v>0.98930499999999999</v>
      </c>
      <c r="G151" s="49">
        <f t="shared" si="66"/>
        <v>0.94110499999999997</v>
      </c>
      <c r="H151" s="49">
        <f t="shared" si="67"/>
        <v>1.0158149999999999</v>
      </c>
      <c r="I151" s="49">
        <f t="shared" si="68"/>
        <v>0.90013500000000002</v>
      </c>
      <c r="J151" s="49">
        <f t="shared" si="69"/>
        <v>0.74830500000000022</v>
      </c>
      <c r="K151" s="49">
        <f t="shared" si="70"/>
        <v>0.29160999999999998</v>
      </c>
      <c r="L151" s="50"/>
      <c r="M151" s="49"/>
      <c r="N151" s="49">
        <f t="shared" si="71"/>
        <v>0.11502859562952147</v>
      </c>
      <c r="O151" s="49">
        <f t="shared" si="72"/>
        <v>5.1674693758163727E-2</v>
      </c>
      <c r="P151" s="49">
        <f t="shared" si="73"/>
        <v>5.5573889327633026E-2</v>
      </c>
      <c r="Q151" s="50">
        <f t="shared" si="74"/>
        <v>9.0326787139806908E-2</v>
      </c>
      <c r="R151" s="50">
        <f t="shared" si="75"/>
        <v>5.1123820279787485E-2</v>
      </c>
      <c r="S151" s="50">
        <f t="shared" si="76"/>
        <v>4.0899056223829985E-2</v>
      </c>
      <c r="T151" s="50">
        <f t="shared" si="77"/>
        <v>5.0221185021861042E-2</v>
      </c>
      <c r="U151" s="50">
        <f t="shared" si="78"/>
        <v>7.0128515419905862E-2</v>
      </c>
    </row>
    <row r="152" spans="1:21" ht="15" x14ac:dyDescent="0.25">
      <c r="A152" s="36">
        <v>8</v>
      </c>
      <c r="B152" s="49" t="s">
        <v>59</v>
      </c>
      <c r="C152" s="49">
        <f t="shared" si="62"/>
        <v>1.0845E-2</v>
      </c>
      <c r="D152" s="49">
        <f t="shared" si="63"/>
        <v>5.4224999999999994E-3</v>
      </c>
      <c r="E152" s="49">
        <f t="shared" si="64"/>
        <v>1.0845E-2</v>
      </c>
      <c r="F152" s="49">
        <f t="shared" si="65"/>
        <v>9.640000000000001E-3</v>
      </c>
      <c r="G152" s="49">
        <f t="shared" si="66"/>
        <v>8.4349999999999998E-3</v>
      </c>
      <c r="H152" s="49">
        <f t="shared" si="67"/>
        <v>9.0375000000000004E-3</v>
      </c>
      <c r="I152" s="49">
        <f t="shared" si="68"/>
        <v>1.0845E-2</v>
      </c>
      <c r="J152" s="49">
        <f t="shared" si="69"/>
        <v>1.0845E-2</v>
      </c>
      <c r="K152" s="49">
        <f t="shared" si="70"/>
        <v>1.0845E-2</v>
      </c>
      <c r="L152" s="50"/>
      <c r="M152" s="49"/>
      <c r="N152" s="49">
        <f t="shared" si="71"/>
        <v>2.5561910139893693E-3</v>
      </c>
      <c r="O152" s="49">
        <f t="shared" si="72"/>
        <v>0</v>
      </c>
      <c r="P152" s="49">
        <f t="shared" si="73"/>
        <v>2.0871212231204977E-3</v>
      </c>
      <c r="Q152" s="50">
        <f t="shared" si="74"/>
        <v>2.0871212231204977E-3</v>
      </c>
      <c r="R152" s="50">
        <f t="shared" si="75"/>
        <v>0</v>
      </c>
      <c r="S152" s="50">
        <f t="shared" si="76"/>
        <v>0</v>
      </c>
      <c r="T152" s="50">
        <f t="shared" si="77"/>
        <v>0</v>
      </c>
      <c r="U152" s="50">
        <f t="shared" si="78"/>
        <v>0</v>
      </c>
    </row>
    <row r="153" spans="1:21" ht="15" x14ac:dyDescent="0.25">
      <c r="A153" s="36">
        <v>9</v>
      </c>
      <c r="B153" s="36" t="s">
        <v>50</v>
      </c>
      <c r="C153" s="46">
        <f t="shared" si="62"/>
        <v>0.33981</v>
      </c>
      <c r="D153" s="46">
        <f t="shared" si="63"/>
        <v>0.2765475</v>
      </c>
      <c r="E153" s="46">
        <f t="shared" si="64"/>
        <v>0.33860500000000004</v>
      </c>
      <c r="F153" s="46">
        <f t="shared" si="65"/>
        <v>0.27233000000000002</v>
      </c>
      <c r="G153" s="46">
        <f t="shared" si="66"/>
        <v>0.28558499999999998</v>
      </c>
      <c r="H153" s="46">
        <f t="shared" si="67"/>
        <v>0.32354250000000001</v>
      </c>
      <c r="I153" s="46">
        <f t="shared" si="68"/>
        <v>0.39945750000000002</v>
      </c>
      <c r="J153" s="46">
        <f t="shared" si="69"/>
        <v>0.39885500000000002</v>
      </c>
      <c r="K153" s="46">
        <f t="shared" si="70"/>
        <v>0.43138999999999994</v>
      </c>
      <c r="M153" s="46"/>
      <c r="N153" s="46">
        <f t="shared" si="71"/>
        <v>4.3455247237819204E-2</v>
      </c>
      <c r="O153" s="46">
        <f t="shared" si="72"/>
        <v>1.6300937856454777E-2</v>
      </c>
      <c r="P153" s="46">
        <f t="shared" si="73"/>
        <v>3.3589037274087193E-2</v>
      </c>
      <c r="Q153">
        <f t="shared" si="74"/>
        <v>3.9102203582407284E-2</v>
      </c>
      <c r="R153">
        <f t="shared" si="75"/>
        <v>1.78933370979256E-2</v>
      </c>
      <c r="S153">
        <f t="shared" si="76"/>
        <v>2.5561910139893546E-3</v>
      </c>
      <c r="T153">
        <f t="shared" si="77"/>
        <v>4.1111520283249048E-2</v>
      </c>
      <c r="U153">
        <f t="shared" si="78"/>
        <v>7.6029675291954826E-2</v>
      </c>
    </row>
    <row r="154" spans="1:21" ht="15" x14ac:dyDescent="0.25">
      <c r="A154" s="36">
        <v>10</v>
      </c>
      <c r="B154" s="36" t="s">
        <v>51</v>
      </c>
      <c r="C154" s="46">
        <f t="shared" si="62"/>
        <v>0.28558499999999998</v>
      </c>
      <c r="D154" s="46">
        <f t="shared" si="63"/>
        <v>0.31089</v>
      </c>
      <c r="E154" s="46">
        <f t="shared" si="64"/>
        <v>0.275945</v>
      </c>
      <c r="F154" s="46">
        <f t="shared" si="65"/>
        <v>0.27233000000000002</v>
      </c>
      <c r="G154" s="46">
        <f t="shared" si="66"/>
        <v>0.27835499999999996</v>
      </c>
      <c r="H154" s="46">
        <f t="shared" si="67"/>
        <v>0.24039749999999999</v>
      </c>
      <c r="I154" s="46">
        <f t="shared" si="68"/>
        <v>0.21689999999999998</v>
      </c>
      <c r="J154" s="46">
        <f t="shared" si="69"/>
        <v>0.27353500000000003</v>
      </c>
      <c r="K154" s="46">
        <f t="shared" si="70"/>
        <v>0.28317500000000001</v>
      </c>
      <c r="M154" s="46"/>
      <c r="N154" s="46">
        <f t="shared" si="71"/>
        <v>4.0899056223829909E-2</v>
      </c>
      <c r="O154" s="46">
        <f t="shared" si="72"/>
        <v>3.0745215481437084E-2</v>
      </c>
      <c r="P154" s="46">
        <f t="shared" si="73"/>
        <v>1.7083823488903145E-2</v>
      </c>
      <c r="Q154">
        <f t="shared" si="74"/>
        <v>2.7292651483503728E-2</v>
      </c>
      <c r="R154">
        <f t="shared" si="75"/>
        <v>4.6011438251808534E-2</v>
      </c>
      <c r="S154">
        <f t="shared" si="76"/>
        <v>0</v>
      </c>
      <c r="T154">
        <f t="shared" si="77"/>
        <v>5.8884936104236313E-2</v>
      </c>
      <c r="U154">
        <f t="shared" si="78"/>
        <v>3.86540259869525E-2</v>
      </c>
    </row>
    <row r="155" spans="1:21" ht="15" x14ac:dyDescent="0.25">
      <c r="A155" s="36">
        <v>11</v>
      </c>
      <c r="B155" s="36" t="s">
        <v>52</v>
      </c>
      <c r="C155" s="46">
        <f t="shared" si="62"/>
        <v>0.61816500000000008</v>
      </c>
      <c r="D155" s="46">
        <f t="shared" si="63"/>
        <v>0.45910499999999999</v>
      </c>
      <c r="E155" s="46">
        <f t="shared" si="64"/>
        <v>0.56273499999999999</v>
      </c>
      <c r="F155" s="46">
        <f t="shared" si="65"/>
        <v>0.45669500000000002</v>
      </c>
      <c r="G155" s="46">
        <f t="shared" si="66"/>
        <v>0.42897999999999997</v>
      </c>
      <c r="H155" s="46">
        <f t="shared" si="67"/>
        <v>0.50429249999999992</v>
      </c>
      <c r="I155" s="46">
        <f t="shared" si="68"/>
        <v>0.5585175</v>
      </c>
      <c r="J155" s="46">
        <f t="shared" si="69"/>
        <v>0.51574000000000009</v>
      </c>
      <c r="K155" s="46">
        <f t="shared" si="70"/>
        <v>0.38800999999999997</v>
      </c>
      <c r="M155" s="46"/>
      <c r="N155" s="46">
        <f t="shared" si="71"/>
        <v>9.2022876503617679E-2</v>
      </c>
      <c r="O155" s="46">
        <f t="shared" si="72"/>
        <v>2.8995214691393534E-2</v>
      </c>
      <c r="P155" s="46">
        <f t="shared" si="73"/>
        <v>3.473662008601297E-2</v>
      </c>
      <c r="Q155">
        <f t="shared" si="74"/>
        <v>7.132948618909335E-2</v>
      </c>
      <c r="R155">
        <f t="shared" si="75"/>
        <v>1.278095506994689E-2</v>
      </c>
      <c r="S155">
        <f t="shared" si="76"/>
        <v>2.5561910139893155E-3</v>
      </c>
      <c r="T155">
        <f t="shared" si="77"/>
        <v>5.4863902750351239E-2</v>
      </c>
      <c r="U155">
        <f t="shared" si="78"/>
        <v>8.0211737139897529E-2</v>
      </c>
    </row>
    <row r="156" spans="1:21" ht="15" x14ac:dyDescent="0.25">
      <c r="A156" s="36">
        <v>12</v>
      </c>
      <c r="B156" s="36" t="s">
        <v>60</v>
      </c>
      <c r="C156" s="46">
        <f t="shared" si="62"/>
        <v>0.21328499999999997</v>
      </c>
      <c r="D156" s="46">
        <f t="shared" si="63"/>
        <v>0.18075000000000002</v>
      </c>
      <c r="E156" s="46">
        <f t="shared" si="64"/>
        <v>0.20003000000000001</v>
      </c>
      <c r="F156" s="46">
        <f t="shared" si="65"/>
        <v>0.17472500000000002</v>
      </c>
      <c r="G156" s="46">
        <f t="shared" si="66"/>
        <v>0.16869999999999999</v>
      </c>
      <c r="H156" s="46">
        <f t="shared" si="67"/>
        <v>0.17713500000000001</v>
      </c>
      <c r="I156" s="46">
        <f t="shared" si="68"/>
        <v>0.1934025</v>
      </c>
      <c r="J156" s="46">
        <f t="shared" si="69"/>
        <v>0.19641500000000001</v>
      </c>
      <c r="K156" s="46">
        <f t="shared" si="70"/>
        <v>0.16628999999999997</v>
      </c>
      <c r="M156" s="46"/>
      <c r="N156" s="46">
        <f t="shared" si="71"/>
        <v>1.5337146083936225E-2</v>
      </c>
      <c r="O156" s="46">
        <f t="shared" si="72"/>
        <v>1.1044007424843596E-2</v>
      </c>
      <c r="P156" s="46">
        <f t="shared" si="73"/>
        <v>7.5252225880700734E-3</v>
      </c>
      <c r="Q156">
        <f t="shared" si="74"/>
        <v>1.460984856184348E-2</v>
      </c>
      <c r="R156">
        <f t="shared" si="75"/>
        <v>1.2780955069946852E-2</v>
      </c>
      <c r="S156">
        <f t="shared" si="76"/>
        <v>2.5561910139893546E-3</v>
      </c>
      <c r="T156">
        <f t="shared" si="77"/>
        <v>2.7132575900566433E-2</v>
      </c>
      <c r="U156">
        <f t="shared" si="78"/>
        <v>2.6068135721604872E-2</v>
      </c>
    </row>
    <row r="157" spans="1:21" ht="15" x14ac:dyDescent="0.25">
      <c r="A157" s="36">
        <v>13</v>
      </c>
      <c r="B157" s="36" t="s">
        <v>61</v>
      </c>
      <c r="C157" s="46">
        <f t="shared" si="62"/>
        <v>0</v>
      </c>
      <c r="D157" s="46">
        <f t="shared" si="63"/>
        <v>0</v>
      </c>
      <c r="E157" s="46">
        <f t="shared" si="64"/>
        <v>0</v>
      </c>
      <c r="F157" s="46">
        <f t="shared" si="65"/>
        <v>0</v>
      </c>
      <c r="G157" s="46">
        <f t="shared" si="66"/>
        <v>0</v>
      </c>
      <c r="H157" s="46">
        <f t="shared" si="67"/>
        <v>0</v>
      </c>
      <c r="I157" s="46">
        <f t="shared" si="68"/>
        <v>0</v>
      </c>
      <c r="J157" s="46">
        <f t="shared" si="69"/>
        <v>0</v>
      </c>
      <c r="K157" s="46">
        <f t="shared" si="70"/>
        <v>0</v>
      </c>
      <c r="M157" s="46"/>
      <c r="N157" s="46">
        <f t="shared" si="71"/>
        <v>0</v>
      </c>
      <c r="O157" s="46">
        <f t="shared" si="72"/>
        <v>0</v>
      </c>
      <c r="P157" s="46">
        <f t="shared" si="73"/>
        <v>0</v>
      </c>
      <c r="Q157">
        <f t="shared" si="74"/>
        <v>0</v>
      </c>
      <c r="R157">
        <f t="shared" si="75"/>
        <v>0</v>
      </c>
      <c r="S157">
        <f t="shared" si="76"/>
        <v>0</v>
      </c>
      <c r="T157">
        <f t="shared" si="77"/>
        <v>0</v>
      </c>
      <c r="U157">
        <f t="shared" si="78"/>
        <v>0</v>
      </c>
    </row>
    <row r="158" spans="1:21" ht="15" x14ac:dyDescent="0.25">
      <c r="A158" s="36">
        <v>14</v>
      </c>
      <c r="B158" s="36" t="s">
        <v>53</v>
      </c>
      <c r="C158" s="46">
        <f t="shared" si="62"/>
        <v>6.5069999999999989E-2</v>
      </c>
      <c r="D158" s="46">
        <f t="shared" si="63"/>
        <v>5.6032499999999999E-2</v>
      </c>
      <c r="E158" s="46">
        <f t="shared" si="64"/>
        <v>6.3864999999999991E-2</v>
      </c>
      <c r="F158" s="46">
        <f t="shared" si="65"/>
        <v>5.0609999999999995E-2</v>
      </c>
      <c r="G158" s="46">
        <f t="shared" si="66"/>
        <v>5.3019999999999991E-2</v>
      </c>
      <c r="H158" s="46">
        <f t="shared" si="67"/>
        <v>5.7840000000000003E-2</v>
      </c>
      <c r="I158" s="46">
        <f t="shared" si="68"/>
        <v>6.6877499999999993E-2</v>
      </c>
      <c r="J158" s="46">
        <f t="shared" si="69"/>
        <v>6.6274999999999987E-2</v>
      </c>
      <c r="K158" s="46">
        <f t="shared" si="70"/>
        <v>5.6634999999999991E-2</v>
      </c>
      <c r="M158" s="46"/>
      <c r="N158" s="46">
        <f t="shared" si="71"/>
        <v>7.6685730419681084E-3</v>
      </c>
      <c r="O158" s="46">
        <f t="shared" si="72"/>
        <v>2.087121223120489E-3</v>
      </c>
      <c r="P158" s="46">
        <f t="shared" si="73"/>
        <v>6.2613636693614879E-3</v>
      </c>
      <c r="Q158">
        <f t="shared" si="74"/>
        <v>5.5220037124217875E-3</v>
      </c>
      <c r="R158">
        <f t="shared" si="75"/>
        <v>2.5561910139893598E-3</v>
      </c>
      <c r="S158">
        <f t="shared" si="76"/>
        <v>2.5561910139893741E-3</v>
      </c>
      <c r="T158">
        <f t="shared" si="77"/>
        <v>9.097550494501342E-3</v>
      </c>
      <c r="U158">
        <f t="shared" si="78"/>
        <v>1.1044007424843631E-2</v>
      </c>
    </row>
    <row r="159" spans="1:21" ht="15" x14ac:dyDescent="0.25">
      <c r="A159" s="36">
        <v>15</v>
      </c>
      <c r="B159" s="36" t="s">
        <v>54</v>
      </c>
      <c r="C159" s="46">
        <f t="shared" si="62"/>
        <v>0.32896500000000001</v>
      </c>
      <c r="D159" s="46">
        <f t="shared" si="63"/>
        <v>0.26028000000000001</v>
      </c>
      <c r="E159" s="46">
        <f t="shared" si="64"/>
        <v>0.30968500000000004</v>
      </c>
      <c r="F159" s="46">
        <f t="shared" si="65"/>
        <v>0.20605500000000002</v>
      </c>
      <c r="G159" s="46">
        <f t="shared" si="66"/>
        <v>0.21208000000000002</v>
      </c>
      <c r="H159" s="46">
        <f t="shared" si="67"/>
        <v>0.28016249999999998</v>
      </c>
      <c r="I159" s="46">
        <f t="shared" si="68"/>
        <v>0.20967</v>
      </c>
      <c r="J159" s="46">
        <f t="shared" si="69"/>
        <v>0.22654000000000005</v>
      </c>
      <c r="K159" s="46">
        <f t="shared" si="70"/>
        <v>0.13736999999999999</v>
      </c>
      <c r="M159" s="46"/>
      <c r="N159" s="46">
        <f t="shared" si="71"/>
        <v>4.6011438251808534E-2</v>
      </c>
      <c r="O159" s="46">
        <f t="shared" si="72"/>
        <v>1.630093785645478E-2</v>
      </c>
      <c r="P159" s="46">
        <f t="shared" si="73"/>
        <v>4.0254936343261008E-2</v>
      </c>
      <c r="Q159">
        <f t="shared" si="74"/>
        <v>4.7041323323222868E-2</v>
      </c>
      <c r="R159">
        <f t="shared" si="75"/>
        <v>1.2780955069946852E-2</v>
      </c>
      <c r="S159">
        <f t="shared" si="76"/>
        <v>5.1123820279787091E-3</v>
      </c>
      <c r="T159">
        <f t="shared" si="77"/>
        <v>8.2461100374661492E-2</v>
      </c>
      <c r="U159">
        <f t="shared" si="78"/>
        <v>2.5045454677445983E-2</v>
      </c>
    </row>
    <row r="160" spans="1:21" ht="15" x14ac:dyDescent="0.25">
      <c r="A160" s="36">
        <v>16</v>
      </c>
      <c r="B160" s="36" t="s">
        <v>56</v>
      </c>
      <c r="C160" s="46">
        <f t="shared" si="62"/>
        <v>0.65070000000000006</v>
      </c>
      <c r="D160" s="46">
        <f t="shared" si="63"/>
        <v>0.44645249999999997</v>
      </c>
      <c r="E160" s="46">
        <f t="shared" si="64"/>
        <v>0.51814999999999989</v>
      </c>
      <c r="F160" s="46">
        <f t="shared" si="65"/>
        <v>0.41452</v>
      </c>
      <c r="G160" s="46">
        <f t="shared" si="66"/>
        <v>0.38078000000000006</v>
      </c>
      <c r="H160" s="46">
        <f t="shared" si="67"/>
        <v>0.44645250000000003</v>
      </c>
      <c r="I160" s="46">
        <f t="shared" si="68"/>
        <v>0.47898750000000001</v>
      </c>
      <c r="J160" s="46">
        <f t="shared" si="69"/>
        <v>0.43741499999999994</v>
      </c>
      <c r="K160" s="46">
        <f t="shared" si="70"/>
        <v>0.32173499999999994</v>
      </c>
      <c r="M160" s="46"/>
      <c r="N160" s="46">
        <f t="shared" si="71"/>
        <v>8.9466685489627676E-2</v>
      </c>
      <c r="O160" s="46">
        <f t="shared" si="72"/>
        <v>3.0745215481437074E-2</v>
      </c>
      <c r="P160" s="46">
        <f t="shared" si="73"/>
        <v>2.9219697123686963E-2</v>
      </c>
      <c r="Q160">
        <f t="shared" si="74"/>
        <v>6.3682853461508551E-2</v>
      </c>
      <c r="R160">
        <f t="shared" si="75"/>
        <v>1.0224764055957496E-2</v>
      </c>
      <c r="S160">
        <f t="shared" si="76"/>
        <v>2.5561910139893546E-3</v>
      </c>
      <c r="T160">
        <f t="shared" si="77"/>
        <v>4.262022143302404E-2</v>
      </c>
      <c r="U160">
        <f t="shared" si="78"/>
        <v>7.1115420796055345E-2</v>
      </c>
    </row>
    <row r="161" spans="1:21" ht="15" x14ac:dyDescent="0.25">
      <c r="A161" s="36">
        <v>17</v>
      </c>
      <c r="B161" s="36" t="s">
        <v>57</v>
      </c>
      <c r="C161" s="46">
        <f t="shared" si="62"/>
        <v>0.67239000000000004</v>
      </c>
      <c r="D161" s="46">
        <f t="shared" si="63"/>
        <v>0.49344749999999998</v>
      </c>
      <c r="E161" s="46">
        <f t="shared" si="64"/>
        <v>0.54586500000000004</v>
      </c>
      <c r="F161" s="46">
        <f t="shared" si="65"/>
        <v>0.449465</v>
      </c>
      <c r="G161" s="46">
        <f t="shared" si="66"/>
        <v>0.41090500000000002</v>
      </c>
      <c r="H161" s="46">
        <f t="shared" si="67"/>
        <v>0.45549000000000006</v>
      </c>
      <c r="I161" s="46">
        <f t="shared" si="68"/>
        <v>0.46452749999999998</v>
      </c>
      <c r="J161" s="46">
        <f t="shared" si="69"/>
        <v>0.43862000000000001</v>
      </c>
      <c r="K161" s="46">
        <f t="shared" si="70"/>
        <v>0.30607000000000001</v>
      </c>
      <c r="M161" s="46"/>
      <c r="N161" s="46">
        <f t="shared" si="71"/>
        <v>7.9241921433670842E-2</v>
      </c>
      <c r="O161" s="46">
        <f t="shared" si="72"/>
        <v>3.8086388316562567E-2</v>
      </c>
      <c r="P161" s="46">
        <f t="shared" si="73"/>
        <v>2.6151553969123865E-2</v>
      </c>
      <c r="Q161">
        <f t="shared" si="74"/>
        <v>5.5338239265448369E-2</v>
      </c>
      <c r="R161">
        <f t="shared" si="75"/>
        <v>2.5561910139893704E-2</v>
      </c>
      <c r="S161">
        <f t="shared" si="76"/>
        <v>7.6685730419681431E-3</v>
      </c>
      <c r="T161">
        <f t="shared" si="77"/>
        <v>3.9819735056878497E-2</v>
      </c>
      <c r="U161">
        <f t="shared" si="78"/>
        <v>6.668997357174454E-2</v>
      </c>
    </row>
    <row r="162" spans="1:21" ht="15" x14ac:dyDescent="0.25">
      <c r="A162" s="36">
        <v>18</v>
      </c>
      <c r="B162" s="36" t="s">
        <v>58</v>
      </c>
      <c r="C162" s="46">
        <f t="shared" si="62"/>
        <v>0.67600499999999997</v>
      </c>
      <c r="D162" s="46">
        <f t="shared" si="63"/>
        <v>0.52056000000000002</v>
      </c>
      <c r="E162" s="46">
        <f>AVERAGE(AP140:AR140)</f>
        <v>0.64226499999999997</v>
      </c>
      <c r="F162" s="46">
        <f t="shared" si="65"/>
        <v>0.54947999999999997</v>
      </c>
      <c r="G162" s="46">
        <f t="shared" si="66"/>
        <v>0.54947999999999997</v>
      </c>
      <c r="H162" s="46">
        <f t="shared" si="67"/>
        <v>0.60189749999999997</v>
      </c>
      <c r="I162" s="46">
        <f t="shared" si="68"/>
        <v>0.67238999999999993</v>
      </c>
      <c r="J162" s="46">
        <f t="shared" si="69"/>
        <v>0.66877499999999979</v>
      </c>
      <c r="K162" s="46">
        <f t="shared" si="70"/>
        <v>0.62900999999999996</v>
      </c>
      <c r="M162" s="46"/>
      <c r="N162" s="46">
        <f t="shared" si="71"/>
        <v>0.11247240461553205</v>
      </c>
      <c r="O162" s="46">
        <f t="shared" si="72"/>
        <v>3.6390201978004966E-2</v>
      </c>
      <c r="P162" s="46">
        <f t="shared" si="73"/>
        <v>3.4861797500989576E-2</v>
      </c>
      <c r="Q162">
        <f t="shared" si="74"/>
        <v>7.0376539237164193E-2</v>
      </c>
      <c r="R162">
        <f t="shared" si="75"/>
        <v>3.8342865209840517E-2</v>
      </c>
      <c r="S162">
        <f t="shared" si="76"/>
        <v>1.5337146083936206E-2</v>
      </c>
      <c r="T162">
        <f t="shared" si="77"/>
        <v>7.4700281625975126E-2</v>
      </c>
      <c r="U162">
        <f t="shared" si="78"/>
        <v>0.11425916494968805</v>
      </c>
    </row>
    <row r="164" spans="1:21" x14ac:dyDescent="0.2">
      <c r="A164" t="s">
        <v>90</v>
      </c>
    </row>
    <row r="165" spans="1:21" x14ac:dyDescent="0.2">
      <c r="C165" t="s">
        <v>69</v>
      </c>
      <c r="M165" t="s">
        <v>95</v>
      </c>
    </row>
    <row r="166" spans="1:21" x14ac:dyDescent="0.2">
      <c r="C166">
        <v>0</v>
      </c>
      <c r="D166">
        <v>22</v>
      </c>
      <c r="E166">
        <v>41</v>
      </c>
      <c r="F166">
        <v>47</v>
      </c>
      <c r="G166">
        <v>65</v>
      </c>
      <c r="H166">
        <v>71</v>
      </c>
      <c r="I166">
        <v>89</v>
      </c>
      <c r="J166">
        <v>95</v>
      </c>
      <c r="K166">
        <v>161</v>
      </c>
      <c r="M166">
        <v>0</v>
      </c>
      <c r="N166">
        <v>22</v>
      </c>
      <c r="O166">
        <v>41</v>
      </c>
      <c r="P166">
        <v>47</v>
      </c>
      <c r="Q166">
        <v>65</v>
      </c>
      <c r="R166">
        <v>71</v>
      </c>
      <c r="S166">
        <v>89</v>
      </c>
      <c r="T166">
        <v>95</v>
      </c>
      <c r="U166">
        <v>161</v>
      </c>
    </row>
    <row r="167" spans="1:21" ht="15" x14ac:dyDescent="0.25">
      <c r="A167" s="36">
        <v>1</v>
      </c>
      <c r="B167" s="36" t="s">
        <v>41</v>
      </c>
      <c r="C167" s="46">
        <f>AVERAGE(AY123:AZ123)</f>
        <v>3.9765000000000002E-2</v>
      </c>
      <c r="D167" s="46">
        <f>AVERAGE(AS123:AU123)</f>
        <v>6.5070000000000003E-2</v>
      </c>
      <c r="E167" s="46">
        <f>AVERAGE(AM123:AO123)</f>
        <v>6.5070000000000003E-2</v>
      </c>
      <c r="F167" s="46">
        <f>AVERAGE(AG123:AI123)</f>
        <v>6.7479999999999998E-2</v>
      </c>
      <c r="G167" s="46">
        <f>AVERAGE(AA123:AC123)</f>
        <v>0.102425</v>
      </c>
      <c r="H167" s="46">
        <f>AVERAGE(V123:W123)</f>
        <v>9.3990000000000004E-2</v>
      </c>
      <c r="I167" s="46">
        <f>AVERAGE(O123:Q123)</f>
        <v>0.11568000000000001</v>
      </c>
      <c r="J167" s="46">
        <f>AVERAGE(I123:K123)</f>
        <v>0.15424000000000002</v>
      </c>
      <c r="K167" s="46">
        <f>AVERAGE(C123:E123)</f>
        <v>0.153035</v>
      </c>
      <c r="M167" s="46">
        <f>STDEV(AY123:AZ123)</f>
        <v>0</v>
      </c>
      <c r="N167" s="46">
        <f>STDEV(AS123:AU123)</f>
        <v>1.6566011137265361E-2</v>
      </c>
      <c r="O167" s="46">
        <f>STDEV(AM123:AO123)</f>
        <v>1.9128781978996971E-2</v>
      </c>
      <c r="P167" s="46">
        <f>STDEV(AG123:AI123)</f>
        <v>2.5646974967820264E-2</v>
      </c>
      <c r="Q167" s="46">
        <f>STDEV(AA123:AC123)</f>
        <v>1.9909867528439245E-2</v>
      </c>
      <c r="R167" s="46">
        <f>STDEV(V123:W123)</f>
        <v>5.1123820279787291E-3</v>
      </c>
      <c r="S167" s="46">
        <f>STDEV(O123:Q123)</f>
        <v>2.0127468171630417E-2</v>
      </c>
      <c r="T167" s="46">
        <f>STDEV(I123:K123)</f>
        <v>1.5050445176140154E-2</v>
      </c>
      <c r="U167" s="46">
        <f>STDEV(C123:E123)</f>
        <v>2.921969712368724E-2</v>
      </c>
    </row>
    <row r="168" spans="1:21" ht="15" x14ac:dyDescent="0.25">
      <c r="A168" s="36">
        <v>2</v>
      </c>
      <c r="B168" s="36" t="s">
        <v>43</v>
      </c>
      <c r="C168" s="46">
        <f t="shared" ref="C168:C184" si="79">AVERAGE(AY124:AZ124)</f>
        <v>0.36692250000000004</v>
      </c>
      <c r="D168" s="46">
        <f t="shared" ref="D168:D184" si="80">AVERAGE(AS124:AU124)</f>
        <v>0.271125</v>
      </c>
      <c r="E168" s="46">
        <f t="shared" ref="E168:E184" si="81">AVERAGE(AM124:AO124)</f>
        <v>0.22894999999999999</v>
      </c>
      <c r="F168" s="46">
        <f t="shared" ref="F168:F184" si="82">AVERAGE(AG124:AI124)</f>
        <v>0.19159499999999999</v>
      </c>
      <c r="G168" s="46">
        <f t="shared" ref="G168:G184" si="83">AVERAGE(AA124:AC124)</f>
        <v>0.13496</v>
      </c>
      <c r="H168" s="46">
        <f t="shared" ref="H168:H184" si="84">AVERAGE(V124:W124)</f>
        <v>0.155445</v>
      </c>
      <c r="I168" s="46">
        <f t="shared" ref="I168:I184" si="85">AVERAGE(O124:Q124)</f>
        <v>8.9170000000000013E-2</v>
      </c>
      <c r="J168" s="46">
        <f t="shared" ref="J168:J184" si="86">AVERAGE(I124:K124)</f>
        <v>0.10122000000000002</v>
      </c>
      <c r="K168" s="46">
        <f t="shared" ref="K168:K184" si="87">AVERAGE(C124:E124)</f>
        <v>5.3020000000000005E-2</v>
      </c>
      <c r="M168" s="46">
        <f t="shared" ref="M168:M184" si="88">STDEV(AY124:AZ124)</f>
        <v>2.5561910139893155E-3</v>
      </c>
      <c r="N168" s="46">
        <f t="shared" ref="N168:N184" si="89">STDEV(AS124:AU124)</f>
        <v>5.8177919136043491E-2</v>
      </c>
      <c r="O168" s="46">
        <f t="shared" ref="O168:O184" si="90">STDEV(AM124:AO124)</f>
        <v>1.269546277218756E-2</v>
      </c>
      <c r="P168" s="46">
        <f t="shared" ref="P168:P184" si="91">STDEV(AG124:AI124)</f>
        <v>3.0886573539322885E-2</v>
      </c>
      <c r="Q168" s="46">
        <f t="shared" ref="Q168:Q184" si="92">STDEV(AA124:AC124)</f>
        <v>9.097550494501231E-3</v>
      </c>
      <c r="R168" s="46">
        <f t="shared" ref="R168:R184" si="93">STDEV(V124:W124)</f>
        <v>1.0224764055957477E-2</v>
      </c>
      <c r="S168" s="46">
        <f t="shared" ref="S168:S184" si="94">STDEV(O124:Q124)</f>
        <v>1.6300937856454749E-2</v>
      </c>
      <c r="T168" s="46">
        <f t="shared" ref="T168:T184" si="95">STDEV(I124:K124)</f>
        <v>3.6150000000000071E-3</v>
      </c>
      <c r="U168" s="46">
        <f t="shared" ref="U168:U184" si="96">STDEV(C124:E124)</f>
        <v>9.0975504945012466E-3</v>
      </c>
    </row>
    <row r="169" spans="1:21" ht="15" x14ac:dyDescent="0.25">
      <c r="A169" s="36">
        <v>3</v>
      </c>
      <c r="B169" s="36" t="s">
        <v>45</v>
      </c>
      <c r="C169" s="46">
        <f>AVERAGE(AY125:AZ125)</f>
        <v>-0.15725250000000002</v>
      </c>
      <c r="D169" s="46">
        <f t="shared" si="80"/>
        <v>-0.19520999999999999</v>
      </c>
      <c r="E169" s="46">
        <f t="shared" si="81"/>
        <v>-0.19761999999999999</v>
      </c>
      <c r="F169" s="46">
        <f t="shared" si="82"/>
        <v>-0.20605500000000002</v>
      </c>
      <c r="G169" s="46">
        <f t="shared" si="83"/>
        <v>0</v>
      </c>
      <c r="H169" s="46">
        <f t="shared" si="84"/>
        <v>-0.10302750000000001</v>
      </c>
      <c r="I169" s="46">
        <f t="shared" si="85"/>
        <v>0</v>
      </c>
      <c r="J169" s="46">
        <f t="shared" si="86"/>
        <v>-0.13737000000000002</v>
      </c>
      <c r="K169" s="46">
        <f t="shared" si="87"/>
        <v>0</v>
      </c>
      <c r="M169" s="46">
        <f t="shared" si="88"/>
        <v>2.5561910139893741E-3</v>
      </c>
      <c r="N169" s="46">
        <f t="shared" si="89"/>
        <v>0</v>
      </c>
      <c r="O169" s="46">
        <f t="shared" si="90"/>
        <v>8.3484848924820047E-3</v>
      </c>
      <c r="P169" s="46">
        <f t="shared" si="91"/>
        <v>0</v>
      </c>
      <c r="Q169" s="46">
        <f t="shared" si="92"/>
        <v>0</v>
      </c>
      <c r="R169" s="46">
        <f t="shared" si="93"/>
        <v>0.14570288779739407</v>
      </c>
      <c r="S169" s="46">
        <f t="shared" si="94"/>
        <v>0</v>
      </c>
      <c r="T169" s="46">
        <f t="shared" si="95"/>
        <v>0.11896590971786836</v>
      </c>
      <c r="U169" s="46">
        <f t="shared" si="96"/>
        <v>0</v>
      </c>
    </row>
    <row r="170" spans="1:21" ht="15" x14ac:dyDescent="0.25">
      <c r="A170" s="36">
        <v>4</v>
      </c>
      <c r="B170" s="36" t="s">
        <v>46</v>
      </c>
      <c r="C170" s="46">
        <f t="shared" si="79"/>
        <v>0.18075000000000002</v>
      </c>
      <c r="D170" s="46">
        <f t="shared" si="80"/>
        <v>0.16388</v>
      </c>
      <c r="E170" s="46">
        <f t="shared" si="81"/>
        <v>0.17713500000000001</v>
      </c>
      <c r="F170" s="46">
        <f t="shared" si="82"/>
        <v>0.18074999999999997</v>
      </c>
      <c r="G170" s="46">
        <f t="shared" si="83"/>
        <v>0.16990500000000006</v>
      </c>
      <c r="H170" s="46">
        <f t="shared" si="84"/>
        <v>0.16990500000000003</v>
      </c>
      <c r="I170" s="46">
        <f t="shared" si="85"/>
        <v>0.17834000000000003</v>
      </c>
      <c r="J170" s="46">
        <f t="shared" si="86"/>
        <v>0.21208000000000002</v>
      </c>
      <c r="K170" s="46">
        <f t="shared" si="87"/>
        <v>0.21810499999999999</v>
      </c>
      <c r="M170" s="46">
        <f t="shared" si="88"/>
        <v>0</v>
      </c>
      <c r="N170" s="46">
        <f t="shared" si="89"/>
        <v>3.511081350524374E-2</v>
      </c>
      <c r="O170" s="46">
        <f t="shared" si="90"/>
        <v>7.2300000000000003E-3</v>
      </c>
      <c r="P170" s="46">
        <f t="shared" si="91"/>
        <v>2.9590050270319222E-2</v>
      </c>
      <c r="Q170" s="46">
        <f t="shared" si="92"/>
        <v>6.2613636693615035E-3</v>
      </c>
      <c r="R170" s="46">
        <f t="shared" si="93"/>
        <v>1.0224764055957496E-2</v>
      </c>
      <c r="S170" s="46">
        <f t="shared" si="94"/>
        <v>2.1181966976652571E-2</v>
      </c>
      <c r="T170" s="46">
        <f t="shared" si="95"/>
        <v>1.1620599166996513E-2</v>
      </c>
      <c r="U170" s="46">
        <f t="shared" si="96"/>
        <v>2.7610018562108631E-2</v>
      </c>
    </row>
    <row r="171" spans="1:21" ht="15" x14ac:dyDescent="0.25">
      <c r="A171" s="36">
        <v>5</v>
      </c>
      <c r="B171" s="36" t="s">
        <v>47</v>
      </c>
      <c r="C171" s="46">
        <f t="shared" si="79"/>
        <v>0.16990500000000003</v>
      </c>
      <c r="D171" s="46">
        <f t="shared" si="80"/>
        <v>0.21087500000000001</v>
      </c>
      <c r="E171" s="46">
        <f t="shared" si="81"/>
        <v>0.32414499999999996</v>
      </c>
      <c r="F171" s="46">
        <f t="shared" si="82"/>
        <v>0.36149999999999999</v>
      </c>
      <c r="G171" s="46">
        <f t="shared" si="83"/>
        <v>0.36511500000000002</v>
      </c>
      <c r="H171" s="46">
        <f t="shared" si="84"/>
        <v>0.33077250000000002</v>
      </c>
      <c r="I171" s="46">
        <f t="shared" si="85"/>
        <v>0.38680500000000001</v>
      </c>
      <c r="J171" s="46">
        <f t="shared" si="86"/>
        <v>0.49886999999999998</v>
      </c>
      <c r="K171" s="46">
        <f t="shared" si="87"/>
        <v>0.57960500000000004</v>
      </c>
      <c r="M171" s="46">
        <f t="shared" si="88"/>
        <v>1.0224764055957496E-2</v>
      </c>
      <c r="N171" s="46">
        <f t="shared" si="89"/>
        <v>8.1344194168975661E-2</v>
      </c>
      <c r="O171" s="46">
        <f t="shared" si="90"/>
        <v>7.6372668049506057E-2</v>
      </c>
      <c r="P171" s="46">
        <f t="shared" si="91"/>
        <v>9.8405054367141198E-2</v>
      </c>
      <c r="Q171" s="46">
        <f t="shared" si="92"/>
        <v>3.2130822818595833E-2</v>
      </c>
      <c r="R171" s="46">
        <f t="shared" si="93"/>
        <v>5.3680011293776322E-2</v>
      </c>
      <c r="S171" s="46">
        <f t="shared" si="94"/>
        <v>6.7533773217554008E-2</v>
      </c>
      <c r="T171" s="46">
        <f t="shared" si="95"/>
        <v>5.1251470466709491E-2</v>
      </c>
      <c r="U171" s="46">
        <f t="shared" si="96"/>
        <v>0.1087107698206573</v>
      </c>
    </row>
    <row r="172" spans="1:21" ht="15" x14ac:dyDescent="0.25">
      <c r="A172" s="36">
        <v>6</v>
      </c>
      <c r="B172" s="36" t="s">
        <v>48</v>
      </c>
      <c r="C172" s="46">
        <f t="shared" si="79"/>
        <v>0.63985499999999984</v>
      </c>
      <c r="D172" s="46">
        <f t="shared" si="80"/>
        <v>0.57117000000000007</v>
      </c>
      <c r="E172" s="46">
        <f t="shared" si="81"/>
        <v>0.6000899999999999</v>
      </c>
      <c r="F172" s="46">
        <f t="shared" si="82"/>
        <v>0.57237499999999997</v>
      </c>
      <c r="G172" s="46">
        <f t="shared" si="83"/>
        <v>0.60129500000000002</v>
      </c>
      <c r="H172" s="46">
        <f t="shared" si="84"/>
        <v>0.59828250000000005</v>
      </c>
      <c r="I172" s="46">
        <f t="shared" si="85"/>
        <v>0.63865000000000005</v>
      </c>
      <c r="J172" s="46">
        <f t="shared" si="86"/>
        <v>0.78083999999999998</v>
      </c>
      <c r="K172" s="46">
        <f t="shared" si="87"/>
        <v>0.72299999999999998</v>
      </c>
      <c r="M172" s="46">
        <f t="shared" si="88"/>
        <v>1.0224764055957496E-2</v>
      </c>
      <c r="N172" s="46">
        <f t="shared" si="89"/>
        <v>0.12162742577231522</v>
      </c>
      <c r="O172" s="46">
        <f t="shared" si="90"/>
        <v>1.4459999999999973E-2</v>
      </c>
      <c r="P172" s="46">
        <f t="shared" si="91"/>
        <v>0.10491807053601408</v>
      </c>
      <c r="Q172" s="46">
        <f t="shared" si="92"/>
        <v>4.3430179311165669E-2</v>
      </c>
      <c r="R172" s="46">
        <f t="shared" si="93"/>
        <v>1.2780955069946812E-2</v>
      </c>
      <c r="S172" s="46">
        <f t="shared" si="94"/>
        <v>6.919050820018588E-2</v>
      </c>
      <c r="T172" s="46">
        <f t="shared" si="95"/>
        <v>5.972960258531787E-2</v>
      </c>
      <c r="U172" s="46">
        <f t="shared" si="96"/>
        <v>9.5848642009159601E-2</v>
      </c>
    </row>
    <row r="173" spans="1:21" ht="15" x14ac:dyDescent="0.25">
      <c r="A173" s="36">
        <v>7</v>
      </c>
      <c r="B173" s="49" t="s">
        <v>49</v>
      </c>
      <c r="C173" s="49">
        <f t="shared" si="79"/>
        <v>1.1369175</v>
      </c>
      <c r="D173" s="49">
        <f t="shared" si="80"/>
        <v>0.87121499999999996</v>
      </c>
      <c r="E173" s="49">
        <f t="shared" si="81"/>
        <v>0.88206000000000007</v>
      </c>
      <c r="F173" s="49">
        <f t="shared" si="82"/>
        <v>0.85555000000000003</v>
      </c>
      <c r="G173" s="49">
        <f t="shared" si="83"/>
        <v>0.74709999999999999</v>
      </c>
      <c r="H173" s="49">
        <f t="shared" si="84"/>
        <v>0.75553500000000007</v>
      </c>
      <c r="I173" s="49">
        <f t="shared" si="85"/>
        <v>0.73866500000000002</v>
      </c>
      <c r="J173" s="49">
        <f t="shared" si="86"/>
        <v>0.86760000000000004</v>
      </c>
      <c r="K173" s="49">
        <f t="shared" si="87"/>
        <v>0.76397000000000004</v>
      </c>
      <c r="L173" s="50"/>
      <c r="M173" s="49">
        <f t="shared" si="88"/>
        <v>2.5561910139893155E-3</v>
      </c>
      <c r="N173" s="49">
        <f t="shared" si="89"/>
        <v>0.14441913688981842</v>
      </c>
      <c r="O173" s="49">
        <f t="shared" si="90"/>
        <v>6.5967559641084181E-2</v>
      </c>
      <c r="P173" s="49">
        <f t="shared" si="91"/>
        <v>0.13786063696719283</v>
      </c>
      <c r="Q173" s="49">
        <f t="shared" si="92"/>
        <v>1.3686169113378664E-2</v>
      </c>
      <c r="R173" s="49">
        <f t="shared" si="93"/>
        <v>5.1123820279787485E-2</v>
      </c>
      <c r="S173" s="49">
        <f t="shared" si="94"/>
        <v>9.600757626354238E-2</v>
      </c>
      <c r="T173" s="49">
        <f t="shared" si="95"/>
        <v>2.5304999999999925E-2</v>
      </c>
      <c r="U173" s="49">
        <f t="shared" si="96"/>
        <v>9.0759780877875618E-2</v>
      </c>
    </row>
    <row r="174" spans="1:21" ht="15" x14ac:dyDescent="0.25">
      <c r="A174" s="36">
        <v>8</v>
      </c>
      <c r="B174" s="49" t="s">
        <v>59</v>
      </c>
      <c r="C174" s="49">
        <f t="shared" si="79"/>
        <v>1.0845E-2</v>
      </c>
      <c r="D174" s="49">
        <f t="shared" si="80"/>
        <v>9.640000000000001E-3</v>
      </c>
      <c r="E174" s="49">
        <f t="shared" si="81"/>
        <v>1.205E-2</v>
      </c>
      <c r="F174" s="49">
        <f t="shared" si="82"/>
        <v>1.0845E-2</v>
      </c>
      <c r="G174" s="49">
        <f t="shared" si="83"/>
        <v>1.0845E-2</v>
      </c>
      <c r="H174" s="49">
        <f t="shared" si="84"/>
        <v>1.0845E-2</v>
      </c>
      <c r="I174" s="49">
        <f t="shared" si="85"/>
        <v>1.0845E-2</v>
      </c>
      <c r="J174" s="49">
        <f t="shared" si="86"/>
        <v>1.3254999999999998E-2</v>
      </c>
      <c r="K174" s="49">
        <f t="shared" si="87"/>
        <v>1.5665000000000002E-2</v>
      </c>
      <c r="L174" s="50"/>
      <c r="M174" s="49">
        <f t="shared" si="88"/>
        <v>0</v>
      </c>
      <c r="N174" s="49">
        <f t="shared" si="89"/>
        <v>2.0871212231204977E-3</v>
      </c>
      <c r="O174" s="49">
        <f t="shared" si="90"/>
        <v>2.0871212231204964E-3</v>
      </c>
      <c r="P174" s="49">
        <f t="shared" si="91"/>
        <v>0</v>
      </c>
      <c r="Q174" s="49">
        <f t="shared" si="92"/>
        <v>0</v>
      </c>
      <c r="R174" s="49">
        <f t="shared" si="93"/>
        <v>0</v>
      </c>
      <c r="S174" s="49">
        <f t="shared" si="94"/>
        <v>0</v>
      </c>
      <c r="T174" s="49">
        <f t="shared" si="95"/>
        <v>2.0871212231204964E-3</v>
      </c>
      <c r="U174" s="49">
        <f t="shared" si="96"/>
        <v>5.5220037124217858E-3</v>
      </c>
    </row>
    <row r="175" spans="1:21" ht="15" x14ac:dyDescent="0.25">
      <c r="A175" s="36">
        <v>9</v>
      </c>
      <c r="B175" s="36" t="s">
        <v>50</v>
      </c>
      <c r="C175" s="46">
        <f t="shared" si="79"/>
        <v>0.35427000000000008</v>
      </c>
      <c r="D175" s="46">
        <f t="shared" si="80"/>
        <v>0.316915</v>
      </c>
      <c r="E175" s="46">
        <f t="shared" si="81"/>
        <v>0.31209500000000001</v>
      </c>
      <c r="F175" s="46">
        <f t="shared" si="82"/>
        <v>0.32053000000000004</v>
      </c>
      <c r="G175" s="46">
        <f t="shared" si="83"/>
        <v>0.32414500000000007</v>
      </c>
      <c r="H175" s="46">
        <f t="shared" si="84"/>
        <v>0.32354250000000001</v>
      </c>
      <c r="I175" s="46">
        <f t="shared" si="85"/>
        <v>0.34342500000000004</v>
      </c>
      <c r="J175" s="46">
        <f t="shared" si="86"/>
        <v>0.420545</v>
      </c>
      <c r="K175" s="46">
        <f t="shared" si="87"/>
        <v>0.38439499999999999</v>
      </c>
      <c r="M175" s="46">
        <f t="shared" si="88"/>
        <v>5.1123820279787482E-3</v>
      </c>
      <c r="N175" s="46">
        <f t="shared" si="89"/>
        <v>6.4902423105767049E-2</v>
      </c>
      <c r="O175" s="46">
        <f t="shared" si="90"/>
        <v>2.3241198333993046E-2</v>
      </c>
      <c r="P175" s="46">
        <f t="shared" si="91"/>
        <v>5.9875284759239443E-2</v>
      </c>
      <c r="Q175" s="46">
        <f t="shared" si="92"/>
        <v>2.1790185290630287E-2</v>
      </c>
      <c r="R175" s="46">
        <f t="shared" si="93"/>
        <v>1.78933370979256E-2</v>
      </c>
      <c r="S175" s="46">
        <f t="shared" si="94"/>
        <v>4.5151335528420274E-2</v>
      </c>
      <c r="T175" s="46">
        <f t="shared" si="95"/>
        <v>2.6151553969123897E-2</v>
      </c>
      <c r="U175" s="46">
        <f t="shared" si="96"/>
        <v>5.2676558116490947E-2</v>
      </c>
    </row>
    <row r="176" spans="1:21" ht="15" x14ac:dyDescent="0.25">
      <c r="A176" s="36">
        <v>10</v>
      </c>
      <c r="B176" s="36" t="s">
        <v>51</v>
      </c>
      <c r="C176" s="46">
        <f t="shared" si="79"/>
        <v>0.29100749999999997</v>
      </c>
      <c r="D176" s="46">
        <f t="shared" si="80"/>
        <v>0.26750999999999997</v>
      </c>
      <c r="E176" s="46">
        <f t="shared" si="81"/>
        <v>0.30004500000000006</v>
      </c>
      <c r="F176" s="46">
        <f t="shared" si="82"/>
        <v>0.35306500000000002</v>
      </c>
      <c r="G176" s="46">
        <f t="shared" si="83"/>
        <v>0.25425500000000006</v>
      </c>
      <c r="H176" s="46">
        <f t="shared" si="84"/>
        <v>0.25305</v>
      </c>
      <c r="I176" s="46">
        <f t="shared" si="85"/>
        <v>0.25064000000000003</v>
      </c>
      <c r="J176" s="46">
        <f t="shared" si="86"/>
        <v>0.25063999999999997</v>
      </c>
      <c r="K176" s="46">
        <f t="shared" si="87"/>
        <v>0.34342500000000004</v>
      </c>
      <c r="M176" s="46">
        <f t="shared" si="88"/>
        <v>1.2780955069946852E-2</v>
      </c>
      <c r="N176" s="46">
        <f t="shared" si="89"/>
        <v>3.6149999999999793E-3</v>
      </c>
      <c r="O176" s="46">
        <f t="shared" si="90"/>
        <v>2.8234052578402585E-2</v>
      </c>
      <c r="P176" s="46">
        <f t="shared" si="91"/>
        <v>5.267655811649042E-2</v>
      </c>
      <c r="Q176" s="46">
        <f t="shared" si="92"/>
        <v>2.2088014849687147E-2</v>
      </c>
      <c r="R176" s="46">
        <f t="shared" si="93"/>
        <v>4.6011438251808534E-2</v>
      </c>
      <c r="S176" s="46">
        <f t="shared" si="94"/>
        <v>3.7626112940350301E-2</v>
      </c>
      <c r="T176" s="46">
        <f t="shared" si="95"/>
        <v>2.9442468052118174E-2</v>
      </c>
      <c r="U176" s="46">
        <f t="shared" si="96"/>
        <v>3.1514839361799128E-2</v>
      </c>
    </row>
    <row r="177" spans="1:21" ht="15" x14ac:dyDescent="0.25">
      <c r="A177" s="36">
        <v>11</v>
      </c>
      <c r="B177" s="36" t="s">
        <v>52</v>
      </c>
      <c r="C177" s="46">
        <f t="shared" si="79"/>
        <v>0.64527749999999995</v>
      </c>
      <c r="D177" s="46">
        <f t="shared" si="80"/>
        <v>0.553095</v>
      </c>
      <c r="E177" s="46">
        <f t="shared" si="81"/>
        <v>0.56876000000000004</v>
      </c>
      <c r="F177" s="46">
        <f t="shared" si="82"/>
        <v>0.53863499999999986</v>
      </c>
      <c r="G177" s="46">
        <f t="shared" si="83"/>
        <v>0.55670999999999993</v>
      </c>
      <c r="H177" s="46">
        <f t="shared" si="84"/>
        <v>0.5585175</v>
      </c>
      <c r="I177" s="46">
        <f t="shared" si="85"/>
        <v>0.58924500000000002</v>
      </c>
      <c r="J177" s="46">
        <f t="shared" si="86"/>
        <v>0.72420499999999999</v>
      </c>
      <c r="K177" s="46">
        <f t="shared" si="87"/>
        <v>0.64588000000000001</v>
      </c>
      <c r="M177" s="46">
        <f t="shared" si="88"/>
        <v>7.6685730419682602E-3</v>
      </c>
      <c r="N177" s="46">
        <f t="shared" si="89"/>
        <v>0.12433708286348033</v>
      </c>
      <c r="O177" s="46">
        <f t="shared" si="90"/>
        <v>1.1044007424843511E-2</v>
      </c>
      <c r="P177" s="46">
        <f t="shared" si="91"/>
        <v>0.10502181630499487</v>
      </c>
      <c r="Q177" s="46">
        <f t="shared" si="92"/>
        <v>4.0254936343261112E-2</v>
      </c>
      <c r="R177" s="46">
        <f t="shared" si="93"/>
        <v>1.278095506994689E-2</v>
      </c>
      <c r="S177" s="46">
        <f t="shared" si="94"/>
        <v>6.9817246615718156E-2</v>
      </c>
      <c r="T177" s="46">
        <f t="shared" si="95"/>
        <v>5.5338239265448314E-2</v>
      </c>
      <c r="U177" s="46">
        <f t="shared" si="96"/>
        <v>9.0471348641434773E-2</v>
      </c>
    </row>
    <row r="178" spans="1:21" ht="15" x14ac:dyDescent="0.25">
      <c r="A178" s="36">
        <v>12</v>
      </c>
      <c r="B178" s="36" t="s">
        <v>60</v>
      </c>
      <c r="C178" s="46">
        <f t="shared" si="79"/>
        <v>0.21689999999999998</v>
      </c>
      <c r="D178" s="46">
        <f t="shared" si="80"/>
        <v>0.19641500000000001</v>
      </c>
      <c r="E178" s="46">
        <f t="shared" si="81"/>
        <v>0.20364499999999999</v>
      </c>
      <c r="F178" s="46">
        <f t="shared" si="82"/>
        <v>0.20846500000000001</v>
      </c>
      <c r="G178" s="46">
        <f t="shared" si="83"/>
        <v>0.19038999999999998</v>
      </c>
      <c r="H178" s="46">
        <f t="shared" si="84"/>
        <v>0.1934025</v>
      </c>
      <c r="I178" s="46">
        <f t="shared" si="85"/>
        <v>0.20003000000000001</v>
      </c>
      <c r="J178" s="46">
        <f t="shared" si="86"/>
        <v>0.23617999999999997</v>
      </c>
      <c r="K178" s="46">
        <f t="shared" si="87"/>
        <v>0.23738499999999998</v>
      </c>
      <c r="M178" s="46">
        <f t="shared" si="88"/>
        <v>0</v>
      </c>
      <c r="N178" s="46">
        <f t="shared" si="89"/>
        <v>3.5110813505243643E-2</v>
      </c>
      <c r="O178" s="46">
        <f t="shared" si="90"/>
        <v>7.5252225880700846E-3</v>
      </c>
      <c r="P178" s="46">
        <f t="shared" si="91"/>
        <v>3.3589037274086991E-2</v>
      </c>
      <c r="Q178" s="46">
        <f t="shared" si="92"/>
        <v>4.1742424462410024E-3</v>
      </c>
      <c r="R178" s="46">
        <f t="shared" si="93"/>
        <v>1.2780955069946852E-2</v>
      </c>
      <c r="S178" s="46">
        <f t="shared" si="94"/>
        <v>2.4069856148303009E-2</v>
      </c>
      <c r="T178" s="46">
        <f t="shared" si="95"/>
        <v>1.0435606115602489E-2</v>
      </c>
      <c r="U178" s="46">
        <f t="shared" si="96"/>
        <v>2.807934427653179E-2</v>
      </c>
    </row>
    <row r="179" spans="1:21" ht="15" x14ac:dyDescent="0.25">
      <c r="A179" s="36">
        <v>13</v>
      </c>
      <c r="B179" s="36" t="s">
        <v>61</v>
      </c>
      <c r="C179" s="46">
        <f t="shared" si="79"/>
        <v>0</v>
      </c>
      <c r="D179" s="46">
        <f t="shared" si="80"/>
        <v>0</v>
      </c>
      <c r="E179" s="46">
        <f t="shared" si="81"/>
        <v>0</v>
      </c>
      <c r="F179" s="46">
        <f t="shared" si="82"/>
        <v>0</v>
      </c>
      <c r="G179" s="46">
        <f t="shared" si="83"/>
        <v>0</v>
      </c>
      <c r="H179" s="46">
        <f t="shared" si="84"/>
        <v>0</v>
      </c>
      <c r="I179" s="46">
        <f t="shared" si="85"/>
        <v>0</v>
      </c>
      <c r="J179" s="46">
        <f t="shared" si="86"/>
        <v>0</v>
      </c>
      <c r="K179" s="46">
        <f t="shared" si="87"/>
        <v>0</v>
      </c>
      <c r="M179" s="46">
        <f t="shared" si="88"/>
        <v>0</v>
      </c>
      <c r="N179" s="46">
        <f t="shared" si="89"/>
        <v>0</v>
      </c>
      <c r="O179" s="46">
        <f t="shared" si="90"/>
        <v>0</v>
      </c>
      <c r="P179" s="46">
        <f t="shared" si="91"/>
        <v>0</v>
      </c>
      <c r="Q179" s="46">
        <f t="shared" si="92"/>
        <v>0</v>
      </c>
      <c r="R179" s="46">
        <f t="shared" si="93"/>
        <v>0</v>
      </c>
      <c r="S179" s="46">
        <f t="shared" si="94"/>
        <v>0</v>
      </c>
      <c r="T179" s="46">
        <f t="shared" si="95"/>
        <v>0</v>
      </c>
      <c r="U179" s="46">
        <f t="shared" si="96"/>
        <v>0</v>
      </c>
    </row>
    <row r="180" spans="1:21" ht="15" x14ac:dyDescent="0.25">
      <c r="A180" s="36">
        <v>14</v>
      </c>
      <c r="B180" s="36" t="s">
        <v>53</v>
      </c>
      <c r="C180" s="46">
        <f t="shared" si="79"/>
        <v>6.8684999999999996E-2</v>
      </c>
      <c r="D180" s="46">
        <f t="shared" si="80"/>
        <v>6.3864999999999991E-2</v>
      </c>
      <c r="E180" s="46">
        <f t="shared" si="81"/>
        <v>5.9044999999999993E-2</v>
      </c>
      <c r="F180" s="46">
        <f t="shared" si="82"/>
        <v>6.3864999999999991E-2</v>
      </c>
      <c r="G180" s="46">
        <f t="shared" si="83"/>
        <v>6.2660000000000007E-2</v>
      </c>
      <c r="H180" s="46">
        <f t="shared" si="84"/>
        <v>6.3262499999999999E-2</v>
      </c>
      <c r="I180" s="46">
        <f t="shared" si="85"/>
        <v>6.7479999999999998E-2</v>
      </c>
      <c r="J180" s="46">
        <f t="shared" si="86"/>
        <v>8.0735000000000001E-2</v>
      </c>
      <c r="K180" s="46">
        <f t="shared" si="87"/>
        <v>7.4709999999999999E-2</v>
      </c>
      <c r="M180" s="46">
        <f t="shared" si="88"/>
        <v>0</v>
      </c>
      <c r="N180" s="46">
        <f t="shared" si="89"/>
        <v>1.1044007424843631E-2</v>
      </c>
      <c r="O180" s="46">
        <f t="shared" si="90"/>
        <v>7.5252225880700647E-3</v>
      </c>
      <c r="P180" s="46">
        <f t="shared" si="91"/>
        <v>1.1044007424843631E-2</v>
      </c>
      <c r="Q180" s="46">
        <f t="shared" si="92"/>
        <v>2.087121223120489E-3</v>
      </c>
      <c r="R180" s="46">
        <f t="shared" si="93"/>
        <v>2.5561910139893598E-3</v>
      </c>
      <c r="S180" s="46">
        <f t="shared" si="94"/>
        <v>7.5252225880700681E-3</v>
      </c>
      <c r="T180" s="46">
        <f t="shared" si="95"/>
        <v>4.1742424462410024E-3</v>
      </c>
      <c r="U180" s="46">
        <f t="shared" si="96"/>
        <v>9.097550494501264E-3</v>
      </c>
    </row>
    <row r="181" spans="1:21" ht="15" x14ac:dyDescent="0.25">
      <c r="A181" s="36">
        <v>15</v>
      </c>
      <c r="B181" s="36" t="s">
        <v>54</v>
      </c>
      <c r="C181" s="46">
        <f t="shared" si="79"/>
        <v>0.33619500000000002</v>
      </c>
      <c r="D181" s="46">
        <f t="shared" si="80"/>
        <v>0.30004499999999995</v>
      </c>
      <c r="E181" s="46">
        <f t="shared" si="81"/>
        <v>0.21328499999999997</v>
      </c>
      <c r="F181" s="46">
        <f t="shared" si="82"/>
        <v>0.29884000000000005</v>
      </c>
      <c r="G181" s="46">
        <f t="shared" si="83"/>
        <v>0.30125000000000002</v>
      </c>
      <c r="H181" s="46">
        <f t="shared" si="84"/>
        <v>0.30185249999999997</v>
      </c>
      <c r="I181" s="46">
        <f t="shared" si="85"/>
        <v>0.32294</v>
      </c>
      <c r="J181" s="46">
        <f t="shared" si="86"/>
        <v>0.39283000000000001</v>
      </c>
      <c r="K181" s="46">
        <f t="shared" si="87"/>
        <v>0.38078000000000006</v>
      </c>
      <c r="M181" s="46">
        <f t="shared" si="88"/>
        <v>5.1123820279787091E-3</v>
      </c>
      <c r="N181" s="46">
        <f t="shared" si="89"/>
        <v>6.3545900929958044E-2</v>
      </c>
      <c r="O181" s="46">
        <f t="shared" si="90"/>
        <v>8.2830055686326898E-2</v>
      </c>
      <c r="P181" s="46">
        <f t="shared" si="91"/>
        <v>5.8439394247373766E-2</v>
      </c>
      <c r="Q181" s="46">
        <f t="shared" si="92"/>
        <v>1.630093785645478E-2</v>
      </c>
      <c r="R181" s="46">
        <f t="shared" si="93"/>
        <v>1.2780955069946852E-2</v>
      </c>
      <c r="S181" s="46">
        <f t="shared" si="94"/>
        <v>4.0309006127663319E-2</v>
      </c>
      <c r="T181" s="46">
        <f t="shared" si="95"/>
        <v>2.4069856148302982E-2</v>
      </c>
      <c r="U181" s="46">
        <f t="shared" si="96"/>
        <v>5.192697203766037E-2</v>
      </c>
    </row>
    <row r="182" spans="1:21" ht="15" x14ac:dyDescent="0.25">
      <c r="A182" s="36">
        <v>16</v>
      </c>
      <c r="B182" s="36" t="s">
        <v>56</v>
      </c>
      <c r="C182" s="46">
        <f t="shared" si="79"/>
        <v>0.68142750000000007</v>
      </c>
      <c r="D182" s="46">
        <f t="shared" si="80"/>
        <v>0.55430000000000001</v>
      </c>
      <c r="E182" s="46">
        <f t="shared" si="81"/>
        <v>0.5542999999999999</v>
      </c>
      <c r="F182" s="46">
        <f t="shared" si="82"/>
        <v>0.53019999999999989</v>
      </c>
      <c r="G182" s="46">
        <f t="shared" si="83"/>
        <v>0.53622499999999995</v>
      </c>
      <c r="H182" s="46">
        <f t="shared" si="84"/>
        <v>0.53863499999999997</v>
      </c>
      <c r="I182" s="46">
        <f t="shared" si="85"/>
        <v>0.55188999999999999</v>
      </c>
      <c r="J182" s="46">
        <f t="shared" si="86"/>
        <v>0.67600499999999997</v>
      </c>
      <c r="K182" s="46">
        <f t="shared" si="87"/>
        <v>0.58321999999999996</v>
      </c>
      <c r="M182" s="46">
        <f t="shared" si="88"/>
        <v>1.2780955069946812E-2</v>
      </c>
      <c r="N182" s="46">
        <f t="shared" si="89"/>
        <v>0.12099904162843596</v>
      </c>
      <c r="O182" s="46">
        <f t="shared" si="90"/>
        <v>5.5220037124217919E-3</v>
      </c>
      <c r="P182" s="46">
        <f t="shared" si="91"/>
        <v>9.954933764219652E-2</v>
      </c>
      <c r="Q182" s="46">
        <f t="shared" si="92"/>
        <v>3.8314452560358966E-2</v>
      </c>
      <c r="R182" s="46">
        <f t="shared" si="93"/>
        <v>1.0224764055957496E-2</v>
      </c>
      <c r="S182" s="46">
        <f t="shared" si="94"/>
        <v>6.5702894342639054E-2</v>
      </c>
      <c r="T182" s="46">
        <f t="shared" si="95"/>
        <v>4.7821954947492432E-2</v>
      </c>
      <c r="U182" s="46">
        <f t="shared" si="96"/>
        <v>8.7385350459902256E-2</v>
      </c>
    </row>
    <row r="183" spans="1:21" ht="15" x14ac:dyDescent="0.25">
      <c r="A183" s="36">
        <v>17</v>
      </c>
      <c r="B183" s="36" t="s">
        <v>57</v>
      </c>
      <c r="C183" s="46">
        <f t="shared" si="79"/>
        <v>0.69588749999999999</v>
      </c>
      <c r="D183" s="46">
        <f t="shared" si="80"/>
        <v>0.58442499999999997</v>
      </c>
      <c r="E183" s="46">
        <f t="shared" si="81"/>
        <v>0.58924499999999991</v>
      </c>
      <c r="F183" s="46">
        <f t="shared" si="82"/>
        <v>0.57599</v>
      </c>
      <c r="G183" s="46">
        <f t="shared" si="83"/>
        <v>0.55670999999999993</v>
      </c>
      <c r="H183" s="46">
        <f t="shared" si="84"/>
        <v>0.55671000000000004</v>
      </c>
      <c r="I183" s="46">
        <f t="shared" si="85"/>
        <v>0.56152999999999986</v>
      </c>
      <c r="J183" s="46">
        <f t="shared" si="86"/>
        <v>0.67239000000000004</v>
      </c>
      <c r="K183" s="46">
        <f t="shared" si="87"/>
        <v>0.62539499999999992</v>
      </c>
      <c r="M183" s="46">
        <f t="shared" si="88"/>
        <v>7.6685730419681821E-3</v>
      </c>
      <c r="N183" s="46">
        <f t="shared" si="89"/>
        <v>0.12040356140912109</v>
      </c>
      <c r="O183" s="46">
        <f t="shared" si="90"/>
        <v>1.0845000000000049E-2</v>
      </c>
      <c r="P183" s="46">
        <f t="shared" si="91"/>
        <v>0.10391684139252905</v>
      </c>
      <c r="Q183" s="46">
        <f t="shared" si="92"/>
        <v>2.7292651483503742E-2</v>
      </c>
      <c r="R183" s="46">
        <f t="shared" si="93"/>
        <v>2.5561910139893704E-2</v>
      </c>
      <c r="S183" s="46">
        <f t="shared" si="94"/>
        <v>6.8430845566893245E-2</v>
      </c>
      <c r="T183" s="46">
        <f t="shared" si="95"/>
        <v>4.0738981025548529E-2</v>
      </c>
      <c r="U183" s="46">
        <f t="shared" si="96"/>
        <v>8.1397727701699854E-2</v>
      </c>
    </row>
    <row r="184" spans="1:21" ht="15" x14ac:dyDescent="0.25">
      <c r="A184" s="36">
        <v>18</v>
      </c>
      <c r="B184" s="36" t="s">
        <v>58</v>
      </c>
      <c r="C184" s="46">
        <f t="shared" si="79"/>
        <v>0.68865749999999992</v>
      </c>
      <c r="D184" s="46">
        <f t="shared" si="80"/>
        <v>0.61695999999999995</v>
      </c>
      <c r="E184" s="46">
        <f t="shared" si="81"/>
        <v>0.644675</v>
      </c>
      <c r="F184" s="46">
        <f t="shared" si="82"/>
        <v>0.63865000000000005</v>
      </c>
      <c r="G184" s="46">
        <f t="shared" si="83"/>
        <v>0.63503500000000013</v>
      </c>
      <c r="H184" s="46">
        <f t="shared" si="84"/>
        <v>0.63443249999999995</v>
      </c>
      <c r="I184" s="46">
        <f t="shared" si="85"/>
        <v>0.656725</v>
      </c>
      <c r="J184" s="46">
        <f t="shared" si="86"/>
        <v>0.78927500000000006</v>
      </c>
      <c r="K184" s="46">
        <f t="shared" si="87"/>
        <v>0.80012000000000005</v>
      </c>
      <c r="M184" s="46">
        <f t="shared" si="88"/>
        <v>7.6685730419681821E-3</v>
      </c>
      <c r="N184" s="46">
        <f t="shared" si="89"/>
        <v>0.12040356140912109</v>
      </c>
      <c r="O184" s="46">
        <f t="shared" si="90"/>
        <v>1.9909867528439339E-2</v>
      </c>
      <c r="P184" s="46">
        <f t="shared" si="91"/>
        <v>0.11804695644106997</v>
      </c>
      <c r="Q184" s="46">
        <f t="shared" si="92"/>
        <v>3.1167366346869937E-2</v>
      </c>
      <c r="R184" s="46">
        <f t="shared" si="93"/>
        <v>3.8342865209840517E-2</v>
      </c>
      <c r="S184" s="46">
        <f t="shared" si="94"/>
        <v>8.0618012255326693E-2</v>
      </c>
      <c r="T184" s="46">
        <f t="shared" si="95"/>
        <v>4.1898666148220062E-2</v>
      </c>
      <c r="U184" s="46">
        <f t="shared" si="96"/>
        <v>0.10334938751632892</v>
      </c>
    </row>
    <row r="185" spans="1:21" x14ac:dyDescent="0.2">
      <c r="H185" s="46"/>
      <c r="N185" s="4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J32" sqref="J32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84</v>
      </c>
      <c r="B17">
        <v>0</v>
      </c>
      <c r="C17" s="46">
        <f>Glc_pyr_allconditions!X2</f>
        <v>4.7983099999999999</v>
      </c>
      <c r="D17">
        <f>Glc_pyr_allconditions!Y2</f>
        <v>0.155445</v>
      </c>
      <c r="E17">
        <f>Glc_pyr_allconditions!Z2</f>
        <v>4.3789699999999998</v>
      </c>
      <c r="F17">
        <f>Glc_pyr_allconditions!AA2</f>
        <v>0.1524325</v>
      </c>
    </row>
    <row r="18" spans="1:7" x14ac:dyDescent="0.2">
      <c r="B18">
        <v>22</v>
      </c>
      <c r="C18">
        <f>Glc_pyr_allconditions!X3</f>
        <v>4.3211300000000001</v>
      </c>
      <c r="D18">
        <f>Glc_pyr_allconditions!Y3</f>
        <v>0</v>
      </c>
      <c r="E18">
        <f>Glc_pyr_allconditions!Z3</f>
        <v>4.30185</v>
      </c>
      <c r="F18">
        <f>Glc_pyr_allconditions!AA3</f>
        <v>0</v>
      </c>
    </row>
    <row r="19" spans="1:7" x14ac:dyDescent="0.2">
      <c r="B19">
        <v>41</v>
      </c>
      <c r="C19">
        <f>Glc_pyr_allconditions!X4</f>
        <v>3.7471483333333371</v>
      </c>
      <c r="D19">
        <f>Glc_pyr_allconditions!Y4</f>
        <v>0</v>
      </c>
      <c r="E19">
        <f>Glc_pyr_allconditions!Z4</f>
        <v>3.8363183333333377</v>
      </c>
      <c r="F19">
        <f>Glc_pyr_allconditions!AA4</f>
        <v>0</v>
      </c>
    </row>
    <row r="20" spans="1:7" x14ac:dyDescent="0.2">
      <c r="B20">
        <v>47</v>
      </c>
      <c r="C20">
        <f>Glc_pyr_allconditions!X5</f>
        <v>3.3615483333333374</v>
      </c>
      <c r="D20">
        <f>Glc_pyr_allconditions!Y5</f>
        <v>0</v>
      </c>
      <c r="E20">
        <f>Glc_pyr_allconditions!Z5</f>
        <v>3.5985316666666627</v>
      </c>
      <c r="F20">
        <f>Glc_pyr_allconditions!AA5</f>
        <v>0</v>
      </c>
    </row>
    <row r="21" spans="1:7" x14ac:dyDescent="0.2">
      <c r="B21">
        <v>65</v>
      </c>
      <c r="C21">
        <f>Glc_pyr_allconditions!X6</f>
        <v>2.6180633333333372</v>
      </c>
      <c r="D21">
        <f>Glc_pyr_allconditions!Y6</f>
        <v>0</v>
      </c>
      <c r="E21">
        <f>Glc_pyr_allconditions!Z6</f>
        <v>3.7865116666666627</v>
      </c>
      <c r="F21">
        <f>Glc_pyr_allconditions!AA6</f>
        <v>0</v>
      </c>
    </row>
    <row r="22" spans="1:7" x14ac:dyDescent="0.2">
      <c r="B22">
        <v>71</v>
      </c>
      <c r="C22">
        <f>Glc_pyr_allconditions!X7</f>
        <v>2.1786400000000001</v>
      </c>
      <c r="D22">
        <f>Glc_pyr_allconditions!Y7</f>
        <v>0</v>
      </c>
      <c r="E22">
        <f>Glc_pyr_allconditions!Z7</f>
        <v>3.4744166666666625</v>
      </c>
      <c r="F22">
        <f>Glc_pyr_allconditions!AA7</f>
        <v>0</v>
      </c>
    </row>
    <row r="23" spans="1:7" x14ac:dyDescent="0.2">
      <c r="B23">
        <v>89</v>
      </c>
      <c r="C23">
        <f>Glc_pyr_allconditions!X8</f>
        <v>1.1463566666666665</v>
      </c>
      <c r="D23">
        <f>Glc_pyr_allconditions!Y8</f>
        <v>0</v>
      </c>
      <c r="E23">
        <f>Glc_pyr_allconditions!Z8</f>
        <v>3.3980999999999999</v>
      </c>
      <c r="F23">
        <f>Glc_pyr_allconditions!AA8</f>
        <v>0</v>
      </c>
    </row>
    <row r="24" spans="1:7" x14ac:dyDescent="0.2">
      <c r="B24">
        <v>95</v>
      </c>
      <c r="C24">
        <f>Glc_pyr_allconditions!X9</f>
        <v>3.2936666666666628E-2</v>
      </c>
      <c r="D24">
        <f>Glc_pyr_allconditions!Y9</f>
        <v>0</v>
      </c>
      <c r="E24">
        <f>Glc_pyr_allconditions!Z9</f>
        <v>3.6009416666666629</v>
      </c>
      <c r="F24">
        <f>Glc_pyr_allconditions!AA9</f>
        <v>0</v>
      </c>
    </row>
    <row r="25" spans="1:7" x14ac:dyDescent="0.2">
      <c r="B25">
        <v>161</v>
      </c>
      <c r="C25">
        <f>Glc_pyr_allconditions!X10</f>
        <v>4.4585E-2</v>
      </c>
      <c r="D25">
        <f>Glc_pyr_allconditions!Y10</f>
        <v>7.8325000000000006E-2</v>
      </c>
      <c r="E25">
        <f>Glc_pyr_allconditions!Z10</f>
        <v>3.2824200000000001</v>
      </c>
      <c r="F25">
        <f>Glc_pyr_allconditions!AA10</f>
        <v>0</v>
      </c>
    </row>
    <row r="29" spans="1:7" x14ac:dyDescent="0.2">
      <c r="A29" t="s">
        <v>77</v>
      </c>
      <c r="B29" t="s">
        <v>83</v>
      </c>
      <c r="C29" s="46">
        <f>SLOPE(C17:C20,C6:C9)*1000000*2*C3/60*1000</f>
        <v>-3.4614458801969916</v>
      </c>
      <c r="G29" t="s">
        <v>79</v>
      </c>
    </row>
    <row r="30" spans="1:7" x14ac:dyDescent="0.2">
      <c r="B30" t="s">
        <v>98</v>
      </c>
      <c r="C30">
        <f>SLOPE(C20:C23,C9:C12)*1000000*2*C3/60*1000</f>
        <v>-2.5147663226116825</v>
      </c>
    </row>
    <row r="32" spans="1:7" x14ac:dyDescent="0.2">
      <c r="A32" t="s">
        <v>77</v>
      </c>
      <c r="B32" t="s">
        <v>80</v>
      </c>
      <c r="D32">
        <f>SLOPE(D17:D21,D6:D10)*1000000*D3/60*1000*2</f>
        <v>-0.2484284511447557</v>
      </c>
      <c r="G32" t="s">
        <v>79</v>
      </c>
    </row>
    <row r="34" spans="2:7" x14ac:dyDescent="0.2">
      <c r="B34" t="s">
        <v>81</v>
      </c>
      <c r="E34">
        <f>SLOPE(E17:E24,B17:B24)*2/E4*1000000/60*1000</f>
        <v>-1.7609204666264369</v>
      </c>
      <c r="F34">
        <f>SLOPE(F17:F24,B17:B24)*2/F4*1000000/60*1000</f>
        <v>-0.20699870342576976</v>
      </c>
      <c r="G34" t="s">
        <v>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84</v>
      </c>
      <c r="B17">
        <v>0</v>
      </c>
      <c r="C17" s="46">
        <f>Glc_pyr_allconditions!T29</f>
        <v>0.46392499999999998</v>
      </c>
      <c r="D17">
        <f>Glc_pyr_allconditions!T15</f>
        <v>9.9211666666666629E-2</v>
      </c>
      <c r="E17">
        <f>Glc_pyr_allconditions!T3</f>
        <v>8.0735000000000015E-2</v>
      </c>
      <c r="F17">
        <f>Glc_pyr_allconditions!T41</f>
        <v>6.9488333333333374E-2</v>
      </c>
    </row>
    <row r="18" spans="1:7" x14ac:dyDescent="0.2">
      <c r="B18">
        <v>22</v>
      </c>
      <c r="C18">
        <f>Glc_pyr_allconditions!T30</f>
        <v>0.74067333333333385</v>
      </c>
      <c r="D18">
        <f>Glc_pyr_allconditions!T16</f>
        <v>0.23095833333333374</v>
      </c>
      <c r="E18">
        <f>Glc_pyr_allconditions!T4</f>
        <v>7.5111666666666632E-2</v>
      </c>
      <c r="F18">
        <f>Glc_pyr_allconditions!T42</f>
        <v>6.1856666666666629E-2</v>
      </c>
    </row>
    <row r="19" spans="1:7" x14ac:dyDescent="0.2">
      <c r="B19">
        <v>41</v>
      </c>
      <c r="C19">
        <f>Glc_pyr_allconditions!T31</f>
        <v>0.8077516666666662</v>
      </c>
      <c r="D19">
        <f>Glc_pyr_allconditions!T17</f>
        <v>0.26349333333333375</v>
      </c>
      <c r="E19">
        <f>Glc_pyr_allconditions!T5</f>
        <v>8.3948333333333361E-2</v>
      </c>
      <c r="F19">
        <f>Glc_pyr_allconditions!T43</f>
        <v>5.6233333333333364E-2</v>
      </c>
    </row>
    <row r="20" spans="1:7" x14ac:dyDescent="0.2">
      <c r="B20">
        <v>47</v>
      </c>
      <c r="C20">
        <f>Glc_pyr_allconditions!T32</f>
        <v>0.72179499999999985</v>
      </c>
      <c r="D20">
        <f>Glc_pyr_allconditions!T18</f>
        <v>0.36471333333333367</v>
      </c>
      <c r="E20">
        <f>Glc_pyr_allconditions!T6</f>
        <v>9.7203333333333378E-2</v>
      </c>
      <c r="F20">
        <f>Glc_pyr_allconditions!T44</f>
        <v>5.7438333333333376E-2</v>
      </c>
    </row>
    <row r="21" spans="1:7" x14ac:dyDescent="0.2">
      <c r="B21">
        <v>65</v>
      </c>
      <c r="C21">
        <f>Glc_pyr_allconditions!T33</f>
        <v>0.67399666666666636</v>
      </c>
      <c r="D21">
        <f>Glc_pyr_allconditions!T19</f>
        <v>0.35306500000000002</v>
      </c>
      <c r="E21">
        <f>Glc_pyr_allconditions!T7</f>
        <v>6.908666666666663E-2</v>
      </c>
      <c r="F21">
        <f>Glc_pyr_allconditions!T45</f>
        <v>9.1178333333333375E-2</v>
      </c>
    </row>
    <row r="22" spans="1:7" x14ac:dyDescent="0.2">
      <c r="B22">
        <v>71</v>
      </c>
      <c r="C22">
        <f>Glc_pyr_allconditions!T34</f>
        <v>0.60611499999999996</v>
      </c>
      <c r="D22">
        <f>Glc_pyr_allconditions!T20</f>
        <v>0.41291333333333374</v>
      </c>
      <c r="E22">
        <f>Glc_pyr_allconditions!T8</f>
        <v>8.1538333333333365E-2</v>
      </c>
      <c r="F22">
        <f>Glc_pyr_allconditions!T46</f>
        <v>0.11648333333333338</v>
      </c>
    </row>
    <row r="23" spans="1:7" x14ac:dyDescent="0.2">
      <c r="B23">
        <v>89</v>
      </c>
      <c r="C23">
        <f>Glc_pyr_allconditions!T35</f>
        <v>0.47838500000000006</v>
      </c>
      <c r="D23">
        <f>Glc_pyr_allconditions!T21</f>
        <v>0.44504666666666631</v>
      </c>
      <c r="E23">
        <f>Glc_pyr_allconditions!T9</f>
        <v>9.6801666666666633E-2</v>
      </c>
      <c r="F23">
        <f>Glc_pyr_allconditions!T47</f>
        <v>0.12692666666666627</v>
      </c>
    </row>
    <row r="24" spans="1:7" x14ac:dyDescent="0.2">
      <c r="B24">
        <v>95</v>
      </c>
      <c r="C24">
        <f>Glc_pyr_allconditions!T36</f>
        <v>0.38439500000000004</v>
      </c>
      <c r="D24">
        <f>Glc_pyr_allconditions!T22</f>
        <v>0.40287166666666624</v>
      </c>
      <c r="E24">
        <f>Glc_pyr_allconditions!T10</f>
        <v>0.15182999999999999</v>
      </c>
      <c r="F24">
        <f>Glc_pyr_allconditions!T48</f>
        <v>0.14259166666666626</v>
      </c>
    </row>
    <row r="25" spans="1:7" x14ac:dyDescent="0.2">
      <c r="B25">
        <v>161</v>
      </c>
      <c r="C25">
        <f>Glc_pyr_allconditions!T37</f>
        <v>8.2542500000000005E-2</v>
      </c>
      <c r="D25">
        <f>Glc_pyr_allconditions!T23</f>
        <v>8.5153333333333373E-2</v>
      </c>
      <c r="E25">
        <f>Glc_pyr_allconditions!T11</f>
        <v>0.12612333333333375</v>
      </c>
      <c r="F25">
        <f>Glc_pyr_allconditions!T49</f>
        <v>0.104835</v>
      </c>
    </row>
    <row r="29" spans="1:7" x14ac:dyDescent="0.2">
      <c r="A29" t="s">
        <v>77</v>
      </c>
      <c r="B29" t="s">
        <v>83</v>
      </c>
      <c r="C29" s="46">
        <f>SLOPE(C17:C20,C6:C9)*1000000*2*C3/60*1000</f>
        <v>0.50681452800979387</v>
      </c>
      <c r="G29" t="s">
        <v>79</v>
      </c>
    </row>
    <row r="30" spans="1:7" x14ac:dyDescent="0.2">
      <c r="B30" t="s">
        <v>98</v>
      </c>
      <c r="C30">
        <f>SLOPE(C20:C23,C9:C12)*1000000*2*C3/60*1000</f>
        <v>-0.27457416320543493</v>
      </c>
    </row>
    <row r="32" spans="1:7" x14ac:dyDescent="0.2">
      <c r="A32" t="s">
        <v>77</v>
      </c>
      <c r="B32" t="s">
        <v>80</v>
      </c>
      <c r="D32">
        <f>SLOPE(D17:D21,D6:D10)*1000000*D3/60*1000*2</f>
        <v>0.48893743629859376</v>
      </c>
      <c r="G32" t="s">
        <v>79</v>
      </c>
    </row>
    <row r="34" spans="2:7" x14ac:dyDescent="0.2">
      <c r="B34" t="s">
        <v>81</v>
      </c>
      <c r="E34">
        <f>SLOPE(E17:E24,B17:B24)*2/E4*1000000/60*1000</f>
        <v>8.0772871403467866E-2</v>
      </c>
      <c r="F34">
        <f>SLOPE(F17:F24,B17:B24)*2/F4*1000000/60*1000</f>
        <v>0.16643109283496996</v>
      </c>
      <c r="G34" t="s">
        <v>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D8" sqref="AD8"/>
    </sheetView>
  </sheetViews>
  <sheetFormatPr defaultRowHeight="14.25" x14ac:dyDescent="0.2"/>
  <cols>
    <col min="2" max="2" width="10" bestFit="1" customWidth="1"/>
    <col min="3" max="3" width="13" bestFit="1" customWidth="1"/>
    <col min="4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85</v>
      </c>
      <c r="B17">
        <v>0</v>
      </c>
      <c r="C17" s="46">
        <f>AA_corrected!C77</f>
        <v>1.5508349999999997</v>
      </c>
      <c r="D17">
        <f>AA_corrected!C147</f>
        <v>1.4387699999999999</v>
      </c>
    </row>
    <row r="18" spans="1:7" x14ac:dyDescent="0.2">
      <c r="B18">
        <v>22</v>
      </c>
      <c r="C18">
        <f>AA_corrected!D77</f>
        <v>1.0375050000000001</v>
      </c>
      <c r="D18">
        <f>AA_corrected!D147</f>
        <v>0.85856250000000001</v>
      </c>
      <c r="F18" s="46"/>
    </row>
    <row r="19" spans="1:7" x14ac:dyDescent="0.2">
      <c r="B19">
        <v>41</v>
      </c>
      <c r="C19">
        <f>AA_corrected!E77</f>
        <v>0.72541000000000011</v>
      </c>
      <c r="D19">
        <f>AA_corrected!E147</f>
        <v>0.67359500000000005</v>
      </c>
      <c r="F19" s="46"/>
    </row>
    <row r="20" spans="1:7" x14ac:dyDescent="0.2">
      <c r="B20">
        <v>47</v>
      </c>
      <c r="C20" s="46">
        <f>AA_corrected!F77</f>
        <v>0.702515</v>
      </c>
      <c r="D20">
        <f>AA_corrected!F147</f>
        <v>0.41331500000000004</v>
      </c>
      <c r="F20" s="46"/>
    </row>
    <row r="21" spans="1:7" x14ac:dyDescent="0.2">
      <c r="B21">
        <v>65</v>
      </c>
      <c r="C21">
        <f>AA_corrected!G77</f>
        <v>0.36391000000000001</v>
      </c>
      <c r="D21">
        <f>AA_corrected!G147</f>
        <v>0.16749499999999998</v>
      </c>
      <c r="F21" s="46"/>
    </row>
    <row r="22" spans="1:7" x14ac:dyDescent="0.2">
      <c r="B22">
        <v>71</v>
      </c>
      <c r="C22">
        <f>AA_corrected!H77</f>
        <v>0.259075</v>
      </c>
      <c r="D22">
        <f>AA_corrected!H147</f>
        <v>0.184365</v>
      </c>
      <c r="F22" s="46"/>
    </row>
    <row r="23" spans="1:7" x14ac:dyDescent="0.2">
      <c r="B23">
        <v>89</v>
      </c>
      <c r="C23">
        <f>AA_corrected!I77</f>
        <v>9.6399999999999993E-3</v>
      </c>
      <c r="D23">
        <f>AA_corrected!I147</f>
        <v>-0.140985</v>
      </c>
      <c r="F23" s="46"/>
    </row>
    <row r="24" spans="1:7" x14ac:dyDescent="0.2">
      <c r="B24">
        <v>95</v>
      </c>
      <c r="C24">
        <f>AA_corrected!J77</f>
        <v>0</v>
      </c>
      <c r="D24">
        <f>AA_corrected!J147</f>
        <v>-0.18557000000000001</v>
      </c>
      <c r="F24" s="46"/>
    </row>
    <row r="25" spans="1:7" x14ac:dyDescent="0.2">
      <c r="B25">
        <v>161</v>
      </c>
      <c r="C25">
        <f>AA_corrected!K77</f>
        <v>0</v>
      </c>
      <c r="D25">
        <f>AA_corrected!K147</f>
        <v>-0.13737000000000002</v>
      </c>
      <c r="F25" s="46"/>
    </row>
    <row r="29" spans="1:7" x14ac:dyDescent="0.2">
      <c r="A29" t="s">
        <v>77</v>
      </c>
      <c r="B29" t="s">
        <v>83</v>
      </c>
      <c r="C29" s="46">
        <f>SLOPE(C17:C20,C6:C9)*1000000*2*C3/60*1000</f>
        <v>-1.916454949038481</v>
      </c>
      <c r="G29" t="s">
        <v>79</v>
      </c>
    </row>
    <row r="30" spans="1:7" x14ac:dyDescent="0.2">
      <c r="B30" t="s">
        <v>98</v>
      </c>
      <c r="C30">
        <f>SLOPE(C20:C23,C9:C12)*1000000*2*C3/60*1000</f>
        <v>-0.79939777862001904</v>
      </c>
    </row>
    <row r="31" spans="1:7" x14ac:dyDescent="0.2">
      <c r="B31" t="s">
        <v>78</v>
      </c>
      <c r="C31">
        <f>SLOPE(C17:C19,C6:C8)*2*1000000*C3/60*1000</f>
        <v>-3.0744458537411292</v>
      </c>
    </row>
    <row r="32" spans="1:7" x14ac:dyDescent="0.2">
      <c r="B32" t="s">
        <v>98</v>
      </c>
      <c r="C32">
        <f>SLOPE(C19:C23,C8:C12)*2*1000000*C3/60*1000</f>
        <v>-0.72128989572637836</v>
      </c>
    </row>
    <row r="34" spans="1:7" x14ac:dyDescent="0.2">
      <c r="A34" t="s">
        <v>77</v>
      </c>
      <c r="B34" t="s">
        <v>80</v>
      </c>
      <c r="D34">
        <f>SLOPE(D17:D21,D6:D10)*1000000*D3/60*1000*2</f>
        <v>-2.2477521013874866</v>
      </c>
      <c r="G34" t="s">
        <v>79</v>
      </c>
    </row>
    <row r="36" spans="1:7" x14ac:dyDescent="0.2">
      <c r="B36" t="s">
        <v>81</v>
      </c>
      <c r="G36" t="s">
        <v>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4" sqref="E34:F34"/>
    </sheetView>
  </sheetViews>
  <sheetFormatPr defaultRowHeight="14.25" x14ac:dyDescent="0.2"/>
  <cols>
    <col min="2" max="2" width="10" bestFit="1" customWidth="1"/>
    <col min="3" max="4" width="12.25" bestFit="1" customWidth="1"/>
  </cols>
  <sheetData>
    <row r="1" spans="1:6" x14ac:dyDescent="0.2">
      <c r="C1" t="s">
        <v>72</v>
      </c>
      <c r="D1" t="s">
        <v>73</v>
      </c>
      <c r="E1" t="s">
        <v>74</v>
      </c>
      <c r="F1" t="s">
        <v>75</v>
      </c>
    </row>
    <row r="2" spans="1:6" x14ac:dyDescent="0.2">
      <c r="B2" t="s">
        <v>100</v>
      </c>
      <c r="C2" t="s">
        <v>70</v>
      </c>
      <c r="D2" t="s">
        <v>80</v>
      </c>
      <c r="E2" t="s">
        <v>81</v>
      </c>
      <c r="F2" t="s">
        <v>81</v>
      </c>
    </row>
    <row r="3" spans="1:6" x14ac:dyDescent="0.2">
      <c r="B3" t="s">
        <v>97</v>
      </c>
      <c r="C3">
        <v>2.3300000000000001E-2</v>
      </c>
      <c r="D3">
        <v>2.3400000000000001E-2</v>
      </c>
    </row>
    <row r="4" spans="1:6" x14ac:dyDescent="0.2">
      <c r="B4" t="s">
        <v>99</v>
      </c>
      <c r="E4">
        <f>AVERAGE(E6:E13)</f>
        <v>188200</v>
      </c>
      <c r="F4">
        <f>AVERAGE(F6:F13)</f>
        <v>176540</v>
      </c>
    </row>
    <row r="6" spans="1:6" x14ac:dyDescent="0.2">
      <c r="A6" t="s">
        <v>76</v>
      </c>
      <c r="B6">
        <v>0</v>
      </c>
      <c r="C6">
        <f>'GROWTH CURVES ALL_JRH'!P26</f>
        <v>180000</v>
      </c>
      <c r="D6">
        <f>'GROWTH CURVES ALL_JRH'!R26</f>
        <v>121920</v>
      </c>
      <c r="E6">
        <f>'GROWTH CURVES ALL_JRH'!Q26</f>
        <v>121920</v>
      </c>
      <c r="F6">
        <f>'GROWTH CURVES ALL_JRH'!S26</f>
        <v>180000</v>
      </c>
    </row>
    <row r="7" spans="1:6" x14ac:dyDescent="0.2">
      <c r="B7">
        <v>22</v>
      </c>
      <c r="C7">
        <f>'GROWTH CURVES ALL_JRH'!P27</f>
        <v>230400</v>
      </c>
      <c r="D7">
        <f>'GROWTH CURVES ALL_JRH'!R27</f>
        <v>224400</v>
      </c>
      <c r="E7">
        <f>'GROWTH CURVES ALL_JRH'!Q27</f>
        <v>172320</v>
      </c>
      <c r="F7">
        <f>'GROWTH CURVES ALL_JRH'!S27</f>
        <v>190720</v>
      </c>
    </row>
    <row r="8" spans="1:6" x14ac:dyDescent="0.2">
      <c r="B8">
        <v>41</v>
      </c>
      <c r="C8">
        <f>'GROWTH CURVES ALL_JRH'!P28</f>
        <v>367360</v>
      </c>
      <c r="D8">
        <f>'GROWTH CURVES ALL_JRH'!R28</f>
        <v>384640</v>
      </c>
      <c r="E8">
        <f>'GROWTH CURVES ALL_JRH'!Q28</f>
        <v>260160</v>
      </c>
      <c r="F8">
        <f>'GROWTH CURVES ALL_JRH'!S28</f>
        <v>162560</v>
      </c>
    </row>
    <row r="9" spans="1:6" x14ac:dyDescent="0.2">
      <c r="B9">
        <v>47</v>
      </c>
      <c r="C9">
        <f>'GROWTH CURVES ALL_JRH'!P29</f>
        <v>488320</v>
      </c>
      <c r="D9">
        <f>'GROWTH CURVES ALL_JRH'!R29</f>
        <v>451200</v>
      </c>
      <c r="E9">
        <f>'GROWTH CURVES ALL_JRH'!Q29</f>
        <v>292320</v>
      </c>
      <c r="F9">
        <f>'GROWTH CURVES ALL_JRH'!S29</f>
        <v>181440</v>
      </c>
    </row>
    <row r="10" spans="1:6" x14ac:dyDescent="0.2">
      <c r="B10">
        <v>65</v>
      </c>
      <c r="C10">
        <f>'GROWTH CURVES ALL_JRH'!P30</f>
        <v>837120</v>
      </c>
      <c r="D10">
        <f>'GROWTH CURVES ALL_JRH'!R30</f>
        <v>516000</v>
      </c>
      <c r="E10">
        <f>'GROWTH CURVES ALL_JRH'!Q30</f>
        <v>215040</v>
      </c>
      <c r="F10">
        <f>'GROWTH CURVES ALL_JRH'!S30</f>
        <v>163520</v>
      </c>
    </row>
    <row r="11" spans="1:6" x14ac:dyDescent="0.2">
      <c r="B11">
        <v>71</v>
      </c>
      <c r="C11">
        <f>'GROWTH CURVES ALL_JRH'!P31</f>
        <v>930720</v>
      </c>
      <c r="D11">
        <f>'GROWTH CURVES ALL_JRH'!R31</f>
        <v>532000</v>
      </c>
      <c r="E11">
        <f>'GROWTH CURVES ALL_JRH'!Q31</f>
        <v>164160</v>
      </c>
      <c r="F11">
        <f>'GROWTH CURVES ALL_JRH'!S31</f>
        <v>187840</v>
      </c>
    </row>
    <row r="12" spans="1:6" x14ac:dyDescent="0.2">
      <c r="B12">
        <v>89</v>
      </c>
      <c r="C12">
        <f>'GROWTH CURVES ALL_JRH'!P32</f>
        <v>1159680</v>
      </c>
      <c r="D12">
        <f>'GROWTH CURVES ALL_JRH'!R32</f>
        <v>547200</v>
      </c>
      <c r="E12">
        <f>'GROWTH CURVES ALL_JRH'!Q32</f>
        <v>105920</v>
      </c>
      <c r="F12">
        <f>'GROWTH CURVES ALL_JRH'!S32</f>
        <v>139840</v>
      </c>
    </row>
    <row r="13" spans="1:6" x14ac:dyDescent="0.2">
      <c r="B13">
        <v>95</v>
      </c>
      <c r="C13">
        <f>'GROWTH CURVES ALL_JRH'!P33</f>
        <v>1414400</v>
      </c>
      <c r="D13">
        <f>'GROWTH CURVES ALL_JRH'!R33</f>
        <v>1052800</v>
      </c>
      <c r="E13">
        <f>'GROWTH CURVES ALL_JRH'!Q33</f>
        <v>173760</v>
      </c>
      <c r="F13">
        <f>'GROWTH CURVES ALL_JRH'!S33</f>
        <v>206400</v>
      </c>
    </row>
    <row r="14" spans="1:6" x14ac:dyDescent="0.2">
      <c r="B14">
        <v>161</v>
      </c>
      <c r="C14">
        <f>'GROWTH CURVES ALL_JRH'!P34</f>
        <v>2368000</v>
      </c>
      <c r="D14">
        <f>'GROWTH CURVES ALL_JRH'!R34</f>
        <v>499200</v>
      </c>
      <c r="E14">
        <f>'GROWTH CURVES ALL_JRH'!Q34</f>
        <v>143780</v>
      </c>
      <c r="F14">
        <f>'GROWTH CURVES ALL_JRH'!S34</f>
        <v>153920</v>
      </c>
    </row>
    <row r="17" spans="1:7" x14ac:dyDescent="0.2">
      <c r="A17" t="s">
        <v>71</v>
      </c>
      <c r="B17">
        <v>0</v>
      </c>
      <c r="C17" s="46">
        <f>AA_corrected!C76</f>
        <v>0.379575</v>
      </c>
      <c r="D17">
        <f>AA_corrected!C146</f>
        <v>0.35427000000000008</v>
      </c>
      <c r="E17">
        <f>AA_corrected!C168</f>
        <v>0.36692250000000004</v>
      </c>
      <c r="F17" s="46">
        <f>AA_corrected!C98</f>
        <v>0.38318999999999998</v>
      </c>
    </row>
    <row r="18" spans="1:7" x14ac:dyDescent="0.2">
      <c r="B18">
        <v>22</v>
      </c>
      <c r="C18">
        <f>AA_corrected!D76</f>
        <v>0.29402</v>
      </c>
      <c r="D18">
        <f>AA_corrected!D146</f>
        <v>0.24039749999999999</v>
      </c>
      <c r="E18">
        <f>AA_corrected!D168</f>
        <v>0.271125</v>
      </c>
      <c r="F18" s="46">
        <f>AA_corrected!D98</f>
        <v>0.29040500000000002</v>
      </c>
    </row>
    <row r="19" spans="1:7" x14ac:dyDescent="0.2">
      <c r="B19">
        <v>41</v>
      </c>
      <c r="C19">
        <f>AA_corrected!E76</f>
        <v>0.23738500000000004</v>
      </c>
      <c r="D19">
        <f>AA_corrected!E146</f>
        <v>0.24702499999999997</v>
      </c>
      <c r="E19">
        <f>AA_corrected!E168</f>
        <v>0.22894999999999999</v>
      </c>
      <c r="F19" s="46">
        <f>AA_corrected!E98</f>
        <v>0.25064000000000003</v>
      </c>
    </row>
    <row r="20" spans="1:7" x14ac:dyDescent="0.2">
      <c r="B20">
        <v>47</v>
      </c>
      <c r="C20">
        <f>AA_corrected!F76</f>
        <v>0.24099999999999999</v>
      </c>
      <c r="D20">
        <f>AA_corrected!F146</f>
        <v>0.20123500000000002</v>
      </c>
      <c r="E20">
        <f>AA_corrected!F168</f>
        <v>0.19159499999999999</v>
      </c>
      <c r="F20" s="46">
        <f>AA_corrected!F98</f>
        <v>0.227745</v>
      </c>
    </row>
    <row r="21" spans="1:7" x14ac:dyDescent="0.2">
      <c r="B21">
        <v>65</v>
      </c>
      <c r="C21">
        <f>AA_corrected!G76</f>
        <v>0.18557000000000001</v>
      </c>
      <c r="D21">
        <f>AA_corrected!G146</f>
        <v>0.16026499999999999</v>
      </c>
      <c r="E21">
        <f>AA_corrected!G168</f>
        <v>0.13496</v>
      </c>
      <c r="F21" s="46">
        <f>AA_corrected!G98</f>
        <v>0.18557000000000001</v>
      </c>
    </row>
    <row r="22" spans="1:7" x14ac:dyDescent="0.2">
      <c r="B22">
        <v>71</v>
      </c>
      <c r="C22">
        <f>AA_corrected!H76</f>
        <v>0.18075000000000005</v>
      </c>
      <c r="D22">
        <f>AA_corrected!H146</f>
        <v>0.1789425</v>
      </c>
      <c r="E22">
        <f>AA_corrected!H168</f>
        <v>0.155445</v>
      </c>
      <c r="F22" s="46">
        <f>AA_corrected!H98</f>
        <v>0.13375499999999999</v>
      </c>
    </row>
    <row r="23" spans="1:7" x14ac:dyDescent="0.2">
      <c r="B23">
        <v>89</v>
      </c>
      <c r="C23">
        <f>AA_corrected!I76</f>
        <v>0.15906000000000001</v>
      </c>
      <c r="D23">
        <f>AA_corrected!I146</f>
        <v>0.18798000000000001</v>
      </c>
      <c r="E23">
        <f>AA_corrected!I168</f>
        <v>8.9170000000000013E-2</v>
      </c>
      <c r="F23" s="46">
        <f>AA_corrected!I98</f>
        <v>0.13255000000000003</v>
      </c>
    </row>
    <row r="24" spans="1:7" x14ac:dyDescent="0.2">
      <c r="B24">
        <v>95</v>
      </c>
      <c r="C24">
        <f>AA_corrected!J76</f>
        <v>0.15906000000000001</v>
      </c>
      <c r="D24">
        <f>AA_corrected!J146</f>
        <v>0.19641500000000001</v>
      </c>
      <c r="E24">
        <f>AA_corrected!J168</f>
        <v>0.10122000000000002</v>
      </c>
      <c r="F24" s="46">
        <f>AA_corrected!J98</f>
        <v>9.8809999999999995E-2</v>
      </c>
    </row>
    <row r="25" spans="1:7" x14ac:dyDescent="0.2">
      <c r="B25">
        <v>161</v>
      </c>
      <c r="C25">
        <f>AA_corrected!K76</f>
        <v>3.3230483181861767E-2</v>
      </c>
      <c r="D25">
        <f>AA_corrected!K146</f>
        <v>9.7605000000000011E-2</v>
      </c>
      <c r="E25">
        <f>AA_corrected!K168</f>
        <v>5.3020000000000005E-2</v>
      </c>
      <c r="F25" s="46">
        <f>AA_corrected!K98</f>
        <v>3.4945000000000004E-2</v>
      </c>
    </row>
    <row r="29" spans="1:7" x14ac:dyDescent="0.2">
      <c r="A29" t="s">
        <v>77</v>
      </c>
      <c r="B29" t="s">
        <v>83</v>
      </c>
      <c r="C29" s="46">
        <f>SLOPE(C17:C20,C6:C9)*1000000*2*C3/60*1000</f>
        <v>-0.3160943007244395</v>
      </c>
      <c r="G29" t="s">
        <v>79</v>
      </c>
    </row>
    <row r="30" spans="1:7" x14ac:dyDescent="0.2">
      <c r="B30" t="s">
        <v>98</v>
      </c>
      <c r="C30">
        <f>SLOPE(C20:C23,C9:C12)*1000000*2*C3/60*1000</f>
        <v>-9.5670083862241462E-2</v>
      </c>
    </row>
    <row r="32" spans="1:7" x14ac:dyDescent="0.2">
      <c r="A32" t="s">
        <v>77</v>
      </c>
      <c r="B32" t="s">
        <v>80</v>
      </c>
      <c r="D32">
        <f>SLOPE(D17:D21,D6:D10)*1000000*D3/60*1000*2</f>
        <v>-0.31561837474655574</v>
      </c>
      <c r="G32" t="s">
        <v>79</v>
      </c>
    </row>
    <row r="34" spans="2:7" x14ac:dyDescent="0.2">
      <c r="B34" t="s">
        <v>81</v>
      </c>
      <c r="E34">
        <f>SLOPE(E17:E24,B17:B24)*2/E4*1000000/60*1000</f>
        <v>-0.49826278674909941</v>
      </c>
      <c r="F34">
        <f>SLOPE(F17:F24,B17:B24)*2/F4*1000000/60*1000</f>
        <v>-0.54082621074480264</v>
      </c>
      <c r="G34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GROWTH CURVES ALL_JRH</vt:lpstr>
      <vt:lpstr>AAHPLC - COMPL</vt:lpstr>
      <vt:lpstr>AA-HPLC RAW VALUES_JRH</vt:lpstr>
      <vt:lpstr>Glc_pyr_allconditions</vt:lpstr>
      <vt:lpstr>AA_corrected</vt:lpstr>
      <vt:lpstr>Glc_flux </vt:lpstr>
      <vt:lpstr>Pyr_flux</vt:lpstr>
      <vt:lpstr>Gln-flux</vt:lpstr>
      <vt:lpstr>Ser_flux</vt:lpstr>
      <vt:lpstr>Glu_flux</vt:lpstr>
      <vt:lpstr>His_flux </vt:lpstr>
      <vt:lpstr>Gly_flux</vt:lpstr>
      <vt:lpstr>Thr_flux</vt:lpstr>
      <vt:lpstr>Tyr_flux </vt:lpstr>
      <vt:lpstr>Cys_flux</vt:lpstr>
      <vt:lpstr>Val_flux</vt:lpstr>
      <vt:lpstr>Met_flux</vt:lpstr>
      <vt:lpstr>Phe_flux</vt:lpstr>
      <vt:lpstr>Iso_flux</vt:lpstr>
      <vt:lpstr>leu_flux</vt:lpstr>
      <vt:lpstr>Lys_flux</vt:lpstr>
      <vt:lpstr>overview fluxes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Avlant Nilsson</cp:lastModifiedBy>
  <cp:revision>44</cp:revision>
  <cp:lastPrinted>2017-08-07T09:22:42Z</cp:lastPrinted>
  <dcterms:created xsi:type="dcterms:W3CDTF">2017-06-28T11:36:38Z</dcterms:created>
  <dcterms:modified xsi:type="dcterms:W3CDTF">2017-09-11T16:00:23Z</dcterms:modified>
</cp:coreProperties>
</file>