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hD\ChildEnergyProject\growthToolBox\fbaModel\"/>
    </mc:Choice>
  </mc:AlternateContent>
  <bookViews>
    <workbookView xWindow="480" yWindow="375" windowWidth="20010" windowHeight="627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M21" i="1" l="1"/>
  <c r="M27" i="1"/>
  <c r="M25" i="1" l="1"/>
  <c r="M23" i="1"/>
  <c r="N23" i="1" s="1"/>
  <c r="J17" i="1"/>
  <c r="K4" i="1" s="1"/>
  <c r="M4" i="1" s="1"/>
  <c r="M16" i="1"/>
  <c r="M15" i="1"/>
  <c r="M14" i="1"/>
  <c r="M13" i="1"/>
  <c r="M12" i="1"/>
  <c r="M11" i="1"/>
  <c r="M10" i="1"/>
  <c r="K7" i="1" l="1"/>
  <c r="M7" i="1" s="1"/>
  <c r="K15" i="1"/>
  <c r="K11" i="1"/>
  <c r="K6" i="1"/>
  <c r="M6" i="1" s="1"/>
  <c r="K3" i="1"/>
  <c r="M3" i="1" s="1"/>
  <c r="K13" i="1"/>
  <c r="K9" i="1"/>
  <c r="M9" i="1" s="1"/>
  <c r="K5" i="1"/>
  <c r="M5" i="1" s="1"/>
  <c r="K14" i="1"/>
  <c r="K10" i="1"/>
  <c r="K16" i="1"/>
  <c r="K12" i="1"/>
  <c r="K8" i="1"/>
  <c r="M8" i="1" s="1"/>
  <c r="M17" i="1" l="1"/>
  <c r="N15" i="1" s="1"/>
  <c r="N14" i="1"/>
  <c r="N7" i="1" l="1"/>
  <c r="N13" i="1"/>
  <c r="N6" i="1"/>
  <c r="M18" i="1"/>
  <c r="M19" i="1" s="1"/>
  <c r="N10" i="1"/>
  <c r="N8" i="1"/>
  <c r="N5" i="1"/>
  <c r="N3" i="1"/>
  <c r="N16" i="1"/>
  <c r="N4" i="1"/>
  <c r="N11" i="1"/>
  <c r="N12" i="1"/>
  <c r="N9" i="1"/>
  <c r="N17" i="1" l="1"/>
  <c r="H44" i="1" l="1"/>
</calcChain>
</file>

<file path=xl/sharedStrings.xml><?xml version="1.0" encoding="utf-8"?>
<sst xmlns="http://schemas.openxmlformats.org/spreadsheetml/2006/main" count="63" uniqueCount="43">
  <si>
    <t>myristic acid[c]</t>
  </si>
  <si>
    <t>C1410</t>
  </si>
  <si>
    <t>palmitate[c]</t>
  </si>
  <si>
    <t>C1610</t>
  </si>
  <si>
    <t>stearate[c]</t>
  </si>
  <si>
    <t>C1810</t>
  </si>
  <si>
    <t>palmitolate[c]</t>
  </si>
  <si>
    <t>C1611 w7</t>
  </si>
  <si>
    <t>oleate[c]</t>
  </si>
  <si>
    <t>C1811 W9</t>
  </si>
  <si>
    <t>dihomo-gamma-linolenate[c]</t>
  </si>
  <si>
    <t>C2013w6</t>
  </si>
  <si>
    <t>arachidonate[c]</t>
  </si>
  <si>
    <t>C2014w6</t>
  </si>
  <si>
    <t>DHA[c]</t>
  </si>
  <si>
    <t>C2216w3</t>
  </si>
  <si>
    <t>Approx ATP exp for growth</t>
  </si>
  <si>
    <t>kcal/g</t>
  </si>
  <si>
    <t>kcal/mol ATP</t>
  </si>
  <si>
    <t>ATP approx</t>
  </si>
  <si>
    <t>Lipid</t>
  </si>
  <si>
    <t>TG</t>
  </si>
  <si>
    <t>WeightPercent</t>
  </si>
  <si>
    <t>Normalized</t>
  </si>
  <si>
    <t>MolWeight</t>
  </si>
  <si>
    <t>Normalized Mol ratio</t>
  </si>
  <si>
    <t>pentadecylic acid[c]</t>
  </si>
  <si>
    <t>C1510</t>
  </si>
  <si>
    <t>margaric acid[c]</t>
  </si>
  <si>
    <t>C1710</t>
  </si>
  <si>
    <t>linoleate[c]</t>
  </si>
  <si>
    <t>C1812w6</t>
  </si>
  <si>
    <t>linolenate[c]</t>
  </si>
  <si>
    <t>C1813w3</t>
  </si>
  <si>
    <t>EPA[c]</t>
  </si>
  <si>
    <t>C2015w3</t>
  </si>
  <si>
    <t>DPA[c]</t>
  </si>
  <si>
    <t>C2215w3</t>
  </si>
  <si>
    <t>AverageMolWeight</t>
  </si>
  <si>
    <t>Mol Fat</t>
  </si>
  <si>
    <t>Fat compromise</t>
  </si>
  <si>
    <t>Biomass equation factor</t>
  </si>
  <si>
    <t>Value to use: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</si>
</sst>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222222"/>
      <name val="Arial"/>
      <family val="2"/>
    </font>
    <font>
      <b/>
      <sz val="11"/>
      <color rgb="FF0070C0"/>
      <name val="Calibri"/>
      <family val="2"/>
      <scheme val="minor"/>
    </font>
    <font>
      <sz val="11"/>
      <color rgb="FF000000"/>
      <name val="Helvetica"/>
      <family val="2"/>
    </font>
    <font>
      <sz val="11.5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10" fontId="0" fillId="0" borderId="0" xfId="0" applyNumberFormat="1"/>
    <xf numFmtId="0" fontId="0" fillId="0" borderId="0" xfId="0" applyFont="1"/>
    <xf numFmtId="0" fontId="0" fillId="0" borderId="0" xfId="0" applyFont="1" applyFill="1"/>
    <xf numFmtId="0" fontId="0" fillId="0" borderId="0" xfId="0" applyFill="1"/>
    <xf numFmtId="0" fontId="3" fillId="0" borderId="0" xfId="0" applyFont="1"/>
    <xf numFmtId="0" fontId="4" fillId="0" borderId="0" xfId="0" applyFont="1"/>
    <xf numFmtId="164" fontId="5" fillId="0" borderId="1" xfId="0" applyNumberFormat="1" applyFont="1" applyBorder="1" applyAlignment="1">
      <alignment horizontal="left" vertical="top" wrapText="1"/>
    </xf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Z66"/>
  <sheetViews>
    <sheetView tabSelected="1" topLeftCell="D1" workbookViewId="0">
      <selection activeCell="M21" sqref="M21"/>
    </sheetView>
  </sheetViews>
  <sheetFormatPr defaultRowHeight="15" x14ac:dyDescent="0.25"/>
  <cols>
    <col min="6" max="6" width="12.7109375" bestFit="1" customWidth="1"/>
    <col min="7" max="7" width="16.7109375" customWidth="1"/>
    <col min="9" max="9" width="15.140625" customWidth="1"/>
    <col min="10" max="10" width="21" customWidth="1"/>
    <col min="12" max="12" width="16.42578125" customWidth="1"/>
  </cols>
  <sheetData>
    <row r="1" spans="8:26" x14ac:dyDescent="0.25">
      <c r="H1" t="s">
        <v>20</v>
      </c>
    </row>
    <row r="2" spans="8:26" x14ac:dyDescent="0.25">
      <c r="H2" t="s">
        <v>21</v>
      </c>
      <c r="J2" t="s">
        <v>22</v>
      </c>
      <c r="K2" t="s">
        <v>23</v>
      </c>
      <c r="L2" t="s">
        <v>24</v>
      </c>
      <c r="N2" t="s">
        <v>25</v>
      </c>
    </row>
    <row r="3" spans="8:26" x14ac:dyDescent="0.25">
      <c r="H3" s="4" t="s">
        <v>0</v>
      </c>
      <c r="I3" t="s">
        <v>1</v>
      </c>
      <c r="J3">
        <v>3</v>
      </c>
      <c r="K3">
        <f t="shared" ref="K3:K16" si="0">J3/($J$17/100)</f>
        <v>3.1796502384737675</v>
      </c>
      <c r="L3" s="4">
        <v>228.2089</v>
      </c>
      <c r="M3">
        <f>K3/L3</f>
        <v>1.393306851079764E-2</v>
      </c>
      <c r="N3" s="10">
        <f t="shared" ref="N3:N16" si="1">M3/M$17</f>
        <v>3.8371601515428233E-2</v>
      </c>
      <c r="O3" s="4" t="s">
        <v>0</v>
      </c>
    </row>
    <row r="4" spans="8:26" x14ac:dyDescent="0.25">
      <c r="H4" s="6" t="s">
        <v>26</v>
      </c>
      <c r="I4" t="s">
        <v>27</v>
      </c>
      <c r="J4">
        <v>0.3</v>
      </c>
      <c r="K4">
        <f t="shared" si="0"/>
        <v>0.31796502384737674</v>
      </c>
      <c r="L4" s="5">
        <v>242.22460000000001</v>
      </c>
      <c r="M4">
        <f t="shared" ref="M4:M9" si="2">K4/L4</f>
        <v>1.312686753729294E-3</v>
      </c>
      <c r="N4" s="10">
        <f t="shared" si="1"/>
        <v>3.6151328036352253E-3</v>
      </c>
      <c r="O4" s="6" t="s">
        <v>26</v>
      </c>
    </row>
    <row r="5" spans="8:26" x14ac:dyDescent="0.25">
      <c r="H5" t="s">
        <v>2</v>
      </c>
      <c r="I5" t="s">
        <v>3</v>
      </c>
      <c r="J5">
        <v>22.79</v>
      </c>
      <c r="K5">
        <f t="shared" si="0"/>
        <v>24.154742978272385</v>
      </c>
      <c r="L5" s="5">
        <v>256.24020000000002</v>
      </c>
      <c r="M5">
        <f t="shared" si="2"/>
        <v>9.4266016722873242E-2</v>
      </c>
      <c r="N5" s="10">
        <f t="shared" si="1"/>
        <v>0.25960814212128724</v>
      </c>
      <c r="O5" t="s">
        <v>2</v>
      </c>
      <c r="Z5" s="9"/>
    </row>
    <row r="6" spans="8:26" x14ac:dyDescent="0.25">
      <c r="H6" s="6" t="s">
        <v>28</v>
      </c>
      <c r="I6" t="s">
        <v>29</v>
      </c>
      <c r="J6">
        <v>0.28999999999999998</v>
      </c>
      <c r="K6">
        <f t="shared" si="0"/>
        <v>0.30736618971913082</v>
      </c>
      <c r="L6" s="5">
        <v>270.2559</v>
      </c>
      <c r="M6">
        <f t="shared" si="2"/>
        <v>1.1373153730191675E-3</v>
      </c>
      <c r="N6" s="10">
        <f t="shared" si="1"/>
        <v>3.1321608916974868E-3</v>
      </c>
      <c r="O6" s="6" t="s">
        <v>28</v>
      </c>
    </row>
    <row r="7" spans="8:26" x14ac:dyDescent="0.25">
      <c r="H7" s="4" t="s">
        <v>4</v>
      </c>
      <c r="I7" t="s">
        <v>5</v>
      </c>
      <c r="J7">
        <v>6.67</v>
      </c>
      <c r="K7">
        <f t="shared" si="0"/>
        <v>7.06942236354001</v>
      </c>
      <c r="L7" s="4">
        <v>284.2715</v>
      </c>
      <c r="M7">
        <f t="shared" si="2"/>
        <v>2.4868558274536878E-2</v>
      </c>
      <c r="N7" s="10">
        <f t="shared" si="1"/>
        <v>6.848788604134308E-2</v>
      </c>
      <c r="O7" s="4" t="s">
        <v>4</v>
      </c>
      <c r="X7" s="3"/>
    </row>
    <row r="8" spans="8:26" x14ac:dyDescent="0.25">
      <c r="H8" t="s">
        <v>6</v>
      </c>
      <c r="I8" t="s">
        <v>7</v>
      </c>
      <c r="J8">
        <v>2.71</v>
      </c>
      <c r="K8">
        <f t="shared" si="0"/>
        <v>2.8722840487546364</v>
      </c>
      <c r="L8" s="5">
        <v>254.22460000000001</v>
      </c>
      <c r="M8">
        <f t="shared" si="2"/>
        <v>1.1298214447990621E-2</v>
      </c>
      <c r="N8" s="10">
        <f t="shared" si="1"/>
        <v>3.1115226505789378E-2</v>
      </c>
      <c r="O8" t="s">
        <v>6</v>
      </c>
      <c r="X8" s="3"/>
      <c r="Y8" s="3"/>
    </row>
    <row r="9" spans="8:26" x14ac:dyDescent="0.25">
      <c r="H9" s="4" t="s">
        <v>8</v>
      </c>
      <c r="I9" t="s">
        <v>9</v>
      </c>
      <c r="J9">
        <v>40.79</v>
      </c>
      <c r="K9">
        <f t="shared" si="0"/>
        <v>43.23264440911499</v>
      </c>
      <c r="L9" s="4">
        <v>282.2559</v>
      </c>
      <c r="M9">
        <f t="shared" si="2"/>
        <v>0.15316825763116021</v>
      </c>
      <c r="N9" s="10">
        <f t="shared" si="1"/>
        <v>0.4218246211938611</v>
      </c>
      <c r="O9" s="4" t="s">
        <v>8</v>
      </c>
      <c r="X9" s="3"/>
      <c r="Y9" s="3"/>
    </row>
    <row r="10" spans="8:26" x14ac:dyDescent="0.25">
      <c r="H10" s="7" t="s">
        <v>30</v>
      </c>
      <c r="I10" t="s">
        <v>31</v>
      </c>
      <c r="J10">
        <v>16.23</v>
      </c>
      <c r="K10">
        <f t="shared" si="0"/>
        <v>17.201907790143082</v>
      </c>
      <c r="L10">
        <v>280.24020000000002</v>
      </c>
      <c r="M10">
        <f t="shared" ref="M10:M16" si="3">J10/L10</f>
        <v>5.7914603258204925E-2</v>
      </c>
      <c r="N10" s="10">
        <f t="shared" si="1"/>
        <v>0.15949652988684973</v>
      </c>
      <c r="O10" s="7" t="s">
        <v>30</v>
      </c>
      <c r="X10" s="3"/>
      <c r="Y10" s="3"/>
    </row>
    <row r="11" spans="8:26" x14ac:dyDescent="0.25">
      <c r="H11" s="7" t="s">
        <v>32</v>
      </c>
      <c r="I11" t="s">
        <v>33</v>
      </c>
      <c r="J11">
        <v>0.51</v>
      </c>
      <c r="K11">
        <f t="shared" si="0"/>
        <v>0.54054054054054046</v>
      </c>
      <c r="L11" s="4">
        <v>278.22460000000001</v>
      </c>
      <c r="M11">
        <f t="shared" si="3"/>
        <v>1.8330514267969114E-3</v>
      </c>
      <c r="N11" s="10">
        <f t="shared" si="1"/>
        <v>5.0482145301897745E-3</v>
      </c>
      <c r="O11" s="7" t="s">
        <v>32</v>
      </c>
      <c r="X11" s="3"/>
      <c r="Y11" s="3"/>
    </row>
    <row r="12" spans="8:26" x14ac:dyDescent="0.25">
      <c r="H12" s="4" t="s">
        <v>10</v>
      </c>
      <c r="I12" t="s">
        <v>11</v>
      </c>
      <c r="J12">
        <v>0.26</v>
      </c>
      <c r="K12">
        <f t="shared" si="0"/>
        <v>0.27556968733439319</v>
      </c>
      <c r="L12" s="4">
        <v>306.2559</v>
      </c>
      <c r="M12">
        <f t="shared" si="3"/>
        <v>8.4896323630010069E-4</v>
      </c>
      <c r="N12" s="10">
        <f t="shared" si="1"/>
        <v>2.3380405385440028E-3</v>
      </c>
      <c r="O12" s="4" t="s">
        <v>10</v>
      </c>
      <c r="X12" s="3"/>
      <c r="Y12" s="3"/>
    </row>
    <row r="13" spans="8:26" x14ac:dyDescent="0.25">
      <c r="H13" s="4" t="s">
        <v>12</v>
      </c>
      <c r="I13" t="s">
        <v>13</v>
      </c>
      <c r="J13">
        <v>0.35</v>
      </c>
      <c r="K13">
        <f t="shared" si="0"/>
        <v>0.3709591944886062</v>
      </c>
      <c r="L13" s="4">
        <v>304.24020000000002</v>
      </c>
      <c r="M13">
        <f t="shared" si="3"/>
        <v>1.1504068167191579E-3</v>
      </c>
      <c r="N13" s="10">
        <f t="shared" si="1"/>
        <v>3.1682146626617505E-3</v>
      </c>
      <c r="O13" s="4" t="s">
        <v>12</v>
      </c>
      <c r="X13" s="3"/>
    </row>
    <row r="14" spans="8:26" x14ac:dyDescent="0.25">
      <c r="H14" s="4" t="s">
        <v>34</v>
      </c>
      <c r="I14" t="s">
        <v>35</v>
      </c>
      <c r="J14">
        <v>0.04</v>
      </c>
      <c r="K14">
        <f t="shared" si="0"/>
        <v>4.2395336512983564E-2</v>
      </c>
      <c r="L14" s="4">
        <v>302.22460000000001</v>
      </c>
      <c r="M14">
        <f t="shared" si="3"/>
        <v>1.3235189987843477E-4</v>
      </c>
      <c r="N14" s="10">
        <f t="shared" si="1"/>
        <v>3.6449647527459232E-4</v>
      </c>
      <c r="O14" s="4" t="s">
        <v>34</v>
      </c>
      <c r="X14" s="3"/>
    </row>
    <row r="15" spans="8:26" x14ac:dyDescent="0.25">
      <c r="H15" s="4" t="s">
        <v>36</v>
      </c>
      <c r="I15" t="s">
        <v>37</v>
      </c>
      <c r="J15">
        <v>0.2</v>
      </c>
      <c r="K15">
        <f t="shared" si="0"/>
        <v>0.21197668256491783</v>
      </c>
      <c r="L15" s="4">
        <v>330.2559</v>
      </c>
      <c r="M15">
        <f t="shared" si="3"/>
        <v>6.0559099776870005E-4</v>
      </c>
      <c r="N15" s="10">
        <f t="shared" si="1"/>
        <v>1.6677946017205686E-3</v>
      </c>
      <c r="O15" s="4" t="s">
        <v>36</v>
      </c>
    </row>
    <row r="16" spans="8:26" x14ac:dyDescent="0.25">
      <c r="H16" s="4" t="s">
        <v>14</v>
      </c>
      <c r="I16" t="s">
        <v>15</v>
      </c>
      <c r="J16">
        <v>0.21</v>
      </c>
      <c r="K16">
        <f t="shared" si="0"/>
        <v>0.22257551669316372</v>
      </c>
      <c r="L16" s="4">
        <v>328.24020000000002</v>
      </c>
      <c r="M16">
        <f t="shared" si="3"/>
        <v>6.3977538400232503E-4</v>
      </c>
      <c r="N16" s="10">
        <f t="shared" si="1"/>
        <v>1.7619382317177669E-3</v>
      </c>
      <c r="O16" s="4" t="s">
        <v>14</v>
      </c>
    </row>
    <row r="17" spans="8:15" x14ac:dyDescent="0.25">
      <c r="J17">
        <f>SUM(J3:J16)</f>
        <v>94.350000000000009</v>
      </c>
      <c r="M17">
        <f>SUM(M3:M16)</f>
        <v>0.36310886073377763</v>
      </c>
      <c r="N17">
        <f>SUM(N3:N16)</f>
        <v>1</v>
      </c>
    </row>
    <row r="18" spans="8:15" x14ac:dyDescent="0.25">
      <c r="L18" t="s">
        <v>38</v>
      </c>
      <c r="M18">
        <f>100/M17</f>
        <v>275.39950360318392</v>
      </c>
    </row>
    <row r="19" spans="8:15" x14ac:dyDescent="0.25">
      <c r="L19" t="s">
        <v>39</v>
      </c>
      <c r="M19" s="1">
        <f>1000/M18</f>
        <v>3.6310886073377762</v>
      </c>
    </row>
    <row r="20" spans="8:15" x14ac:dyDescent="0.25">
      <c r="L20" t="s">
        <v>41</v>
      </c>
      <c r="M20">
        <v>0.95</v>
      </c>
    </row>
    <row r="21" spans="8:15" x14ac:dyDescent="0.25">
      <c r="L21" t="s">
        <v>42</v>
      </c>
      <c r="M21" s="11">
        <f>M20*M19</f>
        <v>3.4495341769708872</v>
      </c>
    </row>
    <row r="22" spans="8:15" x14ac:dyDescent="0.25">
      <c r="H22" t="s">
        <v>40</v>
      </c>
    </row>
    <row r="23" spans="8:15" x14ac:dyDescent="0.25">
      <c r="H23" t="s">
        <v>2</v>
      </c>
      <c r="I23" t="s">
        <v>3</v>
      </c>
      <c r="K23">
        <v>100</v>
      </c>
      <c r="L23" s="5">
        <v>256.24020000000002</v>
      </c>
      <c r="M23">
        <f t="shared" ref="M23" si="4">K23/L23</f>
        <v>0.39025882745954771</v>
      </c>
      <c r="N23">
        <f>M23/M$17</f>
        <v>1.0747708735912005</v>
      </c>
      <c r="O23" t="s">
        <v>2</v>
      </c>
    </row>
    <row r="25" spans="8:15" x14ac:dyDescent="0.25">
      <c r="L25" t="s">
        <v>39</v>
      </c>
      <c r="M25" s="1">
        <f>1000/L23</f>
        <v>3.9025882745954772</v>
      </c>
    </row>
    <row r="26" spans="8:15" x14ac:dyDescent="0.25">
      <c r="L26" t="s">
        <v>41</v>
      </c>
      <c r="M26">
        <v>0.95</v>
      </c>
    </row>
    <row r="27" spans="8:15" x14ac:dyDescent="0.25">
      <c r="L27" t="s">
        <v>42</v>
      </c>
      <c r="M27" s="11">
        <f>M26*M25</f>
        <v>3.7074588608657031</v>
      </c>
    </row>
    <row r="41" spans="7:9" x14ac:dyDescent="0.25">
      <c r="H41" t="s">
        <v>16</v>
      </c>
    </row>
    <row r="42" spans="7:9" x14ac:dyDescent="0.25">
      <c r="H42">
        <v>2.46</v>
      </c>
      <c r="I42" t="s">
        <v>17</v>
      </c>
    </row>
    <row r="43" spans="7:9" x14ac:dyDescent="0.25">
      <c r="H43">
        <v>28.125</v>
      </c>
      <c r="I43" t="s">
        <v>18</v>
      </c>
    </row>
    <row r="44" spans="7:9" x14ac:dyDescent="0.25">
      <c r="G44" t="s">
        <v>19</v>
      </c>
      <c r="H44">
        <f>H42*1000/H43</f>
        <v>87.466666666666669</v>
      </c>
    </row>
    <row r="50" spans="5:17" x14ac:dyDescent="0.25">
      <c r="E50" s="4"/>
    </row>
    <row r="51" spans="5:17" x14ac:dyDescent="0.25">
      <c r="E51" s="6"/>
      <c r="I51" s="5"/>
      <c r="M51" s="2"/>
      <c r="Q51" s="6"/>
    </row>
    <row r="52" spans="5:17" x14ac:dyDescent="0.25">
      <c r="I52" s="5"/>
    </row>
    <row r="53" spans="5:17" x14ac:dyDescent="0.25">
      <c r="E53" s="6"/>
      <c r="I53" s="5"/>
      <c r="Q53" s="6"/>
    </row>
    <row r="54" spans="5:17" x14ac:dyDescent="0.25">
      <c r="E54" s="4"/>
      <c r="I54" s="4"/>
      <c r="Q54" s="4"/>
    </row>
    <row r="55" spans="5:17" x14ac:dyDescent="0.25">
      <c r="I55" s="5"/>
    </row>
    <row r="56" spans="5:17" x14ac:dyDescent="0.25">
      <c r="E56" s="4"/>
      <c r="I56" s="4"/>
      <c r="Q56" s="4"/>
    </row>
    <row r="57" spans="5:17" x14ac:dyDescent="0.25">
      <c r="E57" s="7"/>
      <c r="Q57" s="7"/>
    </row>
    <row r="58" spans="5:17" x14ac:dyDescent="0.25">
      <c r="E58" s="7"/>
      <c r="I58" s="4"/>
      <c r="Q58" s="7"/>
    </row>
    <row r="59" spans="5:17" x14ac:dyDescent="0.25">
      <c r="E59" s="4"/>
      <c r="I59" s="4"/>
      <c r="Q59" s="4"/>
    </row>
    <row r="60" spans="5:17" x14ac:dyDescent="0.25">
      <c r="E60" s="4"/>
      <c r="I60" s="4"/>
      <c r="Q60" s="4"/>
    </row>
    <row r="61" spans="5:17" x14ac:dyDescent="0.25">
      <c r="E61" s="4"/>
      <c r="I61" s="4"/>
      <c r="Q61" s="4"/>
    </row>
    <row r="62" spans="5:17" x14ac:dyDescent="0.25">
      <c r="E62" s="4"/>
      <c r="I62" s="4"/>
      <c r="Q62" s="4"/>
    </row>
    <row r="63" spans="5:17" x14ac:dyDescent="0.25">
      <c r="E63" s="4"/>
      <c r="I63" s="4"/>
      <c r="Q63" s="4"/>
    </row>
    <row r="66" spans="8:8" x14ac:dyDescent="0.25">
      <c r="H66" s="8"/>
    </row>
  </sheetData>
  <sortState ref="I4:J24">
    <sortCondition ref="J4:J2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Chalmers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Avlant Nilsson</dc:creator>
  <cp:lastModifiedBy>Avlant Nilsson</cp:lastModifiedBy>
  <dcterms:created xsi:type="dcterms:W3CDTF">2015-01-28T13:26:24Z</dcterms:created>
  <dcterms:modified xsi:type="dcterms:W3CDTF">2016-02-04T14:31:15Z</dcterms:modified>
</cp:coreProperties>
</file>