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GEM\bookChapter\"/>
    </mc:Choice>
  </mc:AlternateContent>
  <xr:revisionPtr revIDLastSave="0" documentId="13_ncr:1_{BDC4DEF3-4CE8-436D-BD73-8D33D2DAB535}" xr6:coauthVersionLast="36" xr6:coauthVersionMax="36" xr10:uidLastSave="{00000000-0000-0000-0000-000000000000}"/>
  <bookViews>
    <workbookView xWindow="0" yWindow="0" windowWidth="38400" windowHeight="17625" xr2:uid="{6BD471C0-448F-42CA-B3A5-1BF336BA9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B46" i="1"/>
  <c r="D28" i="1" s="1"/>
  <c r="D15" i="1"/>
  <c r="E15" i="1" s="1"/>
  <c r="D14" i="1"/>
  <c r="B17" i="1"/>
  <c r="D13" i="1" s="1"/>
  <c r="E13" i="1" s="1"/>
  <c r="G15" i="1"/>
  <c r="E14" i="1"/>
  <c r="G6" i="1"/>
  <c r="D5" i="1"/>
  <c r="D6" i="1"/>
  <c r="D7" i="1"/>
  <c r="D4" i="1"/>
  <c r="G4" i="1" s="1"/>
  <c r="G8" i="1" s="1"/>
  <c r="E4" i="1" l="1"/>
  <c r="E7" i="1"/>
  <c r="E6" i="1"/>
  <c r="E5" i="1"/>
  <c r="E28" i="1"/>
  <c r="D35" i="1"/>
  <c r="D27" i="1"/>
  <c r="D42" i="1"/>
  <c r="D30" i="1"/>
  <c r="D16" i="1"/>
  <c r="E16" i="1" s="1"/>
  <c r="G13" i="1" s="1"/>
  <c r="G17" i="1" s="1"/>
  <c r="D45" i="1"/>
  <c r="D41" i="1"/>
  <c r="D37" i="1"/>
  <c r="D33" i="1"/>
  <c r="D29" i="1"/>
  <c r="D43" i="1"/>
  <c r="D39" i="1"/>
  <c r="D31" i="1"/>
  <c r="D26" i="1"/>
  <c r="D38" i="1"/>
  <c r="D34" i="1"/>
  <c r="D44" i="1"/>
  <c r="D40" i="1"/>
  <c r="D36" i="1"/>
  <c r="D32" i="1"/>
  <c r="E34" i="1" l="1"/>
  <c r="E37" i="1"/>
  <c r="E36" i="1"/>
  <c r="E43" i="1"/>
  <c r="E41" i="1"/>
  <c r="E42" i="1"/>
  <c r="E44" i="1"/>
  <c r="E31" i="1"/>
  <c r="E33" i="1"/>
  <c r="E35" i="1"/>
  <c r="E32" i="1"/>
  <c r="E39" i="1"/>
  <c r="E30" i="1"/>
  <c r="E38" i="1"/>
  <c r="E40" i="1"/>
  <c r="E26" i="1"/>
  <c r="E29" i="1"/>
  <c r="E45" i="1"/>
  <c r="E27" i="1"/>
  <c r="F13" i="1"/>
  <c r="F16" i="1"/>
  <c r="F15" i="1"/>
  <c r="F14" i="1"/>
  <c r="G26" i="1" l="1"/>
  <c r="G30" i="1" s="1"/>
  <c r="F28" i="1" l="1"/>
  <c r="F34" i="1"/>
  <c r="F33" i="1"/>
  <c r="F32" i="1"/>
  <c r="F29" i="1"/>
  <c r="F27" i="1"/>
  <c r="F37" i="1"/>
  <c r="F43" i="1"/>
  <c r="F35" i="1"/>
  <c r="F38" i="1"/>
  <c r="F39" i="1"/>
  <c r="F26" i="1"/>
  <c r="F36" i="1"/>
  <c r="F41" i="1"/>
  <c r="F44" i="1"/>
  <c r="F30" i="1"/>
  <c r="F40" i="1"/>
  <c r="F42" i="1"/>
  <c r="F45" i="1"/>
  <c r="F31" i="1"/>
</calcChain>
</file>

<file path=xl/sharedStrings.xml><?xml version="1.0" encoding="utf-8"?>
<sst xmlns="http://schemas.openxmlformats.org/spreadsheetml/2006/main" count="114" uniqueCount="65">
  <si>
    <t>Nucleotide</t>
  </si>
  <si>
    <t>MW (g/mol)</t>
  </si>
  <si>
    <t>ratio in DNA</t>
  </si>
  <si>
    <t>g if 1 mol of nucleotides</t>
  </si>
  <si>
    <t>sum of all nucleotides (g)</t>
  </si>
  <si>
    <t>mmol/gDCW</t>
  </si>
  <si>
    <t>dAMP</t>
  </si>
  <si>
    <t>dCMP</t>
  </si>
  <si>
    <t>ratio of DNA (g/gDCW)</t>
  </si>
  <si>
    <t>dGMP</t>
  </si>
  <si>
    <t>dTMP</t>
  </si>
  <si>
    <t>how much less DNA is required</t>
  </si>
  <si>
    <t>AMP</t>
  </si>
  <si>
    <t>CMP</t>
  </si>
  <si>
    <t>GMP</t>
  </si>
  <si>
    <t>UMP</t>
  </si>
  <si>
    <t>Ribonucleotide</t>
  </si>
  <si>
    <t>g if 1 mol of ribonucleotides</t>
  </si>
  <si>
    <t>sum of all ribonucleotides (g)</t>
  </si>
  <si>
    <t>Count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</si>
  <si>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</si>
  <si>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</si>
  <si>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</si>
  <si>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</si>
  <si>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</si>
  <si>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</si>
  <si>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</si>
  <si>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</si>
  <si>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</si>
  <si>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</si>
  <si>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</si>
  <si>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</si>
  <si>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</si>
  <si>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</si>
  <si>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</si>
  <si>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</si>
  <si>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</si>
  <si>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</si>
  <si>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</si>
  <si>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</si>
  <si>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Amio Acid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</si>
  <si>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</si>
  <si>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</si>
  <si>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</si>
  <si>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</si>
  <si>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</si>
  <si>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</si>
  <si>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</si>
  <si>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</si>
  <si>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</si>
  <si>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</si>
  <si>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</si>
  <si>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</si>
  <si>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</si>
  <si>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</si>
  <si>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</si>
  <si>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</si>
  <si>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</si>
  <si>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</si>
  <si>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</si>
  <si>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</si>
  <si>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</si>
  <si>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</si>
  <si>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</si>
  <si>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sum of all AAs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</si>
</sst>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8CD7-9761-4C09-A414-4ADCA602E915}">
  <dimension ref="A1:H71"/>
  <sheetViews>
    <sheetView tabSelected="1" workbookViewId="0">
      <selection activeCell="E51" sqref="E51"/>
    </sheetView>
  </sheetViews>
  <sheetFormatPr defaultRowHeight="15" x14ac:dyDescent="0.25"/>
  <cols>
    <col min="1" max="1" width="15.28515625" bestFit="1" customWidth="1"/>
    <col min="2" max="2" width="12.28515625" bestFit="1" customWidth="1"/>
    <col min="3" max="3" width="18.85546875" bestFit="1" customWidth="1"/>
    <col min="4" max="4" width="27.42578125" bestFit="1" customWidth="1"/>
    <col min="5" max="5" width="31.28515625" bestFit="1" customWidth="1"/>
    <col min="6" max="6" width="13.140625" bestFit="1" customWidth="1"/>
    <col min="7" max="7" width="31.28515625" bestFit="1" customWidth="1"/>
  </cols>
  <sheetData>
    <row r="1" spans="1:7" x14ac:dyDescent="0.25">
      <c r="A1" s="1"/>
    </row>
    <row r="2" spans="1:7" ht="15.75" thickBot="1" x14ac:dyDescent="0.3">
      <c r="A2" s="1"/>
    </row>
    <row r="3" spans="1:7" ht="15.75" thickBot="1" x14ac:dyDescent="0.3">
      <c r="A3" s="4" t="s">
        <v>0</v>
      </c>
      <c r="B3" s="11" t="s">
        <v>1</v>
      </c>
      <c r="C3" s="11" t="s">
        <v>2</v>
      </c>
      <c r="D3" s="11" t="s">
        <v>3</v>
      </c>
      <c r="E3" s="12" t="s">
        <v>5</v>
      </c>
      <c r="F3" s="13"/>
      <c r="G3" s="4" t="s">
        <v>4</v>
      </c>
    </row>
    <row r="4" spans="1:7" ht="15.75" thickBot="1" x14ac:dyDescent="0.3">
      <c r="A4" s="14" t="s">
        <v>6</v>
      </c>
      <c r="B4" s="15">
        <v>331.2</v>
      </c>
      <c r="C4" s="15">
        <v>0.260697495433382</v>
      </c>
      <c r="D4" s="15">
        <f>B4*C4</f>
        <v>86.34301048753612</v>
      </c>
      <c r="E4" s="15">
        <f>(C4/G8)*1000</f>
        <v>1.8937966372080189E-3</v>
      </c>
      <c r="F4" s="13"/>
      <c r="G4" s="14">
        <f>SUM(D4:D7)</f>
        <v>326.93930250456594</v>
      </c>
    </row>
    <row r="5" spans="1:7" ht="15.75" thickBot="1" x14ac:dyDescent="0.3">
      <c r="A5" s="14" t="s">
        <v>7</v>
      </c>
      <c r="B5" s="15">
        <v>307.2</v>
      </c>
      <c r="C5" s="15">
        <v>0.239302504566617</v>
      </c>
      <c r="D5" s="15">
        <f t="shared" ref="D5:D7" si="0">B5*C5</f>
        <v>73.51372940286474</v>
      </c>
      <c r="E5" s="15">
        <f>(C5/G8)*1000</f>
        <v>1.738376034914854E-3</v>
      </c>
      <c r="F5" s="13"/>
      <c r="G5" s="16" t="s">
        <v>8</v>
      </c>
    </row>
    <row r="6" spans="1:7" ht="15.75" thickBot="1" x14ac:dyDescent="0.3">
      <c r="A6" s="14" t="s">
        <v>9</v>
      </c>
      <c r="B6" s="15">
        <v>347.2</v>
      </c>
      <c r="C6" s="15">
        <v>0.239302504566617</v>
      </c>
      <c r="D6" s="15">
        <f t="shared" si="0"/>
        <v>83.085829585529424</v>
      </c>
      <c r="E6" s="15">
        <f>(C6/G8)*1000</f>
        <v>1.738376034914854E-3</v>
      </c>
      <c r="F6" s="13"/>
      <c r="G6" s="14">
        <f>0.003*(9.5/12)</f>
        <v>2.3749999999999999E-3</v>
      </c>
    </row>
    <row r="7" spans="1:7" ht="15.75" thickBot="1" x14ac:dyDescent="0.3">
      <c r="A7" s="14" t="s">
        <v>10</v>
      </c>
      <c r="B7" s="15">
        <v>322.2</v>
      </c>
      <c r="C7" s="17">
        <v>0.260697495433382</v>
      </c>
      <c r="D7" s="15">
        <f t="shared" si="0"/>
        <v>83.996733028635674</v>
      </c>
      <c r="E7" s="15">
        <f>(C7/G8)*1000</f>
        <v>1.8937966372080189E-3</v>
      </c>
      <c r="F7" s="13"/>
      <c r="G7" s="16" t="s">
        <v>11</v>
      </c>
    </row>
    <row r="8" spans="1:7" ht="15.75" thickBot="1" x14ac:dyDescent="0.3">
      <c r="A8" s="18"/>
      <c r="B8" s="19"/>
      <c r="C8" s="19"/>
      <c r="D8" s="20"/>
      <c r="E8" s="15"/>
      <c r="F8" s="13"/>
      <c r="G8" s="14">
        <f>G4/G6</f>
        <v>137658.65368613304</v>
      </c>
    </row>
    <row r="9" spans="1:7" x14ac:dyDescent="0.25">
      <c r="A9" s="1"/>
    </row>
    <row r="10" spans="1:7" x14ac:dyDescent="0.25">
      <c r="A10" s="1"/>
    </row>
    <row r="11" spans="1:7" ht="15.75" thickBot="1" x14ac:dyDescent="0.3">
      <c r="A11" s="1"/>
    </row>
    <row r="12" spans="1:7" ht="15.75" thickBot="1" x14ac:dyDescent="0.3">
      <c r="A12" s="4" t="s">
        <v>16</v>
      </c>
      <c r="B12" s="5" t="s">
        <v>19</v>
      </c>
      <c r="C12" s="4" t="s">
        <v>1</v>
      </c>
      <c r="D12" s="4" t="s">
        <v>61</v>
      </c>
      <c r="E12" s="4" t="s">
        <v>17</v>
      </c>
      <c r="F12" s="6" t="s">
        <v>5</v>
      </c>
      <c r="G12" s="4" t="s">
        <v>18</v>
      </c>
    </row>
    <row r="13" spans="1:7" ht="15.75" thickBot="1" x14ac:dyDescent="0.3">
      <c r="A13" s="7" t="s">
        <v>12</v>
      </c>
      <c r="B13" s="8">
        <v>1897899</v>
      </c>
      <c r="C13" s="7">
        <v>347.2</v>
      </c>
      <c r="D13" s="9">
        <f>B16/B17</f>
        <v>0.23630541779318823</v>
      </c>
      <c r="E13" s="10">
        <f>C13*D13</f>
        <v>82.045241057794954</v>
      </c>
      <c r="F13" s="9">
        <f>(D13/G17)*1000</f>
        <v>4.25470339319911E-2</v>
      </c>
      <c r="G13" s="9">
        <f>SUM(E13:E16)</f>
        <v>338.79284061082637</v>
      </c>
    </row>
    <row r="14" spans="1:7" ht="15.75" thickBot="1" x14ac:dyDescent="0.3">
      <c r="A14" s="7" t="s">
        <v>13</v>
      </c>
      <c r="B14" s="10">
        <v>1681059</v>
      </c>
      <c r="C14" s="7">
        <v>323.2</v>
      </c>
      <c r="D14" s="9">
        <f>B15/B17</f>
        <v>0.25012014396324839</v>
      </c>
      <c r="E14" s="10">
        <f t="shared" ref="E14:E16" si="1">C14*D14</f>
        <v>80.838830528921875</v>
      </c>
      <c r="F14" s="9">
        <f>(D14/G17)*1000</f>
        <v>4.5034389611805135E-2</v>
      </c>
      <c r="G14" s="4" t="s">
        <v>8</v>
      </c>
    </row>
    <row r="15" spans="1:7" ht="15.75" thickBot="1" x14ac:dyDescent="0.3">
      <c r="A15" s="7" t="s">
        <v>14</v>
      </c>
      <c r="B15" s="10">
        <v>1743018</v>
      </c>
      <c r="C15" s="7">
        <v>363.2</v>
      </c>
      <c r="D15" s="9">
        <f>B14/B17</f>
        <v>0.24122913193708517</v>
      </c>
      <c r="E15" s="10">
        <f t="shared" si="1"/>
        <v>87.614420719549329</v>
      </c>
      <c r="F15" s="9">
        <f>(D15/G17)*1000</f>
        <v>4.3433553736353568E-2</v>
      </c>
      <c r="G15" s="9">
        <f>6.1/100</f>
        <v>6.0999999999999999E-2</v>
      </c>
    </row>
    <row r="16" spans="1:7" ht="15.75" thickBot="1" x14ac:dyDescent="0.3">
      <c r="A16" s="7" t="s">
        <v>15</v>
      </c>
      <c r="B16" s="10">
        <v>1646747</v>
      </c>
      <c r="C16" s="7">
        <v>324.2</v>
      </c>
      <c r="D16" s="10">
        <f>B13/B17</f>
        <v>0.27234530630647824</v>
      </c>
      <c r="E16" s="10">
        <f t="shared" si="1"/>
        <v>88.294348304560245</v>
      </c>
      <c r="F16" s="9">
        <f>(D16/G17)*1000</f>
        <v>4.9036052989616483E-2</v>
      </c>
      <c r="G16" s="4" t="s">
        <v>11</v>
      </c>
    </row>
    <row r="17" spans="1:7" ht="15.75" thickBot="1" x14ac:dyDescent="0.3">
      <c r="A17" s="10"/>
      <c r="B17" s="8">
        <f>SUM(B13:B16)</f>
        <v>6968723</v>
      </c>
      <c r="C17" s="10"/>
      <c r="D17" s="10"/>
      <c r="E17" s="10"/>
      <c r="F17" s="9"/>
      <c r="G17" s="9">
        <f>G13/G15</f>
        <v>5553.9809936201045</v>
      </c>
    </row>
    <row r="24" spans="1:7" ht="15.75" thickBot="1" x14ac:dyDescent="0.3"/>
    <row r="25" spans="1:7" ht="15.75" thickBot="1" x14ac:dyDescent="0.3">
      <c r="A25" s="4" t="s">
        <v>40</v>
      </c>
      <c r="B25" s="21" t="s">
        <v>19</v>
      </c>
      <c r="C25" s="4" t="s">
        <v>1</v>
      </c>
      <c r="D25" s="4" t="s">
        <v>62</v>
      </c>
      <c r="E25" s="4" t="s">
        <v>63</v>
      </c>
      <c r="F25" s="6" t="s">
        <v>5</v>
      </c>
      <c r="G25" s="4" t="s">
        <v>64</v>
      </c>
    </row>
    <row r="26" spans="1:7" ht="15.75" thickBot="1" x14ac:dyDescent="0.3">
      <c r="A26" s="17" t="s">
        <v>20</v>
      </c>
      <c r="B26" s="17">
        <v>151581</v>
      </c>
      <c r="C26" s="22">
        <v>89.1</v>
      </c>
      <c r="D26" s="17">
        <f>B26/$B$46</f>
        <v>6.5381249361094226E-2</v>
      </c>
      <c r="E26" s="22">
        <f>C26*D26</f>
        <v>5.8254693180734956</v>
      </c>
      <c r="F26" s="22">
        <f>(D26/$G$30)*1000</f>
        <v>8.9388158336019777E-2</v>
      </c>
      <c r="G26" s="9">
        <f>SUM(E26:E45)</f>
        <v>130.74324989852991</v>
      </c>
    </row>
    <row r="27" spans="1:7" ht="15.75" thickBot="1" x14ac:dyDescent="0.3">
      <c r="A27" s="17" t="s">
        <v>21</v>
      </c>
      <c r="B27" s="17">
        <v>30495</v>
      </c>
      <c r="C27" s="22">
        <v>121.2</v>
      </c>
      <c r="D27" s="17">
        <f t="shared" ref="D27:D45" si="2">B27/$B$46</f>
        <v>1.3153371459922869E-2</v>
      </c>
      <c r="E27" s="22">
        <f t="shared" ref="E27:E45" si="3">C27*D27</f>
        <v>1.5941886209426519</v>
      </c>
      <c r="F27" s="22">
        <f t="shared" ref="F27:F45" si="4">(D27/$G$30)*1000</f>
        <v>1.7983071021149898E-2</v>
      </c>
      <c r="G27" s="4" t="s">
        <v>8</v>
      </c>
    </row>
    <row r="28" spans="1:7" ht="15.75" thickBot="1" x14ac:dyDescent="0.3">
      <c r="A28" s="17" t="s">
        <v>22</v>
      </c>
      <c r="B28" s="17">
        <v>134508</v>
      </c>
      <c r="C28" s="22">
        <v>133.1</v>
      </c>
      <c r="D28" s="17">
        <f t="shared" si="2"/>
        <v>5.8017172924456642E-2</v>
      </c>
      <c r="E28" s="22">
        <f t="shared" si="3"/>
        <v>7.7220857162451786</v>
      </c>
      <c r="F28" s="22">
        <f t="shared" si="4"/>
        <v>7.9320115327523547E-2</v>
      </c>
      <c r="G28" s="9">
        <f>17.875/100</f>
        <v>0.17874999999999999</v>
      </c>
    </row>
    <row r="29" spans="1:7" ht="15.75" thickBot="1" x14ac:dyDescent="0.3">
      <c r="A29" s="17" t="s">
        <v>23</v>
      </c>
      <c r="B29" s="17">
        <v>156932</v>
      </c>
      <c r="C29" s="22">
        <v>147.1</v>
      </c>
      <c r="D29" s="17">
        <f t="shared" si="2"/>
        <v>6.7689289717941165E-2</v>
      </c>
      <c r="E29" s="22">
        <f t="shared" si="3"/>
        <v>9.9570945175091445</v>
      </c>
      <c r="F29" s="22">
        <f t="shared" si="4"/>
        <v>9.2543672782131367E-2</v>
      </c>
      <c r="G29" s="4" t="s">
        <v>11</v>
      </c>
    </row>
    <row r="30" spans="1:7" ht="15.75" thickBot="1" x14ac:dyDescent="0.3">
      <c r="A30" s="17" t="s">
        <v>24</v>
      </c>
      <c r="B30" s="17">
        <v>102253</v>
      </c>
      <c r="C30" s="22">
        <v>165.2</v>
      </c>
      <c r="D30" s="17">
        <f t="shared" si="2"/>
        <v>4.4104662793621685E-2</v>
      </c>
      <c r="E30" s="22">
        <f t="shared" si="3"/>
        <v>7.2860902935063017</v>
      </c>
      <c r="F30" s="22">
        <f t="shared" si="4"/>
        <v>6.0299162522565689E-2</v>
      </c>
      <c r="G30" s="9">
        <f>G26/G28</f>
        <v>731.43076866310446</v>
      </c>
    </row>
    <row r="31" spans="1:7" ht="15.75" thickBot="1" x14ac:dyDescent="0.3">
      <c r="A31" s="17" t="s">
        <v>25</v>
      </c>
      <c r="B31" s="17">
        <v>125867</v>
      </c>
      <c r="C31" s="22">
        <v>75.099999999999994</v>
      </c>
      <c r="D31" s="17">
        <f t="shared" si="2"/>
        <v>5.4290060847552446E-2</v>
      </c>
      <c r="E31" s="22">
        <f t="shared" si="3"/>
        <v>4.0771835696511882</v>
      </c>
      <c r="F31" s="22">
        <f t="shared" si="4"/>
        <v>7.4224469592361855E-2</v>
      </c>
      <c r="G31" s="22"/>
    </row>
    <row r="32" spans="1:7" ht="15.75" thickBot="1" x14ac:dyDescent="0.3">
      <c r="A32" s="17" t="s">
        <v>26</v>
      </c>
      <c r="B32" s="17">
        <v>49886</v>
      </c>
      <c r="C32" s="22">
        <v>155.19999999999999</v>
      </c>
      <c r="D32" s="17">
        <f t="shared" si="2"/>
        <v>2.1517268032454902E-2</v>
      </c>
      <c r="E32" s="22">
        <f t="shared" si="3"/>
        <v>3.3394799986370005</v>
      </c>
      <c r="F32" s="22">
        <f>(D32/$G$30)*1000</f>
        <v>2.9418051515365924E-2</v>
      </c>
      <c r="G32" s="22"/>
    </row>
    <row r="33" spans="1:7" ht="15.75" thickBot="1" x14ac:dyDescent="0.3">
      <c r="A33" s="17" t="s">
        <v>27</v>
      </c>
      <c r="B33" s="17">
        <v>133343</v>
      </c>
      <c r="C33" s="22">
        <v>131.19999999999999</v>
      </c>
      <c r="D33" s="17">
        <f t="shared" si="2"/>
        <v>5.7514674883767672E-2</v>
      </c>
      <c r="E33" s="22">
        <f t="shared" si="3"/>
        <v>7.5459253447503176</v>
      </c>
      <c r="F33" s="22">
        <f t="shared" si="4"/>
        <v>7.8633108351309752E-2</v>
      </c>
      <c r="G33" s="22"/>
    </row>
    <row r="34" spans="1:7" ht="15.75" thickBot="1" x14ac:dyDescent="0.3">
      <c r="A34" s="17" t="s">
        <v>28</v>
      </c>
      <c r="B34" s="17">
        <v>152876</v>
      </c>
      <c r="C34" s="22">
        <v>146.19999999999999</v>
      </c>
      <c r="D34" s="17">
        <f t="shared" si="2"/>
        <v>6.593982014452103E-2</v>
      </c>
      <c r="E34" s="22">
        <f t="shared" si="3"/>
        <v>9.6404017051289745</v>
      </c>
      <c r="F34" s="22">
        <f t="shared" si="4"/>
        <v>9.0151827034901197E-2</v>
      </c>
      <c r="G34" s="22"/>
    </row>
    <row r="35" spans="1:7" ht="15.75" thickBot="1" x14ac:dyDescent="0.3">
      <c r="A35" s="17" t="s">
        <v>29</v>
      </c>
      <c r="B35" s="17">
        <v>235832</v>
      </c>
      <c r="C35" s="22">
        <v>131.19999999999999</v>
      </c>
      <c r="D35" s="17">
        <f t="shared" si="2"/>
        <v>0.10172113127189802</v>
      </c>
      <c r="E35" s="22">
        <f t="shared" si="3"/>
        <v>13.345812422873019</v>
      </c>
      <c r="F35" s="22">
        <f t="shared" si="4"/>
        <v>0.13907144138579516</v>
      </c>
      <c r="G35" s="22"/>
    </row>
    <row r="36" spans="1:7" ht="15.75" thickBot="1" x14ac:dyDescent="0.3">
      <c r="A36" s="17" t="s">
        <v>30</v>
      </c>
      <c r="B36" s="17">
        <v>49145</v>
      </c>
      <c r="C36" s="22">
        <v>149.19999999999999</v>
      </c>
      <c r="D36" s="17">
        <f t="shared" si="2"/>
        <v>2.1197653398849301E-2</v>
      </c>
      <c r="E36" s="22">
        <f t="shared" si="3"/>
        <v>3.1626898871083156</v>
      </c>
      <c r="F36" s="22">
        <f t="shared" si="4"/>
        <v>2.8981079696160414E-2</v>
      </c>
      <c r="G36" s="22"/>
    </row>
    <row r="37" spans="1:7" ht="15.75" thickBot="1" x14ac:dyDescent="0.3">
      <c r="A37" s="17" t="s">
        <v>31</v>
      </c>
      <c r="B37" s="17">
        <v>106763</v>
      </c>
      <c r="C37" s="22">
        <v>132.1</v>
      </c>
      <c r="D37" s="17">
        <f t="shared" si="2"/>
        <v>4.6049955637833921E-2</v>
      </c>
      <c r="E37" s="22">
        <f t="shared" si="3"/>
        <v>6.0831991397578609</v>
      </c>
      <c r="F37" s="22">
        <f t="shared" si="4"/>
        <v>6.2958734593573595E-2</v>
      </c>
      <c r="G37" s="22"/>
    </row>
    <row r="38" spans="1:7" ht="15.75" thickBot="1" x14ac:dyDescent="0.3">
      <c r="A38" s="17" t="s">
        <v>32</v>
      </c>
      <c r="B38" s="17">
        <v>106401</v>
      </c>
      <c r="C38" s="22">
        <v>115.1</v>
      </c>
      <c r="D38" s="17">
        <f t="shared" si="2"/>
        <v>4.5893814615748589E-2</v>
      </c>
      <c r="E38" s="22">
        <f t="shared" si="3"/>
        <v>5.2823780622726622</v>
      </c>
      <c r="F38" s="22">
        <f t="shared" si="4"/>
        <v>6.2745261181222187E-2</v>
      </c>
      <c r="G38" s="22"/>
    </row>
    <row r="39" spans="1:7" ht="15.75" thickBot="1" x14ac:dyDescent="0.3">
      <c r="A39" s="17" t="s">
        <v>33</v>
      </c>
      <c r="B39" s="17">
        <v>93442</v>
      </c>
      <c r="C39" s="22">
        <v>146.19999999999999</v>
      </c>
      <c r="D39" s="17">
        <f t="shared" si="2"/>
        <v>4.0304224822368021E-2</v>
      </c>
      <c r="E39" s="22">
        <f t="shared" si="3"/>
        <v>5.8924776690302041</v>
      </c>
      <c r="F39" s="22">
        <f t="shared" si="4"/>
        <v>5.5103266842377076E-2</v>
      </c>
      <c r="G39" s="22"/>
    </row>
    <row r="40" spans="1:7" ht="15.75" thickBot="1" x14ac:dyDescent="0.3">
      <c r="A40" s="17" t="s">
        <v>34</v>
      </c>
      <c r="B40" s="17">
        <v>115293</v>
      </c>
      <c r="C40" s="22">
        <v>174.2</v>
      </c>
      <c r="D40" s="17">
        <f t="shared" si="2"/>
        <v>4.9729190219015819E-2</v>
      </c>
      <c r="E40" s="22">
        <f t="shared" si="3"/>
        <v>8.6628249361525551</v>
      </c>
      <c r="F40" s="22">
        <f>(D40/$G$30)*1000</f>
        <v>6.7988923011688324E-2</v>
      </c>
      <c r="G40" s="22"/>
    </row>
    <row r="41" spans="1:7" ht="15.75" thickBot="1" x14ac:dyDescent="0.3">
      <c r="A41" s="17" t="s">
        <v>35</v>
      </c>
      <c r="B41" s="17">
        <v>191392</v>
      </c>
      <c r="C41" s="22">
        <v>105.1</v>
      </c>
      <c r="D41" s="17">
        <f t="shared" si="2"/>
        <v>8.2552879831367693E-2</v>
      </c>
      <c r="E41" s="22">
        <f t="shared" si="3"/>
        <v>8.6763076702767439</v>
      </c>
      <c r="F41" s="22">
        <f t="shared" si="4"/>
        <v>0.11286492634464408</v>
      </c>
      <c r="G41" s="22"/>
    </row>
    <row r="42" spans="1:7" ht="15.75" thickBot="1" x14ac:dyDescent="0.3">
      <c r="A42" s="17" t="s">
        <v>36</v>
      </c>
      <c r="B42" s="17">
        <v>125920</v>
      </c>
      <c r="C42" s="22">
        <v>119.1</v>
      </c>
      <c r="D42" s="17">
        <f t="shared" si="2"/>
        <v>5.431292127343787E-2</v>
      </c>
      <c r="E42" s="22">
        <f t="shared" si="3"/>
        <v>6.4686689236664501</v>
      </c>
      <c r="F42" s="22">
        <f t="shared" si="4"/>
        <v>7.425572398698789E-2</v>
      </c>
      <c r="G42" s="22"/>
    </row>
    <row r="43" spans="1:7" ht="15.75" thickBot="1" x14ac:dyDescent="0.3">
      <c r="A43" s="17" t="s">
        <v>37</v>
      </c>
      <c r="B43" s="17">
        <v>149038</v>
      </c>
      <c r="C43" s="22">
        <v>117.1</v>
      </c>
      <c r="D43" s="17">
        <f t="shared" si="2"/>
        <v>6.428438024738431E-2</v>
      </c>
      <c r="E43" s="22">
        <f t="shared" si="3"/>
        <v>7.5277009269687021</v>
      </c>
      <c r="F43" s="22">
        <f t="shared" si="4"/>
        <v>8.7888537099529054E-2</v>
      </c>
      <c r="G43" s="22"/>
    </row>
    <row r="44" spans="1:7" ht="15.75" thickBot="1" x14ac:dyDescent="0.3">
      <c r="A44" s="17" t="s">
        <v>38</v>
      </c>
      <c r="B44" s="17">
        <v>25737</v>
      </c>
      <c r="C44" s="22">
        <v>204.2</v>
      </c>
      <c r="D44" s="17">
        <f t="shared" si="2"/>
        <v>1.1101109075718475E-2</v>
      </c>
      <c r="E44" s="22">
        <f t="shared" si="3"/>
        <v>2.2668464732617122</v>
      </c>
      <c r="F44" s="22">
        <f t="shared" si="4"/>
        <v>1.5177251971514509E-2</v>
      </c>
      <c r="G44" s="22"/>
    </row>
    <row r="45" spans="1:7" ht="15.75" thickBot="1" x14ac:dyDescent="0.3">
      <c r="A45" s="17" t="s">
        <v>39</v>
      </c>
      <c r="B45" s="17">
        <v>81713</v>
      </c>
      <c r="C45" s="22">
        <v>181.2</v>
      </c>
      <c r="D45" s="17">
        <f t="shared" si="2"/>
        <v>3.5245169441045332E-2</v>
      </c>
      <c r="E45" s="22">
        <f t="shared" si="3"/>
        <v>6.3864247027174139</v>
      </c>
      <c r="F45" s="22">
        <f t="shared" si="4"/>
        <v>4.8186610341079572E-2</v>
      </c>
      <c r="G45" s="22"/>
    </row>
    <row r="46" spans="1:7" ht="15.75" thickBot="1" x14ac:dyDescent="0.3">
      <c r="A46" s="17"/>
      <c r="B46" s="17">
        <f>SUM(B26:B45)</f>
        <v>2318417</v>
      </c>
      <c r="C46" s="17"/>
      <c r="D46" s="17"/>
      <c r="E46" s="17"/>
      <c r="F46" s="17"/>
      <c r="G46" s="17"/>
    </row>
    <row r="48" spans="1:7" ht="15.75" thickBot="1" x14ac:dyDescent="0.3"/>
    <row r="49" spans="3:8" ht="15.75" thickBot="1" x14ac:dyDescent="0.3">
      <c r="C49" s="17" t="s">
        <v>20</v>
      </c>
      <c r="D49" s="22">
        <v>8.9388158336019777E-2</v>
      </c>
      <c r="F49" s="22">
        <v>8.9388158336019777E-2</v>
      </c>
      <c r="G49" s="3" t="s">
        <v>41</v>
      </c>
      <c r="H49" s="3" t="s">
        <v>20</v>
      </c>
    </row>
    <row r="50" spans="3:8" ht="15.75" thickBot="1" x14ac:dyDescent="0.3">
      <c r="C50" s="17" t="s">
        <v>21</v>
      </c>
      <c r="D50" s="22">
        <v>1.7983071021149898E-2</v>
      </c>
      <c r="F50" s="22">
        <v>6.7988923011688324E-2</v>
      </c>
      <c r="G50" s="3" t="s">
        <v>42</v>
      </c>
      <c r="H50" s="3" t="s">
        <v>34</v>
      </c>
    </row>
    <row r="51" spans="3:8" ht="15.75" thickBot="1" x14ac:dyDescent="0.3">
      <c r="C51" s="17" t="s">
        <v>22</v>
      </c>
      <c r="D51" s="22">
        <v>7.9320115327523547E-2</v>
      </c>
      <c r="F51" s="22">
        <v>6.2958734593573595E-2</v>
      </c>
      <c r="G51" s="3" t="s">
        <v>43</v>
      </c>
      <c r="H51" s="3" t="s">
        <v>31</v>
      </c>
    </row>
    <row r="52" spans="3:8" ht="15.75" thickBot="1" x14ac:dyDescent="0.3">
      <c r="C52" s="17" t="s">
        <v>23</v>
      </c>
      <c r="D52" s="22">
        <v>9.2543672782131367E-2</v>
      </c>
      <c r="F52" s="22">
        <v>7.9320115327523547E-2</v>
      </c>
      <c r="G52" s="3" t="s">
        <v>44</v>
      </c>
      <c r="H52" s="3" t="s">
        <v>22</v>
      </c>
    </row>
    <row r="53" spans="3:8" ht="15.75" thickBot="1" x14ac:dyDescent="0.3">
      <c r="C53" s="17" t="s">
        <v>24</v>
      </c>
      <c r="D53" s="22">
        <v>6.0299162522565689E-2</v>
      </c>
      <c r="F53" s="22">
        <v>1.7983071021149898E-2</v>
      </c>
      <c r="G53" s="3" t="s">
        <v>45</v>
      </c>
      <c r="H53" s="3" t="s">
        <v>21</v>
      </c>
    </row>
    <row r="54" spans="3:8" ht="15.75" thickBot="1" x14ac:dyDescent="0.3">
      <c r="C54" s="17" t="s">
        <v>25</v>
      </c>
      <c r="D54" s="22">
        <v>7.4224469592361855E-2</v>
      </c>
      <c r="F54" s="22">
        <v>5.5103266842377076E-2</v>
      </c>
      <c r="G54" s="3" t="s">
        <v>47</v>
      </c>
      <c r="H54" s="3" t="s">
        <v>33</v>
      </c>
    </row>
    <row r="55" spans="3:8" ht="15.75" thickBot="1" x14ac:dyDescent="0.3">
      <c r="C55" s="17" t="s">
        <v>26</v>
      </c>
      <c r="D55" s="22">
        <v>2.9418051515365924E-2</v>
      </c>
      <c r="F55" s="22">
        <v>9.2543672782131367E-2</v>
      </c>
      <c r="G55" s="3" t="s">
        <v>46</v>
      </c>
      <c r="H55" s="3" t="s">
        <v>23</v>
      </c>
    </row>
    <row r="56" spans="3:8" ht="15.75" thickBot="1" x14ac:dyDescent="0.3">
      <c r="C56" s="17" t="s">
        <v>27</v>
      </c>
      <c r="D56" s="22">
        <v>7.8633108351309752E-2</v>
      </c>
      <c r="F56" s="22">
        <v>7.4224469592361855E-2</v>
      </c>
      <c r="G56" s="3" t="s">
        <v>48</v>
      </c>
      <c r="H56" s="3" t="s">
        <v>25</v>
      </c>
    </row>
    <row r="57" spans="3:8" ht="15.75" thickBot="1" x14ac:dyDescent="0.3">
      <c r="C57" s="17" t="s">
        <v>28</v>
      </c>
      <c r="D57" s="22">
        <v>9.0151827034901197E-2</v>
      </c>
      <c r="F57" s="22">
        <v>2.9418051515365924E-2</v>
      </c>
      <c r="G57" s="3" t="s">
        <v>49</v>
      </c>
      <c r="H57" s="3" t="s">
        <v>26</v>
      </c>
    </row>
    <row r="58" spans="3:8" ht="15.75" thickBot="1" x14ac:dyDescent="0.3">
      <c r="C58" s="17" t="s">
        <v>29</v>
      </c>
      <c r="D58" s="22">
        <v>0.13907144138579516</v>
      </c>
      <c r="F58" s="22">
        <v>7.8633108351309752E-2</v>
      </c>
      <c r="G58" s="3" t="s">
        <v>50</v>
      </c>
      <c r="H58" s="3" t="s">
        <v>27</v>
      </c>
    </row>
    <row r="59" spans="3:8" ht="15.75" thickBot="1" x14ac:dyDescent="0.3">
      <c r="C59" s="17" t="s">
        <v>30</v>
      </c>
      <c r="D59" s="22">
        <v>2.8981079696160414E-2</v>
      </c>
      <c r="F59" s="22">
        <v>0.13907144138579516</v>
      </c>
      <c r="G59" s="3" t="s">
        <v>51</v>
      </c>
      <c r="H59" s="3" t="s">
        <v>29</v>
      </c>
    </row>
    <row r="60" spans="3:8" ht="15.75" thickBot="1" x14ac:dyDescent="0.3">
      <c r="C60" s="17" t="s">
        <v>31</v>
      </c>
      <c r="D60" s="22">
        <v>6.2958734593573595E-2</v>
      </c>
      <c r="F60" s="22">
        <v>9.0151827034901197E-2</v>
      </c>
      <c r="G60" s="3" t="s">
        <v>52</v>
      </c>
      <c r="H60" s="3" t="s">
        <v>28</v>
      </c>
    </row>
    <row r="61" spans="3:8" ht="15.75" thickBot="1" x14ac:dyDescent="0.3">
      <c r="C61" s="17" t="s">
        <v>32</v>
      </c>
      <c r="D61" s="22">
        <v>6.2745261181222187E-2</v>
      </c>
      <c r="F61" s="22">
        <v>2.8981079696160414E-2</v>
      </c>
      <c r="G61" s="3" t="s">
        <v>53</v>
      </c>
      <c r="H61" s="3" t="s">
        <v>30</v>
      </c>
    </row>
    <row r="62" spans="3:8" ht="15.75" thickBot="1" x14ac:dyDescent="0.3">
      <c r="C62" s="17" t="s">
        <v>33</v>
      </c>
      <c r="D62" s="22">
        <v>5.5103266842377076E-2</v>
      </c>
      <c r="F62" s="22">
        <v>6.0299162522565689E-2</v>
      </c>
      <c r="G62" s="3" t="s">
        <v>54</v>
      </c>
      <c r="H62" s="3" t="s">
        <v>24</v>
      </c>
    </row>
    <row r="63" spans="3:8" ht="15.75" thickBot="1" x14ac:dyDescent="0.3">
      <c r="C63" s="17" t="s">
        <v>34</v>
      </c>
      <c r="D63" s="22">
        <v>6.7988923011688324E-2</v>
      </c>
      <c r="F63" s="22">
        <v>6.2745261181222187E-2</v>
      </c>
      <c r="G63" s="3" t="s">
        <v>55</v>
      </c>
      <c r="H63" s="3" t="s">
        <v>32</v>
      </c>
    </row>
    <row r="64" spans="3:8" ht="15.75" thickBot="1" x14ac:dyDescent="0.3">
      <c r="C64" s="17" t="s">
        <v>35</v>
      </c>
      <c r="D64" s="22">
        <v>0.11286492634464408</v>
      </c>
      <c r="F64" s="22">
        <v>0.11286492634464408</v>
      </c>
      <c r="G64" s="3" t="s">
        <v>56</v>
      </c>
      <c r="H64" s="3" t="s">
        <v>35</v>
      </c>
    </row>
    <row r="65" spans="3:8" ht="15.75" thickBot="1" x14ac:dyDescent="0.3">
      <c r="C65" s="17" t="s">
        <v>36</v>
      </c>
      <c r="D65" s="22">
        <v>7.425572398698789E-2</v>
      </c>
      <c r="F65" s="22">
        <v>7.425572398698789E-2</v>
      </c>
      <c r="G65" s="3" t="s">
        <v>57</v>
      </c>
      <c r="H65" s="3" t="s">
        <v>36</v>
      </c>
    </row>
    <row r="66" spans="3:8" ht="15.75" thickBot="1" x14ac:dyDescent="0.3">
      <c r="C66" s="17" t="s">
        <v>37</v>
      </c>
      <c r="D66" s="22">
        <v>8.7888537099529054E-2</v>
      </c>
      <c r="F66" s="22">
        <v>1.5177251971514509E-2</v>
      </c>
      <c r="G66" s="3" t="s">
        <v>58</v>
      </c>
      <c r="H66" s="3" t="s">
        <v>38</v>
      </c>
    </row>
    <row r="67" spans="3:8" ht="15.75" thickBot="1" x14ac:dyDescent="0.3">
      <c r="C67" s="17" t="s">
        <v>38</v>
      </c>
      <c r="D67" s="22">
        <v>1.5177251971514509E-2</v>
      </c>
      <c r="F67" s="22">
        <v>4.8186610341079572E-2</v>
      </c>
      <c r="G67" s="3" t="s">
        <v>59</v>
      </c>
      <c r="H67" s="3" t="s">
        <v>39</v>
      </c>
    </row>
    <row r="68" spans="3:8" ht="15.75" thickBot="1" x14ac:dyDescent="0.3">
      <c r="C68" s="17" t="s">
        <v>39</v>
      </c>
      <c r="D68" s="22">
        <v>4.8186610341079572E-2</v>
      </c>
      <c r="F68" s="22">
        <v>8.7888537099529054E-2</v>
      </c>
      <c r="G68" s="3" t="s">
        <v>60</v>
      </c>
      <c r="H68" s="3" t="s">
        <v>37</v>
      </c>
    </row>
    <row r="71" spans="3:8" x14ac:dyDescent="0.25">
      <c r="E71" s="23"/>
      <c r="F71" s="2"/>
      <c r="G7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2019-06-30T09:30:52Z</dcterms:created>
  <dcterms:modified xsi:type="dcterms:W3CDTF">2019-06-30T19:19:41Z</dcterms:modified>
</cp:coreProperties>
</file>