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72010ED3-64EC-F246-A20E-16200C90237C}" xr6:coauthVersionLast="45" xr6:coauthVersionMax="45" xr10:uidLastSave="{00000000-0000-0000-0000-000000000000}"/>
  <bookViews>
    <workbookView xWindow="-38400" yWindow="460" windowWidth="38400" windowHeight="21140" activeTab="1" xr2:uid="{1A7FD5EC-950A-DE40-AFFC-07E0D3BC8A38}"/>
  </bookViews>
  <sheets>
    <sheet name="Sheet1" sheetId="3" r:id="rId1"/>
    <sheet name="Exp_bounds" sheetId="8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chemostat_data_2" sheetId="14" r:id="rId8"/>
    <sheet name="Exchange_rate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8" l="1"/>
  <c r="T2" i="8" l="1"/>
  <c r="U2" i="8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R4" i="8" l="1"/>
  <c r="S4" i="8"/>
  <c r="R5" i="8"/>
  <c r="S5" i="8"/>
  <c r="R6" i="8"/>
  <c r="S6" i="8"/>
  <c r="R7" i="8"/>
  <c r="S7" i="8"/>
  <c r="R8" i="8"/>
  <c r="S8" i="8"/>
  <c r="R9" i="8"/>
  <c r="S9" i="8"/>
  <c r="R10" i="8"/>
  <c r="S10" i="8"/>
  <c r="S3" i="8"/>
  <c r="R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Q3" i="8"/>
  <c r="P3" i="8"/>
  <c r="S2" i="8"/>
  <c r="R2" i="8"/>
  <c r="Q2" i="8"/>
  <c r="P2" i="8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F10" i="8" l="1"/>
  <c r="G10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2" i="8"/>
  <c r="B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E2" i="8"/>
  <c r="D2" i="8"/>
  <c r="F3" i="8"/>
  <c r="G3" i="8"/>
  <c r="F4" i="8"/>
  <c r="G4" i="8"/>
  <c r="F5" i="8"/>
  <c r="G5" i="8"/>
  <c r="F6" i="8"/>
  <c r="G6" i="8"/>
  <c r="F7" i="8"/>
  <c r="G7" i="8"/>
  <c r="F8" i="8"/>
  <c r="G8" i="8"/>
  <c r="G2" i="8"/>
  <c r="F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2" i="8"/>
  <c r="H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2" i="8"/>
  <c r="K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M2" i="8"/>
  <c r="L2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2" i="8"/>
  <c r="O2" i="8"/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</calcChain>
</file>

<file path=xl/sharedStrings.xml><?xml version="1.0" encoding="utf-8"?>
<sst xmlns="http://schemas.openxmlformats.org/spreadsheetml/2006/main" count="586" uniqueCount="179">
  <si>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</si>
  <si>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</si>
  <si>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</si>
  <si>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</si>
  <si>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</si>
  <si>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</si>
  <si>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</si>
  <si>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</si>
  <si>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</si>
  <si>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</si>
  <si>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</si>
  <si>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</si>
  <si>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</si>
  <si>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</si>
  <si>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</si>
  <si>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</si>
  <si>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</si>
  <si>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</si>
  <si>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</si>
  <si>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</si>
  <si>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</si>
  <si>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</si>
  <si>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</si>
  <si>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</si>
  <si>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</si>
  <si>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</si>
  <si>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</si>
  <si>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</si>
  <si>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</si>
  <si>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</si>
  <si>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</si>
  <si>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</si>
  <si>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</si>
  <si>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</si>
  <si>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</si>
  <si>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</si>
  <si>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</si>
  <si>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</si>
  <si>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</si>
  <si>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</si>
  <si>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</si>
  <si>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</si>
  <si>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</si>
  <si>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</si>
  <si>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</si>
  <si>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</si>
  <si>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</si>
  <si>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</si>
  <si>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</si>
  <si>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</si>
  <si>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</si>
  <si>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</si>
  <si>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</si>
  <si>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</si>
  <si>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</si>
  <si>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</si>
  <si>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</si>
  <si>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</si>
  <si>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</si>
  <si>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</si>
  <si>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</si>
  <si>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</si>
  <si>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</si>
  <si>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</si>
  <si>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</si>
  <si>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</si>
  <si>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</si>
  <si>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</si>
  <si>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</si>
  <si>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</si>
  <si>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</si>
  <si>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</si>
  <si>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</si>
  <si>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</si>
  <si>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</si>
  <si>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</si>
  <si>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</si>
  <si>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</si>
  <si>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</si>
  <si>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</si>
  <si>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</si>
  <si>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</si>
  <si>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</si>
  <si>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</si>
  <si>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</si>
  <si>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</si>
  <si>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</si>
  <si>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</si>
  <si>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</si>
  <si>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</si>
  <si>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</si>
  <si>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</si>
  <si>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</si>
  <si>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</si>
  <si>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</si>
  <si>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</si>
  <si>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</si>
  <si>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</si>
  <si>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</si>
  <si>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</si>
  <si>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</si>
  <si>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</si>
  <si>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</si>
  <si>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</si>
  <si>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</si>
  <si>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</si>
  <si>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</si>
  <si>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</si>
  <si>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</si>
  <si>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</si>
  <si>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</si>
  <si>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</si>
  <si>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</si>
  <si>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</si>
  <si>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</si>
  <si>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</si>
  <si>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</si>
  <si>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</si>
  <si>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</si>
  <si>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</si>
  <si>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</si>
  <si>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</si>
  <si>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</si>
  <si>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</si>
  <si>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</si>
  <si>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</si>
  <si>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</si>
  <si>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</si>
  <si>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</si>
  <si>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</si>
  <si>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</si>
  <si>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</si>
  <si>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</si>
  <si>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</si>
  <si>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</si>
  <si>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</si>
  <si>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</si>
  <si>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</si>
  <si>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</si>
  <si>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</si>
  <si>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</si>
  <si>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</si>
  <si>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</si>
  <si>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</si>
  <si>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</si>
  <si>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</si>
  <si>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</si>
  <si>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</si>
  <si>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</si>
  <si>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</si>
  <si>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</si>
  <si>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</si>
  <si>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</si>
  <si>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</si>
  <si>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</si>
  <si>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</si>
  <si>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</si>
  <si>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</si>
  <si>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</si>
  <si>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</si>
  <si>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</si>
  <si>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</si>
  <si>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</si>
  <si>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</si>
  <si>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</si>
  <si>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</si>
  <si>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</si>
  <si>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</si>
  <si>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</si>
  <si>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</si>
  <si>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</si>
  <si>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</si>
  <si>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</si>
  <si>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</si>
  <si>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</si>
  <si>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</si>
  <si>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</si>
  <si>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</si>
  <si>
    <t>Cysteine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</si>
</sst>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5244483328472"/>
                  <c:y val="0.3976016813687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8.1936380674671998</c:v>
                </c:pt>
                <c:pt idx="1">
                  <c:v>8.5615796837048901</c:v>
                </c:pt>
                <c:pt idx="2">
                  <c:v>8.3187599558107692</c:v>
                </c:pt>
                <c:pt idx="3">
                  <c:v>15.2975715016991</c:v>
                </c:pt>
                <c:pt idx="4">
                  <c:v>15.041362977482899</c:v>
                </c:pt>
                <c:pt idx="5">
                  <c:v>13.070452575687799</c:v>
                </c:pt>
                <c:pt idx="6">
                  <c:v>19.183044029360701</c:v>
                </c:pt>
                <c:pt idx="7">
                  <c:v>19.707331942218001</c:v>
                </c:pt>
                <c:pt idx="8">
                  <c:v>21.3147073256652</c:v>
                </c:pt>
                <c:pt idx="9">
                  <c:v>23.345480672561301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FA48-9A5C-653C69A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823"/>
        <c:axId val="1604487631"/>
      </c:scatterChart>
      <c:valAx>
        <c:axId val="16044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Specific growth rate (/h)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7631"/>
        <c:crosses val="autoZero"/>
        <c:crossBetween val="midCat"/>
      </c:valAx>
      <c:valAx>
        <c:axId val="1604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ATP production rate</a:t>
                </a:r>
                <a:endParaRPr lang="sv-SE" sz="1000">
                  <a:effectLst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(mmol/gCDW/h)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58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chemostat_data_1!$B$33:$J$33</c:f>
              <c:numCache>
                <c:formatCode>General</c:formatCode>
                <c:ptCount val="9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177800</xdr:rowOff>
    </xdr:from>
    <xdr:to>
      <xdr:col>5</xdr:col>
      <xdr:colOff>254000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460E8-082D-B14B-ADBD-5BF9A4F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36</xdr:row>
      <xdr:rowOff>127000</xdr:rowOff>
    </xdr:from>
    <xdr:to>
      <xdr:col>11</xdr:col>
      <xdr:colOff>57150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771E-AF90-2144-B614-18711C52EB3C}">
  <dimension ref="A1:AE45"/>
  <sheetViews>
    <sheetView tabSelected="1" workbookViewId="0">
      <selection activeCell="H18" sqref="H18"/>
    </sheetView>
  </sheetViews>
  <sheetFormatPr baseColWidth="10" defaultRowHeight="16" x14ac:dyDescent="0.2"/>
  <cols>
    <col min="1" max="1" width="22.5" customWidth="1"/>
    <col min="2" max="21" width="10.8320312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1.05*AC2</f>
        <v>-17.231949000000004</v>
      </c>
      <c r="Q2" s="9">
        <f>0.95*AC2</f>
        <v>-15.590811</v>
      </c>
      <c r="R2" s="8">
        <f>1.05*AD2</f>
        <v>-18.187071000000003</v>
      </c>
      <c r="S2" s="9">
        <f>0.95*AD2</f>
        <v>-16.454968999999998</v>
      </c>
      <c r="T2" s="8">
        <f>AE2*1.15</f>
        <v>-23.505838999999998</v>
      </c>
      <c r="U2" s="9">
        <f>AE2*0.85</f>
        <v>-17.373881000000001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8" si="4">1*X3</f>
        <v>3.4927899999999998</v>
      </c>
      <c r="G3" s="9">
        <f t="shared" ref="G3:G8" si="5">1*X3</f>
        <v>3.4927899999999998</v>
      </c>
      <c r="H3" s="8">
        <f t="shared" ref="H3:H10" si="6">1*Y3</f>
        <v>6.0742000000000003</v>
      </c>
      <c r="I3" s="9">
        <f t="shared" ref="I3:I10" si="7">1*Y3</f>
        <v>6.0742000000000003</v>
      </c>
      <c r="J3" s="8">
        <f t="shared" ref="J3:J10" si="8">1*Z3</f>
        <v>5.1837</v>
      </c>
      <c r="K3" s="14">
        <f t="shared" ref="K3:K10" si="9">1*Z3</f>
        <v>5.1837</v>
      </c>
      <c r="L3" s="8">
        <f t="shared" ref="L3:L10" si="10">1*AA3</f>
        <v>4.9675900000000004</v>
      </c>
      <c r="M3" s="14">
        <f t="shared" ref="M3:M10" si="11">1*AA3</f>
        <v>4.9675900000000004</v>
      </c>
      <c r="N3" s="8">
        <f t="shared" ref="N3:N10" si="12">1*AB3</f>
        <v>4.3114600000000003</v>
      </c>
      <c r="O3" s="9">
        <f t="shared" ref="O3:O10" si="13">1*AB3</f>
        <v>4.3114600000000003</v>
      </c>
      <c r="P3" s="14">
        <f>0.95*AC3</f>
        <v>2.5116765000000001</v>
      </c>
      <c r="Q3" s="9">
        <f>1.05*AC3</f>
        <v>2.7760635000000002</v>
      </c>
      <c r="R3" s="8">
        <f>0.95*AD3</f>
        <v>2.2428075000000001</v>
      </c>
      <c r="S3" s="9">
        <f>1.05*AD3</f>
        <v>2.4788925000000002</v>
      </c>
      <c r="T3" s="8">
        <f>AE3*0.85</f>
        <v>0.64737699999999998</v>
      </c>
      <c r="U3" s="9">
        <f>AE3*1.15</f>
        <v>0.87586299999999984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si="6"/>
        <v>6.4593803906072528E-2</v>
      </c>
      <c r="I4" s="9">
        <f t="shared" si="7"/>
        <v>6.4593803906072528E-2</v>
      </c>
      <c r="J4" s="8">
        <f t="shared" si="8"/>
        <v>6.736570328122729E-2</v>
      </c>
      <c r="K4" s="14">
        <f t="shared" si="9"/>
        <v>6.736570328122729E-2</v>
      </c>
      <c r="L4" s="8">
        <f t="shared" si="10"/>
        <v>6.9812754280421052E-2</v>
      </c>
      <c r="M4" s="14">
        <f t="shared" si="11"/>
        <v>6.9812754280421052E-2</v>
      </c>
      <c r="N4" s="8">
        <f t="shared" si="12"/>
        <v>0.12889701078385629</v>
      </c>
      <c r="O4" s="9">
        <f t="shared" si="13"/>
        <v>0.12889701078385629</v>
      </c>
      <c r="P4" s="14">
        <f t="shared" ref="P4:P10" si="14">0.95*AC4</f>
        <v>0.13514965773576576</v>
      </c>
      <c r="Q4" s="9">
        <f t="shared" ref="Q4:Q10" si="15">1.05*AC4</f>
        <v>0.14937593749742534</v>
      </c>
      <c r="R4" s="8">
        <f t="shared" ref="R4:R10" si="16">0.95*AD4</f>
        <v>0.13805610029468926</v>
      </c>
      <c r="S4" s="9">
        <f t="shared" ref="S4:S10" si="17">1.05*AD4</f>
        <v>0.1525883213783408</v>
      </c>
      <c r="T4" s="8">
        <f t="shared" ref="T4:T10" si="18">AE4*0.85</f>
        <v>2.5514075783853347E-2</v>
      </c>
      <c r="U4" s="9">
        <f t="shared" ref="U4:U10" si="19">AE4*1.15</f>
        <v>3.451904370756629E-2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6"/>
        <v>6.0742000000000003</v>
      </c>
      <c r="I5" s="9">
        <f t="shared" si="7"/>
        <v>6.0742000000000003</v>
      </c>
      <c r="J5" s="8">
        <f t="shared" si="8"/>
        <v>5.1837</v>
      </c>
      <c r="K5" s="14">
        <f t="shared" si="9"/>
        <v>5.1837</v>
      </c>
      <c r="L5" s="8">
        <f t="shared" si="10"/>
        <v>4.9675900000000004</v>
      </c>
      <c r="M5" s="14">
        <f t="shared" si="11"/>
        <v>4.9675900000000004</v>
      </c>
      <c r="N5" s="8">
        <f t="shared" si="12"/>
        <v>4.3114600000000003</v>
      </c>
      <c r="O5" s="9">
        <f t="shared" si="13"/>
        <v>4.3114600000000003</v>
      </c>
      <c r="P5" s="14">
        <f t="shared" si="14"/>
        <v>2.5116765000000001</v>
      </c>
      <c r="Q5" s="9">
        <f t="shared" si="15"/>
        <v>2.7760635000000002</v>
      </c>
      <c r="R5" s="8">
        <f t="shared" si="16"/>
        <v>2.2428075000000001</v>
      </c>
      <c r="S5" s="9">
        <f t="shared" si="17"/>
        <v>2.4788925000000002</v>
      </c>
      <c r="T5" s="8">
        <f t="shared" si="18"/>
        <v>0.64737699999999998</v>
      </c>
      <c r="U5" s="9">
        <f t="shared" si="19"/>
        <v>0.87586299999999984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6"/>
        <v>12.698589999999999</v>
      </c>
      <c r="I6" s="9">
        <f t="shared" si="7"/>
        <v>12.698589999999999</v>
      </c>
      <c r="J6" s="8">
        <f t="shared" si="8"/>
        <v>11.162380000000001</v>
      </c>
      <c r="K6" s="14">
        <f t="shared" si="9"/>
        <v>11.162380000000001</v>
      </c>
      <c r="L6" s="8">
        <f t="shared" si="10"/>
        <v>10.379429999999999</v>
      </c>
      <c r="M6" s="14">
        <f t="shared" si="11"/>
        <v>10.379429999999999</v>
      </c>
      <c r="N6" s="8">
        <f t="shared" si="12"/>
        <v>8.8881499999999996</v>
      </c>
      <c r="O6" s="9">
        <f t="shared" si="13"/>
        <v>8.8881499999999996</v>
      </c>
      <c r="P6" s="14">
        <f t="shared" si="14"/>
        <v>5.0349619999999993</v>
      </c>
      <c r="Q6" s="9">
        <f t="shared" si="15"/>
        <v>5.5649579999999998</v>
      </c>
      <c r="R6" s="8">
        <f t="shared" si="16"/>
        <v>4.3821219999999999</v>
      </c>
      <c r="S6" s="9">
        <f t="shared" si="17"/>
        <v>4.8433979999999996</v>
      </c>
      <c r="T6" s="8">
        <f t="shared" si="18"/>
        <v>1.1176649999999999</v>
      </c>
      <c r="U6" s="9">
        <f t="shared" si="19"/>
        <v>1.5121349999999998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6"/>
        <v>2.2959399999999999</v>
      </c>
      <c r="I7" s="9">
        <f t="shared" si="7"/>
        <v>2.2959399999999999</v>
      </c>
      <c r="J7" s="8">
        <f t="shared" si="8"/>
        <v>3.83175</v>
      </c>
      <c r="K7" s="14">
        <f t="shared" si="9"/>
        <v>3.83175</v>
      </c>
      <c r="L7" s="8">
        <f t="shared" si="10"/>
        <v>3.4832399999999999</v>
      </c>
      <c r="M7" s="14">
        <f t="shared" si="11"/>
        <v>3.4832399999999999</v>
      </c>
      <c r="N7" s="8">
        <f t="shared" si="12"/>
        <v>15.397539999999999</v>
      </c>
      <c r="O7" s="9">
        <f t="shared" si="13"/>
        <v>15.397539999999999</v>
      </c>
      <c r="P7" s="14">
        <f t="shared" si="14"/>
        <v>20.794711499999998</v>
      </c>
      <c r="Q7" s="9">
        <f t="shared" si="15"/>
        <v>22.983628500000002</v>
      </c>
      <c r="R7" s="8">
        <f t="shared" si="16"/>
        <v>21.251585500000001</v>
      </c>
      <c r="S7" s="9">
        <f t="shared" si="17"/>
        <v>23.488594500000001</v>
      </c>
      <c r="T7" s="8">
        <f t="shared" si="18"/>
        <v>23.6640935</v>
      </c>
      <c r="U7" s="9">
        <f t="shared" si="19"/>
        <v>32.016126499999999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6"/>
        <v>0.4082560937242718</v>
      </c>
      <c r="I8" s="9">
        <f t="shared" si="7"/>
        <v>0.4082560937242718</v>
      </c>
      <c r="J8" s="8">
        <f t="shared" si="8"/>
        <v>0.39487054992058451</v>
      </c>
      <c r="K8" s="14">
        <f t="shared" si="9"/>
        <v>0.39487054992058451</v>
      </c>
      <c r="L8" s="8">
        <f t="shared" si="10"/>
        <v>0.3785554908847758</v>
      </c>
      <c r="M8" s="14">
        <f t="shared" si="11"/>
        <v>0.3785554908847758</v>
      </c>
      <c r="N8" s="8">
        <f t="shared" si="12"/>
        <v>0.61004428128870769</v>
      </c>
      <c r="O8" s="9">
        <f t="shared" si="13"/>
        <v>0.61004428128870769</v>
      </c>
      <c r="P8" s="14">
        <f t="shared" si="14"/>
        <v>0.58860897137617729</v>
      </c>
      <c r="Q8" s="9">
        <f t="shared" si="15"/>
        <v>0.6505678104684065</v>
      </c>
      <c r="R8" s="8">
        <f t="shared" si="16"/>
        <v>0.5877214634419663</v>
      </c>
      <c r="S8" s="9">
        <f t="shared" si="17"/>
        <v>0.64958688064638381</v>
      </c>
      <c r="T8" s="8">
        <f t="shared" si="18"/>
        <v>2.7185998974416602E-2</v>
      </c>
      <c r="U8" s="9">
        <f t="shared" si="19"/>
        <v>3.6781057435975401E-2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v>0</v>
      </c>
      <c r="G9" s="9">
        <v>0</v>
      </c>
      <c r="H9" s="8">
        <f t="shared" si="6"/>
        <v>3.1699999999999999E-2</v>
      </c>
      <c r="I9" s="9">
        <f t="shared" si="7"/>
        <v>3.1699999999999999E-2</v>
      </c>
      <c r="J9" s="8">
        <f t="shared" si="8"/>
        <v>5.6959999999999997E-2</v>
      </c>
      <c r="K9" s="14">
        <f t="shared" si="9"/>
        <v>5.6959999999999997E-2</v>
      </c>
      <c r="L9" s="8">
        <f t="shared" si="10"/>
        <v>5.3560000000000003E-2</v>
      </c>
      <c r="M9" s="14">
        <f t="shared" si="11"/>
        <v>5.3560000000000003E-2</v>
      </c>
      <c r="N9" s="8">
        <f t="shared" si="12"/>
        <v>5.8639999999999998E-2</v>
      </c>
      <c r="O9" s="9">
        <f t="shared" si="13"/>
        <v>5.8639999999999998E-2</v>
      </c>
      <c r="P9" s="14">
        <f t="shared" si="14"/>
        <v>3.1159999999999998E-3</v>
      </c>
      <c r="Q9" s="9">
        <f t="shared" si="15"/>
        <v>3.444E-3</v>
      </c>
      <c r="R9" s="8">
        <f t="shared" si="16"/>
        <v>4.5419499999999995E-2</v>
      </c>
      <c r="S9" s="9">
        <f t="shared" si="17"/>
        <v>5.0200500000000002E-2</v>
      </c>
      <c r="T9" s="8">
        <f t="shared" si="18"/>
        <v>7.4366500000000002E-2</v>
      </c>
      <c r="U9" s="9">
        <f t="shared" si="19"/>
        <v>0.10061349999999999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ref="F10" si="20">1*X10</f>
        <v>7.2859999999999994E-2</v>
      </c>
      <c r="G10" s="9">
        <f t="shared" ref="G10" si="21">1*X10</f>
        <v>7.2859999999999994E-2</v>
      </c>
      <c r="H10" s="8">
        <f t="shared" si="6"/>
        <v>0.15457000000000001</v>
      </c>
      <c r="I10" s="9">
        <f t="shared" si="7"/>
        <v>0.15457000000000001</v>
      </c>
      <c r="J10" s="8">
        <f t="shared" si="8"/>
        <v>0.15748000000000001</v>
      </c>
      <c r="K10" s="14">
        <f t="shared" si="9"/>
        <v>0.15748000000000001</v>
      </c>
      <c r="L10" s="8">
        <f t="shared" si="10"/>
        <v>0.14710999999999999</v>
      </c>
      <c r="M10" s="14">
        <f t="shared" si="11"/>
        <v>0.14710999999999999</v>
      </c>
      <c r="N10" s="8">
        <f t="shared" si="12"/>
        <v>0.22602</v>
      </c>
      <c r="O10" s="9">
        <f t="shared" si="13"/>
        <v>0.22602</v>
      </c>
      <c r="P10" s="14">
        <f t="shared" si="14"/>
        <v>0.28062999999999999</v>
      </c>
      <c r="Q10" s="9">
        <f t="shared" si="15"/>
        <v>0.31017</v>
      </c>
      <c r="R10" s="8">
        <f t="shared" si="16"/>
        <v>0.25933099999999998</v>
      </c>
      <c r="S10" s="9">
        <f t="shared" si="17"/>
        <v>0.28662900000000002</v>
      </c>
      <c r="T10" s="8">
        <f t="shared" si="18"/>
        <v>0.251583</v>
      </c>
      <c r="U10" s="9">
        <f t="shared" si="19"/>
        <v>0.34037699999999999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f>-0.0384524495200742*1.5</f>
        <v>-5.7678674280111294E-2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workbookViewId="0">
      <selection activeCell="H26" sqref="H26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v>-3.8452449520074233E-2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I7" sqref="I7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8.1936380674671998</v>
      </c>
    </row>
    <row r="3" spans="1:2" x14ac:dyDescent="0.2">
      <c r="A3">
        <v>0.15</v>
      </c>
      <c r="B3">
        <v>8.5615796837048901</v>
      </c>
    </row>
    <row r="4" spans="1:2" x14ac:dyDescent="0.2">
      <c r="A4">
        <v>0.15</v>
      </c>
      <c r="B4">
        <v>8.3187599558107692</v>
      </c>
    </row>
    <row r="5" spans="1:2" x14ac:dyDescent="0.2">
      <c r="A5">
        <v>0.3</v>
      </c>
      <c r="B5">
        <v>15.2975715016991</v>
      </c>
    </row>
    <row r="6" spans="1:2" x14ac:dyDescent="0.2">
      <c r="A6">
        <v>0.3</v>
      </c>
      <c r="B6">
        <v>15.041362977482899</v>
      </c>
    </row>
    <row r="7" spans="1:2" x14ac:dyDescent="0.2">
      <c r="A7">
        <v>0.3</v>
      </c>
      <c r="B7">
        <v>13.070452575687799</v>
      </c>
    </row>
    <row r="8" spans="1:2" x14ac:dyDescent="0.2">
      <c r="A8">
        <v>0.45</v>
      </c>
      <c r="B8">
        <v>19.183044029360701</v>
      </c>
    </row>
    <row r="9" spans="1:2" x14ac:dyDescent="0.2">
      <c r="A9">
        <v>0.5</v>
      </c>
      <c r="B9">
        <v>19.707331942218001</v>
      </c>
    </row>
    <row r="10" spans="1:2" x14ac:dyDescent="0.2">
      <c r="A10">
        <v>0.5</v>
      </c>
      <c r="B10">
        <v>21.3147073256652</v>
      </c>
    </row>
    <row r="11" spans="1:2" x14ac:dyDescent="0.2">
      <c r="A11">
        <v>0.6</v>
      </c>
      <c r="B11">
        <v>23.345480672561301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H31" sqref="H31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-0.51359999999999995</v>
      </c>
    </row>
    <row r="5" spans="1:2" x14ac:dyDescent="0.2">
      <c r="A5" t="s">
        <v>118</v>
      </c>
      <c r="B5" s="2">
        <v>-0.13200000000000001</v>
      </c>
    </row>
    <row r="6" spans="1:2" x14ac:dyDescent="0.2">
      <c r="A6" t="s">
        <v>121</v>
      </c>
      <c r="B6">
        <v>-8.1799999999999998E-2</v>
      </c>
    </row>
    <row r="7" spans="1:2" x14ac:dyDescent="0.2">
      <c r="A7" t="s">
        <v>128</v>
      </c>
      <c r="B7" s="2">
        <v>-8.48E-2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-0.54100000000000004</v>
      </c>
    </row>
    <row r="12" spans="1:2" x14ac:dyDescent="0.2">
      <c r="A12" t="s">
        <v>136</v>
      </c>
      <c r="B12">
        <v>-0.65090000000000003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-0.15010000000000001</v>
      </c>
    </row>
    <row r="15" spans="1:2" x14ac:dyDescent="0.2">
      <c r="A15" t="s">
        <v>144</v>
      </c>
      <c r="B15">
        <v>-0.1464</v>
      </c>
    </row>
    <row r="16" spans="1:2" x14ac:dyDescent="0.2">
      <c r="A16" t="s">
        <v>147</v>
      </c>
      <c r="B16" s="2">
        <v>-4.5895999999999999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-0.42959999999999998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workbookViewId="0">
      <selection activeCell="J25" sqref="J25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3"/>
  <sheetViews>
    <sheetView topLeftCell="A5" workbookViewId="0">
      <selection activeCell="G33" sqref="G33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  <row r="33" spans="1:13" x14ac:dyDescent="0.2">
      <c r="A33" s="1" t="s">
        <v>178</v>
      </c>
      <c r="B33">
        <v>-2.0101866981057873E-2</v>
      </c>
      <c r="C33">
        <v>-2.1781921910230668E-2</v>
      </c>
      <c r="D33">
        <v>-2.1190378509441367E-2</v>
      </c>
      <c r="E33">
        <v>-3.8452449520074233E-2</v>
      </c>
      <c r="F33">
        <v>-4.7458008376856438E-2</v>
      </c>
      <c r="H33">
        <v>-2.6260288301916429E-2</v>
      </c>
      <c r="I33">
        <v>-2.6706797322599975E-2</v>
      </c>
      <c r="J33">
        <v>-3.465442780435872E-2</v>
      </c>
      <c r="K33">
        <v>-0.11027099199886925</v>
      </c>
      <c r="L33">
        <v>-3.3754457266198128E-2</v>
      </c>
      <c r="M33">
        <v>-5.2594591131485201E-2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workbookViewId="0">
      <selection activeCell="Z2" sqref="Z2:Z13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159</v>
      </c>
      <c r="C1" t="s">
        <v>158</v>
      </c>
      <c r="D1" t="s">
        <v>160</v>
      </c>
      <c r="E1" t="s">
        <v>158</v>
      </c>
      <c r="F1" t="s">
        <v>161</v>
      </c>
      <c r="G1" t="s">
        <v>158</v>
      </c>
      <c r="H1" t="s">
        <v>162</v>
      </c>
      <c r="I1" t="s">
        <v>158</v>
      </c>
      <c r="J1" t="s">
        <v>163</v>
      </c>
      <c r="K1" t="s">
        <v>158</v>
      </c>
      <c r="L1" t="s">
        <v>164</v>
      </c>
      <c r="M1" t="s">
        <v>158</v>
      </c>
      <c r="N1" t="s">
        <v>165</v>
      </c>
      <c r="O1" t="s">
        <v>158</v>
      </c>
      <c r="P1" t="s">
        <v>166</v>
      </c>
      <c r="Q1" t="s">
        <v>158</v>
      </c>
      <c r="R1" t="s">
        <v>54</v>
      </c>
      <c r="S1" t="s">
        <v>158</v>
      </c>
      <c r="T1" t="s">
        <v>167</v>
      </c>
      <c r="U1" t="s">
        <v>158</v>
      </c>
      <c r="V1" t="s">
        <v>168</v>
      </c>
      <c r="W1" t="s">
        <v>158</v>
      </c>
      <c r="X1" t="s">
        <v>169</v>
      </c>
      <c r="Y1" t="s">
        <v>158</v>
      </c>
      <c r="Z1" t="s">
        <v>170</v>
      </c>
      <c r="AA1" t="s">
        <v>158</v>
      </c>
      <c r="AB1" t="s">
        <v>171</v>
      </c>
      <c r="AC1" t="s">
        <v>158</v>
      </c>
      <c r="AD1" t="s">
        <v>172</v>
      </c>
      <c r="AE1" t="s">
        <v>158</v>
      </c>
      <c r="AF1" t="s">
        <v>173</v>
      </c>
      <c r="AG1" t="s">
        <v>158</v>
      </c>
      <c r="AH1" t="s">
        <v>174</v>
      </c>
      <c r="AI1" t="s">
        <v>158</v>
      </c>
      <c r="AJ1" t="s">
        <v>175</v>
      </c>
      <c r="AK1" t="s">
        <v>158</v>
      </c>
      <c r="AL1" t="s">
        <v>22</v>
      </c>
      <c r="AM1" t="s">
        <v>158</v>
      </c>
      <c r="AN1" t="s">
        <v>176</v>
      </c>
      <c r="AO1" t="s">
        <v>158</v>
      </c>
      <c r="AP1" t="s">
        <v>177</v>
      </c>
      <c r="AQ1" t="s">
        <v>158</v>
      </c>
      <c r="AR1" t="s">
        <v>61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9" t="s">
        <v>107</v>
      </c>
      <c r="O1" s="29"/>
      <c r="P1" s="29"/>
      <c r="Q1" s="29"/>
      <c r="R1" s="29"/>
      <c r="S1" s="29" t="s">
        <v>106</v>
      </c>
      <c r="T1" s="29"/>
      <c r="U1" s="29"/>
      <c r="V1" s="29"/>
      <c r="W1" s="29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chemostat_data_2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2019-11-12T08:41:37Z</dcterms:modified>
</cp:coreProperties>
</file>