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pcLactis/Simulations/"/>
    </mc:Choice>
  </mc:AlternateContent>
  <xr:revisionPtr revIDLastSave="0" documentId="13_ncr:1_{9DCAE2B8-5376-D544-9549-6BB76150E792}" xr6:coauthVersionLast="45" xr6:coauthVersionMax="45" xr10:uidLastSave="{00000000-0000-0000-0000-000000000000}"/>
  <bookViews>
    <workbookView xWindow="-34880" yWindow="1700" windowWidth="27760" windowHeight="17540" activeTab="1" xr2:uid="{1A7FD5EC-950A-DE40-AFFC-07E0D3BC8A38}"/>
  </bookViews>
  <sheets>
    <sheet name="Sheet1" sheetId="3" r:id="rId1"/>
    <sheet name="Exp_bounds" sheetId="15" r:id="rId2"/>
    <sheet name="Exp_bounds_GAM_NGAM" sheetId="13" r:id="rId3"/>
    <sheet name="GAM_NGAM" sheetId="12" r:id="rId4"/>
    <sheet name="AA_factors" sheetId="10" r:id="rId5"/>
    <sheet name="MaxMu" sheetId="7" r:id="rId6"/>
    <sheet name="chemostat_data_1" sheetId="5" r:id="rId7"/>
    <sheet name="chemostat_data_2" sheetId="14" r:id="rId8"/>
    <sheet name="Exchange_rate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15" l="1"/>
  <c r="U2" i="15"/>
  <c r="T3" i="15"/>
  <c r="U3" i="15"/>
  <c r="T4" i="15"/>
  <c r="U4" i="15"/>
  <c r="T5" i="15"/>
  <c r="U5" i="15"/>
  <c r="T6" i="15"/>
  <c r="U6" i="15"/>
  <c r="T7" i="15"/>
  <c r="U7" i="15"/>
  <c r="T8" i="15"/>
  <c r="U8" i="15"/>
  <c r="T9" i="15"/>
  <c r="U9" i="15"/>
  <c r="T10" i="15"/>
  <c r="U10" i="15"/>
  <c r="H4" i="15" l="1"/>
  <c r="I4" i="15"/>
  <c r="J4" i="15"/>
  <c r="K4" i="15"/>
  <c r="L4" i="15"/>
  <c r="M4" i="15"/>
  <c r="H5" i="15"/>
  <c r="I5" i="15"/>
  <c r="J5" i="15"/>
  <c r="K5" i="15"/>
  <c r="L5" i="15"/>
  <c r="M5" i="15"/>
  <c r="H6" i="15"/>
  <c r="I6" i="15"/>
  <c r="J6" i="15"/>
  <c r="K6" i="15"/>
  <c r="L6" i="15"/>
  <c r="M6" i="15"/>
  <c r="H7" i="15"/>
  <c r="I7" i="15"/>
  <c r="J7" i="15"/>
  <c r="K7" i="15"/>
  <c r="L7" i="15"/>
  <c r="M7" i="15"/>
  <c r="H8" i="15"/>
  <c r="I8" i="15"/>
  <c r="J8" i="15"/>
  <c r="K8" i="15"/>
  <c r="L8" i="15"/>
  <c r="M8" i="15"/>
  <c r="H9" i="15"/>
  <c r="I9" i="15"/>
  <c r="J9" i="15"/>
  <c r="K9" i="15"/>
  <c r="L9" i="15"/>
  <c r="M9" i="15"/>
  <c r="H10" i="15"/>
  <c r="I10" i="15"/>
  <c r="J10" i="15"/>
  <c r="K10" i="15"/>
  <c r="L10" i="15"/>
  <c r="M10" i="15"/>
  <c r="M3" i="15"/>
  <c r="L3" i="15"/>
  <c r="K3" i="15"/>
  <c r="J3" i="15"/>
  <c r="I3" i="15"/>
  <c r="H3" i="15"/>
  <c r="M2" i="15"/>
  <c r="L2" i="15"/>
  <c r="K2" i="15"/>
  <c r="J2" i="15"/>
  <c r="I2" i="15"/>
  <c r="H2" i="15"/>
  <c r="P3" i="15" l="1"/>
  <c r="Q3" i="15"/>
  <c r="R3" i="15"/>
  <c r="S3" i="15"/>
  <c r="P4" i="15"/>
  <c r="Q4" i="15"/>
  <c r="R4" i="15"/>
  <c r="S4" i="15"/>
  <c r="P5" i="15"/>
  <c r="Q5" i="15"/>
  <c r="R5" i="15"/>
  <c r="S5" i="15"/>
  <c r="P6" i="15"/>
  <c r="Q6" i="15"/>
  <c r="R6" i="15"/>
  <c r="S6" i="15"/>
  <c r="P7" i="15"/>
  <c r="Q7" i="15"/>
  <c r="R7" i="15"/>
  <c r="S7" i="15"/>
  <c r="P8" i="15"/>
  <c r="Q8" i="15"/>
  <c r="R8" i="15"/>
  <c r="S8" i="15"/>
  <c r="P9" i="15"/>
  <c r="Q9" i="15"/>
  <c r="R9" i="15"/>
  <c r="S9" i="15"/>
  <c r="P10" i="15"/>
  <c r="Q10" i="15"/>
  <c r="R10" i="15"/>
  <c r="S10" i="15"/>
  <c r="S2" i="15"/>
  <c r="R2" i="15"/>
  <c r="Q2" i="15"/>
  <c r="P2" i="15"/>
  <c r="N3" i="15"/>
  <c r="O3" i="15"/>
  <c r="N4" i="15"/>
  <c r="O4" i="15"/>
  <c r="N5" i="15"/>
  <c r="O5" i="15"/>
  <c r="N6" i="15"/>
  <c r="O6" i="15"/>
  <c r="N7" i="15"/>
  <c r="O7" i="15"/>
  <c r="N8" i="15"/>
  <c r="O8" i="15"/>
  <c r="N9" i="15"/>
  <c r="O9" i="15"/>
  <c r="N10" i="15"/>
  <c r="O10" i="15"/>
  <c r="O2" i="15"/>
  <c r="N2" i="15"/>
  <c r="G10" i="15"/>
  <c r="F10" i="15"/>
  <c r="E10" i="15"/>
  <c r="D10" i="15"/>
  <c r="C10" i="15"/>
  <c r="B10" i="15"/>
  <c r="G9" i="15"/>
  <c r="F9" i="15"/>
  <c r="E9" i="15"/>
  <c r="D9" i="15"/>
  <c r="C9" i="15"/>
  <c r="B9" i="15"/>
  <c r="G8" i="15"/>
  <c r="F8" i="15"/>
  <c r="E8" i="15"/>
  <c r="D8" i="15"/>
  <c r="C8" i="15"/>
  <c r="B8" i="15"/>
  <c r="G7" i="15"/>
  <c r="F7" i="15"/>
  <c r="E7" i="15"/>
  <c r="D7" i="15"/>
  <c r="C7" i="15"/>
  <c r="B7" i="15"/>
  <c r="G6" i="15"/>
  <c r="F6" i="15"/>
  <c r="E6" i="15"/>
  <c r="D6" i="15"/>
  <c r="C6" i="15"/>
  <c r="B6" i="15"/>
  <c r="G5" i="15"/>
  <c r="F5" i="15"/>
  <c r="E5" i="15"/>
  <c r="D5" i="15"/>
  <c r="C5" i="15"/>
  <c r="B5" i="15"/>
  <c r="G4" i="15"/>
  <c r="F4" i="15"/>
  <c r="E4" i="15"/>
  <c r="D4" i="15"/>
  <c r="C4" i="15"/>
  <c r="B4" i="15"/>
  <c r="G3" i="15"/>
  <c r="F3" i="15"/>
  <c r="E3" i="15"/>
  <c r="D3" i="15"/>
  <c r="C3" i="15"/>
  <c r="B3" i="15"/>
  <c r="G2" i="15"/>
  <c r="F2" i="15"/>
  <c r="E2" i="15"/>
  <c r="D2" i="15"/>
  <c r="C2" i="15"/>
  <c r="B2" i="15"/>
  <c r="H17" i="15" l="1"/>
  <c r="U10" i="13" l="1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E9" i="13"/>
  <c r="D9" i="13"/>
  <c r="C9" i="13"/>
  <c r="B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W4" i="11" l="1"/>
  <c r="W5" i="11"/>
  <c r="W6" i="11"/>
  <c r="W7" i="11"/>
  <c r="W8" i="11"/>
  <c r="W9" i="11"/>
  <c r="W10" i="11"/>
  <c r="W11" i="11"/>
  <c r="W12" i="11"/>
  <c r="W13" i="11"/>
  <c r="W14" i="11"/>
  <c r="W15" i="11"/>
  <c r="W3" i="11"/>
  <c r="R4" i="11"/>
  <c r="R5" i="11"/>
  <c r="R6" i="11"/>
  <c r="R7" i="11"/>
  <c r="R8" i="11"/>
  <c r="R9" i="11"/>
  <c r="R10" i="11"/>
  <c r="R11" i="11"/>
  <c r="R12" i="11"/>
  <c r="R13" i="11"/>
  <c r="R14" i="11"/>
  <c r="R15" i="11"/>
  <c r="R3" i="11"/>
  <c r="L15" i="11"/>
  <c r="M15" i="11"/>
  <c r="L14" i="11"/>
  <c r="M14" i="11"/>
  <c r="L13" i="11"/>
  <c r="M13" i="11"/>
  <c r="L12" i="11"/>
  <c r="M12" i="11"/>
  <c r="S15" i="11" l="1"/>
  <c r="N15" i="11"/>
  <c r="K14" i="11"/>
  <c r="K15" i="11"/>
  <c r="C14" i="11"/>
  <c r="D14" i="11"/>
  <c r="E14" i="11"/>
  <c r="O14" i="11" s="1"/>
  <c r="F14" i="11"/>
  <c r="T14" i="11" s="1"/>
  <c r="G14" i="11"/>
  <c r="H14" i="11"/>
  <c r="P14" i="11" s="1"/>
  <c r="I14" i="11"/>
  <c r="Q14" i="11" s="1"/>
  <c r="J14" i="11"/>
  <c r="C15" i="11"/>
  <c r="D15" i="11"/>
  <c r="E15" i="11"/>
  <c r="O15" i="11" s="1"/>
  <c r="F15" i="11"/>
  <c r="G15" i="11"/>
  <c r="H15" i="11"/>
  <c r="P15" i="11" s="1"/>
  <c r="I15" i="11"/>
  <c r="V15" i="11" s="1"/>
  <c r="J15" i="11"/>
  <c r="B15" i="11"/>
  <c r="B14" i="11"/>
  <c r="N14" i="11" s="1"/>
  <c r="V14" i="11" l="1"/>
  <c r="U15" i="11"/>
  <c r="T15" i="11"/>
  <c r="U14" i="11"/>
  <c r="S14" i="11"/>
  <c r="Q15" i="11"/>
  <c r="N4" i="11"/>
  <c r="O4" i="11"/>
  <c r="P4" i="11"/>
  <c r="Q4" i="11"/>
  <c r="S4" i="11"/>
  <c r="T4" i="11"/>
  <c r="U4" i="11"/>
  <c r="V4" i="11"/>
  <c r="N5" i="11"/>
  <c r="O5" i="11"/>
  <c r="P5" i="11"/>
  <c r="Q5" i="11"/>
  <c r="S5" i="11"/>
  <c r="T5" i="11"/>
  <c r="U5" i="11"/>
  <c r="V5" i="11"/>
  <c r="N6" i="11"/>
  <c r="O6" i="11"/>
  <c r="P6" i="11"/>
  <c r="Q6" i="11"/>
  <c r="S6" i="11"/>
  <c r="T6" i="11"/>
  <c r="U6" i="11"/>
  <c r="V6" i="11"/>
  <c r="N7" i="11"/>
  <c r="O7" i="11"/>
  <c r="P7" i="11"/>
  <c r="Q7" i="11"/>
  <c r="S7" i="11"/>
  <c r="T7" i="11"/>
  <c r="U7" i="11"/>
  <c r="V7" i="11"/>
  <c r="N8" i="11"/>
  <c r="O8" i="11"/>
  <c r="P8" i="11"/>
  <c r="Q8" i="11"/>
  <c r="S8" i="11"/>
  <c r="T8" i="11"/>
  <c r="U8" i="11"/>
  <c r="V8" i="11"/>
  <c r="N9" i="11"/>
  <c r="O9" i="11"/>
  <c r="P9" i="11"/>
  <c r="Q9" i="11"/>
  <c r="S9" i="11"/>
  <c r="T9" i="11"/>
  <c r="U9" i="11"/>
  <c r="V9" i="11"/>
  <c r="N10" i="11"/>
  <c r="O10" i="11"/>
  <c r="P10" i="11"/>
  <c r="Q10" i="11"/>
  <c r="S10" i="11"/>
  <c r="T10" i="11"/>
  <c r="U10" i="11"/>
  <c r="V10" i="11"/>
  <c r="N11" i="11"/>
  <c r="O11" i="11"/>
  <c r="P11" i="11"/>
  <c r="Q11" i="11"/>
  <c r="S11" i="11"/>
  <c r="T11" i="11"/>
  <c r="U11" i="11"/>
  <c r="V11" i="11"/>
  <c r="T12" i="11"/>
  <c r="U12" i="11"/>
  <c r="V3" i="11"/>
  <c r="U3" i="11"/>
  <c r="T3" i="11"/>
  <c r="S3" i="11"/>
  <c r="Q3" i="11"/>
  <c r="P3" i="11"/>
  <c r="O3" i="11"/>
  <c r="N3" i="11"/>
  <c r="C12" i="11"/>
  <c r="S12" i="11" s="1"/>
  <c r="D12" i="11"/>
  <c r="E12" i="11"/>
  <c r="O12" i="11" s="1"/>
  <c r="F12" i="11"/>
  <c r="G12" i="11"/>
  <c r="H12" i="11"/>
  <c r="P12" i="11" s="1"/>
  <c r="I12" i="11"/>
  <c r="V12" i="11" s="1"/>
  <c r="J12" i="11"/>
  <c r="K12" i="11"/>
  <c r="C13" i="11"/>
  <c r="S13" i="11" s="1"/>
  <c r="D13" i="11"/>
  <c r="E13" i="11"/>
  <c r="T13" i="11" s="1"/>
  <c r="F13" i="11"/>
  <c r="G13" i="11"/>
  <c r="H13" i="11"/>
  <c r="P13" i="11" s="1"/>
  <c r="I13" i="11"/>
  <c r="V13" i="11" s="1"/>
  <c r="J13" i="11"/>
  <c r="K13" i="11"/>
  <c r="B13" i="11"/>
  <c r="N13" i="11" s="1"/>
  <c r="B12" i="11"/>
  <c r="N12" i="11" s="1"/>
  <c r="Q13" i="11" l="1"/>
  <c r="O13" i="11"/>
  <c r="Q12" i="11"/>
  <c r="U13" i="11"/>
</calcChain>
</file>

<file path=xl/sharedStrings.xml><?xml version="1.0" encoding="utf-8"?>
<sst xmlns="http://schemas.openxmlformats.org/spreadsheetml/2006/main" count="586" uniqueCount="179">
  <si>
    <t>RxnID</t>
  </si>
  <si>
    <t>LB</t>
  </si>
  <si>
    <t>UB</t>
  </si>
  <si>
    <t>Description</t>
  </si>
  <si>
    <t>Note</t>
  </si>
  <si>
    <t>Amino acid</t>
  </si>
  <si>
    <t>Vitamin</t>
  </si>
  <si>
    <t>Metals</t>
  </si>
  <si>
    <t>H2O</t>
  </si>
  <si>
    <t>H</t>
  </si>
  <si>
    <t>Pi</t>
  </si>
  <si>
    <t>O2</t>
  </si>
  <si>
    <t>CO2</t>
  </si>
  <si>
    <t>Product</t>
  </si>
  <si>
    <t>Substrate</t>
  </si>
  <si>
    <t>Default LB</t>
  </si>
  <si>
    <t>Default UB</t>
  </si>
  <si>
    <t>Acetate</t>
  </si>
  <si>
    <t>Ethanol</t>
  </si>
  <si>
    <t>Formate</t>
  </si>
  <si>
    <t>Pyruvate</t>
  </si>
  <si>
    <t>Succinate</t>
  </si>
  <si>
    <t>Ornithine</t>
  </si>
  <si>
    <t>Phosphate</t>
  </si>
  <si>
    <t>Glycine</t>
  </si>
  <si>
    <t>Nicotinate</t>
  </si>
  <si>
    <t>Thiamin</t>
  </si>
  <si>
    <t>Ammonium</t>
  </si>
  <si>
    <t>Sulfate</t>
  </si>
  <si>
    <t>Fe2</t>
  </si>
  <si>
    <t>Fe3</t>
  </si>
  <si>
    <t>Hydrogen sulfide</t>
  </si>
  <si>
    <t>Mn2</t>
  </si>
  <si>
    <t>Zinc</t>
  </si>
  <si>
    <t>Glucose</t>
  </si>
  <si>
    <t>Lactate</t>
  </si>
  <si>
    <t>Alanine</t>
  </si>
  <si>
    <t>Arginine</t>
  </si>
  <si>
    <t>Asparagine</t>
  </si>
  <si>
    <t>Aspartate</t>
  </si>
  <si>
    <t>Cysteine</t>
  </si>
  <si>
    <t>Glutamine</t>
  </si>
  <si>
    <t>Glutamate</t>
  </si>
  <si>
    <t>Histidine</t>
  </si>
  <si>
    <t>Isoleucine</t>
  </si>
  <si>
    <t>Leucine</t>
  </si>
  <si>
    <t>Lysine</t>
  </si>
  <si>
    <t>Methionine</t>
  </si>
  <si>
    <t>Phenylalanine</t>
  </si>
  <si>
    <t>Proline</t>
  </si>
  <si>
    <t>Threonine</t>
  </si>
  <si>
    <t>Tryptophan</t>
  </si>
  <si>
    <t>Tyrosine</t>
  </si>
  <si>
    <t>Valine</t>
  </si>
  <si>
    <t>Citrulline</t>
  </si>
  <si>
    <t>Serine</t>
  </si>
  <si>
    <t>Pantothenate</t>
  </si>
  <si>
    <t>Measured</t>
  </si>
  <si>
    <t>Assumed</t>
  </si>
  <si>
    <t>Data Source</t>
  </si>
  <si>
    <t>Exchange rate (mmol/gCDW/h)</t>
  </si>
  <si>
    <t>Data from PMID: 25828364.</t>
  </si>
  <si>
    <t>Specific growth rate (1/h)</t>
  </si>
  <si>
    <t>Max ATP production (mmol/gCDW/h)</t>
  </si>
  <si>
    <t>LB_0.15_A</t>
  </si>
  <si>
    <t>UB_0.15_A</t>
  </si>
  <si>
    <t>LB_0.15_B</t>
  </si>
  <si>
    <t>UB_0.15_B</t>
  </si>
  <si>
    <t>LB_0.15_C</t>
  </si>
  <si>
    <t>UB_0.15_C</t>
  </si>
  <si>
    <t>LB_0.30_A</t>
  </si>
  <si>
    <t>UB_0.30_A</t>
  </si>
  <si>
    <t>LB_0.30_B</t>
  </si>
  <si>
    <t>UB_0.30_B</t>
  </si>
  <si>
    <t>LB_0.30_C</t>
  </si>
  <si>
    <t>UB_0.30_C</t>
  </si>
  <si>
    <t>LB_0.50_A</t>
  </si>
  <si>
    <t>UB_0.50_A</t>
  </si>
  <si>
    <t>LB_0.50_B</t>
  </si>
  <si>
    <t>UB_0.50_B</t>
  </si>
  <si>
    <t>LB_0.45_A</t>
  </si>
  <si>
    <t>UB_0.45_A</t>
  </si>
  <si>
    <t>LB_0.60_A</t>
  </si>
  <si>
    <t>UB_0.60_A</t>
  </si>
  <si>
    <t>Factor</t>
  </si>
  <si>
    <t>Original_0.60_A</t>
  </si>
  <si>
    <t>Original_0.50_A</t>
  </si>
  <si>
    <t>Original_0.45_A</t>
  </si>
  <si>
    <t>Original_0.30_C</t>
  </si>
  <si>
    <t>Original_0.50_B</t>
  </si>
  <si>
    <t>Original_0.15_A</t>
  </si>
  <si>
    <t>Original_0.15_B</t>
  </si>
  <si>
    <t>Original_0.15_C</t>
  </si>
  <si>
    <t>Original_0.30_A</t>
  </si>
  <si>
    <t>Original_0.30_B</t>
  </si>
  <si>
    <t>0.15_A</t>
  </si>
  <si>
    <t>0.15_B</t>
  </si>
  <si>
    <t>0.15_C</t>
  </si>
  <si>
    <t>0.30_A</t>
  </si>
  <si>
    <t>0.30_B</t>
  </si>
  <si>
    <t>0.30_C</t>
  </si>
  <si>
    <t>0.45_A</t>
  </si>
  <si>
    <t>0.50_A</t>
  </si>
  <si>
    <t>0.50_B</t>
  </si>
  <si>
    <t>0.60_A</t>
  </si>
  <si>
    <t>Ammonia</t>
  </si>
  <si>
    <t>STDEV.P</t>
  </si>
  <si>
    <t>AVERAGE</t>
  </si>
  <si>
    <t>Ac+EtOH</t>
  </si>
  <si>
    <t>Ac+EtOH+Form</t>
  </si>
  <si>
    <t>Fraction (Lactate)</t>
  </si>
  <si>
    <t>Fraction (Ac+EtOH+Form)</t>
  </si>
  <si>
    <t>0.60_B</t>
  </si>
  <si>
    <t>0.60_C</t>
  </si>
  <si>
    <t>R_M_EX_ac_e</t>
  </si>
  <si>
    <t>R_M_EX_ala__L_e</t>
  </si>
  <si>
    <t>R_M_EX_arg__L_e</t>
  </si>
  <si>
    <t>R_M_EX_asn__L_e</t>
  </si>
  <si>
    <t>R_M_EX_asp__L_e</t>
  </si>
  <si>
    <t>R_M_EX_citr__L_e</t>
  </si>
  <si>
    <t>R_M_EX_co2_e</t>
  </si>
  <si>
    <t>R_M_EX_cys__L_e</t>
  </si>
  <si>
    <t>R_M_EX_etoh_e</t>
  </si>
  <si>
    <t>R_M_EX_fe2_e</t>
  </si>
  <si>
    <t>R_M_EX_fe3_e</t>
  </si>
  <si>
    <t>R_M_EX_for_e</t>
  </si>
  <si>
    <t>R_M_EX_glc__D_e</t>
  </si>
  <si>
    <t>R_M_EX_gln__L_e</t>
  </si>
  <si>
    <t>R_M_EX_glu__L_e</t>
  </si>
  <si>
    <t>R_M_EX_gly_e</t>
  </si>
  <si>
    <t>R_M_EX_h2o_e</t>
  </si>
  <si>
    <t>R_M_EX_h2s_e</t>
  </si>
  <si>
    <t>R_M_EX_h_e</t>
  </si>
  <si>
    <t>R_M_EX_his__L_e</t>
  </si>
  <si>
    <t>R_M_EX_ile__L_e</t>
  </si>
  <si>
    <t>R_M_EX_lac__L_e</t>
  </si>
  <si>
    <t>R_M_EX_leu__L_e</t>
  </si>
  <si>
    <t>R_M_EX_lys__L_e</t>
  </si>
  <si>
    <t>R_M_EX_met__L_e</t>
  </si>
  <si>
    <t>R_M_EX_mn2_e</t>
  </si>
  <si>
    <t>R_M_EX_nac_e</t>
  </si>
  <si>
    <t>R_M_EX_nh4_e</t>
  </si>
  <si>
    <t>R_M_EX_o2_e</t>
  </si>
  <si>
    <t>R_M_EX_orn_e</t>
  </si>
  <si>
    <t>R_M_EX_phe__L_e</t>
  </si>
  <si>
    <t>R_M_EX_pi_e</t>
  </si>
  <si>
    <t>R_M_EX_pnto__R_e</t>
  </si>
  <si>
    <t>R_M_EX_pro__L_e</t>
  </si>
  <si>
    <t>R_M_EX_pyr_e</t>
  </si>
  <si>
    <t>R_M_EX_ser__L_e</t>
  </si>
  <si>
    <t>R_M_EX_so4_e</t>
  </si>
  <si>
    <t>R_M_EX_succ_e</t>
  </si>
  <si>
    <t>R_M_EX_thm_e</t>
  </si>
  <si>
    <t>R_M_EX_thr__L_e</t>
  </si>
  <si>
    <t>R_M_EX_trp__L_e</t>
  </si>
  <si>
    <t>R_M_EX_tyr__L_e</t>
  </si>
  <si>
    <t>R_M_EX_val__L_e</t>
  </si>
  <si>
    <t>R_M_EX_zn2_e</t>
  </si>
  <si>
    <t>stdev</t>
  </si>
  <si>
    <t>asp</t>
  </si>
  <si>
    <t>glu</t>
  </si>
  <si>
    <t>asn</t>
  </si>
  <si>
    <t>ser</t>
  </si>
  <si>
    <t>gln</t>
  </si>
  <si>
    <t>his</t>
  </si>
  <si>
    <t>gly</t>
  </si>
  <si>
    <t>thr</t>
  </si>
  <si>
    <t>arg</t>
  </si>
  <si>
    <t>ala</t>
  </si>
  <si>
    <t>tyr</t>
  </si>
  <si>
    <t>cys</t>
  </si>
  <si>
    <t>val</t>
  </si>
  <si>
    <t>met</t>
  </si>
  <si>
    <t>trp</t>
  </si>
  <si>
    <t>phe</t>
  </si>
  <si>
    <t>ile</t>
  </si>
  <si>
    <t>leu</t>
  </si>
  <si>
    <t>lys</t>
  </si>
  <si>
    <t>Cysteine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</si>
</sst>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9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4" xfId="0" applyFont="1" applyBorder="1"/>
    <xf numFmtId="0" fontId="2" fillId="0" borderId="4" xfId="0" applyFont="1" applyFill="1" applyBorder="1"/>
    <xf numFmtId="0" fontId="0" fillId="0" borderId="0" xfId="0" applyBorder="1"/>
    <xf numFmtId="0" fontId="1" fillId="3" borderId="2" xfId="0" applyFont="1" applyFill="1" applyBorder="1"/>
    <xf numFmtId="0" fontId="0" fillId="3" borderId="4" xfId="0" applyFill="1" applyBorder="1"/>
    <xf numFmtId="0" fontId="0" fillId="3" borderId="6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8" xfId="0" applyFont="1" applyFill="1" applyBorder="1"/>
    <xf numFmtId="0" fontId="1" fillId="0" borderId="10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11" xfId="0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555244483328472"/>
                  <c:y val="0.39760168136877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GAM_NGAM!$A$2:$A$11</c:f>
              <c:numCache>
                <c:formatCode>General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</c:numCache>
            </c:numRef>
          </c:xVal>
          <c:yVal>
            <c:numRef>
              <c:f>GAM_NGAM!$B$2:$B$11</c:f>
              <c:numCache>
                <c:formatCode>General</c:formatCode>
                <c:ptCount val="10"/>
                <c:pt idx="0">
                  <c:v>8.1936380674671998</c:v>
                </c:pt>
                <c:pt idx="1">
                  <c:v>8.5615796837048901</c:v>
                </c:pt>
                <c:pt idx="2">
                  <c:v>8.3187599558107692</c:v>
                </c:pt>
                <c:pt idx="3">
                  <c:v>15.2975715016991</c:v>
                </c:pt>
                <c:pt idx="4">
                  <c:v>15.041362977482899</c:v>
                </c:pt>
                <c:pt idx="5">
                  <c:v>13.070452575687799</c:v>
                </c:pt>
                <c:pt idx="6">
                  <c:v>19.183044029360701</c:v>
                </c:pt>
                <c:pt idx="7">
                  <c:v>19.707331942218001</c:v>
                </c:pt>
                <c:pt idx="8">
                  <c:v>21.3147073256652</c:v>
                </c:pt>
                <c:pt idx="9">
                  <c:v>23.345480672561301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2-FA48-9A5C-653C69AD8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485823"/>
        <c:axId val="1604487631"/>
      </c:scatterChart>
      <c:valAx>
        <c:axId val="160448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Specific growth rate (/h)</a:t>
                </a:r>
                <a:endParaRPr lang="sv-S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sv-SE"/>
          </a:p>
        </c:txPr>
        <c:crossAx val="1604487631"/>
        <c:crosses val="autoZero"/>
        <c:crossBetween val="midCat"/>
      </c:valAx>
      <c:valAx>
        <c:axId val="16044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ATP production rate</a:t>
                </a:r>
                <a:endParaRPr lang="sv-SE" sz="1000">
                  <a:effectLst/>
                </a:endParaRPr>
              </a:p>
              <a:p>
                <a:pPr>
                  <a:defRPr/>
                </a:pPr>
                <a:r>
                  <a:rPr lang="en-US" sz="1000" b="0" i="0" baseline="0">
                    <a:effectLst/>
                  </a:rPr>
                  <a:t>(mmol/gCDW/h)</a:t>
                </a:r>
                <a:endParaRPr lang="sv-S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sv-SE"/>
          </a:p>
        </c:txPr>
        <c:crossAx val="160448582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Helvetica" pitchFamily="2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159459755030621"/>
                  <c:y val="-7.20771361913094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chemostat_data_1!$B$1:$J$1</c:f>
              <c:numCache>
                <c:formatCode>General</c:formatCode>
                <c:ptCount val="9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</c:numCache>
            </c:numRef>
          </c:xVal>
          <c:yVal>
            <c:numRef>
              <c:f>chemostat_data_1!$B$33:$J$33</c:f>
              <c:numCache>
                <c:formatCode>General</c:formatCode>
                <c:ptCount val="9"/>
                <c:pt idx="0">
                  <c:v>-2.0101866981057873E-2</c:v>
                </c:pt>
                <c:pt idx="1">
                  <c:v>-2.1781921910230668E-2</c:v>
                </c:pt>
                <c:pt idx="2">
                  <c:v>-2.1190378509441367E-2</c:v>
                </c:pt>
                <c:pt idx="3">
                  <c:v>-3.8452449520074233E-2</c:v>
                </c:pt>
                <c:pt idx="4">
                  <c:v>-4.7458008376856438E-2</c:v>
                </c:pt>
                <c:pt idx="6">
                  <c:v>-2.6260288301916429E-2</c:v>
                </c:pt>
                <c:pt idx="7">
                  <c:v>-2.6706797322599975E-2</c:v>
                </c:pt>
                <c:pt idx="8">
                  <c:v>-3.465442780435872E-2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0-1343-B43F-7E719E30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65743"/>
        <c:axId val="1596954735"/>
      </c:scatterChart>
      <c:valAx>
        <c:axId val="16199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96954735"/>
        <c:crosses val="autoZero"/>
        <c:crossBetween val="midCat"/>
      </c:valAx>
      <c:valAx>
        <c:axId val="15969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199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177800</xdr:rowOff>
    </xdr:from>
    <xdr:to>
      <xdr:col>5</xdr:col>
      <xdr:colOff>254000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460E8-082D-B14B-ADBD-5BF9A4F07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36</xdr:row>
      <xdr:rowOff>127000</xdr:rowOff>
    </xdr:from>
    <xdr:to>
      <xdr:col>11</xdr:col>
      <xdr:colOff>57150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9E525-089E-D647-A78C-37805961D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F3F6-1044-B64A-A795-0EFACA50FB06}">
  <dimension ref="A1:H45"/>
  <sheetViews>
    <sheetView workbookViewId="0">
      <selection activeCell="E24" sqref="E24"/>
    </sheetView>
  </sheetViews>
  <sheetFormatPr baseColWidth="10" defaultRowHeight="16" x14ac:dyDescent="0.2"/>
  <cols>
    <col min="1" max="1" width="27" customWidth="1"/>
    <col min="4" max="4" width="17.5" customWidth="1"/>
    <col min="5" max="5" width="11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15</v>
      </c>
      <c r="H1" s="1" t="s">
        <v>16</v>
      </c>
    </row>
    <row r="2" spans="1:8" x14ac:dyDescent="0.2">
      <c r="A2" t="s">
        <v>126</v>
      </c>
      <c r="B2" s="8">
        <v>-4.6704699999999999</v>
      </c>
      <c r="C2" s="9">
        <v>-4.6704699999999999</v>
      </c>
      <c r="D2" t="s">
        <v>34</v>
      </c>
      <c r="E2" t="s">
        <v>14</v>
      </c>
      <c r="G2">
        <v>-1000</v>
      </c>
      <c r="H2">
        <v>1000</v>
      </c>
    </row>
    <row r="3" spans="1:8" x14ac:dyDescent="0.2">
      <c r="A3" t="s">
        <v>114</v>
      </c>
      <c r="B3" s="8">
        <v>3.0634600000000001</v>
      </c>
      <c r="C3" s="9">
        <v>3.0634600000000001</v>
      </c>
      <c r="D3" t="s">
        <v>17</v>
      </c>
      <c r="E3" t="s">
        <v>13</v>
      </c>
      <c r="G3">
        <v>0</v>
      </c>
      <c r="H3">
        <v>1000</v>
      </c>
    </row>
    <row r="4" spans="1:8" x14ac:dyDescent="0.2">
      <c r="A4" t="s">
        <v>119</v>
      </c>
      <c r="B4" s="8">
        <v>1.9482170717677879E-2</v>
      </c>
      <c r="C4" s="9">
        <v>1.9482170717677879E-2</v>
      </c>
      <c r="D4" t="s">
        <v>54</v>
      </c>
      <c r="E4" t="s">
        <v>13</v>
      </c>
      <c r="G4">
        <v>0</v>
      </c>
      <c r="H4">
        <v>1000</v>
      </c>
    </row>
    <row r="5" spans="1:8" x14ac:dyDescent="0.2">
      <c r="A5" t="s">
        <v>122</v>
      </c>
      <c r="B5" s="8">
        <v>3.0634600000000001</v>
      </c>
      <c r="C5" s="9">
        <v>3.0634600000000001</v>
      </c>
      <c r="D5" t="s">
        <v>18</v>
      </c>
      <c r="E5" t="s">
        <v>13</v>
      </c>
      <c r="G5">
        <v>0</v>
      </c>
      <c r="H5">
        <v>1000</v>
      </c>
    </row>
    <row r="6" spans="1:8" x14ac:dyDescent="0.2">
      <c r="A6" t="s">
        <v>125</v>
      </c>
      <c r="B6" s="8">
        <v>6.4376199999999999</v>
      </c>
      <c r="C6" s="9">
        <v>6.4376199999999999</v>
      </c>
      <c r="D6" t="s">
        <v>19</v>
      </c>
      <c r="E6" t="s">
        <v>13</v>
      </c>
      <c r="G6">
        <v>0</v>
      </c>
      <c r="H6">
        <v>1000</v>
      </c>
    </row>
    <row r="7" spans="1:8" x14ac:dyDescent="0.2">
      <c r="A7" t="s">
        <v>135</v>
      </c>
      <c r="B7" s="8">
        <v>1.23291</v>
      </c>
      <c r="C7" s="9">
        <v>1.23291</v>
      </c>
      <c r="D7" t="s">
        <v>35</v>
      </c>
      <c r="E7" t="s">
        <v>13</v>
      </c>
      <c r="G7">
        <v>0</v>
      </c>
      <c r="H7">
        <v>1000</v>
      </c>
    </row>
    <row r="8" spans="1:8" x14ac:dyDescent="0.2">
      <c r="A8" t="s">
        <v>143</v>
      </c>
      <c r="B8" s="8">
        <v>0.21566181769496032</v>
      </c>
      <c r="C8" s="9">
        <v>0.21566181769496032</v>
      </c>
      <c r="D8" t="s">
        <v>22</v>
      </c>
      <c r="E8" t="s">
        <v>13</v>
      </c>
      <c r="G8">
        <v>0</v>
      </c>
      <c r="H8">
        <v>1000</v>
      </c>
    </row>
    <row r="9" spans="1:8" x14ac:dyDescent="0.2">
      <c r="A9" t="s">
        <v>148</v>
      </c>
      <c r="B9" s="8">
        <v>3.6999999999999999E-4</v>
      </c>
      <c r="C9" s="9">
        <v>3.6999999999999999E-4</v>
      </c>
      <c r="D9" t="s">
        <v>20</v>
      </c>
      <c r="E9" t="s">
        <v>13</v>
      </c>
      <c r="G9">
        <v>0</v>
      </c>
      <c r="H9">
        <v>1000</v>
      </c>
    </row>
    <row r="10" spans="1:8" x14ac:dyDescent="0.2">
      <c r="A10" t="s">
        <v>151</v>
      </c>
      <c r="B10" s="8">
        <v>7.8090000000000007E-2</v>
      </c>
      <c r="C10" s="9">
        <v>7.8090000000000007E-2</v>
      </c>
      <c r="D10" t="s">
        <v>21</v>
      </c>
      <c r="E10" t="s">
        <v>13</v>
      </c>
      <c r="G10">
        <v>0</v>
      </c>
      <c r="H10">
        <v>1000</v>
      </c>
    </row>
    <row r="11" spans="1:8" x14ac:dyDescent="0.2">
      <c r="A11" t="s">
        <v>120</v>
      </c>
      <c r="B11" s="8">
        <v>-9.2037300000000002</v>
      </c>
      <c r="C11" s="9">
        <v>1000</v>
      </c>
      <c r="D11" t="s">
        <v>12</v>
      </c>
      <c r="E11" t="s">
        <v>12</v>
      </c>
      <c r="G11">
        <v>-1000</v>
      </c>
      <c r="H11">
        <v>1000</v>
      </c>
    </row>
    <row r="12" spans="1:8" x14ac:dyDescent="0.2">
      <c r="A12" t="s">
        <v>142</v>
      </c>
      <c r="B12" s="8">
        <v>-6.2399999999999999E-3</v>
      </c>
      <c r="C12" s="9">
        <v>0</v>
      </c>
      <c r="D12" t="s">
        <v>11</v>
      </c>
      <c r="E12" t="s">
        <v>11</v>
      </c>
      <c r="G12">
        <v>0</v>
      </c>
      <c r="H12">
        <v>1000</v>
      </c>
    </row>
    <row r="13" spans="1:8" x14ac:dyDescent="0.2">
      <c r="A13" t="s">
        <v>115</v>
      </c>
      <c r="B13" s="8">
        <v>-0.11510318901169957</v>
      </c>
      <c r="C13" s="9">
        <v>0</v>
      </c>
      <c r="D13" t="s">
        <v>36</v>
      </c>
      <c r="E13" t="s">
        <v>5</v>
      </c>
      <c r="G13">
        <v>-5</v>
      </c>
      <c r="H13">
        <v>1000</v>
      </c>
    </row>
    <row r="14" spans="1:8" x14ac:dyDescent="0.2">
      <c r="A14" t="s">
        <v>116</v>
      </c>
      <c r="B14" s="8">
        <v>-0.27819185761024662</v>
      </c>
      <c r="C14" s="9">
        <v>0</v>
      </c>
      <c r="D14" t="s">
        <v>37</v>
      </c>
      <c r="E14" t="s">
        <v>5</v>
      </c>
      <c r="G14">
        <v>-5</v>
      </c>
      <c r="H14">
        <v>1000</v>
      </c>
    </row>
    <row r="15" spans="1:8" x14ac:dyDescent="0.2">
      <c r="A15" t="s">
        <v>117</v>
      </c>
      <c r="B15" s="8">
        <v>-6.8384886524493399E-2</v>
      </c>
      <c r="C15" s="9">
        <v>0</v>
      </c>
      <c r="D15" t="s">
        <v>38</v>
      </c>
      <c r="E15" t="s">
        <v>5</v>
      </c>
      <c r="G15">
        <v>-5</v>
      </c>
      <c r="H15">
        <v>1000</v>
      </c>
    </row>
    <row r="16" spans="1:8" x14ac:dyDescent="0.2">
      <c r="A16" t="s">
        <v>118</v>
      </c>
      <c r="B16" s="8">
        <v>-1.9229E-2</v>
      </c>
      <c r="C16" s="12">
        <v>1000</v>
      </c>
      <c r="D16" t="s">
        <v>39</v>
      </c>
      <c r="E16" t="s">
        <v>5</v>
      </c>
      <c r="G16">
        <v>-5</v>
      </c>
      <c r="H16">
        <v>1000</v>
      </c>
    </row>
    <row r="17" spans="1:8" x14ac:dyDescent="0.2">
      <c r="A17" t="s">
        <v>121</v>
      </c>
      <c r="B17" s="8">
        <v>-6.4890000000000003E-2</v>
      </c>
      <c r="C17" s="9">
        <v>0</v>
      </c>
      <c r="D17" t="s">
        <v>40</v>
      </c>
      <c r="E17" t="s">
        <v>5</v>
      </c>
      <c r="G17">
        <v>-5</v>
      </c>
      <c r="H17">
        <v>1000</v>
      </c>
    </row>
    <row r="18" spans="1:8" x14ac:dyDescent="0.2">
      <c r="A18" t="s">
        <v>128</v>
      </c>
      <c r="B18" s="8">
        <v>-1.2317E-2</v>
      </c>
      <c r="C18" s="12">
        <v>1000</v>
      </c>
      <c r="D18" t="s">
        <v>42</v>
      </c>
      <c r="E18" t="s">
        <v>5</v>
      </c>
      <c r="G18">
        <v>-5</v>
      </c>
      <c r="H18">
        <v>1000</v>
      </c>
    </row>
    <row r="19" spans="1:8" x14ac:dyDescent="0.2">
      <c r="A19" t="s">
        <v>127</v>
      </c>
      <c r="B19" s="8">
        <v>-9.0823856009560458E-2</v>
      </c>
      <c r="C19" s="9">
        <v>0</v>
      </c>
      <c r="D19" t="s">
        <v>41</v>
      </c>
      <c r="E19" t="s">
        <v>5</v>
      </c>
      <c r="G19">
        <v>-5</v>
      </c>
      <c r="H19">
        <v>1000</v>
      </c>
    </row>
    <row r="20" spans="1:8" x14ac:dyDescent="0.2">
      <c r="A20" t="s">
        <v>129</v>
      </c>
      <c r="B20" s="8">
        <v>-4.6661393931525783E-2</v>
      </c>
      <c r="C20" s="9">
        <v>0</v>
      </c>
      <c r="D20" t="s">
        <v>24</v>
      </c>
      <c r="E20" t="s">
        <v>5</v>
      </c>
      <c r="G20">
        <v>-5</v>
      </c>
      <c r="H20">
        <v>1000</v>
      </c>
    </row>
    <row r="21" spans="1:8" x14ac:dyDescent="0.2">
      <c r="A21" t="s">
        <v>133</v>
      </c>
      <c r="B21" s="8">
        <v>-1.4732284754900985E-2</v>
      </c>
      <c r="C21" s="9">
        <v>0</v>
      </c>
      <c r="D21" t="s">
        <v>43</v>
      </c>
      <c r="E21" t="s">
        <v>5</v>
      </c>
      <c r="G21">
        <v>-5</v>
      </c>
      <c r="H21">
        <v>1000</v>
      </c>
    </row>
    <row r="22" spans="1:8" x14ac:dyDescent="0.2">
      <c r="A22" t="s">
        <v>134</v>
      </c>
      <c r="B22" s="8">
        <v>-0.1066211062911665</v>
      </c>
      <c r="C22" s="9">
        <v>0</v>
      </c>
      <c r="D22" t="s">
        <v>44</v>
      </c>
      <c r="E22" t="s">
        <v>5</v>
      </c>
      <c r="G22">
        <v>-5</v>
      </c>
      <c r="H22">
        <v>1000</v>
      </c>
    </row>
    <row r="23" spans="1:8" x14ac:dyDescent="0.2">
      <c r="A23" t="s">
        <v>136</v>
      </c>
      <c r="B23" s="8">
        <v>-0.13541225990260372</v>
      </c>
      <c r="C23" s="9">
        <v>0</v>
      </c>
      <c r="D23" t="s">
        <v>45</v>
      </c>
      <c r="E23" t="s">
        <v>5</v>
      </c>
      <c r="G23">
        <v>-5</v>
      </c>
      <c r="H23">
        <v>1000</v>
      </c>
    </row>
    <row r="24" spans="1:8" x14ac:dyDescent="0.2">
      <c r="A24" t="s">
        <v>137</v>
      </c>
      <c r="B24" s="8">
        <v>-7.1385265182356855E-2</v>
      </c>
      <c r="C24" s="9">
        <v>0</v>
      </c>
      <c r="D24" t="s">
        <v>46</v>
      </c>
      <c r="E24" t="s">
        <v>5</v>
      </c>
      <c r="G24">
        <v>-5</v>
      </c>
      <c r="H24">
        <v>1000</v>
      </c>
    </row>
    <row r="25" spans="1:8" x14ac:dyDescent="0.2">
      <c r="A25" t="s">
        <v>138</v>
      </c>
      <c r="B25" s="8">
        <v>-4.6640560820582641E-2</v>
      </c>
      <c r="C25" s="9">
        <v>0</v>
      </c>
      <c r="D25" t="s">
        <v>47</v>
      </c>
      <c r="E25" t="s">
        <v>5</v>
      </c>
      <c r="G25">
        <v>-5</v>
      </c>
      <c r="H25">
        <v>1000</v>
      </c>
    </row>
    <row r="26" spans="1:8" x14ac:dyDescent="0.2">
      <c r="A26" t="s">
        <v>144</v>
      </c>
      <c r="B26" s="8">
        <v>-3.3936288421526843E-2</v>
      </c>
      <c r="C26" s="9">
        <v>0</v>
      </c>
      <c r="D26" t="s">
        <v>48</v>
      </c>
      <c r="E26" t="s">
        <v>5</v>
      </c>
      <c r="G26">
        <v>-5</v>
      </c>
      <c r="H26">
        <v>1000</v>
      </c>
    </row>
    <row r="27" spans="1:8" x14ac:dyDescent="0.2">
      <c r="A27" t="s">
        <v>147</v>
      </c>
      <c r="B27" s="8">
        <v>-0.66854000000000002</v>
      </c>
      <c r="C27" s="13">
        <v>1000</v>
      </c>
      <c r="D27" t="s">
        <v>49</v>
      </c>
      <c r="E27" t="s">
        <v>5</v>
      </c>
      <c r="G27">
        <v>-5</v>
      </c>
      <c r="H27">
        <v>1000</v>
      </c>
    </row>
    <row r="28" spans="1:8" x14ac:dyDescent="0.2">
      <c r="A28" t="s">
        <v>149</v>
      </c>
      <c r="B28" s="8">
        <v>-0.3100368739527205</v>
      </c>
      <c r="C28" s="9">
        <v>0</v>
      </c>
      <c r="D28" t="s">
        <v>55</v>
      </c>
      <c r="E28" t="s">
        <v>5</v>
      </c>
      <c r="G28">
        <v>-5</v>
      </c>
      <c r="H28">
        <v>1000</v>
      </c>
    </row>
    <row r="29" spans="1:8" x14ac:dyDescent="0.2">
      <c r="A29" t="s">
        <v>153</v>
      </c>
      <c r="B29" s="8">
        <v>-0.10554380732342465</v>
      </c>
      <c r="C29" s="9">
        <v>0</v>
      </c>
      <c r="D29" t="s">
        <v>50</v>
      </c>
      <c r="E29" t="s">
        <v>5</v>
      </c>
      <c r="G29">
        <v>-5</v>
      </c>
      <c r="H29">
        <v>1000</v>
      </c>
    </row>
    <row r="30" spans="1:8" x14ac:dyDescent="0.2">
      <c r="A30" t="s">
        <v>154</v>
      </c>
      <c r="B30" s="8">
        <v>-2.5811702578316852E-2</v>
      </c>
      <c r="C30" s="9">
        <v>0</v>
      </c>
      <c r="D30" t="s">
        <v>51</v>
      </c>
      <c r="E30" t="s">
        <v>5</v>
      </c>
      <c r="G30">
        <v>-5</v>
      </c>
      <c r="H30">
        <v>1000</v>
      </c>
    </row>
    <row r="31" spans="1:8" x14ac:dyDescent="0.2">
      <c r="A31" t="s">
        <v>155</v>
      </c>
      <c r="B31" s="8">
        <v>-1.6947786853880199E-2</v>
      </c>
      <c r="C31" s="9">
        <v>0</v>
      </c>
      <c r="D31" t="s">
        <v>52</v>
      </c>
      <c r="E31" t="s">
        <v>5</v>
      </c>
      <c r="G31">
        <v>-5</v>
      </c>
      <c r="H31">
        <v>1000</v>
      </c>
    </row>
    <row r="32" spans="1:8" x14ac:dyDescent="0.2">
      <c r="A32" t="s">
        <v>156</v>
      </c>
      <c r="B32" s="8">
        <v>-9.5285719053601323E-2</v>
      </c>
      <c r="C32" s="9">
        <v>0</v>
      </c>
      <c r="D32" t="s">
        <v>53</v>
      </c>
      <c r="E32" t="s">
        <v>5</v>
      </c>
      <c r="G32">
        <v>-5</v>
      </c>
      <c r="H32">
        <v>1000</v>
      </c>
    </row>
    <row r="33" spans="1:8" x14ac:dyDescent="0.2">
      <c r="A33" t="s">
        <v>146</v>
      </c>
      <c r="B33" s="8">
        <v>-1000</v>
      </c>
      <c r="C33" s="9">
        <v>1000</v>
      </c>
      <c r="D33" t="s">
        <v>56</v>
      </c>
      <c r="E33" t="s">
        <v>6</v>
      </c>
      <c r="G33">
        <v>-1</v>
      </c>
      <c r="H33">
        <v>1000</v>
      </c>
    </row>
    <row r="34" spans="1:8" x14ac:dyDescent="0.2">
      <c r="A34" t="s">
        <v>140</v>
      </c>
      <c r="B34" s="8">
        <v>-1000</v>
      </c>
      <c r="C34" s="9">
        <v>1000</v>
      </c>
      <c r="D34" t="s">
        <v>25</v>
      </c>
      <c r="E34" t="s">
        <v>6</v>
      </c>
      <c r="G34">
        <v>-1</v>
      </c>
      <c r="H34">
        <v>1000</v>
      </c>
    </row>
    <row r="35" spans="1:8" x14ac:dyDescent="0.2">
      <c r="A35" t="s">
        <v>152</v>
      </c>
      <c r="B35" s="8">
        <v>-1000</v>
      </c>
      <c r="C35" s="9">
        <v>1000</v>
      </c>
      <c r="D35" t="s">
        <v>26</v>
      </c>
      <c r="E35" t="s">
        <v>6</v>
      </c>
      <c r="G35">
        <v>-1</v>
      </c>
      <c r="H35">
        <v>1000</v>
      </c>
    </row>
    <row r="36" spans="1:8" x14ac:dyDescent="0.2">
      <c r="A36" t="s">
        <v>130</v>
      </c>
      <c r="B36" s="8">
        <v>-1000</v>
      </c>
      <c r="C36" s="9">
        <v>1000</v>
      </c>
      <c r="D36" t="s">
        <v>8</v>
      </c>
      <c r="E36" t="s">
        <v>8</v>
      </c>
      <c r="G36">
        <v>-1000</v>
      </c>
      <c r="H36">
        <v>1000</v>
      </c>
    </row>
    <row r="37" spans="1:8" x14ac:dyDescent="0.2">
      <c r="A37" t="s">
        <v>132</v>
      </c>
      <c r="B37" s="8">
        <v>-1000</v>
      </c>
      <c r="C37" s="9">
        <v>1000</v>
      </c>
      <c r="D37" t="s">
        <v>9</v>
      </c>
      <c r="E37" t="s">
        <v>9</v>
      </c>
      <c r="G37">
        <v>-1000</v>
      </c>
      <c r="H37">
        <v>1000</v>
      </c>
    </row>
    <row r="38" spans="1:8" x14ac:dyDescent="0.2">
      <c r="A38" t="s">
        <v>145</v>
      </c>
      <c r="B38" s="8">
        <v>-1000</v>
      </c>
      <c r="C38" s="9">
        <v>1000</v>
      </c>
      <c r="D38" t="s">
        <v>23</v>
      </c>
      <c r="E38" t="s">
        <v>10</v>
      </c>
      <c r="G38">
        <v>-1000</v>
      </c>
      <c r="H38">
        <v>1000</v>
      </c>
    </row>
    <row r="39" spans="1:8" x14ac:dyDescent="0.2">
      <c r="A39" t="s">
        <v>141</v>
      </c>
      <c r="B39" s="8">
        <v>-1000</v>
      </c>
      <c r="C39" s="9">
        <v>1000</v>
      </c>
      <c r="D39" t="s">
        <v>27</v>
      </c>
      <c r="E39" t="s">
        <v>7</v>
      </c>
      <c r="G39">
        <v>-1000</v>
      </c>
      <c r="H39">
        <v>1000</v>
      </c>
    </row>
    <row r="40" spans="1:8" x14ac:dyDescent="0.2">
      <c r="A40" t="s">
        <v>150</v>
      </c>
      <c r="B40" s="8">
        <v>-1000</v>
      </c>
      <c r="C40" s="9">
        <v>1000</v>
      </c>
      <c r="D40" t="s">
        <v>28</v>
      </c>
      <c r="E40" t="s">
        <v>7</v>
      </c>
      <c r="G40">
        <v>-1000</v>
      </c>
      <c r="H40">
        <v>1000</v>
      </c>
    </row>
    <row r="41" spans="1:8" x14ac:dyDescent="0.2">
      <c r="A41" t="s">
        <v>123</v>
      </c>
      <c r="B41" s="8">
        <v>-1000</v>
      </c>
      <c r="C41" s="9">
        <v>1000</v>
      </c>
      <c r="D41" t="s">
        <v>29</v>
      </c>
      <c r="E41" t="s">
        <v>7</v>
      </c>
      <c r="G41">
        <v>-1000</v>
      </c>
      <c r="H41">
        <v>1000</v>
      </c>
    </row>
    <row r="42" spans="1:8" x14ac:dyDescent="0.2">
      <c r="A42" t="s">
        <v>124</v>
      </c>
      <c r="B42" s="8">
        <v>-1000</v>
      </c>
      <c r="C42" s="9">
        <v>1000</v>
      </c>
      <c r="D42" t="s">
        <v>30</v>
      </c>
      <c r="E42" t="s">
        <v>7</v>
      </c>
      <c r="G42">
        <v>-1000</v>
      </c>
      <c r="H42">
        <v>1000</v>
      </c>
    </row>
    <row r="43" spans="1:8" x14ac:dyDescent="0.2">
      <c r="A43" t="s">
        <v>131</v>
      </c>
      <c r="B43" s="8">
        <v>-1000</v>
      </c>
      <c r="C43" s="9">
        <v>1000</v>
      </c>
      <c r="D43" t="s">
        <v>31</v>
      </c>
      <c r="E43" t="s">
        <v>7</v>
      </c>
      <c r="G43">
        <v>-1000</v>
      </c>
      <c r="H43">
        <v>1000</v>
      </c>
    </row>
    <row r="44" spans="1:8" x14ac:dyDescent="0.2">
      <c r="A44" t="s">
        <v>139</v>
      </c>
      <c r="B44" s="8">
        <v>-1000</v>
      </c>
      <c r="C44" s="9">
        <v>1000</v>
      </c>
      <c r="D44" t="s">
        <v>32</v>
      </c>
      <c r="E44" t="s">
        <v>7</v>
      </c>
      <c r="G44">
        <v>-1000</v>
      </c>
      <c r="H44">
        <v>1000</v>
      </c>
    </row>
    <row r="45" spans="1:8" x14ac:dyDescent="0.2">
      <c r="A45" t="s">
        <v>157</v>
      </c>
      <c r="B45" s="10">
        <v>-1000</v>
      </c>
      <c r="C45" s="11">
        <v>1000</v>
      </c>
      <c r="D45" t="s">
        <v>33</v>
      </c>
      <c r="E45" t="s">
        <v>7</v>
      </c>
      <c r="G45">
        <v>-1000</v>
      </c>
      <c r="H45">
        <v>1000</v>
      </c>
    </row>
  </sheetData>
  <sortState xmlns:xlrd2="http://schemas.microsoft.com/office/spreadsheetml/2017/richdata2" ref="A3:H10">
    <sortCondition ref="D3:D10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63D9-E2BC-6648-8EBF-6CD797CFD531}">
  <dimension ref="A1:AE45"/>
  <sheetViews>
    <sheetView tabSelected="1" topLeftCell="F1" workbookViewId="0">
      <selection activeCell="U3" sqref="U3"/>
    </sheetView>
  </sheetViews>
  <sheetFormatPr baseColWidth="10" defaultRowHeight="16" x14ac:dyDescent="0.2"/>
  <cols>
    <col min="1" max="1" width="22.5" customWidth="1"/>
    <col min="22" max="22" width="14.83203125" customWidth="1"/>
    <col min="23" max="23" width="14.33203125" customWidth="1"/>
    <col min="24" max="25" width="14.83203125" customWidth="1"/>
    <col min="26" max="26" width="14" customWidth="1"/>
    <col min="27" max="27" width="14.83203125" customWidth="1"/>
    <col min="28" max="28" width="14.33203125" customWidth="1"/>
    <col min="29" max="30" width="14.83203125" customWidth="1"/>
    <col min="31" max="31" width="14" customWidth="1"/>
  </cols>
  <sheetData>
    <row r="1" spans="1:31" s="1" customFormat="1" x14ac:dyDescent="0.2">
      <c r="A1" s="6" t="s">
        <v>0</v>
      </c>
      <c r="B1" s="6" t="s">
        <v>64</v>
      </c>
      <c r="C1" s="7" t="s">
        <v>65</v>
      </c>
      <c r="D1" s="6" t="s">
        <v>66</v>
      </c>
      <c r="E1" s="7" t="s">
        <v>67</v>
      </c>
      <c r="F1" s="6" t="s">
        <v>68</v>
      </c>
      <c r="G1" s="7" t="s">
        <v>69</v>
      </c>
      <c r="H1" s="6" t="s">
        <v>70</v>
      </c>
      <c r="I1" s="7" t="s">
        <v>71</v>
      </c>
      <c r="J1" s="6" t="s">
        <v>72</v>
      </c>
      <c r="K1" s="22" t="s">
        <v>73</v>
      </c>
      <c r="L1" s="6" t="s">
        <v>74</v>
      </c>
      <c r="M1" s="22" t="s">
        <v>75</v>
      </c>
      <c r="N1" s="6" t="s">
        <v>80</v>
      </c>
      <c r="O1" s="7" t="s">
        <v>81</v>
      </c>
      <c r="P1" s="22" t="s">
        <v>76</v>
      </c>
      <c r="Q1" s="7" t="s">
        <v>77</v>
      </c>
      <c r="R1" s="6" t="s">
        <v>78</v>
      </c>
      <c r="S1" s="7" t="s">
        <v>79</v>
      </c>
      <c r="T1" s="6" t="s">
        <v>82</v>
      </c>
      <c r="U1" s="7" t="s">
        <v>83</v>
      </c>
      <c r="V1" s="18" t="s">
        <v>90</v>
      </c>
      <c r="W1" s="18" t="s">
        <v>91</v>
      </c>
      <c r="X1" s="18" t="s">
        <v>92</v>
      </c>
      <c r="Y1" s="18" t="s">
        <v>93</v>
      </c>
      <c r="Z1" s="15" t="s">
        <v>94</v>
      </c>
      <c r="AA1" s="18" t="s">
        <v>88</v>
      </c>
      <c r="AB1" s="18" t="s">
        <v>87</v>
      </c>
      <c r="AC1" s="18" t="s">
        <v>86</v>
      </c>
      <c r="AD1" s="18" t="s">
        <v>89</v>
      </c>
      <c r="AE1" s="15" t="s">
        <v>85</v>
      </c>
    </row>
    <row r="2" spans="1:31" x14ac:dyDescent="0.2">
      <c r="A2" s="8" t="s">
        <v>126</v>
      </c>
      <c r="B2" s="8">
        <f>1*V2</f>
        <v>-4.6704699999999999</v>
      </c>
      <c r="C2" s="9">
        <f>1*V2</f>
        <v>-4.6704699999999999</v>
      </c>
      <c r="D2" s="8">
        <f>1*W2</f>
        <v>-4.7056399999999998</v>
      </c>
      <c r="E2" s="9">
        <f>1*W2</f>
        <v>-4.7056399999999998</v>
      </c>
      <c r="F2" s="8">
        <f>1*X2</f>
        <v>-4.5427</v>
      </c>
      <c r="G2" s="9">
        <f>1*X2</f>
        <v>-4.5427</v>
      </c>
      <c r="H2" s="8">
        <f>1.02*Y2</f>
        <v>-9.0819168000000001</v>
      </c>
      <c r="I2" s="9">
        <f>0.98*Y2</f>
        <v>-8.7257632000000012</v>
      </c>
      <c r="J2" s="8">
        <f>1.02*Z2</f>
        <v>-9.4932828000000011</v>
      </c>
      <c r="K2" s="14">
        <f>0.98*Z2</f>
        <v>-9.1209971999999997</v>
      </c>
      <c r="L2" s="8">
        <f>1.02*AA2</f>
        <v>-9.1053359999999994</v>
      </c>
      <c r="M2" s="14">
        <f>0.98*AA2</f>
        <v>-8.7482640000000007</v>
      </c>
      <c r="N2" s="8">
        <f>1*AB2</f>
        <v>-14.233000000000001</v>
      </c>
      <c r="O2" s="9">
        <f>1*AB2</f>
        <v>-14.233000000000001</v>
      </c>
      <c r="P2" s="14">
        <f>1*AC2</f>
        <v>-16.411380000000001</v>
      </c>
      <c r="Q2" s="9">
        <f>1*AC2</f>
        <v>-16.411380000000001</v>
      </c>
      <c r="R2" s="8">
        <f>1*AD2</f>
        <v>-17.321020000000001</v>
      </c>
      <c r="S2" s="9">
        <f>1*AD2</f>
        <v>-17.321020000000001</v>
      </c>
      <c r="T2" s="8">
        <f>AE2*1.07</f>
        <v>-21.8706502</v>
      </c>
      <c r="U2" s="9">
        <f>AE2*0.93</f>
        <v>-19.009069799999999</v>
      </c>
      <c r="V2" s="19">
        <v>-4.6704699999999999</v>
      </c>
      <c r="W2" s="19">
        <v>-4.7056399999999998</v>
      </c>
      <c r="X2" s="19">
        <v>-4.5427</v>
      </c>
      <c r="Y2" s="19">
        <v>-8.9038400000000006</v>
      </c>
      <c r="Z2" s="16">
        <v>-9.3071400000000004</v>
      </c>
      <c r="AA2" s="19">
        <v>-8.9268000000000001</v>
      </c>
      <c r="AB2" s="19">
        <v>-14.233000000000001</v>
      </c>
      <c r="AC2" s="19">
        <v>-16.411380000000001</v>
      </c>
      <c r="AD2" s="19">
        <v>-17.321020000000001</v>
      </c>
      <c r="AE2" s="16">
        <v>-20.439859999999999</v>
      </c>
    </row>
    <row r="3" spans="1:31" x14ac:dyDescent="0.2">
      <c r="A3" s="8" t="s">
        <v>114</v>
      </c>
      <c r="B3" s="8">
        <f t="shared" ref="B3:B10" si="0">1*V3</f>
        <v>3.0634600000000001</v>
      </c>
      <c r="C3" s="9">
        <f t="shared" ref="C3:C10" si="1">1*V3</f>
        <v>3.0634600000000001</v>
      </c>
      <c r="D3" s="8">
        <f t="shared" ref="D3:D10" si="2">1*W3</f>
        <v>3.45187</v>
      </c>
      <c r="E3" s="9">
        <f t="shared" ref="E3:E10" si="3">1*W3</f>
        <v>3.45187</v>
      </c>
      <c r="F3" s="8">
        <f t="shared" ref="F3:F10" si="4">1*X3</f>
        <v>3.4927899999999998</v>
      </c>
      <c r="G3" s="9">
        <f t="shared" ref="G3:G10" si="5">1*X3</f>
        <v>3.4927899999999998</v>
      </c>
      <c r="H3" s="8">
        <f>0.98*Y3</f>
        <v>5.9527160000000006</v>
      </c>
      <c r="I3" s="9">
        <f>1.02*Y3</f>
        <v>6.195684</v>
      </c>
      <c r="J3" s="8">
        <f>0.98*Z3</f>
        <v>5.0800260000000002</v>
      </c>
      <c r="K3" s="14">
        <f>1.02*Z3</f>
        <v>5.2873739999999998</v>
      </c>
      <c r="L3" s="8">
        <f>0.98*AA3</f>
        <v>4.8682382000000004</v>
      </c>
      <c r="M3" s="14">
        <f>1.02*AA3</f>
        <v>5.0669418000000004</v>
      </c>
      <c r="N3" s="8">
        <f t="shared" ref="N3:N10" si="6">1*AB3</f>
        <v>4.3114600000000003</v>
      </c>
      <c r="O3" s="9">
        <f t="shared" ref="O3:O10" si="7">1*AB3</f>
        <v>4.3114600000000003</v>
      </c>
      <c r="P3" s="14">
        <f t="shared" ref="P3:P10" si="8">1*AC3</f>
        <v>2.6438700000000002</v>
      </c>
      <c r="Q3" s="9">
        <f t="shared" ref="Q3:Q10" si="9">1*AC3</f>
        <v>2.6438700000000002</v>
      </c>
      <c r="R3" s="8">
        <f t="shared" ref="R3:R10" si="10">1*AD3</f>
        <v>2.3608500000000001</v>
      </c>
      <c r="S3" s="9">
        <f t="shared" ref="S3:S10" si="11">1*AD3</f>
        <v>2.3608500000000001</v>
      </c>
      <c r="T3" s="8">
        <f>AE3*0.93</f>
        <v>0.70830660000000001</v>
      </c>
      <c r="U3" s="9">
        <f>AE3*1.07</f>
        <v>0.81493340000000003</v>
      </c>
      <c r="V3" s="19">
        <v>3.0634600000000001</v>
      </c>
      <c r="W3" s="19">
        <v>3.45187</v>
      </c>
      <c r="X3" s="19">
        <v>3.4927899999999998</v>
      </c>
      <c r="Y3" s="19">
        <v>6.0742000000000003</v>
      </c>
      <c r="Z3" s="16">
        <v>5.1837</v>
      </c>
      <c r="AA3" s="19">
        <v>4.9675900000000004</v>
      </c>
      <c r="AB3" s="19">
        <v>4.3114600000000003</v>
      </c>
      <c r="AC3" s="19">
        <v>2.6438700000000002</v>
      </c>
      <c r="AD3" s="19">
        <v>2.3608500000000001</v>
      </c>
      <c r="AE3" s="16">
        <v>0.76161999999999996</v>
      </c>
    </row>
    <row r="4" spans="1:31" x14ac:dyDescent="0.2">
      <c r="A4" s="8" t="s">
        <v>119</v>
      </c>
      <c r="B4" s="8">
        <f t="shared" si="0"/>
        <v>1.9482170717677879E-2</v>
      </c>
      <c r="C4" s="9">
        <f t="shared" si="1"/>
        <v>1.9482170717677879E-2</v>
      </c>
      <c r="D4" s="8">
        <f t="shared" si="2"/>
        <v>2.5729864035753103E-2</v>
      </c>
      <c r="E4" s="9">
        <f t="shared" si="3"/>
        <v>2.5729864035753103E-2</v>
      </c>
      <c r="F4" s="8">
        <f t="shared" si="4"/>
        <v>2.7262928480360573E-2</v>
      </c>
      <c r="G4" s="9">
        <f t="shared" si="5"/>
        <v>2.7262928480360573E-2</v>
      </c>
      <c r="H4" s="8">
        <f t="shared" ref="H4:H10" si="12">0.98*Y4</f>
        <v>6.3301927827951077E-2</v>
      </c>
      <c r="I4" s="9">
        <f t="shared" ref="I4:I10" si="13">1.02*Y4</f>
        <v>6.5885679984193979E-2</v>
      </c>
      <c r="J4" s="8">
        <f t="shared" ref="J4:J10" si="14">0.98*Z4</f>
        <v>6.6018389215602741E-2</v>
      </c>
      <c r="K4" s="14">
        <f t="shared" ref="K4:K10" si="15">1.02*Z4</f>
        <v>6.871301734685184E-2</v>
      </c>
      <c r="L4" s="8">
        <f t="shared" ref="L4:L10" si="16">0.98*AA4</f>
        <v>6.841649919481263E-2</v>
      </c>
      <c r="M4" s="14">
        <f t="shared" ref="M4:M10" si="17">1.02*AA4</f>
        <v>7.1209009366029474E-2</v>
      </c>
      <c r="N4" s="8">
        <f t="shared" si="6"/>
        <v>0.12889701078385629</v>
      </c>
      <c r="O4" s="9">
        <f t="shared" si="7"/>
        <v>0.12889701078385629</v>
      </c>
      <c r="P4" s="14">
        <f t="shared" si="8"/>
        <v>0.14226279761659555</v>
      </c>
      <c r="Q4" s="9">
        <f t="shared" si="9"/>
        <v>0.14226279761659555</v>
      </c>
      <c r="R4" s="8">
        <f t="shared" si="10"/>
        <v>0.14532221083651503</v>
      </c>
      <c r="S4" s="9">
        <f t="shared" si="11"/>
        <v>0.14532221083651503</v>
      </c>
      <c r="T4" s="8">
        <f t="shared" ref="T4:T10" si="18">AE4*0.93</f>
        <v>2.7915400563510134E-2</v>
      </c>
      <c r="U4" s="9">
        <f t="shared" ref="U4:U10" si="19">AE4*1.07</f>
        <v>3.211771892790951E-2</v>
      </c>
      <c r="V4" s="19">
        <v>1.9482170717677879E-2</v>
      </c>
      <c r="W4" s="19">
        <v>2.5729864035753103E-2</v>
      </c>
      <c r="X4" s="19">
        <v>2.7262928480360573E-2</v>
      </c>
      <c r="Y4" s="19">
        <v>6.4593803906072528E-2</v>
      </c>
      <c r="Z4" s="16">
        <v>6.736570328122729E-2</v>
      </c>
      <c r="AA4" s="19">
        <v>6.9812754280421052E-2</v>
      </c>
      <c r="AB4" s="19">
        <v>0.12889701078385629</v>
      </c>
      <c r="AC4" s="19">
        <v>0.14226279761659555</v>
      </c>
      <c r="AD4" s="19">
        <v>0.14532221083651503</v>
      </c>
      <c r="AE4" s="16">
        <v>3.0016559745709822E-2</v>
      </c>
    </row>
    <row r="5" spans="1:31" x14ac:dyDescent="0.2">
      <c r="A5" s="8" t="s">
        <v>122</v>
      </c>
      <c r="B5" s="8">
        <f t="shared" si="0"/>
        <v>3.0634600000000001</v>
      </c>
      <c r="C5" s="9">
        <f t="shared" si="1"/>
        <v>3.0634600000000001</v>
      </c>
      <c r="D5" s="8">
        <f t="shared" si="2"/>
        <v>3.45187</v>
      </c>
      <c r="E5" s="9">
        <f t="shared" si="3"/>
        <v>3.45187</v>
      </c>
      <c r="F5" s="8">
        <f t="shared" si="4"/>
        <v>3.4927899999999998</v>
      </c>
      <c r="G5" s="9">
        <f t="shared" si="5"/>
        <v>3.4927899999999998</v>
      </c>
      <c r="H5" s="8">
        <f t="shared" si="12"/>
        <v>5.9527160000000006</v>
      </c>
      <c r="I5" s="9">
        <f t="shared" si="13"/>
        <v>6.195684</v>
      </c>
      <c r="J5" s="8">
        <f t="shared" si="14"/>
        <v>5.0800260000000002</v>
      </c>
      <c r="K5" s="14">
        <f t="shared" si="15"/>
        <v>5.2873739999999998</v>
      </c>
      <c r="L5" s="8">
        <f t="shared" si="16"/>
        <v>4.8682382000000004</v>
      </c>
      <c r="M5" s="14">
        <f t="shared" si="17"/>
        <v>5.0669418000000004</v>
      </c>
      <c r="N5" s="8">
        <f t="shared" si="6"/>
        <v>4.3114600000000003</v>
      </c>
      <c r="O5" s="9">
        <f t="shared" si="7"/>
        <v>4.3114600000000003</v>
      </c>
      <c r="P5" s="14">
        <f t="shared" si="8"/>
        <v>2.6438700000000002</v>
      </c>
      <c r="Q5" s="9">
        <f t="shared" si="9"/>
        <v>2.6438700000000002</v>
      </c>
      <c r="R5" s="8">
        <f t="shared" si="10"/>
        <v>2.3608500000000001</v>
      </c>
      <c r="S5" s="9">
        <f t="shared" si="11"/>
        <v>2.3608500000000001</v>
      </c>
      <c r="T5" s="8">
        <f t="shared" si="18"/>
        <v>0.70830660000000001</v>
      </c>
      <c r="U5" s="9">
        <f t="shared" si="19"/>
        <v>0.81493340000000003</v>
      </c>
      <c r="V5" s="19">
        <v>3.0634600000000001</v>
      </c>
      <c r="W5" s="19">
        <v>3.45187</v>
      </c>
      <c r="X5" s="19">
        <v>3.4927899999999998</v>
      </c>
      <c r="Y5" s="19">
        <v>6.0742000000000003</v>
      </c>
      <c r="Z5" s="16">
        <v>5.1837</v>
      </c>
      <c r="AA5" s="19">
        <v>4.9675900000000004</v>
      </c>
      <c r="AB5" s="19">
        <v>4.3114600000000003</v>
      </c>
      <c r="AC5" s="19">
        <v>2.6438700000000002</v>
      </c>
      <c r="AD5" s="19">
        <v>2.3608500000000001</v>
      </c>
      <c r="AE5" s="16">
        <v>0.76161999999999996</v>
      </c>
    </row>
    <row r="6" spans="1:31" x14ac:dyDescent="0.2">
      <c r="A6" s="8" t="s">
        <v>125</v>
      </c>
      <c r="B6" s="8">
        <f t="shared" si="0"/>
        <v>6.4376199999999999</v>
      </c>
      <c r="C6" s="9">
        <f t="shared" si="1"/>
        <v>6.4376199999999999</v>
      </c>
      <c r="D6" s="8">
        <f t="shared" si="2"/>
        <v>7.0537200000000002</v>
      </c>
      <c r="E6" s="9">
        <f t="shared" si="3"/>
        <v>7.0537200000000002</v>
      </c>
      <c r="F6" s="8">
        <f t="shared" si="4"/>
        <v>7.1179199999999998</v>
      </c>
      <c r="G6" s="9">
        <f t="shared" si="5"/>
        <v>7.1179199999999998</v>
      </c>
      <c r="H6" s="8">
        <f t="shared" si="12"/>
        <v>12.444618199999999</v>
      </c>
      <c r="I6" s="9">
        <f t="shared" si="13"/>
        <v>12.9525618</v>
      </c>
      <c r="J6" s="8">
        <f t="shared" si="14"/>
        <v>10.9391324</v>
      </c>
      <c r="K6" s="14">
        <f t="shared" si="15"/>
        <v>11.385627600000001</v>
      </c>
      <c r="L6" s="8">
        <f t="shared" si="16"/>
        <v>10.1718414</v>
      </c>
      <c r="M6" s="14">
        <f t="shared" si="17"/>
        <v>10.587018599999999</v>
      </c>
      <c r="N6" s="8">
        <f t="shared" si="6"/>
        <v>8.8881499999999996</v>
      </c>
      <c r="O6" s="9">
        <f t="shared" si="7"/>
        <v>8.8881499999999996</v>
      </c>
      <c r="P6" s="14">
        <f t="shared" si="8"/>
        <v>5.2999599999999996</v>
      </c>
      <c r="Q6" s="9">
        <f t="shared" si="9"/>
        <v>5.2999599999999996</v>
      </c>
      <c r="R6" s="8">
        <f t="shared" si="10"/>
        <v>4.6127599999999997</v>
      </c>
      <c r="S6" s="9">
        <f t="shared" si="11"/>
        <v>4.6127599999999997</v>
      </c>
      <c r="T6" s="8">
        <f t="shared" si="18"/>
        <v>1.2228570000000001</v>
      </c>
      <c r="U6" s="9">
        <f t="shared" si="19"/>
        <v>1.4069430000000001</v>
      </c>
      <c r="V6" s="19">
        <v>6.4376199999999999</v>
      </c>
      <c r="W6" s="19">
        <v>7.0537200000000002</v>
      </c>
      <c r="X6" s="19">
        <v>7.1179199999999998</v>
      </c>
      <c r="Y6" s="19">
        <v>12.698589999999999</v>
      </c>
      <c r="Z6" s="16">
        <v>11.162380000000001</v>
      </c>
      <c r="AA6" s="19">
        <v>10.379429999999999</v>
      </c>
      <c r="AB6" s="19">
        <v>8.8881499999999996</v>
      </c>
      <c r="AC6" s="19">
        <v>5.2999599999999996</v>
      </c>
      <c r="AD6" s="19">
        <v>4.6127599999999997</v>
      </c>
      <c r="AE6" s="16">
        <v>1.3149</v>
      </c>
    </row>
    <row r="7" spans="1:31" x14ac:dyDescent="0.2">
      <c r="A7" s="8" t="s">
        <v>135</v>
      </c>
      <c r="B7" s="8">
        <f t="shared" si="0"/>
        <v>1.23291</v>
      </c>
      <c r="C7" s="9">
        <f t="shared" si="1"/>
        <v>1.23291</v>
      </c>
      <c r="D7" s="8">
        <f t="shared" si="2"/>
        <v>0.86414000000000002</v>
      </c>
      <c r="E7" s="9">
        <f t="shared" si="3"/>
        <v>0.86414000000000002</v>
      </c>
      <c r="F7" s="8">
        <f t="shared" si="4"/>
        <v>0.72792000000000001</v>
      </c>
      <c r="G7" s="9">
        <f t="shared" si="5"/>
        <v>0.72792000000000001</v>
      </c>
      <c r="H7" s="8">
        <f t="shared" si="12"/>
        <v>2.2500211999999999</v>
      </c>
      <c r="I7" s="9">
        <f t="shared" si="13"/>
        <v>2.3418587999999998</v>
      </c>
      <c r="J7" s="8">
        <f t="shared" si="14"/>
        <v>3.755115</v>
      </c>
      <c r="K7" s="14">
        <f t="shared" si="15"/>
        <v>3.908385</v>
      </c>
      <c r="L7" s="8">
        <f t="shared" si="16"/>
        <v>3.4135751999999999</v>
      </c>
      <c r="M7" s="14">
        <f t="shared" si="17"/>
        <v>3.5529047999999999</v>
      </c>
      <c r="N7" s="8">
        <f t="shared" si="6"/>
        <v>15.397539999999999</v>
      </c>
      <c r="O7" s="9">
        <f t="shared" si="7"/>
        <v>15.397539999999999</v>
      </c>
      <c r="P7" s="14">
        <f t="shared" si="8"/>
        <v>21.88917</v>
      </c>
      <c r="Q7" s="9">
        <f t="shared" si="9"/>
        <v>21.88917</v>
      </c>
      <c r="R7" s="8">
        <f t="shared" si="10"/>
        <v>22.370090000000001</v>
      </c>
      <c r="S7" s="9">
        <f t="shared" si="11"/>
        <v>22.370090000000001</v>
      </c>
      <c r="T7" s="8">
        <f t="shared" si="18"/>
        <v>25.8913023</v>
      </c>
      <c r="U7" s="9">
        <f t="shared" si="19"/>
        <v>29.788917700000002</v>
      </c>
      <c r="V7" s="19">
        <v>1.23291</v>
      </c>
      <c r="W7" s="19">
        <v>0.86414000000000002</v>
      </c>
      <c r="X7" s="19">
        <v>0.72792000000000001</v>
      </c>
      <c r="Y7" s="19">
        <v>2.2959399999999999</v>
      </c>
      <c r="Z7" s="16">
        <v>3.83175</v>
      </c>
      <c r="AA7" s="19">
        <v>3.4832399999999999</v>
      </c>
      <c r="AB7" s="19">
        <v>15.397539999999999</v>
      </c>
      <c r="AC7" s="19">
        <v>21.88917</v>
      </c>
      <c r="AD7" s="19">
        <v>22.370090000000001</v>
      </c>
      <c r="AE7" s="16">
        <v>27.840109999999999</v>
      </c>
    </row>
    <row r="8" spans="1:31" x14ac:dyDescent="0.2">
      <c r="A8" s="8" t="s">
        <v>143</v>
      </c>
      <c r="B8" s="8">
        <f t="shared" si="0"/>
        <v>0.21566181769496032</v>
      </c>
      <c r="C8" s="9">
        <f t="shared" si="1"/>
        <v>0.21566181769496032</v>
      </c>
      <c r="D8" s="8">
        <f t="shared" si="2"/>
        <v>0.22146506896243123</v>
      </c>
      <c r="E8" s="9">
        <f t="shared" si="3"/>
        <v>0.22146506896243123</v>
      </c>
      <c r="F8" s="8">
        <f t="shared" si="4"/>
        <v>0.20969334832645756</v>
      </c>
      <c r="G8" s="9">
        <f t="shared" si="5"/>
        <v>0.20969334832645756</v>
      </c>
      <c r="H8" s="8">
        <f t="shared" si="12"/>
        <v>0.40009097184978637</v>
      </c>
      <c r="I8" s="9">
        <f t="shared" si="13"/>
        <v>0.41642121559875722</v>
      </c>
      <c r="J8" s="8">
        <f t="shared" si="14"/>
        <v>0.38697313892217283</v>
      </c>
      <c r="K8" s="14">
        <f t="shared" si="15"/>
        <v>0.40276796091899619</v>
      </c>
      <c r="L8" s="8">
        <f t="shared" si="16"/>
        <v>0.37098438106708026</v>
      </c>
      <c r="M8" s="14">
        <f t="shared" si="17"/>
        <v>0.38612660070247135</v>
      </c>
      <c r="N8" s="8">
        <f t="shared" si="6"/>
        <v>0.61004428128870769</v>
      </c>
      <c r="O8" s="9">
        <f t="shared" si="7"/>
        <v>0.61004428128870769</v>
      </c>
      <c r="P8" s="14">
        <f t="shared" si="8"/>
        <v>0.6195883909222919</v>
      </c>
      <c r="Q8" s="9">
        <f t="shared" si="9"/>
        <v>0.6195883909222919</v>
      </c>
      <c r="R8" s="8">
        <f t="shared" si="10"/>
        <v>0.61865417204417505</v>
      </c>
      <c r="S8" s="9">
        <f t="shared" si="11"/>
        <v>0.61865417204417505</v>
      </c>
      <c r="T8" s="8">
        <f t="shared" si="18"/>
        <v>2.9744681230832286E-2</v>
      </c>
      <c r="U8" s="9">
        <f t="shared" si="19"/>
        <v>3.4222375179559728E-2</v>
      </c>
      <c r="V8" s="19">
        <v>0.21566181769496032</v>
      </c>
      <c r="W8" s="19">
        <v>0.22146506896243123</v>
      </c>
      <c r="X8" s="19">
        <v>0.20969334832645756</v>
      </c>
      <c r="Y8" s="19">
        <v>0.4082560937242718</v>
      </c>
      <c r="Z8" s="16">
        <v>0.39487054992058451</v>
      </c>
      <c r="AA8" s="19">
        <v>0.3785554908847758</v>
      </c>
      <c r="AB8" s="19">
        <v>0.61004428128870769</v>
      </c>
      <c r="AC8" s="19">
        <v>0.6195883909222919</v>
      </c>
      <c r="AD8" s="19">
        <v>0.61865417204417505</v>
      </c>
      <c r="AE8" s="16">
        <v>3.1983528205196003E-2</v>
      </c>
    </row>
    <row r="9" spans="1:31" x14ac:dyDescent="0.2">
      <c r="A9" s="8" t="s">
        <v>148</v>
      </c>
      <c r="B9" s="8">
        <f t="shared" si="0"/>
        <v>3.6999999999999999E-4</v>
      </c>
      <c r="C9" s="9">
        <f t="shared" si="1"/>
        <v>3.6999999999999999E-4</v>
      </c>
      <c r="D9" s="8">
        <f t="shared" si="2"/>
        <v>0</v>
      </c>
      <c r="E9" s="9">
        <f t="shared" si="3"/>
        <v>0</v>
      </c>
      <c r="F9" s="8">
        <f t="shared" si="4"/>
        <v>0</v>
      </c>
      <c r="G9" s="9">
        <f t="shared" si="5"/>
        <v>0</v>
      </c>
      <c r="H9" s="8">
        <f t="shared" si="12"/>
        <v>3.1066E-2</v>
      </c>
      <c r="I9" s="9">
        <f t="shared" si="13"/>
        <v>3.2334000000000002E-2</v>
      </c>
      <c r="J9" s="8">
        <f t="shared" si="14"/>
        <v>5.5820799999999997E-2</v>
      </c>
      <c r="K9" s="14">
        <f t="shared" si="15"/>
        <v>5.8099199999999997E-2</v>
      </c>
      <c r="L9" s="8">
        <f t="shared" si="16"/>
        <v>5.2488800000000002E-2</v>
      </c>
      <c r="M9" s="14">
        <f t="shared" si="17"/>
        <v>5.4631200000000005E-2</v>
      </c>
      <c r="N9" s="8">
        <f t="shared" si="6"/>
        <v>5.8639999999999998E-2</v>
      </c>
      <c r="O9" s="9">
        <f t="shared" si="7"/>
        <v>5.8639999999999998E-2</v>
      </c>
      <c r="P9" s="14">
        <f t="shared" si="8"/>
        <v>3.2799999999999999E-3</v>
      </c>
      <c r="Q9" s="9">
        <f t="shared" si="9"/>
        <v>3.2799999999999999E-3</v>
      </c>
      <c r="R9" s="8">
        <f t="shared" si="10"/>
        <v>4.7809999999999998E-2</v>
      </c>
      <c r="S9" s="9">
        <f t="shared" si="11"/>
        <v>4.7809999999999998E-2</v>
      </c>
      <c r="T9" s="8">
        <f t="shared" si="18"/>
        <v>8.1365699999999999E-2</v>
      </c>
      <c r="U9" s="9">
        <f t="shared" si="19"/>
        <v>9.3614299999999998E-2</v>
      </c>
      <c r="V9" s="19">
        <v>3.6999999999999999E-4</v>
      </c>
      <c r="W9" s="19">
        <v>0</v>
      </c>
      <c r="X9" s="19">
        <v>0</v>
      </c>
      <c r="Y9" s="19">
        <v>3.1699999999999999E-2</v>
      </c>
      <c r="Z9" s="16">
        <v>5.6959999999999997E-2</v>
      </c>
      <c r="AA9" s="19">
        <v>5.3560000000000003E-2</v>
      </c>
      <c r="AB9" s="19">
        <v>5.8639999999999998E-2</v>
      </c>
      <c r="AC9" s="19">
        <v>3.2799999999999999E-3</v>
      </c>
      <c r="AD9" s="19">
        <v>4.7809999999999998E-2</v>
      </c>
      <c r="AE9" s="16">
        <v>8.7489999999999998E-2</v>
      </c>
    </row>
    <row r="10" spans="1:31" x14ac:dyDescent="0.2">
      <c r="A10" s="8" t="s">
        <v>151</v>
      </c>
      <c r="B10" s="8">
        <f t="shared" si="0"/>
        <v>7.8090000000000007E-2</v>
      </c>
      <c r="C10" s="9">
        <f t="shared" si="1"/>
        <v>7.8090000000000007E-2</v>
      </c>
      <c r="D10" s="8">
        <f t="shared" si="2"/>
        <v>9.4869999999999996E-2</v>
      </c>
      <c r="E10" s="9">
        <f t="shared" si="3"/>
        <v>9.4869999999999996E-2</v>
      </c>
      <c r="F10" s="8">
        <f t="shared" si="4"/>
        <v>7.2859999999999994E-2</v>
      </c>
      <c r="G10" s="9">
        <f t="shared" si="5"/>
        <v>7.2859999999999994E-2</v>
      </c>
      <c r="H10" s="8">
        <f t="shared" si="12"/>
        <v>0.15147860000000002</v>
      </c>
      <c r="I10" s="9">
        <f t="shared" si="13"/>
        <v>0.15766140000000001</v>
      </c>
      <c r="J10" s="8">
        <f t="shared" si="14"/>
        <v>0.15433040000000001</v>
      </c>
      <c r="K10" s="14">
        <f t="shared" si="15"/>
        <v>0.16062960000000001</v>
      </c>
      <c r="L10" s="8">
        <f t="shared" si="16"/>
        <v>0.14416779999999998</v>
      </c>
      <c r="M10" s="14">
        <f t="shared" si="17"/>
        <v>0.1500522</v>
      </c>
      <c r="N10" s="8">
        <f t="shared" si="6"/>
        <v>0.22602</v>
      </c>
      <c r="O10" s="9">
        <f t="shared" si="7"/>
        <v>0.22602</v>
      </c>
      <c r="P10" s="14">
        <f t="shared" si="8"/>
        <v>0.2954</v>
      </c>
      <c r="Q10" s="9">
        <f t="shared" si="9"/>
        <v>0.2954</v>
      </c>
      <c r="R10" s="8">
        <f t="shared" si="10"/>
        <v>0.27298</v>
      </c>
      <c r="S10" s="9">
        <f t="shared" si="11"/>
        <v>0.27298</v>
      </c>
      <c r="T10" s="8">
        <f t="shared" si="18"/>
        <v>0.27526140000000004</v>
      </c>
      <c r="U10" s="9">
        <f t="shared" si="19"/>
        <v>0.31669860000000005</v>
      </c>
      <c r="V10" s="19">
        <v>7.8090000000000007E-2</v>
      </c>
      <c r="W10" s="19">
        <v>9.4869999999999996E-2</v>
      </c>
      <c r="X10" s="19">
        <v>7.2859999999999994E-2</v>
      </c>
      <c r="Y10" s="19">
        <v>0.15457000000000001</v>
      </c>
      <c r="Z10" s="16">
        <v>0.15748000000000001</v>
      </c>
      <c r="AA10" s="19">
        <v>0.14710999999999999</v>
      </c>
      <c r="AB10" s="19">
        <v>0.22602</v>
      </c>
      <c r="AC10" s="19">
        <v>0.2954</v>
      </c>
      <c r="AD10" s="19">
        <v>0.27298</v>
      </c>
      <c r="AE10" s="16">
        <v>0.29598000000000002</v>
      </c>
    </row>
    <row r="11" spans="1:31" x14ac:dyDescent="0.2">
      <c r="A11" s="8" t="s">
        <v>120</v>
      </c>
      <c r="B11" s="8">
        <v>-9.2037300000000002</v>
      </c>
      <c r="C11" s="9">
        <v>1000</v>
      </c>
      <c r="D11" s="8">
        <v>-9.2730300000000003</v>
      </c>
      <c r="E11" s="9">
        <v>1000</v>
      </c>
      <c r="F11" s="8">
        <v>-8.9519400000000005</v>
      </c>
      <c r="G11" s="9">
        <v>1000</v>
      </c>
      <c r="H11" s="8">
        <v>-8.7730499999999996</v>
      </c>
      <c r="I11" s="9">
        <v>1000</v>
      </c>
      <c r="J11" s="8">
        <v>-9.17042</v>
      </c>
      <c r="K11" s="14">
        <v>1000</v>
      </c>
      <c r="L11" s="8">
        <v>-8.7956699999999994</v>
      </c>
      <c r="M11" s="14">
        <v>1000</v>
      </c>
      <c r="N11" s="8">
        <v>-9.3492800000000003</v>
      </c>
      <c r="O11" s="9">
        <v>1000</v>
      </c>
      <c r="P11" s="14">
        <v>-9.7021800000000002</v>
      </c>
      <c r="Q11" s="9">
        <v>1000</v>
      </c>
      <c r="R11" s="8">
        <v>-10.23995</v>
      </c>
      <c r="S11" s="9">
        <v>1000</v>
      </c>
      <c r="T11" s="8">
        <v>-10.070169999999999</v>
      </c>
      <c r="U11" s="9">
        <v>1000</v>
      </c>
      <c r="V11" s="19">
        <v>-9.2037300000000002</v>
      </c>
      <c r="W11" s="19">
        <v>-9.2730300000000003</v>
      </c>
      <c r="X11" s="19">
        <v>-8.9519400000000005</v>
      </c>
      <c r="Y11" s="19">
        <v>-8.7730499999999996</v>
      </c>
      <c r="Z11" s="16">
        <v>-9.17042</v>
      </c>
      <c r="AA11" s="19">
        <v>-8.7956699999999994</v>
      </c>
      <c r="AB11" s="19">
        <v>-9.3492800000000003</v>
      </c>
      <c r="AC11" s="19">
        <v>-9.7021800000000002</v>
      </c>
      <c r="AD11" s="19">
        <v>-10.23995</v>
      </c>
      <c r="AE11" s="16">
        <v>-10.070169999999999</v>
      </c>
    </row>
    <row r="12" spans="1:31" x14ac:dyDescent="0.2">
      <c r="A12" s="8" t="s">
        <v>142</v>
      </c>
      <c r="B12" s="8">
        <v>-6.2399999999999999E-3</v>
      </c>
      <c r="C12" s="9">
        <v>0</v>
      </c>
      <c r="D12" s="8">
        <v>-6.2899999999999996E-3</v>
      </c>
      <c r="E12" s="9">
        <v>0</v>
      </c>
      <c r="F12" s="8">
        <v>-6.0699999999999999E-3</v>
      </c>
      <c r="G12" s="9">
        <v>0</v>
      </c>
      <c r="H12" s="8">
        <v>-5.9500000000000004E-3</v>
      </c>
      <c r="I12" s="9">
        <v>0</v>
      </c>
      <c r="J12" s="8">
        <v>-6.2199999999999998E-3</v>
      </c>
      <c r="K12" s="14">
        <v>0</v>
      </c>
      <c r="L12" s="8">
        <v>-5.96E-3</v>
      </c>
      <c r="M12" s="14">
        <v>0</v>
      </c>
      <c r="N12" s="8">
        <v>-6.3400000000000001E-3</v>
      </c>
      <c r="O12" s="9">
        <v>0</v>
      </c>
      <c r="P12" s="14">
        <v>-6.5799999999999999E-3</v>
      </c>
      <c r="Q12" s="9">
        <v>0</v>
      </c>
      <c r="R12" s="8">
        <v>-6.94E-3</v>
      </c>
      <c r="S12" s="9">
        <v>0</v>
      </c>
      <c r="T12" s="8">
        <v>-6.8300000000000001E-3</v>
      </c>
      <c r="U12" s="9">
        <v>0</v>
      </c>
      <c r="V12" s="19">
        <v>-6.2399999999999999E-3</v>
      </c>
      <c r="W12" s="19">
        <v>-6.2899999999999996E-3</v>
      </c>
      <c r="X12" s="19">
        <v>-6.0699999999999999E-3</v>
      </c>
      <c r="Y12" s="19">
        <v>-5.9500000000000004E-3</v>
      </c>
      <c r="Z12" s="16">
        <v>-6.2199999999999998E-3</v>
      </c>
      <c r="AA12" s="19">
        <v>-5.96E-3</v>
      </c>
      <c r="AB12" s="19">
        <v>-6.3400000000000001E-3</v>
      </c>
      <c r="AC12" s="19">
        <v>-6.5799999999999999E-3</v>
      </c>
      <c r="AD12" s="19">
        <v>-6.94E-3</v>
      </c>
      <c r="AE12" s="16">
        <v>-6.8300000000000001E-3</v>
      </c>
    </row>
    <row r="13" spans="1:31" x14ac:dyDescent="0.2">
      <c r="A13" s="8" t="s">
        <v>115</v>
      </c>
      <c r="B13" s="8">
        <v>-0.11510318901169957</v>
      </c>
      <c r="C13" s="9">
        <v>0</v>
      </c>
      <c r="D13" s="8">
        <v>-9.3464048479572889E-2</v>
      </c>
      <c r="E13" s="9">
        <v>0</v>
      </c>
      <c r="F13" s="8">
        <v>-9.7254778413033843E-2</v>
      </c>
      <c r="G13" s="9">
        <v>0</v>
      </c>
      <c r="H13" s="8">
        <v>-0.2078381092528688</v>
      </c>
      <c r="I13" s="9">
        <v>0</v>
      </c>
      <c r="J13" s="8">
        <v>-0.18182851686704105</v>
      </c>
      <c r="K13" s="14">
        <v>0</v>
      </c>
      <c r="L13" s="8">
        <v>-0.10112457008822141</v>
      </c>
      <c r="M13" s="14">
        <v>0</v>
      </c>
      <c r="N13" s="8">
        <v>-0.26471196750163045</v>
      </c>
      <c r="O13" s="9">
        <v>0</v>
      </c>
      <c r="P13" s="14">
        <v>-0.26802363569516796</v>
      </c>
      <c r="Q13" s="9">
        <v>0</v>
      </c>
      <c r="R13" s="8">
        <v>-0.29814394267237093</v>
      </c>
      <c r="S13" s="9">
        <v>0</v>
      </c>
      <c r="T13" s="8">
        <v>-0.59028045535251894</v>
      </c>
      <c r="U13" s="9">
        <v>0</v>
      </c>
      <c r="V13" s="19">
        <v>-0.11510318901169957</v>
      </c>
      <c r="W13" s="19">
        <v>-9.3464048479572889E-2</v>
      </c>
      <c r="X13" s="19">
        <v>-9.7254778413033843E-2</v>
      </c>
      <c r="Y13" s="19">
        <v>-0.2078381092528688</v>
      </c>
      <c r="Z13" s="16">
        <v>-0.18182851686704105</v>
      </c>
      <c r="AA13" s="19">
        <v>-0.10112457008822141</v>
      </c>
      <c r="AB13" s="19">
        <v>-0.26471196750163045</v>
      </c>
      <c r="AC13" s="19">
        <v>-0.26802363569516796</v>
      </c>
      <c r="AD13" s="19">
        <v>-0.29814394267237093</v>
      </c>
      <c r="AE13" s="16">
        <v>-0.59028045535251894</v>
      </c>
    </row>
    <row r="14" spans="1:31" x14ac:dyDescent="0.2">
      <c r="A14" s="8" t="s">
        <v>116</v>
      </c>
      <c r="B14" s="8">
        <v>-0.27819185761024662</v>
      </c>
      <c r="C14" s="9">
        <v>0</v>
      </c>
      <c r="D14" s="8">
        <v>-0.28182137088484094</v>
      </c>
      <c r="E14" s="9">
        <v>0</v>
      </c>
      <c r="F14" s="8">
        <v>-0.2762717487617426</v>
      </c>
      <c r="G14" s="9">
        <v>0</v>
      </c>
      <c r="H14" s="8">
        <v>-0.53040919628980288</v>
      </c>
      <c r="I14" s="9">
        <v>0</v>
      </c>
      <c r="J14" s="8">
        <v>-0.50463270430241669</v>
      </c>
      <c r="K14" s="14">
        <v>0</v>
      </c>
      <c r="L14" s="8">
        <v>-0.43690924727960945</v>
      </c>
      <c r="M14" s="14">
        <v>0</v>
      </c>
      <c r="N14" s="8">
        <v>-0.78924782799579396</v>
      </c>
      <c r="O14" s="9">
        <v>0</v>
      </c>
      <c r="P14" s="14">
        <v>-0.8094741466601767</v>
      </c>
      <c r="Q14" s="9">
        <v>0</v>
      </c>
      <c r="R14" s="8">
        <v>-0.79222551198819713</v>
      </c>
      <c r="S14" s="9">
        <v>0</v>
      </c>
      <c r="T14" s="8">
        <v>-0.3406202798622302</v>
      </c>
      <c r="U14" s="9">
        <v>0</v>
      </c>
      <c r="V14" s="19">
        <v>-0.27819185761024662</v>
      </c>
      <c r="W14" s="19">
        <v>-0.28182137088484094</v>
      </c>
      <c r="X14" s="21">
        <v>-0.2762717487617426</v>
      </c>
      <c r="Y14" s="21">
        <v>-0.53040919628980288</v>
      </c>
      <c r="Z14" s="16">
        <v>-0.50463270430241669</v>
      </c>
      <c r="AA14" s="19">
        <v>-0.43690924727960945</v>
      </c>
      <c r="AB14" s="19">
        <v>-0.78924782799579396</v>
      </c>
      <c r="AC14" s="21">
        <v>-0.8094741466601767</v>
      </c>
      <c r="AD14" s="21">
        <v>-0.79222551198819713</v>
      </c>
      <c r="AE14" s="16">
        <v>-0.3406202798622302</v>
      </c>
    </row>
    <row r="15" spans="1:31" x14ac:dyDescent="0.2">
      <c r="A15" s="8" t="s">
        <v>117</v>
      </c>
      <c r="B15" s="8">
        <v>-6.8384886524493399E-2</v>
      </c>
      <c r="C15" s="9">
        <v>0</v>
      </c>
      <c r="D15" s="8">
        <v>-7.6147776208425791E-2</v>
      </c>
      <c r="E15" s="9">
        <v>0</v>
      </c>
      <c r="F15" s="8">
        <v>-7.7373616594841599E-2</v>
      </c>
      <c r="G15" s="9">
        <v>0</v>
      </c>
      <c r="H15" s="8">
        <v>-0.15479410921705711</v>
      </c>
      <c r="I15" s="9">
        <v>0</v>
      </c>
      <c r="J15" s="8">
        <v>-0.14907536225547591</v>
      </c>
      <c r="K15" s="14">
        <v>0</v>
      </c>
      <c r="L15" s="8">
        <v>-0.10814959931853728</v>
      </c>
      <c r="M15" s="14">
        <v>0</v>
      </c>
      <c r="N15" s="8">
        <v>-0.22944910963558812</v>
      </c>
      <c r="O15" s="9">
        <v>0</v>
      </c>
      <c r="P15" s="14">
        <v>-0.25403600504282492</v>
      </c>
      <c r="Q15" s="9">
        <v>0</v>
      </c>
      <c r="R15" s="8">
        <v>-0.29402561967575386</v>
      </c>
      <c r="S15" s="9">
        <v>0</v>
      </c>
      <c r="T15" s="8">
        <v>-0.45249540961061269</v>
      </c>
      <c r="U15" s="9">
        <v>0</v>
      </c>
      <c r="V15" s="19">
        <v>-6.8384886524493399E-2</v>
      </c>
      <c r="W15" s="19">
        <v>-7.6147776208425791E-2</v>
      </c>
      <c r="X15" s="21">
        <v>-7.7373616594841599E-2</v>
      </c>
      <c r="Y15" s="21">
        <v>-0.15479410921705711</v>
      </c>
      <c r="Z15" s="16">
        <v>-0.14907536225547591</v>
      </c>
      <c r="AA15" s="19">
        <v>-0.10814959931853728</v>
      </c>
      <c r="AB15" s="19">
        <v>-0.22944910963558812</v>
      </c>
      <c r="AC15" s="21">
        <v>-0.25403600504282492</v>
      </c>
      <c r="AD15" s="21">
        <v>-0.29402561967575386</v>
      </c>
      <c r="AE15" s="16">
        <v>-0.45249540961061269</v>
      </c>
    </row>
    <row r="16" spans="1:31" x14ac:dyDescent="0.2">
      <c r="A16" s="8" t="s">
        <v>118</v>
      </c>
      <c r="B16" s="8">
        <v>-1.9229E-2</v>
      </c>
      <c r="C16" s="12">
        <v>1000</v>
      </c>
      <c r="D16" s="8">
        <v>-1.9373999999999999E-2</v>
      </c>
      <c r="E16" s="12">
        <v>1000</v>
      </c>
      <c r="F16" s="8">
        <v>-1.8703000000000001E-2</v>
      </c>
      <c r="G16" s="12">
        <v>1000</v>
      </c>
      <c r="H16" s="8">
        <v>-3.6658999999999997E-2</v>
      </c>
      <c r="I16" s="12">
        <v>1000</v>
      </c>
      <c r="J16" s="8">
        <v>-3.8318999999999999E-2</v>
      </c>
      <c r="K16" s="23">
        <v>1000</v>
      </c>
      <c r="L16" s="8">
        <v>-3.6753000000000001E-2</v>
      </c>
      <c r="M16" s="23">
        <v>1000</v>
      </c>
      <c r="N16" s="8">
        <v>-7.1314000000000002E-2</v>
      </c>
      <c r="O16" s="12">
        <v>1000</v>
      </c>
      <c r="P16" s="14">
        <v>-6.7569000000000004E-2</v>
      </c>
      <c r="Q16" s="12">
        <v>1000</v>
      </c>
      <c r="R16" s="8">
        <v>-5.8599999999999999E-2</v>
      </c>
      <c r="S16" s="12">
        <v>1000</v>
      </c>
      <c r="T16" s="8">
        <v>-8.4157999999999997E-2</v>
      </c>
      <c r="U16" s="12">
        <v>1000</v>
      </c>
      <c r="V16" s="19">
        <v>-1.9229E-2</v>
      </c>
      <c r="W16" s="19">
        <v>-1.9373999999999999E-2</v>
      </c>
      <c r="X16" s="21">
        <v>-1.8703000000000001E-2</v>
      </c>
      <c r="Y16" s="21">
        <v>-3.6658999999999997E-2</v>
      </c>
      <c r="Z16" s="16">
        <v>-3.8318999999999999E-2</v>
      </c>
      <c r="AA16" s="19">
        <v>-3.6753000000000001E-2</v>
      </c>
      <c r="AB16" s="19">
        <v>-7.1314000000000002E-2</v>
      </c>
      <c r="AC16" s="21">
        <v>-6.7569000000000004E-2</v>
      </c>
      <c r="AD16" s="21">
        <v>-5.8599999999999999E-2</v>
      </c>
      <c r="AE16" s="16">
        <v>-8.4157999999999997E-2</v>
      </c>
    </row>
    <row r="17" spans="1:31" x14ac:dyDescent="0.2">
      <c r="A17" s="8" t="s">
        <v>121</v>
      </c>
      <c r="B17" s="26">
        <v>-2.0101866981057873E-2</v>
      </c>
      <c r="C17" s="27">
        <v>0</v>
      </c>
      <c r="D17" s="26">
        <v>-2.1781921910230668E-2</v>
      </c>
      <c r="E17" s="27">
        <v>0</v>
      </c>
      <c r="F17" s="26">
        <v>-2.1190378509441367E-2</v>
      </c>
      <c r="G17" s="27">
        <v>0</v>
      </c>
      <c r="H17" s="26">
        <f>-0.0384524495200742*1.5</f>
        <v>-5.7678674280111294E-2</v>
      </c>
      <c r="I17" s="27">
        <v>0</v>
      </c>
      <c r="J17" s="26">
        <v>-4.7458008376856438E-2</v>
      </c>
      <c r="K17" s="28">
        <v>0</v>
      </c>
      <c r="L17" s="26">
        <v>-1.4056506811783429E-2</v>
      </c>
      <c r="M17" s="28">
        <v>0</v>
      </c>
      <c r="N17" s="26">
        <v>-2.6260288301916429E-2</v>
      </c>
      <c r="O17" s="27">
        <v>0</v>
      </c>
      <c r="P17" s="28">
        <v>-2.6706797322599975E-2</v>
      </c>
      <c r="Q17" s="27">
        <v>0</v>
      </c>
      <c r="R17" s="26">
        <v>-3.465442780435872E-2</v>
      </c>
      <c r="S17" s="27">
        <v>0</v>
      </c>
      <c r="T17" s="26">
        <v>-0.11027099199886925</v>
      </c>
      <c r="U17" s="27">
        <v>0</v>
      </c>
      <c r="V17" s="19">
        <v>-6.4890000000000003E-2</v>
      </c>
      <c r="W17" s="19">
        <v>-6.5369999999999998E-2</v>
      </c>
      <c r="X17" s="21">
        <v>-6.3109999999999999E-2</v>
      </c>
      <c r="Y17" s="21">
        <v>-0.1237</v>
      </c>
      <c r="Z17" s="16">
        <v>-0.1293</v>
      </c>
      <c r="AA17" s="19">
        <v>-0.12402000000000001</v>
      </c>
      <c r="AB17" s="19">
        <v>-0.20519999999999999</v>
      </c>
      <c r="AC17" s="21">
        <v>-0.21970999999999999</v>
      </c>
      <c r="AD17" s="21">
        <v>-0.24063999999999999</v>
      </c>
      <c r="AE17" s="16">
        <v>-0.28398000000000001</v>
      </c>
    </row>
    <row r="18" spans="1:31" x14ac:dyDescent="0.2">
      <c r="A18" s="8" t="s">
        <v>128</v>
      </c>
      <c r="B18" s="8">
        <v>-1.2317E-2</v>
      </c>
      <c r="C18" s="12">
        <v>1000</v>
      </c>
      <c r="D18" s="8">
        <v>-1.2409E-2</v>
      </c>
      <c r="E18" s="12">
        <v>1000</v>
      </c>
      <c r="F18" s="8">
        <v>-1.1979999999999999E-2</v>
      </c>
      <c r="G18" s="12">
        <v>1000</v>
      </c>
      <c r="H18" s="8">
        <v>-2.3480999999999998E-2</v>
      </c>
      <c r="I18" s="12">
        <v>1000</v>
      </c>
      <c r="J18" s="8">
        <v>-2.4544E-2</v>
      </c>
      <c r="K18" s="23">
        <v>1000</v>
      </c>
      <c r="L18" s="8">
        <v>-2.4544E-2</v>
      </c>
      <c r="M18" s="23">
        <v>1000</v>
      </c>
      <c r="N18" s="8">
        <v>-4.5678000000000003E-2</v>
      </c>
      <c r="O18" s="12">
        <v>1000</v>
      </c>
      <c r="P18" s="14">
        <v>-4.3278999999999998E-2</v>
      </c>
      <c r="Q18" s="12">
        <v>1000</v>
      </c>
      <c r="R18" s="8">
        <v>-3.7533999999999998E-2</v>
      </c>
      <c r="S18" s="12">
        <v>1000</v>
      </c>
      <c r="T18" s="8">
        <v>-5.3904000000000001E-2</v>
      </c>
      <c r="U18" s="12">
        <v>1000</v>
      </c>
      <c r="V18" s="19">
        <v>-1.2317E-2</v>
      </c>
      <c r="W18" s="19">
        <v>-1.2409E-2</v>
      </c>
      <c r="X18" s="21">
        <v>-1.1979999999999999E-2</v>
      </c>
      <c r="Y18" s="21">
        <v>-2.3480999999999998E-2</v>
      </c>
      <c r="Z18" s="16">
        <v>-2.4544E-2</v>
      </c>
      <c r="AA18" s="19">
        <v>-2.4544E-2</v>
      </c>
      <c r="AB18" s="19">
        <v>-4.5678000000000003E-2</v>
      </c>
      <c r="AC18" s="21">
        <v>-4.3278999999999998E-2</v>
      </c>
      <c r="AD18" s="21">
        <v>-3.7533999999999998E-2</v>
      </c>
      <c r="AE18" s="16">
        <v>-5.3904000000000001E-2</v>
      </c>
    </row>
    <row r="19" spans="1:31" x14ac:dyDescent="0.2">
      <c r="A19" s="8" t="s">
        <v>127</v>
      </c>
      <c r="B19" s="8">
        <v>-9.0823856009560458E-2</v>
      </c>
      <c r="C19" s="9">
        <v>0</v>
      </c>
      <c r="D19" s="8">
        <v>-8.9724206796598177E-2</v>
      </c>
      <c r="E19" s="9">
        <v>0</v>
      </c>
      <c r="F19" s="8">
        <v>-8.7147192869795498E-2</v>
      </c>
      <c r="G19" s="9">
        <v>0</v>
      </c>
      <c r="H19" s="8">
        <v>-0.21151554588822394</v>
      </c>
      <c r="I19" s="9">
        <v>0</v>
      </c>
      <c r="J19" s="8">
        <v>-0.20452086843510631</v>
      </c>
      <c r="K19" s="14">
        <v>0</v>
      </c>
      <c r="L19" s="8">
        <v>-0.16327725917473973</v>
      </c>
      <c r="M19" s="14">
        <v>0</v>
      </c>
      <c r="N19" s="8">
        <v>-0.35430368101598869</v>
      </c>
      <c r="O19" s="9">
        <v>0</v>
      </c>
      <c r="P19" s="14">
        <v>-0.38721509737130244</v>
      </c>
      <c r="Q19" s="9">
        <v>0</v>
      </c>
      <c r="R19" s="8">
        <v>-0.37574491644198765</v>
      </c>
      <c r="S19" s="9">
        <v>0</v>
      </c>
      <c r="T19" s="8">
        <v>-0.57694530793503673</v>
      </c>
      <c r="U19" s="9">
        <v>0</v>
      </c>
      <c r="V19" s="19">
        <v>-9.0823856009560458E-2</v>
      </c>
      <c r="W19" s="19">
        <v>-8.9724206796598177E-2</v>
      </c>
      <c r="X19" s="21">
        <v>-8.7147192869795498E-2</v>
      </c>
      <c r="Y19" s="21">
        <v>-0.21151554588822394</v>
      </c>
      <c r="Z19" s="16">
        <v>-0.20452086843510631</v>
      </c>
      <c r="AA19" s="19">
        <v>-0.16327725917473973</v>
      </c>
      <c r="AB19" s="19">
        <v>-0.35430368101598869</v>
      </c>
      <c r="AC19" s="21">
        <v>-0.38721509737130244</v>
      </c>
      <c r="AD19" s="21">
        <v>-0.37574491644198765</v>
      </c>
      <c r="AE19" s="16">
        <v>-0.57694530793503673</v>
      </c>
    </row>
    <row r="20" spans="1:31" x14ac:dyDescent="0.2">
      <c r="A20" s="8" t="s">
        <v>129</v>
      </c>
      <c r="B20" s="8">
        <v>-4.6661393931525783E-2</v>
      </c>
      <c r="C20" s="9">
        <v>0</v>
      </c>
      <c r="D20" s="8">
        <v>-4.2531669799388494E-2</v>
      </c>
      <c r="E20" s="9">
        <v>0</v>
      </c>
      <c r="F20" s="8">
        <v>-4.4481955299879868E-2</v>
      </c>
      <c r="G20" s="9">
        <v>0</v>
      </c>
      <c r="H20" s="8">
        <v>-7.4248036952096891E-2</v>
      </c>
      <c r="I20" s="9">
        <v>0</v>
      </c>
      <c r="J20" s="8">
        <v>-6.7164472236368636E-2</v>
      </c>
      <c r="K20" s="14">
        <v>0</v>
      </c>
      <c r="L20" s="8">
        <v>-4.9588638265110278E-2</v>
      </c>
      <c r="M20" s="14">
        <v>0</v>
      </c>
      <c r="N20" s="8">
        <v>-9.9851166101947747E-2</v>
      </c>
      <c r="O20" s="9">
        <v>0</v>
      </c>
      <c r="P20" s="14">
        <v>-0.10359332070702622</v>
      </c>
      <c r="Q20" s="9">
        <v>0</v>
      </c>
      <c r="R20" s="8">
        <v>-0.10399414915028597</v>
      </c>
      <c r="S20" s="9">
        <v>0</v>
      </c>
      <c r="T20" s="8">
        <v>-0.19952445715849162</v>
      </c>
      <c r="U20" s="9">
        <v>0</v>
      </c>
      <c r="V20" s="19">
        <v>-4.6661393931525783E-2</v>
      </c>
      <c r="W20" s="19">
        <v>-4.2531669799388494E-2</v>
      </c>
      <c r="X20" s="21">
        <v>-4.4481955299879868E-2</v>
      </c>
      <c r="Y20" s="21">
        <v>-7.4248036952096891E-2</v>
      </c>
      <c r="Z20" s="16">
        <v>-6.7164472236368636E-2</v>
      </c>
      <c r="AA20" s="19">
        <v>-4.9588638265110278E-2</v>
      </c>
      <c r="AB20" s="19">
        <v>-9.9851166101947747E-2</v>
      </c>
      <c r="AC20" s="21">
        <v>-0.10359332070702622</v>
      </c>
      <c r="AD20" s="21">
        <v>-0.10399414915028597</v>
      </c>
      <c r="AE20" s="16">
        <v>-0.19952445715849162</v>
      </c>
    </row>
    <row r="21" spans="1:31" x14ac:dyDescent="0.2">
      <c r="A21" s="8" t="s">
        <v>133</v>
      </c>
      <c r="B21" s="8">
        <v>-1.4732284754900985E-2</v>
      </c>
      <c r="C21" s="9">
        <v>0</v>
      </c>
      <c r="D21" s="8">
        <v>-1.4308750069418556E-2</v>
      </c>
      <c r="E21" s="9">
        <v>0</v>
      </c>
      <c r="F21" s="8">
        <v>-1.4612916337921618E-2</v>
      </c>
      <c r="G21" s="9">
        <v>0</v>
      </c>
      <c r="H21" s="8">
        <v>-2.7666351238022854E-2</v>
      </c>
      <c r="I21" s="9">
        <v>0</v>
      </c>
      <c r="J21" s="8">
        <v>-2.5907389553139683E-2</v>
      </c>
      <c r="K21" s="14">
        <v>0</v>
      </c>
      <c r="L21" s="8">
        <v>-1.8411391010381434E-2</v>
      </c>
      <c r="M21" s="14">
        <v>0</v>
      </c>
      <c r="N21" s="8">
        <v>-3.3356979959535238E-2</v>
      </c>
      <c r="O21" s="9">
        <v>0</v>
      </c>
      <c r="P21" s="14">
        <v>-3.2640033170485819E-2</v>
      </c>
      <c r="Q21" s="9">
        <v>0</v>
      </c>
      <c r="R21" s="8">
        <v>-3.3767377632626425E-2</v>
      </c>
      <c r="S21" s="9">
        <v>0</v>
      </c>
      <c r="T21" s="8">
        <v>-6.6672698611713016E-2</v>
      </c>
      <c r="U21" s="9">
        <v>0</v>
      </c>
      <c r="V21" s="19">
        <v>-1.4732284754900985E-2</v>
      </c>
      <c r="W21" s="19">
        <v>-1.4308750069418556E-2</v>
      </c>
      <c r="X21" s="21">
        <v>-1.4612916337921618E-2</v>
      </c>
      <c r="Y21" s="21">
        <v>-2.7666351238022854E-2</v>
      </c>
      <c r="Z21" s="16">
        <v>-2.5907389553139683E-2</v>
      </c>
      <c r="AA21" s="19">
        <v>-1.8411391010381434E-2</v>
      </c>
      <c r="AB21" s="19">
        <v>-3.3356979959535238E-2</v>
      </c>
      <c r="AC21" s="21">
        <v>-3.2640033170485819E-2</v>
      </c>
      <c r="AD21" s="21">
        <v>-3.3767377632626425E-2</v>
      </c>
      <c r="AE21" s="16">
        <v>-6.6672698611713016E-2</v>
      </c>
    </row>
    <row r="22" spans="1:31" x14ac:dyDescent="0.2">
      <c r="A22" s="8" t="s">
        <v>134</v>
      </c>
      <c r="B22" s="8">
        <v>-0.1066211062911665</v>
      </c>
      <c r="C22" s="9">
        <v>0</v>
      </c>
      <c r="D22" s="8">
        <v>-0.11045326005716347</v>
      </c>
      <c r="E22" s="9">
        <v>0</v>
      </c>
      <c r="F22" s="8">
        <v>-0.10894926414946336</v>
      </c>
      <c r="G22" s="9">
        <v>0</v>
      </c>
      <c r="H22" s="8">
        <v>-0.20352656755972498</v>
      </c>
      <c r="I22" s="9">
        <v>0</v>
      </c>
      <c r="J22" s="8">
        <v>-0.19098705886694944</v>
      </c>
      <c r="K22" s="14">
        <v>0</v>
      </c>
      <c r="L22" s="8">
        <v>-0.16149174872067185</v>
      </c>
      <c r="M22" s="14">
        <v>0</v>
      </c>
      <c r="N22" s="8">
        <v>-0.22716938750035481</v>
      </c>
      <c r="O22" s="9">
        <v>0</v>
      </c>
      <c r="P22" s="14">
        <v>-0.24249491890515618</v>
      </c>
      <c r="Q22" s="9">
        <v>0</v>
      </c>
      <c r="R22" s="8">
        <v>-0.24691592546902894</v>
      </c>
      <c r="S22" s="9">
        <v>0</v>
      </c>
      <c r="T22" s="8">
        <v>-0.3478535954829739</v>
      </c>
      <c r="U22" s="9">
        <v>0</v>
      </c>
      <c r="V22" s="19">
        <v>-0.1066211062911665</v>
      </c>
      <c r="W22" s="19">
        <v>-0.11045326005716347</v>
      </c>
      <c r="X22" s="21">
        <v>-0.10894926414946336</v>
      </c>
      <c r="Y22" s="21">
        <v>-0.20352656755972498</v>
      </c>
      <c r="Z22" s="16">
        <v>-0.19098705886694944</v>
      </c>
      <c r="AA22" s="19">
        <v>-0.16149174872067185</v>
      </c>
      <c r="AB22" s="19">
        <v>-0.22716938750035481</v>
      </c>
      <c r="AC22" s="21">
        <v>-0.24249491890515618</v>
      </c>
      <c r="AD22" s="21">
        <v>-0.24691592546902894</v>
      </c>
      <c r="AE22" s="16">
        <v>-0.3478535954829739</v>
      </c>
    </row>
    <row r="23" spans="1:31" x14ac:dyDescent="0.2">
      <c r="A23" s="8" t="s">
        <v>136</v>
      </c>
      <c r="B23" s="8">
        <v>-0.13541225990260372</v>
      </c>
      <c r="C23" s="9">
        <v>0</v>
      </c>
      <c r="D23" s="8">
        <v>-0.13676636779976778</v>
      </c>
      <c r="E23" s="9">
        <v>0</v>
      </c>
      <c r="F23" s="8">
        <v>-0.13476709905883277</v>
      </c>
      <c r="G23" s="9">
        <v>0</v>
      </c>
      <c r="H23" s="8">
        <v>-0.24941884452175994</v>
      </c>
      <c r="I23" s="9">
        <v>0</v>
      </c>
      <c r="J23" s="8">
        <v>-0.23694824878979748</v>
      </c>
      <c r="K23" s="14">
        <v>0</v>
      </c>
      <c r="L23" s="8">
        <v>-0.19979676487548881</v>
      </c>
      <c r="M23" s="14">
        <v>0</v>
      </c>
      <c r="N23" s="8">
        <v>-0.27939193583638761</v>
      </c>
      <c r="O23" s="9">
        <v>0</v>
      </c>
      <c r="P23" s="14">
        <v>-0.28374555251797157</v>
      </c>
      <c r="Q23" s="9">
        <v>0</v>
      </c>
      <c r="R23" s="8">
        <v>-0.28482489367619479</v>
      </c>
      <c r="S23" s="9">
        <v>0</v>
      </c>
      <c r="T23" s="8">
        <v>-0.40702020276813883</v>
      </c>
      <c r="U23" s="9">
        <v>0</v>
      </c>
      <c r="V23" s="19">
        <v>-0.13541225990260372</v>
      </c>
      <c r="W23" s="19">
        <v>-0.13676636779976778</v>
      </c>
      <c r="X23" s="21">
        <v>-0.13476709905883277</v>
      </c>
      <c r="Y23" s="21">
        <v>-0.24941884452175994</v>
      </c>
      <c r="Z23" s="16">
        <v>-0.23694824878979748</v>
      </c>
      <c r="AA23" s="19">
        <v>-0.19979676487548881</v>
      </c>
      <c r="AB23" s="19">
        <v>-0.27939193583638761</v>
      </c>
      <c r="AC23" s="21">
        <v>-0.28374555251797157</v>
      </c>
      <c r="AD23" s="21">
        <v>-0.28482489367619479</v>
      </c>
      <c r="AE23" s="16">
        <v>-0.40702020276813883</v>
      </c>
    </row>
    <row r="24" spans="1:31" x14ac:dyDescent="0.2">
      <c r="A24" s="8" t="s">
        <v>137</v>
      </c>
      <c r="B24" s="8">
        <v>-7.1385265182356855E-2</v>
      </c>
      <c r="C24" s="9">
        <v>0</v>
      </c>
      <c r="D24" s="8">
        <v>-6.1132114872025002E-2</v>
      </c>
      <c r="E24" s="9">
        <v>0</v>
      </c>
      <c r="F24" s="8">
        <v>-6.659657296079205E-2</v>
      </c>
      <c r="G24" s="9">
        <v>0</v>
      </c>
      <c r="H24" s="8">
        <v>-0.11468152246493664</v>
      </c>
      <c r="I24" s="9">
        <v>0</v>
      </c>
      <c r="J24" s="8">
        <v>-9.3492083744097385E-2</v>
      </c>
      <c r="K24" s="14">
        <v>0</v>
      </c>
      <c r="L24" s="8">
        <v>-5.5616708423571172E-2</v>
      </c>
      <c r="M24" s="14">
        <v>0</v>
      </c>
      <c r="N24" s="8">
        <v>-0.14655298401481354</v>
      </c>
      <c r="O24" s="9">
        <v>0</v>
      </c>
      <c r="P24" s="14">
        <v>-0.13870406368391877</v>
      </c>
      <c r="Q24" s="9">
        <v>0</v>
      </c>
      <c r="R24" s="8">
        <v>-0.1563236473557971</v>
      </c>
      <c r="S24" s="9">
        <v>0</v>
      </c>
      <c r="T24" s="8">
        <v>-0.35994959828529582</v>
      </c>
      <c r="U24" s="9">
        <v>0</v>
      </c>
      <c r="V24" s="19">
        <v>-7.1385265182356855E-2</v>
      </c>
      <c r="W24" s="19">
        <v>-6.1132114872025002E-2</v>
      </c>
      <c r="X24" s="21">
        <v>-6.659657296079205E-2</v>
      </c>
      <c r="Y24" s="21">
        <v>-0.11468152246493664</v>
      </c>
      <c r="Z24" s="16">
        <v>-9.3492083744097385E-2</v>
      </c>
      <c r="AA24" s="19">
        <v>-5.5616708423571172E-2</v>
      </c>
      <c r="AB24" s="19">
        <v>-0.14655298401481354</v>
      </c>
      <c r="AC24" s="21">
        <v>-0.13870406368391877</v>
      </c>
      <c r="AD24" s="21">
        <v>-0.1563236473557971</v>
      </c>
      <c r="AE24" s="16">
        <v>-0.35994959828529582</v>
      </c>
    </row>
    <row r="25" spans="1:31" x14ac:dyDescent="0.2">
      <c r="A25" s="8" t="s">
        <v>138</v>
      </c>
      <c r="B25" s="8">
        <v>-4.6640560820582641E-2</v>
      </c>
      <c r="C25" s="9">
        <v>0</v>
      </c>
      <c r="D25" s="8">
        <v>-3.4005793185637088E-2</v>
      </c>
      <c r="E25" s="9">
        <v>0</v>
      </c>
      <c r="F25" s="8">
        <v>-3.4920412487390411E-2</v>
      </c>
      <c r="G25" s="9">
        <v>0</v>
      </c>
      <c r="H25" s="8">
        <v>-5.9239543789964676E-2</v>
      </c>
      <c r="I25" s="9">
        <v>0</v>
      </c>
      <c r="J25" s="8">
        <v>-4.9861829574286982E-2</v>
      </c>
      <c r="K25" s="14">
        <v>0</v>
      </c>
      <c r="L25" s="8">
        <v>-4.7411040583241214E-2</v>
      </c>
      <c r="M25" s="14">
        <v>0</v>
      </c>
      <c r="N25" s="8">
        <v>-6.1181467665943394E-2</v>
      </c>
      <c r="O25" s="9">
        <v>0</v>
      </c>
      <c r="P25" s="14">
        <v>-6.4920415879019255E-2</v>
      </c>
      <c r="Q25" s="9">
        <v>0</v>
      </c>
      <c r="R25" s="8">
        <v>-6.358315779521978E-2</v>
      </c>
      <c r="S25" s="9">
        <v>0</v>
      </c>
      <c r="T25" s="8">
        <v>-0.11152703849321621</v>
      </c>
      <c r="U25" s="9">
        <v>0</v>
      </c>
      <c r="V25" s="19">
        <v>-4.6640560820582641E-2</v>
      </c>
      <c r="W25" s="19">
        <v>-3.4005793185637088E-2</v>
      </c>
      <c r="X25" s="21">
        <v>-3.4920412487390411E-2</v>
      </c>
      <c r="Y25" s="21">
        <v>-5.9239543789964676E-2</v>
      </c>
      <c r="Z25" s="16">
        <v>-4.9861829574286982E-2</v>
      </c>
      <c r="AA25" s="19">
        <v>-4.7411040583241214E-2</v>
      </c>
      <c r="AB25" s="19">
        <v>-6.1181467665943394E-2</v>
      </c>
      <c r="AC25" s="21">
        <v>-6.4920415879019255E-2</v>
      </c>
      <c r="AD25" s="21">
        <v>-6.358315779521978E-2</v>
      </c>
      <c r="AE25" s="16">
        <v>-0.11152703849321621</v>
      </c>
    </row>
    <row r="26" spans="1:31" x14ac:dyDescent="0.2">
      <c r="A26" s="8" t="s">
        <v>144</v>
      </c>
      <c r="B26" s="8">
        <v>-3.3936288421526843E-2</v>
      </c>
      <c r="C26" s="9">
        <v>0</v>
      </c>
      <c r="D26" s="8">
        <v>-3.4552108917452147E-2</v>
      </c>
      <c r="E26" s="9">
        <v>0</v>
      </c>
      <c r="F26" s="8">
        <v>-3.4928528475536305E-2</v>
      </c>
      <c r="G26" s="9">
        <v>0</v>
      </c>
      <c r="H26" s="8">
        <v>-6.3463126620749544E-2</v>
      </c>
      <c r="I26" s="9">
        <v>0</v>
      </c>
      <c r="J26" s="8">
        <v>-5.6415740909087624E-2</v>
      </c>
      <c r="K26" s="14">
        <v>0</v>
      </c>
      <c r="L26" s="8">
        <v>-3.9710566857329738E-2</v>
      </c>
      <c r="M26" s="14">
        <v>0</v>
      </c>
      <c r="N26" s="8">
        <v>-6.0960446307989025E-2</v>
      </c>
      <c r="O26" s="9">
        <v>0</v>
      </c>
      <c r="P26" s="14">
        <v>-6.1136053659371616E-2</v>
      </c>
      <c r="Q26" s="9">
        <v>0</v>
      </c>
      <c r="R26" s="8">
        <v>-6.1831284415759871E-2</v>
      </c>
      <c r="S26" s="9">
        <v>0</v>
      </c>
      <c r="T26" s="8">
        <v>-0.13570090714825506</v>
      </c>
      <c r="U26" s="9">
        <v>0</v>
      </c>
      <c r="V26" s="19">
        <v>-3.3936288421526843E-2</v>
      </c>
      <c r="W26" s="19">
        <v>-3.4552108917452147E-2</v>
      </c>
      <c r="X26" s="21">
        <v>-3.4928528475536305E-2</v>
      </c>
      <c r="Y26" s="21">
        <v>-6.3463126620749544E-2</v>
      </c>
      <c r="Z26" s="16">
        <v>-5.6415740909087624E-2</v>
      </c>
      <c r="AA26" s="19">
        <v>-3.9710566857329738E-2</v>
      </c>
      <c r="AB26" s="19">
        <v>-6.0960446307989025E-2</v>
      </c>
      <c r="AC26" s="21">
        <v>-6.1136053659371616E-2</v>
      </c>
      <c r="AD26" s="21">
        <v>-6.1831284415759871E-2</v>
      </c>
      <c r="AE26" s="16">
        <v>-0.13570090714825506</v>
      </c>
    </row>
    <row r="27" spans="1:31" x14ac:dyDescent="0.2">
      <c r="A27" s="8" t="s">
        <v>147</v>
      </c>
      <c r="B27" s="8">
        <v>-0.66854000000000002</v>
      </c>
      <c r="C27" s="13">
        <v>1000</v>
      </c>
      <c r="D27" s="8">
        <v>-0.67357999999999996</v>
      </c>
      <c r="E27" s="13">
        <v>1000</v>
      </c>
      <c r="F27" s="8">
        <v>-0.65024999999999999</v>
      </c>
      <c r="G27" s="13">
        <v>1000</v>
      </c>
      <c r="H27" s="8">
        <v>-1.2745200000000001</v>
      </c>
      <c r="I27" s="13">
        <v>1000</v>
      </c>
      <c r="J27" s="8">
        <v>-1.3322499999999999</v>
      </c>
      <c r="K27" s="24">
        <v>1000</v>
      </c>
      <c r="L27" s="8">
        <v>-1.2778</v>
      </c>
      <c r="M27" s="24">
        <v>1000</v>
      </c>
      <c r="N27" s="8">
        <v>-2.4793699999999999</v>
      </c>
      <c r="O27" s="13">
        <v>1000</v>
      </c>
      <c r="P27" s="14">
        <v>-2.34917</v>
      </c>
      <c r="Q27" s="13">
        <v>1000</v>
      </c>
      <c r="R27" s="8">
        <v>-2.03735</v>
      </c>
      <c r="S27" s="13">
        <v>1000</v>
      </c>
      <c r="T27" s="8">
        <v>-2.9259200000000001</v>
      </c>
      <c r="U27" s="13">
        <v>1000</v>
      </c>
      <c r="V27" s="19">
        <v>-0.66854000000000002</v>
      </c>
      <c r="W27" s="19">
        <v>-0.67357999999999996</v>
      </c>
      <c r="X27" s="21">
        <v>-0.65024999999999999</v>
      </c>
      <c r="Y27" s="21">
        <v>-1.2745200000000001</v>
      </c>
      <c r="Z27" s="16">
        <v>-1.3322499999999999</v>
      </c>
      <c r="AA27" s="19">
        <v>-1.2778</v>
      </c>
      <c r="AB27" s="19">
        <v>-2.4793699999999999</v>
      </c>
      <c r="AC27" s="21">
        <v>-2.34917</v>
      </c>
      <c r="AD27" s="21">
        <v>-2.03735</v>
      </c>
      <c r="AE27" s="16">
        <v>-2.9259200000000001</v>
      </c>
    </row>
    <row r="28" spans="1:31" x14ac:dyDescent="0.2">
      <c r="A28" s="8" t="s">
        <v>149</v>
      </c>
      <c r="B28" s="8">
        <v>-0.3100368739527205</v>
      </c>
      <c r="C28" s="9">
        <v>0</v>
      </c>
      <c r="D28" s="8">
        <v>-0.31765674540117705</v>
      </c>
      <c r="E28" s="9">
        <v>0</v>
      </c>
      <c r="F28" s="8">
        <v>-0.31327309118182661</v>
      </c>
      <c r="G28" s="9">
        <v>0</v>
      </c>
      <c r="H28" s="8">
        <v>-0.58087199865466954</v>
      </c>
      <c r="I28" s="9">
        <v>0</v>
      </c>
      <c r="J28" s="8">
        <v>-0.56432940105279417</v>
      </c>
      <c r="K28" s="14">
        <v>0</v>
      </c>
      <c r="L28" s="8">
        <v>-0.48121928490399002</v>
      </c>
      <c r="M28" s="14">
        <v>0</v>
      </c>
      <c r="N28" s="8">
        <v>-0.84504092813523557</v>
      </c>
      <c r="O28" s="9">
        <v>0</v>
      </c>
      <c r="P28" s="14">
        <v>-0.93738529258028214</v>
      </c>
      <c r="Q28" s="9">
        <v>0</v>
      </c>
      <c r="R28" s="8">
        <v>-0.94762463817309595</v>
      </c>
      <c r="S28" s="9">
        <v>0</v>
      </c>
      <c r="T28" s="8">
        <v>-1.3592728833214938</v>
      </c>
      <c r="U28" s="9">
        <v>0</v>
      </c>
      <c r="V28" s="19">
        <v>-0.3100368739527205</v>
      </c>
      <c r="W28" s="19">
        <v>-0.31765674540117705</v>
      </c>
      <c r="X28" s="21">
        <v>-0.31327309118182661</v>
      </c>
      <c r="Y28" s="21">
        <v>-0.58087199865466954</v>
      </c>
      <c r="Z28" s="16">
        <v>-0.56432940105279417</v>
      </c>
      <c r="AA28" s="19">
        <v>-0.48121928490399002</v>
      </c>
      <c r="AB28" s="19">
        <v>-0.84504092813523557</v>
      </c>
      <c r="AC28" s="21">
        <v>-0.93738529258028214</v>
      </c>
      <c r="AD28" s="21">
        <v>-0.94762463817309595</v>
      </c>
      <c r="AE28" s="16">
        <v>-1.3592728833214938</v>
      </c>
    </row>
    <row r="29" spans="1:31" x14ac:dyDescent="0.2">
      <c r="A29" s="8" t="s">
        <v>153</v>
      </c>
      <c r="B29" s="8">
        <v>-0.10554380732342465</v>
      </c>
      <c r="C29" s="9">
        <v>0</v>
      </c>
      <c r="D29" s="8">
        <v>-0.10798181876098747</v>
      </c>
      <c r="E29" s="9">
        <v>0</v>
      </c>
      <c r="F29" s="8">
        <v>-0.10688136867668839</v>
      </c>
      <c r="G29" s="9">
        <v>0</v>
      </c>
      <c r="H29" s="8">
        <v>-0.19570152208715547</v>
      </c>
      <c r="I29" s="9">
        <v>0</v>
      </c>
      <c r="J29" s="8">
        <v>-0.18637440091958107</v>
      </c>
      <c r="K29" s="14">
        <v>0</v>
      </c>
      <c r="L29" s="8">
        <v>-0.15625626877243698</v>
      </c>
      <c r="M29" s="14">
        <v>0</v>
      </c>
      <c r="N29" s="8">
        <v>-0.26320822110350645</v>
      </c>
      <c r="O29" s="9">
        <v>0</v>
      </c>
      <c r="P29" s="14">
        <v>-0.28677978034961771</v>
      </c>
      <c r="Q29" s="9">
        <v>0</v>
      </c>
      <c r="R29" s="8">
        <v>-0.29249286002200892</v>
      </c>
      <c r="S29" s="9">
        <v>0</v>
      </c>
      <c r="T29" s="8">
        <v>-0.40102537430790269</v>
      </c>
      <c r="U29" s="9">
        <v>0</v>
      </c>
      <c r="V29" s="19">
        <v>-0.10554380732342465</v>
      </c>
      <c r="W29" s="19">
        <v>-0.10798181876098747</v>
      </c>
      <c r="X29" s="21">
        <v>-0.10688136867668839</v>
      </c>
      <c r="Y29" s="21">
        <v>-0.19570152208715547</v>
      </c>
      <c r="Z29" s="16">
        <v>-0.18637440091958107</v>
      </c>
      <c r="AA29" s="19">
        <v>-0.15625626877243698</v>
      </c>
      <c r="AB29" s="19">
        <v>-0.26320822110350645</v>
      </c>
      <c r="AC29" s="21">
        <v>-0.28677978034961771</v>
      </c>
      <c r="AD29" s="21">
        <v>-0.29249286002200892</v>
      </c>
      <c r="AE29" s="16">
        <v>-0.40102537430790269</v>
      </c>
    </row>
    <row r="30" spans="1:31" x14ac:dyDescent="0.2">
      <c r="A30" s="8" t="s">
        <v>154</v>
      </c>
      <c r="B30" s="8">
        <v>-2.5811702578316852E-2</v>
      </c>
      <c r="C30" s="9">
        <v>0</v>
      </c>
      <c r="D30" s="8">
        <v>-2.8088581381207268E-2</v>
      </c>
      <c r="E30" s="9">
        <v>0</v>
      </c>
      <c r="F30" s="8">
        <v>-2.5772036003850425E-2</v>
      </c>
      <c r="G30" s="9">
        <v>0</v>
      </c>
      <c r="H30" s="8">
        <v>-6.0103165309255614E-2</v>
      </c>
      <c r="I30" s="9">
        <v>0</v>
      </c>
      <c r="J30" s="8">
        <v>-5.1223249224507619E-2</v>
      </c>
      <c r="K30" s="14">
        <v>0</v>
      </c>
      <c r="L30" s="8">
        <v>-3.7881875784667882E-2</v>
      </c>
      <c r="M30" s="14">
        <v>0</v>
      </c>
      <c r="N30" s="8">
        <v>-7.8002505884984752E-2</v>
      </c>
      <c r="O30" s="9">
        <v>0</v>
      </c>
      <c r="P30" s="14">
        <v>-7.0609432839171857E-2</v>
      </c>
      <c r="Q30" s="9">
        <v>0</v>
      </c>
      <c r="R30" s="8">
        <v>-8.2098304445642215E-2</v>
      </c>
      <c r="S30" s="9">
        <v>0</v>
      </c>
      <c r="T30" s="8">
        <v>-0.11824056940252546</v>
      </c>
      <c r="U30" s="9">
        <v>0</v>
      </c>
      <c r="V30" s="19">
        <v>-2.5811702578316852E-2</v>
      </c>
      <c r="W30" s="19">
        <v>-2.8088581381207268E-2</v>
      </c>
      <c r="X30" s="19">
        <v>-2.5772036003850425E-2</v>
      </c>
      <c r="Y30" s="19">
        <v>-6.0103165309255614E-2</v>
      </c>
      <c r="Z30" s="16">
        <v>-5.1223249224507619E-2</v>
      </c>
      <c r="AA30" s="19">
        <v>-3.7881875784667882E-2</v>
      </c>
      <c r="AB30" s="19">
        <v>-7.8002505884984752E-2</v>
      </c>
      <c r="AC30" s="19">
        <v>-7.0609432839171857E-2</v>
      </c>
      <c r="AD30" s="19">
        <v>-8.2098304445642215E-2</v>
      </c>
      <c r="AE30" s="16">
        <v>-0.11824056940252546</v>
      </c>
    </row>
    <row r="31" spans="1:31" x14ac:dyDescent="0.2">
      <c r="A31" s="8" t="s">
        <v>155</v>
      </c>
      <c r="B31" s="8">
        <v>-1.6947786853880199E-2</v>
      </c>
      <c r="C31" s="9">
        <v>0</v>
      </c>
      <c r="D31" s="8">
        <v>-1.79115056138065E-2</v>
      </c>
      <c r="E31" s="9">
        <v>0</v>
      </c>
      <c r="F31" s="8">
        <v>-1.981974312307918E-2</v>
      </c>
      <c r="G31" s="9">
        <v>0</v>
      </c>
      <c r="H31" s="8">
        <v>-3.6639321318536415E-2</v>
      </c>
      <c r="I31" s="9">
        <v>0</v>
      </c>
      <c r="J31" s="8">
        <v>-2.9083516106488384E-2</v>
      </c>
      <c r="K31" s="14">
        <v>0</v>
      </c>
      <c r="L31" s="8">
        <v>-2.5894115574478634E-2</v>
      </c>
      <c r="M31" s="14">
        <v>0</v>
      </c>
      <c r="N31" s="8">
        <v>-2.8305349453521211E-2</v>
      </c>
      <c r="O31" s="9">
        <v>0</v>
      </c>
      <c r="P31" s="14">
        <v>-4.2670729362507022E-2</v>
      </c>
      <c r="Q31" s="9">
        <v>0</v>
      </c>
      <c r="R31" s="8">
        <v>-2.7745437272876136E-2</v>
      </c>
      <c r="S31" s="9">
        <v>0</v>
      </c>
      <c r="T31" s="8">
        <v>-7.7973524414910067E-2</v>
      </c>
      <c r="U31" s="9">
        <v>0</v>
      </c>
      <c r="V31" s="19">
        <v>-1.6947786853880199E-2</v>
      </c>
      <c r="W31" s="19">
        <v>-1.79115056138065E-2</v>
      </c>
      <c r="X31" s="19">
        <v>-1.981974312307918E-2</v>
      </c>
      <c r="Y31" s="19">
        <v>-3.6639321318536415E-2</v>
      </c>
      <c r="Z31" s="16">
        <v>-2.9083516106488384E-2</v>
      </c>
      <c r="AA31" s="19">
        <v>-2.5894115574478634E-2</v>
      </c>
      <c r="AB31" s="19">
        <v>-2.8305349453521211E-2</v>
      </c>
      <c r="AC31" s="19">
        <v>-4.2670729362507022E-2</v>
      </c>
      <c r="AD31" s="19">
        <v>-2.7745437272876136E-2</v>
      </c>
      <c r="AE31" s="16">
        <v>-7.7973524414910067E-2</v>
      </c>
    </row>
    <row r="32" spans="1:31" x14ac:dyDescent="0.2">
      <c r="A32" s="8" t="s">
        <v>156</v>
      </c>
      <c r="B32" s="8">
        <v>-9.5285719053601323E-2</v>
      </c>
      <c r="C32" s="9">
        <v>0</v>
      </c>
      <c r="D32" s="8">
        <v>-0.10022287904946359</v>
      </c>
      <c r="E32" s="9">
        <v>0</v>
      </c>
      <c r="F32" s="8">
        <v>-9.9044932584710393E-2</v>
      </c>
      <c r="G32" s="9">
        <v>0</v>
      </c>
      <c r="H32" s="8">
        <v>-0.17960849076822241</v>
      </c>
      <c r="I32" s="9">
        <v>0</v>
      </c>
      <c r="J32" s="8">
        <v>-0.16998088755481683</v>
      </c>
      <c r="K32" s="14">
        <v>0</v>
      </c>
      <c r="L32" s="8">
        <v>-0.13019012067791563</v>
      </c>
      <c r="M32" s="14">
        <v>0</v>
      </c>
      <c r="N32" s="8">
        <v>-0.17050345193774535</v>
      </c>
      <c r="O32" s="9">
        <v>0</v>
      </c>
      <c r="P32" s="14">
        <v>-0.17432284519290484</v>
      </c>
      <c r="Q32" s="9">
        <v>0</v>
      </c>
      <c r="R32" s="8">
        <v>-0.18946712202247035</v>
      </c>
      <c r="S32" s="9">
        <v>0</v>
      </c>
      <c r="T32" s="8">
        <v>-0.31983703665650531</v>
      </c>
      <c r="U32" s="9">
        <v>0</v>
      </c>
      <c r="V32" s="20">
        <v>-9.5285719053601323E-2</v>
      </c>
      <c r="W32" s="20">
        <v>-0.10022287904946359</v>
      </c>
      <c r="X32" s="20">
        <v>-9.9044932584710393E-2</v>
      </c>
      <c r="Y32" s="20">
        <v>-0.17960849076822241</v>
      </c>
      <c r="Z32" s="17">
        <v>-0.16998088755481683</v>
      </c>
      <c r="AA32" s="20">
        <v>-0.13019012067791563</v>
      </c>
      <c r="AB32" s="20">
        <v>-0.17050345193774535</v>
      </c>
      <c r="AC32" s="20">
        <v>-0.17432284519290484</v>
      </c>
      <c r="AD32" s="20">
        <v>-0.18946712202247035</v>
      </c>
      <c r="AE32" s="17">
        <v>-0.31983703665650531</v>
      </c>
    </row>
    <row r="33" spans="1:31" x14ac:dyDescent="0.2">
      <c r="A33" s="8" t="s">
        <v>146</v>
      </c>
      <c r="B33" s="8">
        <v>-1000</v>
      </c>
      <c r="C33" s="9">
        <v>1000</v>
      </c>
      <c r="D33" s="8">
        <v>-1000</v>
      </c>
      <c r="E33" s="9">
        <v>1000</v>
      </c>
      <c r="F33" s="8">
        <v>-1000</v>
      </c>
      <c r="G33" s="9">
        <v>1000</v>
      </c>
      <c r="H33" s="8">
        <v>-1000</v>
      </c>
      <c r="I33" s="9">
        <v>1000</v>
      </c>
      <c r="J33" s="8">
        <v>-1000</v>
      </c>
      <c r="K33" s="14">
        <v>1000</v>
      </c>
      <c r="L33" s="8">
        <v>-1000</v>
      </c>
      <c r="M33" s="14">
        <v>1000</v>
      </c>
      <c r="N33" s="8">
        <v>-1000</v>
      </c>
      <c r="O33" s="9">
        <v>1000</v>
      </c>
      <c r="P33" s="14">
        <v>-1000</v>
      </c>
      <c r="Q33" s="9">
        <v>1000</v>
      </c>
      <c r="R33" s="8">
        <v>-1000</v>
      </c>
      <c r="S33" s="9">
        <v>1000</v>
      </c>
      <c r="T33" s="8">
        <v>-1000</v>
      </c>
      <c r="U33" s="9">
        <v>1000</v>
      </c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x14ac:dyDescent="0.2">
      <c r="A34" s="8" t="s">
        <v>140</v>
      </c>
      <c r="B34" s="8">
        <v>-1000</v>
      </c>
      <c r="C34" s="9">
        <v>1000</v>
      </c>
      <c r="D34" s="8">
        <v>-1000</v>
      </c>
      <c r="E34" s="9">
        <v>1000</v>
      </c>
      <c r="F34" s="8">
        <v>-1000</v>
      </c>
      <c r="G34" s="9">
        <v>1000</v>
      </c>
      <c r="H34" s="8">
        <v>-1000</v>
      </c>
      <c r="I34" s="9">
        <v>1000</v>
      </c>
      <c r="J34" s="8">
        <v>-1000</v>
      </c>
      <c r="K34" s="14">
        <v>1000</v>
      </c>
      <c r="L34" s="8">
        <v>-1000</v>
      </c>
      <c r="M34" s="14">
        <v>1000</v>
      </c>
      <c r="N34" s="8">
        <v>-1000</v>
      </c>
      <c r="O34" s="9">
        <v>1000</v>
      </c>
      <c r="P34" s="14">
        <v>-1000</v>
      </c>
      <c r="Q34" s="9">
        <v>1000</v>
      </c>
      <c r="R34" s="8">
        <v>-1000</v>
      </c>
      <c r="S34" s="9">
        <v>1000</v>
      </c>
      <c r="T34" s="8">
        <v>-1000</v>
      </c>
      <c r="U34" s="9">
        <v>1000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x14ac:dyDescent="0.2">
      <c r="A35" s="8" t="s">
        <v>152</v>
      </c>
      <c r="B35" s="8">
        <v>-1000</v>
      </c>
      <c r="C35" s="9">
        <v>1000</v>
      </c>
      <c r="D35" s="8">
        <v>-1000</v>
      </c>
      <c r="E35" s="9">
        <v>1000</v>
      </c>
      <c r="F35" s="8">
        <v>-1000</v>
      </c>
      <c r="G35" s="9">
        <v>1000</v>
      </c>
      <c r="H35" s="8">
        <v>-1000</v>
      </c>
      <c r="I35" s="9">
        <v>1000</v>
      </c>
      <c r="J35" s="8">
        <v>-1000</v>
      </c>
      <c r="K35" s="14">
        <v>1000</v>
      </c>
      <c r="L35" s="8">
        <v>-1000</v>
      </c>
      <c r="M35" s="14">
        <v>1000</v>
      </c>
      <c r="N35" s="8">
        <v>-1000</v>
      </c>
      <c r="O35" s="9">
        <v>1000</v>
      </c>
      <c r="P35" s="14">
        <v>-1000</v>
      </c>
      <c r="Q35" s="9">
        <v>1000</v>
      </c>
      <c r="R35" s="8">
        <v>-1000</v>
      </c>
      <c r="S35" s="9">
        <v>1000</v>
      </c>
      <c r="T35" s="8">
        <v>-1000</v>
      </c>
      <c r="U35" s="9">
        <v>1000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x14ac:dyDescent="0.2">
      <c r="A36" s="8" t="s">
        <v>130</v>
      </c>
      <c r="B36" s="8">
        <v>-1000</v>
      </c>
      <c r="C36" s="9">
        <v>1000</v>
      </c>
      <c r="D36" s="8">
        <v>-1000</v>
      </c>
      <c r="E36" s="9">
        <v>1000</v>
      </c>
      <c r="F36" s="8">
        <v>-1000</v>
      </c>
      <c r="G36" s="9">
        <v>1000</v>
      </c>
      <c r="H36" s="8">
        <v>-1000</v>
      </c>
      <c r="I36" s="9">
        <v>1000</v>
      </c>
      <c r="J36" s="8">
        <v>-1000</v>
      </c>
      <c r="K36" s="14">
        <v>1000</v>
      </c>
      <c r="L36" s="8">
        <v>-1000</v>
      </c>
      <c r="M36" s="14">
        <v>1000</v>
      </c>
      <c r="N36" s="8">
        <v>-1000</v>
      </c>
      <c r="O36" s="9">
        <v>1000</v>
      </c>
      <c r="P36" s="14">
        <v>-1000</v>
      </c>
      <c r="Q36" s="9">
        <v>1000</v>
      </c>
      <c r="R36" s="8">
        <v>-1000</v>
      </c>
      <c r="S36" s="9">
        <v>1000</v>
      </c>
      <c r="T36" s="8">
        <v>-1000</v>
      </c>
      <c r="U36" s="9">
        <v>1000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x14ac:dyDescent="0.2">
      <c r="A37" s="8" t="s">
        <v>132</v>
      </c>
      <c r="B37" s="8">
        <v>-1000</v>
      </c>
      <c r="C37" s="9">
        <v>1000</v>
      </c>
      <c r="D37" s="8">
        <v>-1000</v>
      </c>
      <c r="E37" s="9">
        <v>1000</v>
      </c>
      <c r="F37" s="8">
        <v>-1000</v>
      </c>
      <c r="G37" s="9">
        <v>1000</v>
      </c>
      <c r="H37" s="8">
        <v>-1000</v>
      </c>
      <c r="I37" s="9">
        <v>1000</v>
      </c>
      <c r="J37" s="8">
        <v>-1000</v>
      </c>
      <c r="K37" s="14">
        <v>1000</v>
      </c>
      <c r="L37" s="8">
        <v>-1000</v>
      </c>
      <c r="M37" s="14">
        <v>1000</v>
      </c>
      <c r="N37" s="8">
        <v>-1000</v>
      </c>
      <c r="O37" s="9">
        <v>1000</v>
      </c>
      <c r="P37" s="14">
        <v>-1000</v>
      </c>
      <c r="Q37" s="9">
        <v>1000</v>
      </c>
      <c r="R37" s="8">
        <v>-1000</v>
      </c>
      <c r="S37" s="9">
        <v>1000</v>
      </c>
      <c r="T37" s="8">
        <v>-1000</v>
      </c>
      <c r="U37" s="9">
        <v>1000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x14ac:dyDescent="0.2">
      <c r="A38" s="8" t="s">
        <v>145</v>
      </c>
      <c r="B38" s="8">
        <v>-1000</v>
      </c>
      <c r="C38" s="9">
        <v>1000</v>
      </c>
      <c r="D38" s="8">
        <v>-1000</v>
      </c>
      <c r="E38" s="9">
        <v>1000</v>
      </c>
      <c r="F38" s="8">
        <v>-1000</v>
      </c>
      <c r="G38" s="9">
        <v>1000</v>
      </c>
      <c r="H38" s="8">
        <v>-1000</v>
      </c>
      <c r="I38" s="9">
        <v>1000</v>
      </c>
      <c r="J38" s="8">
        <v>-1000</v>
      </c>
      <c r="K38" s="14">
        <v>1000</v>
      </c>
      <c r="L38" s="8">
        <v>-1000</v>
      </c>
      <c r="M38" s="14">
        <v>1000</v>
      </c>
      <c r="N38" s="8">
        <v>-1000</v>
      </c>
      <c r="O38" s="9">
        <v>1000</v>
      </c>
      <c r="P38" s="14">
        <v>-1000</v>
      </c>
      <c r="Q38" s="9">
        <v>1000</v>
      </c>
      <c r="R38" s="8">
        <v>-1000</v>
      </c>
      <c r="S38" s="9">
        <v>1000</v>
      </c>
      <c r="T38" s="8">
        <v>-1000</v>
      </c>
      <c r="U38" s="9">
        <v>1000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x14ac:dyDescent="0.2">
      <c r="A39" s="8" t="s">
        <v>141</v>
      </c>
      <c r="B39" s="8">
        <v>-1000</v>
      </c>
      <c r="C39" s="9">
        <v>1000</v>
      </c>
      <c r="D39" s="8">
        <v>-1000</v>
      </c>
      <c r="E39" s="9">
        <v>1000</v>
      </c>
      <c r="F39" s="8">
        <v>-1000</v>
      </c>
      <c r="G39" s="9">
        <v>1000</v>
      </c>
      <c r="H39" s="8">
        <v>-1000</v>
      </c>
      <c r="I39" s="9">
        <v>1000</v>
      </c>
      <c r="J39" s="8">
        <v>-1000</v>
      </c>
      <c r="K39" s="14">
        <v>1000</v>
      </c>
      <c r="L39" s="8">
        <v>-1000</v>
      </c>
      <c r="M39" s="14">
        <v>1000</v>
      </c>
      <c r="N39" s="8">
        <v>-1000</v>
      </c>
      <c r="O39" s="9">
        <v>1000</v>
      </c>
      <c r="P39" s="14">
        <v>-1000</v>
      </c>
      <c r="Q39" s="9">
        <v>1000</v>
      </c>
      <c r="R39" s="8">
        <v>-1000</v>
      </c>
      <c r="S39" s="9">
        <v>1000</v>
      </c>
      <c r="T39" s="8">
        <v>-1000</v>
      </c>
      <c r="U39" s="9">
        <v>1000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x14ac:dyDescent="0.2">
      <c r="A40" s="8" t="s">
        <v>150</v>
      </c>
      <c r="B40" s="8">
        <v>-1000</v>
      </c>
      <c r="C40" s="9">
        <v>1000</v>
      </c>
      <c r="D40" s="8">
        <v>-1000</v>
      </c>
      <c r="E40" s="9">
        <v>1000</v>
      </c>
      <c r="F40" s="8">
        <v>-1000</v>
      </c>
      <c r="G40" s="9">
        <v>1000</v>
      </c>
      <c r="H40" s="8">
        <v>-1000</v>
      </c>
      <c r="I40" s="9">
        <v>1000</v>
      </c>
      <c r="J40" s="8">
        <v>-1000</v>
      </c>
      <c r="K40" s="14">
        <v>1000</v>
      </c>
      <c r="L40" s="8">
        <v>-1000</v>
      </c>
      <c r="M40" s="14">
        <v>1000</v>
      </c>
      <c r="N40" s="8">
        <v>-1000</v>
      </c>
      <c r="O40" s="9">
        <v>1000</v>
      </c>
      <c r="P40" s="14">
        <v>-1000</v>
      </c>
      <c r="Q40" s="9">
        <v>1000</v>
      </c>
      <c r="R40" s="8">
        <v>-1000</v>
      </c>
      <c r="S40" s="9">
        <v>1000</v>
      </c>
      <c r="T40" s="8">
        <v>-1000</v>
      </c>
      <c r="U40" s="9">
        <v>1000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 x14ac:dyDescent="0.2">
      <c r="A41" s="8" t="s">
        <v>123</v>
      </c>
      <c r="B41" s="8">
        <v>-1000</v>
      </c>
      <c r="C41" s="9">
        <v>1000</v>
      </c>
      <c r="D41" s="8">
        <v>-1000</v>
      </c>
      <c r="E41" s="9">
        <v>1000</v>
      </c>
      <c r="F41" s="8">
        <v>-1000</v>
      </c>
      <c r="G41" s="9">
        <v>1000</v>
      </c>
      <c r="H41" s="8">
        <v>-1000</v>
      </c>
      <c r="I41" s="9">
        <v>1000</v>
      </c>
      <c r="J41" s="8">
        <v>-1000</v>
      </c>
      <c r="K41" s="14">
        <v>1000</v>
      </c>
      <c r="L41" s="8">
        <v>-1000</v>
      </c>
      <c r="M41" s="14">
        <v>1000</v>
      </c>
      <c r="N41" s="8">
        <v>-1000</v>
      </c>
      <c r="O41" s="9">
        <v>1000</v>
      </c>
      <c r="P41" s="14">
        <v>-1000</v>
      </c>
      <c r="Q41" s="9">
        <v>1000</v>
      </c>
      <c r="R41" s="8">
        <v>-1000</v>
      </c>
      <c r="S41" s="9">
        <v>1000</v>
      </c>
      <c r="T41" s="8">
        <v>-1000</v>
      </c>
      <c r="U41" s="9">
        <v>1000</v>
      </c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 x14ac:dyDescent="0.2">
      <c r="A42" s="8" t="s">
        <v>124</v>
      </c>
      <c r="B42" s="8">
        <v>-1000</v>
      </c>
      <c r="C42" s="9">
        <v>1000</v>
      </c>
      <c r="D42" s="8">
        <v>-1000</v>
      </c>
      <c r="E42" s="9">
        <v>1000</v>
      </c>
      <c r="F42" s="8">
        <v>-1000</v>
      </c>
      <c r="G42" s="9">
        <v>1000</v>
      </c>
      <c r="H42" s="8">
        <v>-1000</v>
      </c>
      <c r="I42" s="9">
        <v>1000</v>
      </c>
      <c r="J42" s="8">
        <v>-1000</v>
      </c>
      <c r="K42" s="14">
        <v>1000</v>
      </c>
      <c r="L42" s="8">
        <v>-1000</v>
      </c>
      <c r="M42" s="14">
        <v>1000</v>
      </c>
      <c r="N42" s="8">
        <v>-1000</v>
      </c>
      <c r="O42" s="9">
        <v>1000</v>
      </c>
      <c r="P42" s="14">
        <v>-1000</v>
      </c>
      <c r="Q42" s="9">
        <v>1000</v>
      </c>
      <c r="R42" s="8">
        <v>-1000</v>
      </c>
      <c r="S42" s="9">
        <v>1000</v>
      </c>
      <c r="T42" s="8">
        <v>-1000</v>
      </c>
      <c r="U42" s="9">
        <v>1000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 x14ac:dyDescent="0.2">
      <c r="A43" s="8" t="s">
        <v>131</v>
      </c>
      <c r="B43" s="8">
        <v>-1000</v>
      </c>
      <c r="C43" s="9">
        <v>1000</v>
      </c>
      <c r="D43" s="8">
        <v>-1000</v>
      </c>
      <c r="E43" s="9">
        <v>1000</v>
      </c>
      <c r="F43" s="8">
        <v>-1000</v>
      </c>
      <c r="G43" s="9">
        <v>1000</v>
      </c>
      <c r="H43" s="8">
        <v>-1000</v>
      </c>
      <c r="I43" s="9">
        <v>1000</v>
      </c>
      <c r="J43" s="8">
        <v>-1000</v>
      </c>
      <c r="K43" s="14">
        <v>1000</v>
      </c>
      <c r="L43" s="8">
        <v>-1000</v>
      </c>
      <c r="M43" s="14">
        <v>1000</v>
      </c>
      <c r="N43" s="8">
        <v>-1000</v>
      </c>
      <c r="O43" s="9">
        <v>1000</v>
      </c>
      <c r="P43" s="14">
        <v>-1000</v>
      </c>
      <c r="Q43" s="9">
        <v>1000</v>
      </c>
      <c r="R43" s="8">
        <v>-1000</v>
      </c>
      <c r="S43" s="9">
        <v>1000</v>
      </c>
      <c r="T43" s="8">
        <v>-1000</v>
      </c>
      <c r="U43" s="9">
        <v>1000</v>
      </c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 x14ac:dyDescent="0.2">
      <c r="A44" s="8" t="s">
        <v>139</v>
      </c>
      <c r="B44" s="8">
        <v>-1000</v>
      </c>
      <c r="C44" s="9">
        <v>1000</v>
      </c>
      <c r="D44" s="8">
        <v>-1000</v>
      </c>
      <c r="E44" s="9">
        <v>1000</v>
      </c>
      <c r="F44" s="8">
        <v>-1000</v>
      </c>
      <c r="G44" s="9">
        <v>1000</v>
      </c>
      <c r="H44" s="8">
        <v>-1000</v>
      </c>
      <c r="I44" s="9">
        <v>1000</v>
      </c>
      <c r="J44" s="8">
        <v>-1000</v>
      </c>
      <c r="K44" s="14">
        <v>1000</v>
      </c>
      <c r="L44" s="8">
        <v>-1000</v>
      </c>
      <c r="M44" s="14">
        <v>1000</v>
      </c>
      <c r="N44" s="8">
        <v>-1000</v>
      </c>
      <c r="O44" s="9">
        <v>1000</v>
      </c>
      <c r="P44" s="14">
        <v>-1000</v>
      </c>
      <c r="Q44" s="9">
        <v>1000</v>
      </c>
      <c r="R44" s="8">
        <v>-1000</v>
      </c>
      <c r="S44" s="9">
        <v>1000</v>
      </c>
      <c r="T44" s="8">
        <v>-1000</v>
      </c>
      <c r="U44" s="9">
        <v>1000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x14ac:dyDescent="0.2">
      <c r="A45" s="10" t="s">
        <v>157</v>
      </c>
      <c r="B45" s="10">
        <v>-1000</v>
      </c>
      <c r="C45" s="11">
        <v>1000</v>
      </c>
      <c r="D45" s="10">
        <v>-1000</v>
      </c>
      <c r="E45" s="11">
        <v>1000</v>
      </c>
      <c r="F45" s="10">
        <v>-1000</v>
      </c>
      <c r="G45" s="11">
        <v>1000</v>
      </c>
      <c r="H45" s="10">
        <v>-1000</v>
      </c>
      <c r="I45" s="11">
        <v>1000</v>
      </c>
      <c r="J45" s="10">
        <v>-1000</v>
      </c>
      <c r="K45" s="25">
        <v>1000</v>
      </c>
      <c r="L45" s="10">
        <v>-1000</v>
      </c>
      <c r="M45" s="25">
        <v>1000</v>
      </c>
      <c r="N45" s="10">
        <v>-1000</v>
      </c>
      <c r="O45" s="11">
        <v>1000</v>
      </c>
      <c r="P45" s="25">
        <v>-1000</v>
      </c>
      <c r="Q45" s="11">
        <v>1000</v>
      </c>
      <c r="R45" s="10">
        <v>-1000</v>
      </c>
      <c r="S45" s="11">
        <v>1000</v>
      </c>
      <c r="T45" s="10">
        <v>-1000</v>
      </c>
      <c r="U45" s="11">
        <v>1000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883E-74EE-8542-ABD0-BAB3E9121609}">
  <dimension ref="A1:AE45"/>
  <sheetViews>
    <sheetView topLeftCell="G1" workbookViewId="0">
      <selection activeCell="V17" sqref="V17:AE17"/>
    </sheetView>
  </sheetViews>
  <sheetFormatPr baseColWidth="10" defaultRowHeight="16" x14ac:dyDescent="0.2"/>
  <cols>
    <col min="1" max="1" width="22.5" customWidth="1"/>
    <col min="22" max="22" width="14.83203125" customWidth="1"/>
    <col min="23" max="23" width="14.33203125" customWidth="1"/>
    <col min="24" max="25" width="14.83203125" customWidth="1"/>
    <col min="26" max="26" width="14" customWidth="1"/>
    <col min="27" max="27" width="14.83203125" customWidth="1"/>
    <col min="28" max="28" width="14.33203125" customWidth="1"/>
    <col min="29" max="30" width="14.83203125" customWidth="1"/>
    <col min="31" max="31" width="14" customWidth="1"/>
  </cols>
  <sheetData>
    <row r="1" spans="1:31" s="1" customFormat="1" x14ac:dyDescent="0.2">
      <c r="A1" s="6" t="s">
        <v>0</v>
      </c>
      <c r="B1" s="6" t="s">
        <v>64</v>
      </c>
      <c r="C1" s="7" t="s">
        <v>65</v>
      </c>
      <c r="D1" s="6" t="s">
        <v>66</v>
      </c>
      <c r="E1" s="7" t="s">
        <v>67</v>
      </c>
      <c r="F1" s="6" t="s">
        <v>68</v>
      </c>
      <c r="G1" s="7" t="s">
        <v>69</v>
      </c>
      <c r="H1" s="6" t="s">
        <v>70</v>
      </c>
      <c r="I1" s="7" t="s">
        <v>71</v>
      </c>
      <c r="J1" s="6" t="s">
        <v>72</v>
      </c>
      <c r="K1" s="22" t="s">
        <v>73</v>
      </c>
      <c r="L1" s="6" t="s">
        <v>74</v>
      </c>
      <c r="M1" s="22" t="s">
        <v>75</v>
      </c>
      <c r="N1" s="6" t="s">
        <v>80</v>
      </c>
      <c r="O1" s="7" t="s">
        <v>81</v>
      </c>
      <c r="P1" s="22" t="s">
        <v>76</v>
      </c>
      <c r="Q1" s="7" t="s">
        <v>77</v>
      </c>
      <c r="R1" s="6" t="s">
        <v>78</v>
      </c>
      <c r="S1" s="7" t="s">
        <v>79</v>
      </c>
      <c r="T1" s="6" t="s">
        <v>82</v>
      </c>
      <c r="U1" s="7" t="s">
        <v>83</v>
      </c>
      <c r="V1" s="18" t="s">
        <v>90</v>
      </c>
      <c r="W1" s="18" t="s">
        <v>91</v>
      </c>
      <c r="X1" s="18" t="s">
        <v>92</v>
      </c>
      <c r="Y1" s="18" t="s">
        <v>93</v>
      </c>
      <c r="Z1" s="15" t="s">
        <v>94</v>
      </c>
      <c r="AA1" s="18" t="s">
        <v>88</v>
      </c>
      <c r="AB1" s="18" t="s">
        <v>87</v>
      </c>
      <c r="AC1" s="18" t="s">
        <v>86</v>
      </c>
      <c r="AD1" s="18" t="s">
        <v>89</v>
      </c>
      <c r="AE1" s="15" t="s">
        <v>85</v>
      </c>
    </row>
    <row r="2" spans="1:31" x14ac:dyDescent="0.2">
      <c r="A2" s="8" t="s">
        <v>126</v>
      </c>
      <c r="B2" s="8">
        <f>1*V2</f>
        <v>-4.6704699999999999</v>
      </c>
      <c r="C2" s="9">
        <f>1*V2</f>
        <v>-4.6704699999999999</v>
      </c>
      <c r="D2" s="8">
        <f>1*W2</f>
        <v>-4.7056399999999998</v>
      </c>
      <c r="E2" s="9">
        <f>1*W2</f>
        <v>-4.7056399999999998</v>
      </c>
      <c r="F2" s="8">
        <f>1*X2</f>
        <v>-4.5427</v>
      </c>
      <c r="G2" s="9">
        <f>1*X2</f>
        <v>-4.5427</v>
      </c>
      <c r="H2" s="8">
        <f>1*Y2</f>
        <v>-8.9038400000000006</v>
      </c>
      <c r="I2" s="9">
        <f>1*Y2</f>
        <v>-8.9038400000000006</v>
      </c>
      <c r="J2" s="8">
        <f>1*Z2</f>
        <v>-9.3071400000000004</v>
      </c>
      <c r="K2" s="14">
        <f>1*Z2</f>
        <v>-9.3071400000000004</v>
      </c>
      <c r="L2" s="8">
        <f>1*AA2</f>
        <v>-8.9268000000000001</v>
      </c>
      <c r="M2" s="14">
        <f>1*AA2</f>
        <v>-8.9268000000000001</v>
      </c>
      <c r="N2" s="8">
        <f>1*AB2</f>
        <v>-14.233000000000001</v>
      </c>
      <c r="O2" s="9">
        <f>1*AB2</f>
        <v>-14.233000000000001</v>
      </c>
      <c r="P2" s="14">
        <f>1*AC2</f>
        <v>-16.411380000000001</v>
      </c>
      <c r="Q2" s="9">
        <f>1*AC2</f>
        <v>-16.411380000000001</v>
      </c>
      <c r="R2" s="8">
        <f>1*AD2</f>
        <v>-17.321020000000001</v>
      </c>
      <c r="S2" s="9">
        <f>1*AD2</f>
        <v>-17.321020000000001</v>
      </c>
      <c r="T2" s="8">
        <f>AE2*1</f>
        <v>-20.439859999999999</v>
      </c>
      <c r="U2" s="9">
        <f>AE2*1</f>
        <v>-20.439859999999999</v>
      </c>
      <c r="V2" s="19">
        <v>-4.6704699999999999</v>
      </c>
      <c r="W2" s="19">
        <v>-4.7056399999999998</v>
      </c>
      <c r="X2" s="19">
        <v>-4.5427</v>
      </c>
      <c r="Y2" s="19">
        <v>-8.9038400000000006</v>
      </c>
      <c r="Z2" s="16">
        <v>-9.3071400000000004</v>
      </c>
      <c r="AA2" s="19">
        <v>-8.9268000000000001</v>
      </c>
      <c r="AB2" s="19">
        <v>-14.233000000000001</v>
      </c>
      <c r="AC2" s="19">
        <v>-16.411380000000001</v>
      </c>
      <c r="AD2" s="19">
        <v>-17.321020000000001</v>
      </c>
      <c r="AE2" s="16">
        <v>-20.439859999999999</v>
      </c>
    </row>
    <row r="3" spans="1:31" x14ac:dyDescent="0.2">
      <c r="A3" s="8" t="s">
        <v>114</v>
      </c>
      <c r="B3" s="8">
        <f t="shared" ref="B3:B10" si="0">1*V3</f>
        <v>3.0634600000000001</v>
      </c>
      <c r="C3" s="9">
        <f t="shared" ref="C3:D10" si="1">1*V3</f>
        <v>3.0634600000000001</v>
      </c>
      <c r="D3" s="8">
        <f t="shared" si="1"/>
        <v>3.45187</v>
      </c>
      <c r="E3" s="9">
        <f t="shared" ref="E3:F10" si="2">1*W3</f>
        <v>3.45187</v>
      </c>
      <c r="F3" s="8">
        <f t="shared" si="2"/>
        <v>3.4927899999999998</v>
      </c>
      <c r="G3" s="9">
        <f t="shared" ref="G3:H10" si="3">1*X3</f>
        <v>3.4927899999999998</v>
      </c>
      <c r="H3" s="8">
        <f t="shared" si="3"/>
        <v>6.0742000000000003</v>
      </c>
      <c r="I3" s="9">
        <f t="shared" ref="I3:J10" si="4">1*Y3</f>
        <v>6.0742000000000003</v>
      </c>
      <c r="J3" s="8">
        <f t="shared" si="4"/>
        <v>5.1837</v>
      </c>
      <c r="K3" s="14">
        <f t="shared" ref="K3:L10" si="5">1*Z3</f>
        <v>5.1837</v>
      </c>
      <c r="L3" s="8">
        <f t="shared" si="5"/>
        <v>4.9675900000000004</v>
      </c>
      <c r="M3" s="14">
        <f t="shared" ref="M3:N10" si="6">1*AA3</f>
        <v>4.9675900000000004</v>
      </c>
      <c r="N3" s="8">
        <f t="shared" si="6"/>
        <v>4.3114600000000003</v>
      </c>
      <c r="O3" s="9">
        <f t="shared" ref="O3:P10" si="7">1*AB3</f>
        <v>4.3114600000000003</v>
      </c>
      <c r="P3" s="14">
        <f t="shared" si="7"/>
        <v>2.6438700000000002</v>
      </c>
      <c r="Q3" s="9">
        <f t="shared" ref="Q3:R10" si="8">1*AC3</f>
        <v>2.6438700000000002</v>
      </c>
      <c r="R3" s="8">
        <f t="shared" si="8"/>
        <v>2.3608500000000001</v>
      </c>
      <c r="S3" s="9">
        <f t="shared" ref="S3:S10" si="9">1*AD3</f>
        <v>2.3608500000000001</v>
      </c>
      <c r="T3" s="8">
        <f t="shared" ref="T3:T10" si="10">AE3*1</f>
        <v>0.76161999999999996</v>
      </c>
      <c r="U3" s="9">
        <f t="shared" ref="U3:U10" si="11">AE3*1</f>
        <v>0.76161999999999996</v>
      </c>
      <c r="V3" s="19">
        <v>3.0634600000000001</v>
      </c>
      <c r="W3" s="19">
        <v>3.45187</v>
      </c>
      <c r="X3" s="19">
        <v>3.4927899999999998</v>
      </c>
      <c r="Y3" s="19">
        <v>6.0742000000000003</v>
      </c>
      <c r="Z3" s="16">
        <v>5.1837</v>
      </c>
      <c r="AA3" s="19">
        <v>4.9675900000000004</v>
      </c>
      <c r="AB3" s="19">
        <v>4.3114600000000003</v>
      </c>
      <c r="AC3" s="19">
        <v>2.6438700000000002</v>
      </c>
      <c r="AD3" s="19">
        <v>2.3608500000000001</v>
      </c>
      <c r="AE3" s="16">
        <v>0.76161999999999996</v>
      </c>
    </row>
    <row r="4" spans="1:31" x14ac:dyDescent="0.2">
      <c r="A4" s="8" t="s">
        <v>119</v>
      </c>
      <c r="B4" s="8">
        <f t="shared" si="0"/>
        <v>1.9482170717677879E-2</v>
      </c>
      <c r="C4" s="9">
        <f t="shared" si="1"/>
        <v>1.9482170717677879E-2</v>
      </c>
      <c r="D4" s="8">
        <f t="shared" si="1"/>
        <v>2.5729864035753103E-2</v>
      </c>
      <c r="E4" s="9">
        <f t="shared" si="2"/>
        <v>2.5729864035753103E-2</v>
      </c>
      <c r="F4" s="8">
        <f t="shared" si="2"/>
        <v>2.7262928480360573E-2</v>
      </c>
      <c r="G4" s="9">
        <f t="shared" si="3"/>
        <v>2.7262928480360573E-2</v>
      </c>
      <c r="H4" s="8">
        <f t="shared" si="3"/>
        <v>6.4593803906072528E-2</v>
      </c>
      <c r="I4" s="9">
        <f t="shared" si="4"/>
        <v>6.4593803906072528E-2</v>
      </c>
      <c r="J4" s="8">
        <f t="shared" si="4"/>
        <v>6.736570328122729E-2</v>
      </c>
      <c r="K4" s="14">
        <f t="shared" si="5"/>
        <v>6.736570328122729E-2</v>
      </c>
      <c r="L4" s="8">
        <f t="shared" si="5"/>
        <v>6.9812754280421052E-2</v>
      </c>
      <c r="M4" s="14">
        <f t="shared" si="6"/>
        <v>6.9812754280421052E-2</v>
      </c>
      <c r="N4" s="8">
        <f t="shared" si="6"/>
        <v>0.12889701078385629</v>
      </c>
      <c r="O4" s="9">
        <f t="shared" si="7"/>
        <v>0.12889701078385629</v>
      </c>
      <c r="P4" s="14">
        <f t="shared" si="7"/>
        <v>0.14226279761659555</v>
      </c>
      <c r="Q4" s="9">
        <f t="shared" si="8"/>
        <v>0.14226279761659555</v>
      </c>
      <c r="R4" s="8">
        <f t="shared" si="8"/>
        <v>0.14532221083651503</v>
      </c>
      <c r="S4" s="9">
        <f t="shared" si="9"/>
        <v>0.14532221083651503</v>
      </c>
      <c r="T4" s="8">
        <f t="shared" si="10"/>
        <v>3.0016559745709822E-2</v>
      </c>
      <c r="U4" s="9">
        <f t="shared" si="11"/>
        <v>3.0016559745709822E-2</v>
      </c>
      <c r="V4" s="19">
        <v>1.9482170717677879E-2</v>
      </c>
      <c r="W4" s="19">
        <v>2.5729864035753103E-2</v>
      </c>
      <c r="X4" s="19">
        <v>2.7262928480360573E-2</v>
      </c>
      <c r="Y4" s="19">
        <v>6.4593803906072528E-2</v>
      </c>
      <c r="Z4" s="16">
        <v>6.736570328122729E-2</v>
      </c>
      <c r="AA4" s="19">
        <v>6.9812754280421052E-2</v>
      </c>
      <c r="AB4" s="19">
        <v>0.12889701078385629</v>
      </c>
      <c r="AC4" s="19">
        <v>0.14226279761659555</v>
      </c>
      <c r="AD4" s="19">
        <v>0.14532221083651503</v>
      </c>
      <c r="AE4" s="16">
        <v>3.0016559745709822E-2</v>
      </c>
    </row>
    <row r="5" spans="1:31" x14ac:dyDescent="0.2">
      <c r="A5" s="8" t="s">
        <v>122</v>
      </c>
      <c r="B5" s="8">
        <f t="shared" si="0"/>
        <v>3.0634600000000001</v>
      </c>
      <c r="C5" s="9">
        <f t="shared" si="1"/>
        <v>3.0634600000000001</v>
      </c>
      <c r="D5" s="8">
        <f t="shared" si="1"/>
        <v>3.45187</v>
      </c>
      <c r="E5" s="9">
        <f t="shared" si="2"/>
        <v>3.45187</v>
      </c>
      <c r="F5" s="8">
        <f t="shared" si="2"/>
        <v>3.4927899999999998</v>
      </c>
      <c r="G5" s="9">
        <f t="shared" si="3"/>
        <v>3.4927899999999998</v>
      </c>
      <c r="H5" s="8">
        <f t="shared" si="3"/>
        <v>6.0742000000000003</v>
      </c>
      <c r="I5" s="9">
        <f t="shared" si="4"/>
        <v>6.0742000000000003</v>
      </c>
      <c r="J5" s="8">
        <f t="shared" si="4"/>
        <v>5.1837</v>
      </c>
      <c r="K5" s="14">
        <f t="shared" si="5"/>
        <v>5.1837</v>
      </c>
      <c r="L5" s="8">
        <f t="shared" si="5"/>
        <v>4.9675900000000004</v>
      </c>
      <c r="M5" s="14">
        <f t="shared" si="6"/>
        <v>4.9675900000000004</v>
      </c>
      <c r="N5" s="8">
        <f t="shared" si="6"/>
        <v>4.3114600000000003</v>
      </c>
      <c r="O5" s="9">
        <f t="shared" si="7"/>
        <v>4.3114600000000003</v>
      </c>
      <c r="P5" s="14">
        <f t="shared" si="7"/>
        <v>2.6438700000000002</v>
      </c>
      <c r="Q5" s="9">
        <f t="shared" si="8"/>
        <v>2.6438700000000002</v>
      </c>
      <c r="R5" s="8">
        <f t="shared" si="8"/>
        <v>2.3608500000000001</v>
      </c>
      <c r="S5" s="9">
        <f t="shared" si="9"/>
        <v>2.3608500000000001</v>
      </c>
      <c r="T5" s="8">
        <f t="shared" si="10"/>
        <v>0.76161999999999996</v>
      </c>
      <c r="U5" s="9">
        <f t="shared" si="11"/>
        <v>0.76161999999999996</v>
      </c>
      <c r="V5" s="19">
        <v>3.0634600000000001</v>
      </c>
      <c r="W5" s="19">
        <v>3.45187</v>
      </c>
      <c r="X5" s="19">
        <v>3.4927899999999998</v>
      </c>
      <c r="Y5" s="19">
        <v>6.0742000000000003</v>
      </c>
      <c r="Z5" s="16">
        <v>5.1837</v>
      </c>
      <c r="AA5" s="19">
        <v>4.9675900000000004</v>
      </c>
      <c r="AB5" s="19">
        <v>4.3114600000000003</v>
      </c>
      <c r="AC5" s="19">
        <v>2.6438700000000002</v>
      </c>
      <c r="AD5" s="19">
        <v>2.3608500000000001</v>
      </c>
      <c r="AE5" s="16">
        <v>0.76161999999999996</v>
      </c>
    </row>
    <row r="6" spans="1:31" x14ac:dyDescent="0.2">
      <c r="A6" s="8" t="s">
        <v>125</v>
      </c>
      <c r="B6" s="8">
        <f t="shared" si="0"/>
        <v>6.4376199999999999</v>
      </c>
      <c r="C6" s="9">
        <f t="shared" si="1"/>
        <v>6.4376199999999999</v>
      </c>
      <c r="D6" s="8">
        <f t="shared" si="1"/>
        <v>7.0537200000000002</v>
      </c>
      <c r="E6" s="9">
        <f t="shared" si="2"/>
        <v>7.0537200000000002</v>
      </c>
      <c r="F6" s="8">
        <f t="shared" si="2"/>
        <v>7.1179199999999998</v>
      </c>
      <c r="G6" s="9">
        <f t="shared" si="3"/>
        <v>7.1179199999999998</v>
      </c>
      <c r="H6" s="8">
        <f t="shared" si="3"/>
        <v>12.698589999999999</v>
      </c>
      <c r="I6" s="9">
        <f t="shared" si="4"/>
        <v>12.698589999999999</v>
      </c>
      <c r="J6" s="8">
        <f t="shared" si="4"/>
        <v>11.162380000000001</v>
      </c>
      <c r="K6" s="14">
        <f t="shared" si="5"/>
        <v>11.162380000000001</v>
      </c>
      <c r="L6" s="8">
        <f t="shared" si="5"/>
        <v>10.379429999999999</v>
      </c>
      <c r="M6" s="14">
        <f t="shared" si="6"/>
        <v>10.379429999999999</v>
      </c>
      <c r="N6" s="8">
        <f t="shared" si="6"/>
        <v>8.8881499999999996</v>
      </c>
      <c r="O6" s="9">
        <f t="shared" si="7"/>
        <v>8.8881499999999996</v>
      </c>
      <c r="P6" s="14">
        <f t="shared" si="7"/>
        <v>5.2999599999999996</v>
      </c>
      <c r="Q6" s="9">
        <f t="shared" si="8"/>
        <v>5.2999599999999996</v>
      </c>
      <c r="R6" s="8">
        <f t="shared" si="8"/>
        <v>4.6127599999999997</v>
      </c>
      <c r="S6" s="9">
        <f t="shared" si="9"/>
        <v>4.6127599999999997</v>
      </c>
      <c r="T6" s="8">
        <f t="shared" si="10"/>
        <v>1.3149</v>
      </c>
      <c r="U6" s="9">
        <f t="shared" si="11"/>
        <v>1.3149</v>
      </c>
      <c r="V6" s="19">
        <v>6.4376199999999999</v>
      </c>
      <c r="W6" s="19">
        <v>7.0537200000000002</v>
      </c>
      <c r="X6" s="19">
        <v>7.1179199999999998</v>
      </c>
      <c r="Y6" s="19">
        <v>12.698589999999999</v>
      </c>
      <c r="Z6" s="16">
        <v>11.162380000000001</v>
      </c>
      <c r="AA6" s="19">
        <v>10.379429999999999</v>
      </c>
      <c r="AB6" s="19">
        <v>8.8881499999999996</v>
      </c>
      <c r="AC6" s="19">
        <v>5.2999599999999996</v>
      </c>
      <c r="AD6" s="19">
        <v>4.6127599999999997</v>
      </c>
      <c r="AE6" s="16">
        <v>1.3149</v>
      </c>
    </row>
    <row r="7" spans="1:31" x14ac:dyDescent="0.2">
      <c r="A7" s="8" t="s">
        <v>135</v>
      </c>
      <c r="B7" s="8">
        <f t="shared" si="0"/>
        <v>1.23291</v>
      </c>
      <c r="C7" s="9">
        <f t="shared" si="1"/>
        <v>1.23291</v>
      </c>
      <c r="D7" s="8">
        <f t="shared" si="1"/>
        <v>0.86414000000000002</v>
      </c>
      <c r="E7" s="9">
        <f t="shared" si="2"/>
        <v>0.86414000000000002</v>
      </c>
      <c r="F7" s="8">
        <f t="shared" si="2"/>
        <v>0.72792000000000001</v>
      </c>
      <c r="G7" s="9">
        <f t="shared" si="3"/>
        <v>0.72792000000000001</v>
      </c>
      <c r="H7" s="8">
        <f t="shared" si="3"/>
        <v>2.2959399999999999</v>
      </c>
      <c r="I7" s="9">
        <f t="shared" si="4"/>
        <v>2.2959399999999999</v>
      </c>
      <c r="J7" s="8">
        <f t="shared" si="4"/>
        <v>3.83175</v>
      </c>
      <c r="K7" s="14">
        <f t="shared" si="5"/>
        <v>3.83175</v>
      </c>
      <c r="L7" s="8">
        <f t="shared" si="5"/>
        <v>3.4832399999999999</v>
      </c>
      <c r="M7" s="14">
        <f t="shared" si="6"/>
        <v>3.4832399999999999</v>
      </c>
      <c r="N7" s="8">
        <f t="shared" si="6"/>
        <v>15.397539999999999</v>
      </c>
      <c r="O7" s="9">
        <f t="shared" si="7"/>
        <v>15.397539999999999</v>
      </c>
      <c r="P7" s="14">
        <f t="shared" si="7"/>
        <v>21.88917</v>
      </c>
      <c r="Q7" s="9">
        <f t="shared" si="8"/>
        <v>21.88917</v>
      </c>
      <c r="R7" s="8">
        <f t="shared" si="8"/>
        <v>22.370090000000001</v>
      </c>
      <c r="S7" s="9">
        <f t="shared" si="9"/>
        <v>22.370090000000001</v>
      </c>
      <c r="T7" s="8">
        <f t="shared" si="10"/>
        <v>27.840109999999999</v>
      </c>
      <c r="U7" s="9">
        <f t="shared" si="11"/>
        <v>27.840109999999999</v>
      </c>
      <c r="V7" s="19">
        <v>1.23291</v>
      </c>
      <c r="W7" s="19">
        <v>0.86414000000000002</v>
      </c>
      <c r="X7" s="19">
        <v>0.72792000000000001</v>
      </c>
      <c r="Y7" s="19">
        <v>2.2959399999999999</v>
      </c>
      <c r="Z7" s="16">
        <v>3.83175</v>
      </c>
      <c r="AA7" s="19">
        <v>3.4832399999999999</v>
      </c>
      <c r="AB7" s="19">
        <v>15.397539999999999</v>
      </c>
      <c r="AC7" s="19">
        <v>21.88917</v>
      </c>
      <c r="AD7" s="19">
        <v>22.370090000000001</v>
      </c>
      <c r="AE7" s="16">
        <v>27.840109999999999</v>
      </c>
    </row>
    <row r="8" spans="1:31" x14ac:dyDescent="0.2">
      <c r="A8" s="8" t="s">
        <v>143</v>
      </c>
      <c r="B8" s="8">
        <f t="shared" si="0"/>
        <v>0.21566181769496032</v>
      </c>
      <c r="C8" s="9">
        <f t="shared" si="1"/>
        <v>0.21566181769496032</v>
      </c>
      <c r="D8" s="8">
        <f t="shared" si="1"/>
        <v>0.22146506896243123</v>
      </c>
      <c r="E8" s="9">
        <f t="shared" si="2"/>
        <v>0.22146506896243123</v>
      </c>
      <c r="F8" s="8">
        <f t="shared" si="2"/>
        <v>0.20969334832645756</v>
      </c>
      <c r="G8" s="9">
        <f t="shared" si="3"/>
        <v>0.20969334832645756</v>
      </c>
      <c r="H8" s="8">
        <f t="shared" si="3"/>
        <v>0.4082560937242718</v>
      </c>
      <c r="I8" s="9">
        <f t="shared" si="4"/>
        <v>0.4082560937242718</v>
      </c>
      <c r="J8" s="8">
        <f t="shared" si="4"/>
        <v>0.39487054992058451</v>
      </c>
      <c r="K8" s="14">
        <f t="shared" si="5"/>
        <v>0.39487054992058451</v>
      </c>
      <c r="L8" s="8">
        <f t="shared" si="5"/>
        <v>0.3785554908847758</v>
      </c>
      <c r="M8" s="14">
        <f t="shared" si="6"/>
        <v>0.3785554908847758</v>
      </c>
      <c r="N8" s="8">
        <f t="shared" si="6"/>
        <v>0.61004428128870769</v>
      </c>
      <c r="O8" s="9">
        <f t="shared" si="7"/>
        <v>0.61004428128870769</v>
      </c>
      <c r="P8" s="14">
        <f t="shared" si="7"/>
        <v>0.6195883909222919</v>
      </c>
      <c r="Q8" s="9">
        <f t="shared" si="8"/>
        <v>0.6195883909222919</v>
      </c>
      <c r="R8" s="8">
        <f t="shared" si="8"/>
        <v>0.61865417204417505</v>
      </c>
      <c r="S8" s="9">
        <f t="shared" si="9"/>
        <v>0.61865417204417505</v>
      </c>
      <c r="T8" s="8">
        <f t="shared" si="10"/>
        <v>3.1983528205196003E-2</v>
      </c>
      <c r="U8" s="9">
        <f t="shared" si="11"/>
        <v>3.1983528205196003E-2</v>
      </c>
      <c r="V8" s="19">
        <v>0.21566181769496032</v>
      </c>
      <c r="W8" s="19">
        <v>0.22146506896243123</v>
      </c>
      <c r="X8" s="19">
        <v>0.20969334832645756</v>
      </c>
      <c r="Y8" s="19">
        <v>0.4082560937242718</v>
      </c>
      <c r="Z8" s="16">
        <v>0.39487054992058451</v>
      </c>
      <c r="AA8" s="19">
        <v>0.3785554908847758</v>
      </c>
      <c r="AB8" s="19">
        <v>0.61004428128870769</v>
      </c>
      <c r="AC8" s="19">
        <v>0.6195883909222919</v>
      </c>
      <c r="AD8" s="19">
        <v>0.61865417204417505</v>
      </c>
      <c r="AE8" s="16">
        <v>3.1983528205196003E-2</v>
      </c>
    </row>
    <row r="9" spans="1:31" x14ac:dyDescent="0.2">
      <c r="A9" s="8" t="s">
        <v>148</v>
      </c>
      <c r="B9" s="8">
        <f t="shared" si="0"/>
        <v>3.6999999999999999E-4</v>
      </c>
      <c r="C9" s="9">
        <f t="shared" si="1"/>
        <v>3.6999999999999999E-4</v>
      </c>
      <c r="D9" s="8">
        <f t="shared" si="1"/>
        <v>0</v>
      </c>
      <c r="E9" s="9">
        <f t="shared" si="2"/>
        <v>0</v>
      </c>
      <c r="F9" s="8">
        <v>0</v>
      </c>
      <c r="G9" s="9">
        <v>0</v>
      </c>
      <c r="H9" s="8">
        <f t="shared" si="3"/>
        <v>3.1699999999999999E-2</v>
      </c>
      <c r="I9" s="9">
        <f t="shared" si="4"/>
        <v>3.1699999999999999E-2</v>
      </c>
      <c r="J9" s="8">
        <f t="shared" si="4"/>
        <v>5.6959999999999997E-2</v>
      </c>
      <c r="K9" s="14">
        <f t="shared" si="5"/>
        <v>5.6959999999999997E-2</v>
      </c>
      <c r="L9" s="8">
        <f t="shared" si="5"/>
        <v>5.3560000000000003E-2</v>
      </c>
      <c r="M9" s="14">
        <f t="shared" si="6"/>
        <v>5.3560000000000003E-2</v>
      </c>
      <c r="N9" s="8">
        <f t="shared" si="6"/>
        <v>5.8639999999999998E-2</v>
      </c>
      <c r="O9" s="9">
        <f t="shared" si="7"/>
        <v>5.8639999999999998E-2</v>
      </c>
      <c r="P9" s="14">
        <f t="shared" si="7"/>
        <v>3.2799999999999999E-3</v>
      </c>
      <c r="Q9" s="9">
        <f t="shared" si="8"/>
        <v>3.2799999999999999E-3</v>
      </c>
      <c r="R9" s="8">
        <f t="shared" si="8"/>
        <v>4.7809999999999998E-2</v>
      </c>
      <c r="S9" s="9">
        <f t="shared" si="9"/>
        <v>4.7809999999999998E-2</v>
      </c>
      <c r="T9" s="8">
        <f t="shared" si="10"/>
        <v>8.7489999999999998E-2</v>
      </c>
      <c r="U9" s="9">
        <f t="shared" si="11"/>
        <v>8.7489999999999998E-2</v>
      </c>
      <c r="V9" s="19">
        <v>3.6999999999999999E-4</v>
      </c>
      <c r="W9" s="19">
        <v>0</v>
      </c>
      <c r="X9" s="19">
        <v>0</v>
      </c>
      <c r="Y9" s="19">
        <v>3.1699999999999999E-2</v>
      </c>
      <c r="Z9" s="16">
        <v>5.6959999999999997E-2</v>
      </c>
      <c r="AA9" s="19">
        <v>5.3560000000000003E-2</v>
      </c>
      <c r="AB9" s="19">
        <v>5.8639999999999998E-2</v>
      </c>
      <c r="AC9" s="19">
        <v>3.2799999999999999E-3</v>
      </c>
      <c r="AD9" s="19">
        <v>4.7809999999999998E-2</v>
      </c>
      <c r="AE9" s="16">
        <v>8.7489999999999998E-2</v>
      </c>
    </row>
    <row r="10" spans="1:31" x14ac:dyDescent="0.2">
      <c r="A10" s="8" t="s">
        <v>151</v>
      </c>
      <c r="B10" s="8">
        <f t="shared" si="0"/>
        <v>7.8090000000000007E-2</v>
      </c>
      <c r="C10" s="9">
        <f t="shared" si="1"/>
        <v>7.8090000000000007E-2</v>
      </c>
      <c r="D10" s="8">
        <f t="shared" si="1"/>
        <v>9.4869999999999996E-2</v>
      </c>
      <c r="E10" s="9">
        <f t="shared" si="2"/>
        <v>9.4869999999999996E-2</v>
      </c>
      <c r="F10" s="8">
        <f t="shared" si="2"/>
        <v>7.2859999999999994E-2</v>
      </c>
      <c r="G10" s="9">
        <f t="shared" ref="G10" si="12">1*X10</f>
        <v>7.2859999999999994E-2</v>
      </c>
      <c r="H10" s="8">
        <f t="shared" si="3"/>
        <v>0.15457000000000001</v>
      </c>
      <c r="I10" s="9">
        <f t="shared" si="4"/>
        <v>0.15457000000000001</v>
      </c>
      <c r="J10" s="8">
        <f t="shared" si="4"/>
        <v>0.15748000000000001</v>
      </c>
      <c r="K10" s="14">
        <f t="shared" si="5"/>
        <v>0.15748000000000001</v>
      </c>
      <c r="L10" s="8">
        <f t="shared" si="5"/>
        <v>0.14710999999999999</v>
      </c>
      <c r="M10" s="14">
        <f t="shared" si="6"/>
        <v>0.14710999999999999</v>
      </c>
      <c r="N10" s="8">
        <f t="shared" si="6"/>
        <v>0.22602</v>
      </c>
      <c r="O10" s="9">
        <f t="shared" si="7"/>
        <v>0.22602</v>
      </c>
      <c r="P10" s="14">
        <f t="shared" si="7"/>
        <v>0.2954</v>
      </c>
      <c r="Q10" s="9">
        <f t="shared" si="8"/>
        <v>0.2954</v>
      </c>
      <c r="R10" s="8">
        <f t="shared" si="8"/>
        <v>0.27298</v>
      </c>
      <c r="S10" s="9">
        <f t="shared" si="9"/>
        <v>0.27298</v>
      </c>
      <c r="T10" s="8">
        <f t="shared" si="10"/>
        <v>0.29598000000000002</v>
      </c>
      <c r="U10" s="9">
        <f t="shared" si="11"/>
        <v>0.29598000000000002</v>
      </c>
      <c r="V10" s="19">
        <v>7.8090000000000007E-2</v>
      </c>
      <c r="W10" s="19">
        <v>9.4869999999999996E-2</v>
      </c>
      <c r="X10" s="19">
        <v>7.2859999999999994E-2</v>
      </c>
      <c r="Y10" s="19">
        <v>0.15457000000000001</v>
      </c>
      <c r="Z10" s="16">
        <v>0.15748000000000001</v>
      </c>
      <c r="AA10" s="19">
        <v>0.14710999999999999</v>
      </c>
      <c r="AB10" s="19">
        <v>0.22602</v>
      </c>
      <c r="AC10" s="19">
        <v>0.2954</v>
      </c>
      <c r="AD10" s="19">
        <v>0.27298</v>
      </c>
      <c r="AE10" s="16">
        <v>0.29598000000000002</v>
      </c>
    </row>
    <row r="11" spans="1:31" x14ac:dyDescent="0.2">
      <c r="A11" s="8" t="s">
        <v>120</v>
      </c>
      <c r="B11" s="8">
        <v>-9.2037300000000002</v>
      </c>
      <c r="C11" s="9">
        <v>1000</v>
      </c>
      <c r="D11" s="8">
        <v>-9.2730300000000003</v>
      </c>
      <c r="E11" s="9">
        <v>1000</v>
      </c>
      <c r="F11" s="8">
        <v>-8.9519400000000005</v>
      </c>
      <c r="G11" s="9">
        <v>1000</v>
      </c>
      <c r="H11" s="8">
        <v>-8.7730499999999996</v>
      </c>
      <c r="I11" s="9">
        <v>1000</v>
      </c>
      <c r="J11" s="8">
        <v>-9.17042</v>
      </c>
      <c r="K11" s="14">
        <v>1000</v>
      </c>
      <c r="L11" s="8">
        <v>-8.7956699999999994</v>
      </c>
      <c r="M11" s="14">
        <v>1000</v>
      </c>
      <c r="N11" s="8">
        <v>-9.3492800000000003</v>
      </c>
      <c r="O11" s="9">
        <v>1000</v>
      </c>
      <c r="P11" s="14">
        <v>-9.7021800000000002</v>
      </c>
      <c r="Q11" s="9">
        <v>1000</v>
      </c>
      <c r="R11" s="8">
        <v>-10.23995</v>
      </c>
      <c r="S11" s="9">
        <v>1000</v>
      </c>
      <c r="T11" s="8">
        <v>-10.070169999999999</v>
      </c>
      <c r="U11" s="9">
        <v>1000</v>
      </c>
      <c r="V11" s="19">
        <v>-9.2037300000000002</v>
      </c>
      <c r="W11" s="19">
        <v>-9.2730300000000003</v>
      </c>
      <c r="X11" s="19">
        <v>-8.9519400000000005</v>
      </c>
      <c r="Y11" s="19">
        <v>-8.7730499999999996</v>
      </c>
      <c r="Z11" s="16">
        <v>-9.17042</v>
      </c>
      <c r="AA11" s="19">
        <v>-8.7956699999999994</v>
      </c>
      <c r="AB11" s="19">
        <v>-9.3492800000000003</v>
      </c>
      <c r="AC11" s="19">
        <v>-9.7021800000000002</v>
      </c>
      <c r="AD11" s="19">
        <v>-10.23995</v>
      </c>
      <c r="AE11" s="16">
        <v>-10.070169999999999</v>
      </c>
    </row>
    <row r="12" spans="1:31" x14ac:dyDescent="0.2">
      <c r="A12" s="8" t="s">
        <v>142</v>
      </c>
      <c r="B12" s="8">
        <v>-6.2399999999999999E-3</v>
      </c>
      <c r="C12" s="9">
        <v>0</v>
      </c>
      <c r="D12" s="8">
        <v>-6.2899999999999996E-3</v>
      </c>
      <c r="E12" s="9">
        <v>0</v>
      </c>
      <c r="F12" s="8">
        <v>-6.0699999999999999E-3</v>
      </c>
      <c r="G12" s="9">
        <v>0</v>
      </c>
      <c r="H12" s="8">
        <v>-5.9500000000000004E-3</v>
      </c>
      <c r="I12" s="9">
        <v>0</v>
      </c>
      <c r="J12" s="8">
        <v>-6.2199999999999998E-3</v>
      </c>
      <c r="K12" s="14">
        <v>0</v>
      </c>
      <c r="L12" s="8">
        <v>-5.96E-3</v>
      </c>
      <c r="M12" s="14">
        <v>0</v>
      </c>
      <c r="N12" s="8">
        <v>-6.3400000000000001E-3</v>
      </c>
      <c r="O12" s="9">
        <v>0</v>
      </c>
      <c r="P12" s="14">
        <v>-6.5799999999999999E-3</v>
      </c>
      <c r="Q12" s="9">
        <v>0</v>
      </c>
      <c r="R12" s="8">
        <v>-6.94E-3</v>
      </c>
      <c r="S12" s="9">
        <v>0</v>
      </c>
      <c r="T12" s="8">
        <v>-6.8300000000000001E-3</v>
      </c>
      <c r="U12" s="9">
        <v>0</v>
      </c>
      <c r="V12" s="19">
        <v>-6.2399999999999999E-3</v>
      </c>
      <c r="W12" s="19">
        <v>-6.2899999999999996E-3</v>
      </c>
      <c r="X12" s="19">
        <v>-6.0699999999999999E-3</v>
      </c>
      <c r="Y12" s="19">
        <v>-5.9500000000000004E-3</v>
      </c>
      <c r="Z12" s="16">
        <v>-6.2199999999999998E-3</v>
      </c>
      <c r="AA12" s="19">
        <v>-5.96E-3</v>
      </c>
      <c r="AB12" s="19">
        <v>-6.3400000000000001E-3</v>
      </c>
      <c r="AC12" s="19">
        <v>-6.5799999999999999E-3</v>
      </c>
      <c r="AD12" s="19">
        <v>-6.94E-3</v>
      </c>
      <c r="AE12" s="16">
        <v>-6.8300000000000001E-3</v>
      </c>
    </row>
    <row r="13" spans="1:31" x14ac:dyDescent="0.2">
      <c r="A13" s="8" t="s">
        <v>115</v>
      </c>
      <c r="B13" s="8">
        <v>-0.11510318901169957</v>
      </c>
      <c r="C13" s="9">
        <v>0</v>
      </c>
      <c r="D13" s="8">
        <v>-9.3464048479572889E-2</v>
      </c>
      <c r="E13" s="9">
        <v>0</v>
      </c>
      <c r="F13" s="8">
        <v>-9.7254778413033843E-2</v>
      </c>
      <c r="G13" s="9">
        <v>0</v>
      </c>
      <c r="H13" s="8">
        <v>-0.2078381092528688</v>
      </c>
      <c r="I13" s="9">
        <v>0</v>
      </c>
      <c r="J13" s="8">
        <v>-0.18182851686704105</v>
      </c>
      <c r="K13" s="14">
        <v>0</v>
      </c>
      <c r="L13" s="8">
        <v>-0.10112457008822141</v>
      </c>
      <c r="M13" s="14">
        <v>0</v>
      </c>
      <c r="N13" s="8">
        <v>-0.26471196750163045</v>
      </c>
      <c r="O13" s="9">
        <v>0</v>
      </c>
      <c r="P13" s="14">
        <v>-0.26802363569516796</v>
      </c>
      <c r="Q13" s="9">
        <v>0</v>
      </c>
      <c r="R13" s="8">
        <v>-0.29814394267237093</v>
      </c>
      <c r="S13" s="9">
        <v>0</v>
      </c>
      <c r="T13" s="8">
        <v>-0.59028045535251894</v>
      </c>
      <c r="U13" s="9">
        <v>0</v>
      </c>
      <c r="V13" s="19">
        <v>-0.11510318901169957</v>
      </c>
      <c r="W13" s="19">
        <v>-9.3464048479572889E-2</v>
      </c>
      <c r="X13" s="19">
        <v>-9.7254778413033843E-2</v>
      </c>
      <c r="Y13" s="19">
        <v>-0.2078381092528688</v>
      </c>
      <c r="Z13" s="16">
        <v>-0.18182851686704105</v>
      </c>
      <c r="AA13" s="19">
        <v>-0.10112457008822141</v>
      </c>
      <c r="AB13" s="19">
        <v>-0.26471196750163045</v>
      </c>
      <c r="AC13" s="19">
        <v>-0.26802363569516796</v>
      </c>
      <c r="AD13" s="19">
        <v>-0.29814394267237093</v>
      </c>
      <c r="AE13" s="16">
        <v>-0.59028045535251894</v>
      </c>
    </row>
    <row r="14" spans="1:31" x14ac:dyDescent="0.2">
      <c r="A14" s="8" t="s">
        <v>116</v>
      </c>
      <c r="B14" s="8">
        <v>-0.27819185761024662</v>
      </c>
      <c r="C14" s="9">
        <v>0</v>
      </c>
      <c r="D14" s="8">
        <v>-0.28182137088484094</v>
      </c>
      <c r="E14" s="9">
        <v>0</v>
      </c>
      <c r="F14" s="8">
        <v>-0.2762717487617426</v>
      </c>
      <c r="G14" s="9">
        <v>0</v>
      </c>
      <c r="H14" s="8">
        <v>-0.53040919628980288</v>
      </c>
      <c r="I14" s="9">
        <v>0</v>
      </c>
      <c r="J14" s="8">
        <v>-0.50463270430241669</v>
      </c>
      <c r="K14" s="14">
        <v>0</v>
      </c>
      <c r="L14" s="8">
        <v>-0.43690924727960945</v>
      </c>
      <c r="M14" s="14">
        <v>0</v>
      </c>
      <c r="N14" s="8">
        <v>-0.78924782799579396</v>
      </c>
      <c r="O14" s="9">
        <v>0</v>
      </c>
      <c r="P14" s="14">
        <v>-0.8094741466601767</v>
      </c>
      <c r="Q14" s="9">
        <v>0</v>
      </c>
      <c r="R14" s="8">
        <v>-0.79222551198819713</v>
      </c>
      <c r="S14" s="9">
        <v>0</v>
      </c>
      <c r="T14" s="8">
        <v>-0.3406202798622302</v>
      </c>
      <c r="U14" s="9">
        <v>0</v>
      </c>
      <c r="V14" s="19">
        <v>-0.27819185761024662</v>
      </c>
      <c r="W14" s="19">
        <v>-0.28182137088484094</v>
      </c>
      <c r="X14" s="21">
        <v>-0.2762717487617426</v>
      </c>
      <c r="Y14" s="21">
        <v>-0.53040919628980288</v>
      </c>
      <c r="Z14" s="16">
        <v>-0.50463270430241669</v>
      </c>
      <c r="AA14" s="19">
        <v>-0.43690924727960945</v>
      </c>
      <c r="AB14" s="19">
        <v>-0.78924782799579396</v>
      </c>
      <c r="AC14" s="21">
        <v>-0.8094741466601767</v>
      </c>
      <c r="AD14" s="21">
        <v>-0.79222551198819713</v>
      </c>
      <c r="AE14" s="16">
        <v>-0.3406202798622302</v>
      </c>
    </row>
    <row r="15" spans="1:31" x14ac:dyDescent="0.2">
      <c r="A15" s="8" t="s">
        <v>117</v>
      </c>
      <c r="B15" s="8">
        <v>-6.8384886524493399E-2</v>
      </c>
      <c r="C15" s="9">
        <v>0</v>
      </c>
      <c r="D15" s="8">
        <v>-7.6147776208425791E-2</v>
      </c>
      <c r="E15" s="9">
        <v>0</v>
      </c>
      <c r="F15" s="8">
        <v>-7.7373616594841599E-2</v>
      </c>
      <c r="G15" s="9">
        <v>0</v>
      </c>
      <c r="H15" s="8">
        <v>-0.15479410921705711</v>
      </c>
      <c r="I15" s="9">
        <v>0</v>
      </c>
      <c r="J15" s="8">
        <v>-0.14907536225547591</v>
      </c>
      <c r="K15" s="14">
        <v>0</v>
      </c>
      <c r="L15" s="8">
        <v>-0.10814959931853728</v>
      </c>
      <c r="M15" s="14">
        <v>0</v>
      </c>
      <c r="N15" s="8">
        <v>-0.22944910963558812</v>
      </c>
      <c r="O15" s="9">
        <v>0</v>
      </c>
      <c r="P15" s="14">
        <v>-0.25403600504282492</v>
      </c>
      <c r="Q15" s="9">
        <v>0</v>
      </c>
      <c r="R15" s="8">
        <v>-0.29402561967575386</v>
      </c>
      <c r="S15" s="9">
        <v>0</v>
      </c>
      <c r="T15" s="8">
        <v>-0.45249540961061269</v>
      </c>
      <c r="U15" s="9">
        <v>0</v>
      </c>
      <c r="V15" s="19">
        <v>-6.8384886524493399E-2</v>
      </c>
      <c r="W15" s="19">
        <v>-7.6147776208425791E-2</v>
      </c>
      <c r="X15" s="21">
        <v>-7.7373616594841599E-2</v>
      </c>
      <c r="Y15" s="21">
        <v>-0.15479410921705711</v>
      </c>
      <c r="Z15" s="16">
        <v>-0.14907536225547591</v>
      </c>
      <c r="AA15" s="19">
        <v>-0.10814959931853728</v>
      </c>
      <c r="AB15" s="19">
        <v>-0.22944910963558812</v>
      </c>
      <c r="AC15" s="21">
        <v>-0.25403600504282492</v>
      </c>
      <c r="AD15" s="21">
        <v>-0.29402561967575386</v>
      </c>
      <c r="AE15" s="16">
        <v>-0.45249540961061269</v>
      </c>
    </row>
    <row r="16" spans="1:31" x14ac:dyDescent="0.2">
      <c r="A16" s="8" t="s">
        <v>118</v>
      </c>
      <c r="B16" s="8">
        <v>-1.9229E-2</v>
      </c>
      <c r="C16" s="12">
        <v>1000</v>
      </c>
      <c r="D16" s="8">
        <v>-1.9373999999999999E-2</v>
      </c>
      <c r="E16" s="12">
        <v>1000</v>
      </c>
      <c r="F16" s="8">
        <v>-1.8703000000000001E-2</v>
      </c>
      <c r="G16" s="12">
        <v>1000</v>
      </c>
      <c r="H16" s="8">
        <v>-3.6658999999999997E-2</v>
      </c>
      <c r="I16" s="12">
        <v>1000</v>
      </c>
      <c r="J16" s="8">
        <v>-3.8318999999999999E-2</v>
      </c>
      <c r="K16" s="23">
        <v>1000</v>
      </c>
      <c r="L16" s="8">
        <v>-3.6753000000000001E-2</v>
      </c>
      <c r="M16" s="23">
        <v>1000</v>
      </c>
      <c r="N16" s="8">
        <v>-7.1314000000000002E-2</v>
      </c>
      <c r="O16" s="12">
        <v>1000</v>
      </c>
      <c r="P16" s="14">
        <v>-6.7569000000000004E-2</v>
      </c>
      <c r="Q16" s="12">
        <v>1000</v>
      </c>
      <c r="R16" s="8">
        <v>-5.8599999999999999E-2</v>
      </c>
      <c r="S16" s="12">
        <v>1000</v>
      </c>
      <c r="T16" s="8">
        <v>-8.4157999999999997E-2</v>
      </c>
      <c r="U16" s="12">
        <v>1000</v>
      </c>
      <c r="V16" s="19">
        <v>-1.9229E-2</v>
      </c>
      <c r="W16" s="19">
        <v>-1.9373999999999999E-2</v>
      </c>
      <c r="X16" s="21">
        <v>-1.8703000000000001E-2</v>
      </c>
      <c r="Y16" s="21">
        <v>-3.6658999999999997E-2</v>
      </c>
      <c r="Z16" s="16">
        <v>-3.8318999999999999E-2</v>
      </c>
      <c r="AA16" s="19">
        <v>-3.6753000000000001E-2</v>
      </c>
      <c r="AB16" s="19">
        <v>-7.1314000000000002E-2</v>
      </c>
      <c r="AC16" s="21">
        <v>-6.7569000000000004E-2</v>
      </c>
      <c r="AD16" s="21">
        <v>-5.8599999999999999E-2</v>
      </c>
      <c r="AE16" s="16">
        <v>-8.4157999999999997E-2</v>
      </c>
    </row>
    <row r="17" spans="1:31" x14ac:dyDescent="0.2">
      <c r="A17" s="8" t="s">
        <v>121</v>
      </c>
      <c r="B17" s="26">
        <v>-2.0101866981057873E-2</v>
      </c>
      <c r="C17" s="27">
        <v>0</v>
      </c>
      <c r="D17" s="26">
        <v>-2.1781921910230668E-2</v>
      </c>
      <c r="E17" s="27">
        <v>0</v>
      </c>
      <c r="F17" s="26">
        <v>-2.1190378509441367E-2</v>
      </c>
      <c r="G17" s="27">
        <v>0</v>
      </c>
      <c r="H17" s="26">
        <v>-3.8452449520074233E-2</v>
      </c>
      <c r="I17" s="27">
        <v>0</v>
      </c>
      <c r="J17" s="26">
        <v>-4.7458008376856438E-2</v>
      </c>
      <c r="K17" s="28">
        <v>0</v>
      </c>
      <c r="L17" s="26">
        <v>-1.4056506811783429E-2</v>
      </c>
      <c r="M17" s="28">
        <v>0</v>
      </c>
      <c r="N17" s="26">
        <v>-2.6260288301916429E-2</v>
      </c>
      <c r="O17" s="27">
        <v>0</v>
      </c>
      <c r="P17" s="28">
        <v>-2.6706797322599975E-2</v>
      </c>
      <c r="Q17" s="27">
        <v>0</v>
      </c>
      <c r="R17" s="26">
        <v>-3.465442780435872E-2</v>
      </c>
      <c r="S17" s="27">
        <v>0</v>
      </c>
      <c r="T17" s="26">
        <v>-0.11027099199886925</v>
      </c>
      <c r="U17" s="27">
        <v>0</v>
      </c>
      <c r="V17" s="19">
        <v>-6.4890000000000003E-2</v>
      </c>
      <c r="W17" s="19">
        <v>-6.5369999999999998E-2</v>
      </c>
      <c r="X17" s="21">
        <v>-6.3109999999999999E-2</v>
      </c>
      <c r="Y17" s="21">
        <v>-0.1237</v>
      </c>
      <c r="Z17" s="16">
        <v>-0.1293</v>
      </c>
      <c r="AA17" s="19">
        <v>-0.12402000000000001</v>
      </c>
      <c r="AB17" s="19">
        <v>-0.20519999999999999</v>
      </c>
      <c r="AC17" s="21">
        <v>-0.21970999999999999</v>
      </c>
      <c r="AD17" s="21">
        <v>-0.24063999999999999</v>
      </c>
      <c r="AE17" s="16">
        <v>-0.28398000000000001</v>
      </c>
    </row>
    <row r="18" spans="1:31" x14ac:dyDescent="0.2">
      <c r="A18" s="8" t="s">
        <v>128</v>
      </c>
      <c r="B18" s="8">
        <v>-1.2317E-2</v>
      </c>
      <c r="C18" s="12">
        <v>1000</v>
      </c>
      <c r="D18" s="8">
        <v>-1.2409E-2</v>
      </c>
      <c r="E18" s="12">
        <v>1000</v>
      </c>
      <c r="F18" s="8">
        <v>-1.1979999999999999E-2</v>
      </c>
      <c r="G18" s="12">
        <v>1000</v>
      </c>
      <c r="H18" s="8">
        <v>-2.3480999999999998E-2</v>
      </c>
      <c r="I18" s="12">
        <v>1000</v>
      </c>
      <c r="J18" s="8">
        <v>-2.4544E-2</v>
      </c>
      <c r="K18" s="23">
        <v>1000</v>
      </c>
      <c r="L18" s="8">
        <v>-2.4544E-2</v>
      </c>
      <c r="M18" s="23">
        <v>1000</v>
      </c>
      <c r="N18" s="8">
        <v>-4.5678000000000003E-2</v>
      </c>
      <c r="O18" s="12">
        <v>1000</v>
      </c>
      <c r="P18" s="14">
        <v>-4.3278999999999998E-2</v>
      </c>
      <c r="Q18" s="12">
        <v>1000</v>
      </c>
      <c r="R18" s="8">
        <v>-3.7533999999999998E-2</v>
      </c>
      <c r="S18" s="12">
        <v>1000</v>
      </c>
      <c r="T18" s="8">
        <v>-5.3904000000000001E-2</v>
      </c>
      <c r="U18" s="12">
        <v>1000</v>
      </c>
      <c r="V18" s="19">
        <v>-1.2317E-2</v>
      </c>
      <c r="W18" s="19">
        <v>-1.2409E-2</v>
      </c>
      <c r="X18" s="21">
        <v>-1.1979999999999999E-2</v>
      </c>
      <c r="Y18" s="21">
        <v>-2.3480999999999998E-2</v>
      </c>
      <c r="Z18" s="16">
        <v>-2.4544E-2</v>
      </c>
      <c r="AA18" s="19">
        <v>-2.4544E-2</v>
      </c>
      <c r="AB18" s="19">
        <v>-4.5678000000000003E-2</v>
      </c>
      <c r="AC18" s="21">
        <v>-4.3278999999999998E-2</v>
      </c>
      <c r="AD18" s="21">
        <v>-3.7533999999999998E-2</v>
      </c>
      <c r="AE18" s="16">
        <v>-5.3904000000000001E-2</v>
      </c>
    </row>
    <row r="19" spans="1:31" x14ac:dyDescent="0.2">
      <c r="A19" s="8" t="s">
        <v>127</v>
      </c>
      <c r="B19" s="8">
        <v>-9.0823856009560458E-2</v>
      </c>
      <c r="C19" s="9">
        <v>0</v>
      </c>
      <c r="D19" s="8">
        <v>-8.9724206796598177E-2</v>
      </c>
      <c r="E19" s="9">
        <v>0</v>
      </c>
      <c r="F19" s="8">
        <v>-8.7147192869795498E-2</v>
      </c>
      <c r="G19" s="9">
        <v>0</v>
      </c>
      <c r="H19" s="8">
        <v>-0.21151554588822394</v>
      </c>
      <c r="I19" s="9">
        <v>0</v>
      </c>
      <c r="J19" s="8">
        <v>-0.20452086843510631</v>
      </c>
      <c r="K19" s="14">
        <v>0</v>
      </c>
      <c r="L19" s="8">
        <v>-0.16327725917473973</v>
      </c>
      <c r="M19" s="14">
        <v>0</v>
      </c>
      <c r="N19" s="8">
        <v>-0.35430368101598869</v>
      </c>
      <c r="O19" s="9">
        <v>0</v>
      </c>
      <c r="P19" s="14">
        <v>-0.38721509737130244</v>
      </c>
      <c r="Q19" s="9">
        <v>0</v>
      </c>
      <c r="R19" s="8">
        <v>-0.37574491644198765</v>
      </c>
      <c r="S19" s="9">
        <v>0</v>
      </c>
      <c r="T19" s="8">
        <v>-0.57694530793503673</v>
      </c>
      <c r="U19" s="9">
        <v>0</v>
      </c>
      <c r="V19" s="19">
        <v>-9.0823856009560458E-2</v>
      </c>
      <c r="W19" s="19">
        <v>-8.9724206796598177E-2</v>
      </c>
      <c r="X19" s="21">
        <v>-8.7147192869795498E-2</v>
      </c>
      <c r="Y19" s="21">
        <v>-0.21151554588822394</v>
      </c>
      <c r="Z19" s="16">
        <v>-0.20452086843510631</v>
      </c>
      <c r="AA19" s="19">
        <v>-0.16327725917473973</v>
      </c>
      <c r="AB19" s="19">
        <v>-0.35430368101598869</v>
      </c>
      <c r="AC19" s="21">
        <v>-0.38721509737130244</v>
      </c>
      <c r="AD19" s="21">
        <v>-0.37574491644198765</v>
      </c>
      <c r="AE19" s="16">
        <v>-0.57694530793503673</v>
      </c>
    </row>
    <row r="20" spans="1:31" x14ac:dyDescent="0.2">
      <c r="A20" s="8" t="s">
        <v>129</v>
      </c>
      <c r="B20" s="8">
        <v>-4.6661393931525783E-2</v>
      </c>
      <c r="C20" s="9">
        <v>0</v>
      </c>
      <c r="D20" s="8">
        <v>-4.2531669799388494E-2</v>
      </c>
      <c r="E20" s="9">
        <v>0</v>
      </c>
      <c r="F20" s="8">
        <v>-4.4481955299879868E-2</v>
      </c>
      <c r="G20" s="9">
        <v>0</v>
      </c>
      <c r="H20" s="8">
        <v>-7.4248036952096891E-2</v>
      </c>
      <c r="I20" s="9">
        <v>0</v>
      </c>
      <c r="J20" s="8">
        <v>-6.7164472236368636E-2</v>
      </c>
      <c r="K20" s="14">
        <v>0</v>
      </c>
      <c r="L20" s="8">
        <v>-4.9588638265110278E-2</v>
      </c>
      <c r="M20" s="14">
        <v>0</v>
      </c>
      <c r="N20" s="8">
        <v>-9.9851166101947747E-2</v>
      </c>
      <c r="O20" s="9">
        <v>0</v>
      </c>
      <c r="P20" s="14">
        <v>-0.10359332070702622</v>
      </c>
      <c r="Q20" s="9">
        <v>0</v>
      </c>
      <c r="R20" s="8">
        <v>-0.10399414915028597</v>
      </c>
      <c r="S20" s="9">
        <v>0</v>
      </c>
      <c r="T20" s="8">
        <v>-0.19952445715849162</v>
      </c>
      <c r="U20" s="9">
        <v>0</v>
      </c>
      <c r="V20" s="19">
        <v>-4.6661393931525783E-2</v>
      </c>
      <c r="W20" s="19">
        <v>-4.2531669799388494E-2</v>
      </c>
      <c r="X20" s="21">
        <v>-4.4481955299879868E-2</v>
      </c>
      <c r="Y20" s="21">
        <v>-7.4248036952096891E-2</v>
      </c>
      <c r="Z20" s="16">
        <v>-6.7164472236368636E-2</v>
      </c>
      <c r="AA20" s="19">
        <v>-4.9588638265110278E-2</v>
      </c>
      <c r="AB20" s="19">
        <v>-9.9851166101947747E-2</v>
      </c>
      <c r="AC20" s="21">
        <v>-0.10359332070702622</v>
      </c>
      <c r="AD20" s="21">
        <v>-0.10399414915028597</v>
      </c>
      <c r="AE20" s="16">
        <v>-0.19952445715849162</v>
      </c>
    </row>
    <row r="21" spans="1:31" x14ac:dyDescent="0.2">
      <c r="A21" s="8" t="s">
        <v>133</v>
      </c>
      <c r="B21" s="8">
        <v>-1.4732284754900985E-2</v>
      </c>
      <c r="C21" s="9">
        <v>0</v>
      </c>
      <c r="D21" s="8">
        <v>-1.4308750069418556E-2</v>
      </c>
      <c r="E21" s="9">
        <v>0</v>
      </c>
      <c r="F21" s="8">
        <v>-1.4612916337921618E-2</v>
      </c>
      <c r="G21" s="9">
        <v>0</v>
      </c>
      <c r="H21" s="8">
        <v>-2.7666351238022854E-2</v>
      </c>
      <c r="I21" s="9">
        <v>0</v>
      </c>
      <c r="J21" s="8">
        <v>-2.5907389553139683E-2</v>
      </c>
      <c r="K21" s="14">
        <v>0</v>
      </c>
      <c r="L21" s="8">
        <v>-1.8411391010381434E-2</v>
      </c>
      <c r="M21" s="14">
        <v>0</v>
      </c>
      <c r="N21" s="8">
        <v>-3.3356979959535238E-2</v>
      </c>
      <c r="O21" s="9">
        <v>0</v>
      </c>
      <c r="P21" s="14">
        <v>-3.2640033170485819E-2</v>
      </c>
      <c r="Q21" s="9">
        <v>0</v>
      </c>
      <c r="R21" s="8">
        <v>-3.3767377632626425E-2</v>
      </c>
      <c r="S21" s="9">
        <v>0</v>
      </c>
      <c r="T21" s="8">
        <v>-6.6672698611713016E-2</v>
      </c>
      <c r="U21" s="9">
        <v>0</v>
      </c>
      <c r="V21" s="19">
        <v>-1.4732284754900985E-2</v>
      </c>
      <c r="W21" s="19">
        <v>-1.4308750069418556E-2</v>
      </c>
      <c r="X21" s="21">
        <v>-1.4612916337921618E-2</v>
      </c>
      <c r="Y21" s="21">
        <v>-2.7666351238022854E-2</v>
      </c>
      <c r="Z21" s="16">
        <v>-2.5907389553139683E-2</v>
      </c>
      <c r="AA21" s="19">
        <v>-1.8411391010381434E-2</v>
      </c>
      <c r="AB21" s="19">
        <v>-3.3356979959535238E-2</v>
      </c>
      <c r="AC21" s="21">
        <v>-3.2640033170485819E-2</v>
      </c>
      <c r="AD21" s="21">
        <v>-3.3767377632626425E-2</v>
      </c>
      <c r="AE21" s="16">
        <v>-6.6672698611713016E-2</v>
      </c>
    </row>
    <row r="22" spans="1:31" x14ac:dyDescent="0.2">
      <c r="A22" s="8" t="s">
        <v>134</v>
      </c>
      <c r="B22" s="8">
        <v>-0.1066211062911665</v>
      </c>
      <c r="C22" s="9">
        <v>0</v>
      </c>
      <c r="D22" s="8">
        <v>-0.11045326005716347</v>
      </c>
      <c r="E22" s="9">
        <v>0</v>
      </c>
      <c r="F22" s="8">
        <v>-0.10894926414946336</v>
      </c>
      <c r="G22" s="9">
        <v>0</v>
      </c>
      <c r="H22" s="8">
        <v>-0.20352656755972498</v>
      </c>
      <c r="I22" s="9">
        <v>0</v>
      </c>
      <c r="J22" s="8">
        <v>-0.19098705886694944</v>
      </c>
      <c r="K22" s="14">
        <v>0</v>
      </c>
      <c r="L22" s="8">
        <v>-0.16149174872067185</v>
      </c>
      <c r="M22" s="14">
        <v>0</v>
      </c>
      <c r="N22" s="8">
        <v>-0.22716938750035481</v>
      </c>
      <c r="O22" s="9">
        <v>0</v>
      </c>
      <c r="P22" s="14">
        <v>-0.24249491890515618</v>
      </c>
      <c r="Q22" s="9">
        <v>0</v>
      </c>
      <c r="R22" s="8">
        <v>-0.24691592546902894</v>
      </c>
      <c r="S22" s="9">
        <v>0</v>
      </c>
      <c r="T22" s="8">
        <v>-0.3478535954829739</v>
      </c>
      <c r="U22" s="9">
        <v>0</v>
      </c>
      <c r="V22" s="19">
        <v>-0.1066211062911665</v>
      </c>
      <c r="W22" s="19">
        <v>-0.11045326005716347</v>
      </c>
      <c r="X22" s="21">
        <v>-0.10894926414946336</v>
      </c>
      <c r="Y22" s="21">
        <v>-0.20352656755972498</v>
      </c>
      <c r="Z22" s="16">
        <v>-0.19098705886694944</v>
      </c>
      <c r="AA22" s="19">
        <v>-0.16149174872067185</v>
      </c>
      <c r="AB22" s="19">
        <v>-0.22716938750035481</v>
      </c>
      <c r="AC22" s="21">
        <v>-0.24249491890515618</v>
      </c>
      <c r="AD22" s="21">
        <v>-0.24691592546902894</v>
      </c>
      <c r="AE22" s="16">
        <v>-0.3478535954829739</v>
      </c>
    </row>
    <row r="23" spans="1:31" x14ac:dyDescent="0.2">
      <c r="A23" s="8" t="s">
        <v>136</v>
      </c>
      <c r="B23" s="8">
        <v>-0.13541225990260372</v>
      </c>
      <c r="C23" s="9">
        <v>0</v>
      </c>
      <c r="D23" s="8">
        <v>-0.13676636779976778</v>
      </c>
      <c r="E23" s="9">
        <v>0</v>
      </c>
      <c r="F23" s="8">
        <v>-0.13476709905883277</v>
      </c>
      <c r="G23" s="9">
        <v>0</v>
      </c>
      <c r="H23" s="8">
        <v>-0.24941884452175994</v>
      </c>
      <c r="I23" s="9">
        <v>0</v>
      </c>
      <c r="J23" s="8">
        <v>-0.23694824878979748</v>
      </c>
      <c r="K23" s="14">
        <v>0</v>
      </c>
      <c r="L23" s="8">
        <v>-0.19979676487548881</v>
      </c>
      <c r="M23" s="14">
        <v>0</v>
      </c>
      <c r="N23" s="8">
        <v>-0.27939193583638761</v>
      </c>
      <c r="O23" s="9">
        <v>0</v>
      </c>
      <c r="P23" s="14">
        <v>-0.28374555251797157</v>
      </c>
      <c r="Q23" s="9">
        <v>0</v>
      </c>
      <c r="R23" s="8">
        <v>-0.28482489367619479</v>
      </c>
      <c r="S23" s="9">
        <v>0</v>
      </c>
      <c r="T23" s="8">
        <v>-0.40702020276813883</v>
      </c>
      <c r="U23" s="9">
        <v>0</v>
      </c>
      <c r="V23" s="19">
        <v>-0.13541225990260372</v>
      </c>
      <c r="W23" s="19">
        <v>-0.13676636779976778</v>
      </c>
      <c r="X23" s="21">
        <v>-0.13476709905883277</v>
      </c>
      <c r="Y23" s="21">
        <v>-0.24941884452175994</v>
      </c>
      <c r="Z23" s="16">
        <v>-0.23694824878979748</v>
      </c>
      <c r="AA23" s="19">
        <v>-0.19979676487548881</v>
      </c>
      <c r="AB23" s="19">
        <v>-0.27939193583638761</v>
      </c>
      <c r="AC23" s="21">
        <v>-0.28374555251797157</v>
      </c>
      <c r="AD23" s="21">
        <v>-0.28482489367619479</v>
      </c>
      <c r="AE23" s="16">
        <v>-0.40702020276813883</v>
      </c>
    </row>
    <row r="24" spans="1:31" x14ac:dyDescent="0.2">
      <c r="A24" s="8" t="s">
        <v>137</v>
      </c>
      <c r="B24" s="8">
        <v>-7.1385265182356855E-2</v>
      </c>
      <c r="C24" s="9">
        <v>0</v>
      </c>
      <c r="D24" s="8">
        <v>-6.1132114872025002E-2</v>
      </c>
      <c r="E24" s="9">
        <v>0</v>
      </c>
      <c r="F24" s="8">
        <v>-6.659657296079205E-2</v>
      </c>
      <c r="G24" s="9">
        <v>0</v>
      </c>
      <c r="H24" s="8">
        <v>-0.11468152246493664</v>
      </c>
      <c r="I24" s="9">
        <v>0</v>
      </c>
      <c r="J24" s="8">
        <v>-9.3492083744097385E-2</v>
      </c>
      <c r="K24" s="14">
        <v>0</v>
      </c>
      <c r="L24" s="8">
        <v>-5.5616708423571172E-2</v>
      </c>
      <c r="M24" s="14">
        <v>0</v>
      </c>
      <c r="N24" s="8">
        <v>-0.14655298401481354</v>
      </c>
      <c r="O24" s="9">
        <v>0</v>
      </c>
      <c r="P24" s="14">
        <v>-0.13870406368391877</v>
      </c>
      <c r="Q24" s="9">
        <v>0</v>
      </c>
      <c r="R24" s="8">
        <v>-0.1563236473557971</v>
      </c>
      <c r="S24" s="9">
        <v>0</v>
      </c>
      <c r="T24" s="8">
        <v>-0.35994959828529582</v>
      </c>
      <c r="U24" s="9">
        <v>0</v>
      </c>
      <c r="V24" s="19">
        <v>-7.1385265182356855E-2</v>
      </c>
      <c r="W24" s="19">
        <v>-6.1132114872025002E-2</v>
      </c>
      <c r="X24" s="21">
        <v>-6.659657296079205E-2</v>
      </c>
      <c r="Y24" s="21">
        <v>-0.11468152246493664</v>
      </c>
      <c r="Z24" s="16">
        <v>-9.3492083744097385E-2</v>
      </c>
      <c r="AA24" s="19">
        <v>-5.5616708423571172E-2</v>
      </c>
      <c r="AB24" s="19">
        <v>-0.14655298401481354</v>
      </c>
      <c r="AC24" s="21">
        <v>-0.13870406368391877</v>
      </c>
      <c r="AD24" s="21">
        <v>-0.1563236473557971</v>
      </c>
      <c r="AE24" s="16">
        <v>-0.35994959828529582</v>
      </c>
    </row>
    <row r="25" spans="1:31" x14ac:dyDescent="0.2">
      <c r="A25" s="8" t="s">
        <v>138</v>
      </c>
      <c r="B25" s="8">
        <v>-4.6640560820582641E-2</v>
      </c>
      <c r="C25" s="9">
        <v>0</v>
      </c>
      <c r="D25" s="8">
        <v>-3.4005793185637088E-2</v>
      </c>
      <c r="E25" s="9">
        <v>0</v>
      </c>
      <c r="F25" s="8">
        <v>-3.4920412487390411E-2</v>
      </c>
      <c r="G25" s="9">
        <v>0</v>
      </c>
      <c r="H25" s="8">
        <v>-5.9239543789964676E-2</v>
      </c>
      <c r="I25" s="9">
        <v>0</v>
      </c>
      <c r="J25" s="8">
        <v>-4.9861829574286982E-2</v>
      </c>
      <c r="K25" s="14">
        <v>0</v>
      </c>
      <c r="L25" s="8">
        <v>-4.7411040583241214E-2</v>
      </c>
      <c r="M25" s="14">
        <v>0</v>
      </c>
      <c r="N25" s="8">
        <v>-6.1181467665943394E-2</v>
      </c>
      <c r="O25" s="9">
        <v>0</v>
      </c>
      <c r="P25" s="14">
        <v>-6.4920415879019255E-2</v>
      </c>
      <c r="Q25" s="9">
        <v>0</v>
      </c>
      <c r="R25" s="8">
        <v>-6.358315779521978E-2</v>
      </c>
      <c r="S25" s="9">
        <v>0</v>
      </c>
      <c r="T25" s="8">
        <v>-0.11152703849321621</v>
      </c>
      <c r="U25" s="9">
        <v>0</v>
      </c>
      <c r="V25" s="19">
        <v>-4.6640560820582641E-2</v>
      </c>
      <c r="W25" s="19">
        <v>-3.4005793185637088E-2</v>
      </c>
      <c r="X25" s="21">
        <v>-3.4920412487390411E-2</v>
      </c>
      <c r="Y25" s="21">
        <v>-5.9239543789964676E-2</v>
      </c>
      <c r="Z25" s="16">
        <v>-4.9861829574286982E-2</v>
      </c>
      <c r="AA25" s="19">
        <v>-4.7411040583241214E-2</v>
      </c>
      <c r="AB25" s="19">
        <v>-6.1181467665943394E-2</v>
      </c>
      <c r="AC25" s="21">
        <v>-6.4920415879019255E-2</v>
      </c>
      <c r="AD25" s="21">
        <v>-6.358315779521978E-2</v>
      </c>
      <c r="AE25" s="16">
        <v>-0.11152703849321621</v>
      </c>
    </row>
    <row r="26" spans="1:31" x14ac:dyDescent="0.2">
      <c r="A26" s="8" t="s">
        <v>144</v>
      </c>
      <c r="B26" s="8">
        <v>-3.3936288421526843E-2</v>
      </c>
      <c r="C26" s="9">
        <v>0</v>
      </c>
      <c r="D26" s="8">
        <v>-3.4552108917452147E-2</v>
      </c>
      <c r="E26" s="9">
        <v>0</v>
      </c>
      <c r="F26" s="8">
        <v>-3.4928528475536305E-2</v>
      </c>
      <c r="G26" s="9">
        <v>0</v>
      </c>
      <c r="H26" s="8">
        <v>-6.3463126620749544E-2</v>
      </c>
      <c r="I26" s="9">
        <v>0</v>
      </c>
      <c r="J26" s="8">
        <v>-5.6415740909087624E-2</v>
      </c>
      <c r="K26" s="14">
        <v>0</v>
      </c>
      <c r="L26" s="8">
        <v>-3.9710566857329738E-2</v>
      </c>
      <c r="M26" s="14">
        <v>0</v>
      </c>
      <c r="N26" s="8">
        <v>-6.0960446307989025E-2</v>
      </c>
      <c r="O26" s="9">
        <v>0</v>
      </c>
      <c r="P26" s="14">
        <v>-6.1136053659371616E-2</v>
      </c>
      <c r="Q26" s="9">
        <v>0</v>
      </c>
      <c r="R26" s="8">
        <v>-6.1831284415759871E-2</v>
      </c>
      <c r="S26" s="9">
        <v>0</v>
      </c>
      <c r="T26" s="8">
        <v>-0.13570090714825506</v>
      </c>
      <c r="U26" s="9">
        <v>0</v>
      </c>
      <c r="V26" s="19">
        <v>-3.3936288421526843E-2</v>
      </c>
      <c r="W26" s="19">
        <v>-3.4552108917452147E-2</v>
      </c>
      <c r="X26" s="21">
        <v>-3.4928528475536305E-2</v>
      </c>
      <c r="Y26" s="21">
        <v>-6.3463126620749544E-2</v>
      </c>
      <c r="Z26" s="16">
        <v>-5.6415740909087624E-2</v>
      </c>
      <c r="AA26" s="19">
        <v>-3.9710566857329738E-2</v>
      </c>
      <c r="AB26" s="19">
        <v>-6.0960446307989025E-2</v>
      </c>
      <c r="AC26" s="21">
        <v>-6.1136053659371616E-2</v>
      </c>
      <c r="AD26" s="21">
        <v>-6.1831284415759871E-2</v>
      </c>
      <c r="AE26" s="16">
        <v>-0.13570090714825506</v>
      </c>
    </row>
    <row r="27" spans="1:31" x14ac:dyDescent="0.2">
      <c r="A27" s="8" t="s">
        <v>147</v>
      </c>
      <c r="B27" s="8">
        <v>-0.66854000000000002</v>
      </c>
      <c r="C27" s="13">
        <v>1000</v>
      </c>
      <c r="D27" s="8">
        <v>-0.67357999999999996</v>
      </c>
      <c r="E27" s="13">
        <v>1000</v>
      </c>
      <c r="F27" s="8">
        <v>-0.65024999999999999</v>
      </c>
      <c r="G27" s="13">
        <v>1000</v>
      </c>
      <c r="H27" s="8">
        <v>-1.2745200000000001</v>
      </c>
      <c r="I27" s="13">
        <v>1000</v>
      </c>
      <c r="J27" s="8">
        <v>-1.3322499999999999</v>
      </c>
      <c r="K27" s="24">
        <v>1000</v>
      </c>
      <c r="L27" s="8">
        <v>-1.2778</v>
      </c>
      <c r="M27" s="24">
        <v>1000</v>
      </c>
      <c r="N27" s="8">
        <v>-2.4793699999999999</v>
      </c>
      <c r="O27" s="13">
        <v>1000</v>
      </c>
      <c r="P27" s="14">
        <v>-2.34917</v>
      </c>
      <c r="Q27" s="13">
        <v>1000</v>
      </c>
      <c r="R27" s="8">
        <v>-2.03735</v>
      </c>
      <c r="S27" s="13">
        <v>1000</v>
      </c>
      <c r="T27" s="8">
        <v>-2.9259200000000001</v>
      </c>
      <c r="U27" s="13">
        <v>1000</v>
      </c>
      <c r="V27" s="19">
        <v>-0.66854000000000002</v>
      </c>
      <c r="W27" s="19">
        <v>-0.67357999999999996</v>
      </c>
      <c r="X27" s="21">
        <v>-0.65024999999999999</v>
      </c>
      <c r="Y27" s="21">
        <v>-1.2745200000000001</v>
      </c>
      <c r="Z27" s="16">
        <v>-1.3322499999999999</v>
      </c>
      <c r="AA27" s="19">
        <v>-1.2778</v>
      </c>
      <c r="AB27" s="19">
        <v>-2.4793699999999999</v>
      </c>
      <c r="AC27" s="21">
        <v>-2.34917</v>
      </c>
      <c r="AD27" s="21">
        <v>-2.03735</v>
      </c>
      <c r="AE27" s="16">
        <v>-2.9259200000000001</v>
      </c>
    </row>
    <row r="28" spans="1:31" x14ac:dyDescent="0.2">
      <c r="A28" s="8" t="s">
        <v>149</v>
      </c>
      <c r="B28" s="8">
        <v>-0.3100368739527205</v>
      </c>
      <c r="C28" s="9">
        <v>0</v>
      </c>
      <c r="D28" s="8">
        <v>-0.31765674540117705</v>
      </c>
      <c r="E28" s="9">
        <v>0</v>
      </c>
      <c r="F28" s="8">
        <v>-0.31327309118182661</v>
      </c>
      <c r="G28" s="9">
        <v>0</v>
      </c>
      <c r="H28" s="8">
        <v>-0.58087199865466954</v>
      </c>
      <c r="I28" s="9">
        <v>0</v>
      </c>
      <c r="J28" s="8">
        <v>-0.56432940105279417</v>
      </c>
      <c r="K28" s="14">
        <v>0</v>
      </c>
      <c r="L28" s="8">
        <v>-0.48121928490399002</v>
      </c>
      <c r="M28" s="14">
        <v>0</v>
      </c>
      <c r="N28" s="8">
        <v>-0.84504092813523557</v>
      </c>
      <c r="O28" s="9">
        <v>0</v>
      </c>
      <c r="P28" s="14">
        <v>-0.93738529258028214</v>
      </c>
      <c r="Q28" s="9">
        <v>0</v>
      </c>
      <c r="R28" s="8">
        <v>-0.94762463817309595</v>
      </c>
      <c r="S28" s="9">
        <v>0</v>
      </c>
      <c r="T28" s="8">
        <v>-1.3592728833214938</v>
      </c>
      <c r="U28" s="9">
        <v>0</v>
      </c>
      <c r="V28" s="19">
        <v>-0.3100368739527205</v>
      </c>
      <c r="W28" s="19">
        <v>-0.31765674540117705</v>
      </c>
      <c r="X28" s="21">
        <v>-0.31327309118182661</v>
      </c>
      <c r="Y28" s="21">
        <v>-0.58087199865466954</v>
      </c>
      <c r="Z28" s="16">
        <v>-0.56432940105279417</v>
      </c>
      <c r="AA28" s="19">
        <v>-0.48121928490399002</v>
      </c>
      <c r="AB28" s="19">
        <v>-0.84504092813523557</v>
      </c>
      <c r="AC28" s="21">
        <v>-0.93738529258028214</v>
      </c>
      <c r="AD28" s="21">
        <v>-0.94762463817309595</v>
      </c>
      <c r="AE28" s="16">
        <v>-1.3592728833214938</v>
      </c>
    </row>
    <row r="29" spans="1:31" x14ac:dyDescent="0.2">
      <c r="A29" s="8" t="s">
        <v>153</v>
      </c>
      <c r="B29" s="8">
        <v>-0.10554380732342465</v>
      </c>
      <c r="C29" s="9">
        <v>0</v>
      </c>
      <c r="D29" s="8">
        <v>-0.10798181876098747</v>
      </c>
      <c r="E29" s="9">
        <v>0</v>
      </c>
      <c r="F29" s="8">
        <v>-0.10688136867668839</v>
      </c>
      <c r="G29" s="9">
        <v>0</v>
      </c>
      <c r="H29" s="8">
        <v>-0.19570152208715547</v>
      </c>
      <c r="I29" s="9">
        <v>0</v>
      </c>
      <c r="J29" s="8">
        <v>-0.18637440091958107</v>
      </c>
      <c r="K29" s="14">
        <v>0</v>
      </c>
      <c r="L29" s="8">
        <v>-0.15625626877243698</v>
      </c>
      <c r="M29" s="14">
        <v>0</v>
      </c>
      <c r="N29" s="8">
        <v>-0.26320822110350645</v>
      </c>
      <c r="O29" s="9">
        <v>0</v>
      </c>
      <c r="P29" s="14">
        <v>-0.28677978034961771</v>
      </c>
      <c r="Q29" s="9">
        <v>0</v>
      </c>
      <c r="R29" s="8">
        <v>-0.29249286002200892</v>
      </c>
      <c r="S29" s="9">
        <v>0</v>
      </c>
      <c r="T29" s="8">
        <v>-0.40102537430790269</v>
      </c>
      <c r="U29" s="9">
        <v>0</v>
      </c>
      <c r="V29" s="19">
        <v>-0.10554380732342465</v>
      </c>
      <c r="W29" s="19">
        <v>-0.10798181876098747</v>
      </c>
      <c r="X29" s="21">
        <v>-0.10688136867668839</v>
      </c>
      <c r="Y29" s="21">
        <v>-0.19570152208715547</v>
      </c>
      <c r="Z29" s="16">
        <v>-0.18637440091958107</v>
      </c>
      <c r="AA29" s="19">
        <v>-0.15625626877243698</v>
      </c>
      <c r="AB29" s="19">
        <v>-0.26320822110350645</v>
      </c>
      <c r="AC29" s="21">
        <v>-0.28677978034961771</v>
      </c>
      <c r="AD29" s="21">
        <v>-0.29249286002200892</v>
      </c>
      <c r="AE29" s="16">
        <v>-0.40102537430790269</v>
      </c>
    </row>
    <row r="30" spans="1:31" x14ac:dyDescent="0.2">
      <c r="A30" s="8" t="s">
        <v>154</v>
      </c>
      <c r="B30" s="8">
        <v>-2.5811702578316852E-2</v>
      </c>
      <c r="C30" s="9">
        <v>0</v>
      </c>
      <c r="D30" s="8">
        <v>-2.8088581381207268E-2</v>
      </c>
      <c r="E30" s="9">
        <v>0</v>
      </c>
      <c r="F30" s="8">
        <v>-2.5772036003850425E-2</v>
      </c>
      <c r="G30" s="9">
        <v>0</v>
      </c>
      <c r="H30" s="8">
        <v>-6.0103165309255614E-2</v>
      </c>
      <c r="I30" s="9">
        <v>0</v>
      </c>
      <c r="J30" s="8">
        <v>-5.1223249224507619E-2</v>
      </c>
      <c r="K30" s="14">
        <v>0</v>
      </c>
      <c r="L30" s="8">
        <v>-3.7881875784667882E-2</v>
      </c>
      <c r="M30" s="14">
        <v>0</v>
      </c>
      <c r="N30" s="8">
        <v>-7.8002505884984752E-2</v>
      </c>
      <c r="O30" s="9">
        <v>0</v>
      </c>
      <c r="P30" s="14">
        <v>-7.0609432839171857E-2</v>
      </c>
      <c r="Q30" s="9">
        <v>0</v>
      </c>
      <c r="R30" s="8">
        <v>-8.2098304445642215E-2</v>
      </c>
      <c r="S30" s="9">
        <v>0</v>
      </c>
      <c r="T30" s="8">
        <v>-0.11824056940252546</v>
      </c>
      <c r="U30" s="9">
        <v>0</v>
      </c>
      <c r="V30" s="19">
        <v>-2.5811702578316852E-2</v>
      </c>
      <c r="W30" s="19">
        <v>-2.8088581381207268E-2</v>
      </c>
      <c r="X30" s="19">
        <v>-2.5772036003850425E-2</v>
      </c>
      <c r="Y30" s="19">
        <v>-6.0103165309255614E-2</v>
      </c>
      <c r="Z30" s="16">
        <v>-5.1223249224507619E-2</v>
      </c>
      <c r="AA30" s="19">
        <v>-3.7881875784667882E-2</v>
      </c>
      <c r="AB30" s="19">
        <v>-7.8002505884984752E-2</v>
      </c>
      <c r="AC30" s="19">
        <v>-7.0609432839171857E-2</v>
      </c>
      <c r="AD30" s="19">
        <v>-8.2098304445642215E-2</v>
      </c>
      <c r="AE30" s="16">
        <v>-0.11824056940252546</v>
      </c>
    </row>
    <row r="31" spans="1:31" x14ac:dyDescent="0.2">
      <c r="A31" s="8" t="s">
        <v>155</v>
      </c>
      <c r="B31" s="8">
        <v>-1.6947786853880199E-2</v>
      </c>
      <c r="C31" s="9">
        <v>0</v>
      </c>
      <c r="D31" s="8">
        <v>-1.79115056138065E-2</v>
      </c>
      <c r="E31" s="9">
        <v>0</v>
      </c>
      <c r="F31" s="8">
        <v>-1.981974312307918E-2</v>
      </c>
      <c r="G31" s="9">
        <v>0</v>
      </c>
      <c r="H31" s="8">
        <v>-3.6639321318536415E-2</v>
      </c>
      <c r="I31" s="9">
        <v>0</v>
      </c>
      <c r="J31" s="8">
        <v>-2.9083516106488384E-2</v>
      </c>
      <c r="K31" s="14">
        <v>0</v>
      </c>
      <c r="L31" s="8">
        <v>-2.5894115574478634E-2</v>
      </c>
      <c r="M31" s="14">
        <v>0</v>
      </c>
      <c r="N31" s="8">
        <v>-2.8305349453521211E-2</v>
      </c>
      <c r="O31" s="9">
        <v>0</v>
      </c>
      <c r="P31" s="14">
        <v>-4.2670729362507022E-2</v>
      </c>
      <c r="Q31" s="9">
        <v>0</v>
      </c>
      <c r="R31" s="8">
        <v>-2.7745437272876136E-2</v>
      </c>
      <c r="S31" s="9">
        <v>0</v>
      </c>
      <c r="T31" s="8">
        <v>-7.7973524414910067E-2</v>
      </c>
      <c r="U31" s="9">
        <v>0</v>
      </c>
      <c r="V31" s="19">
        <v>-1.6947786853880199E-2</v>
      </c>
      <c r="W31" s="19">
        <v>-1.79115056138065E-2</v>
      </c>
      <c r="X31" s="19">
        <v>-1.981974312307918E-2</v>
      </c>
      <c r="Y31" s="19">
        <v>-3.6639321318536415E-2</v>
      </c>
      <c r="Z31" s="16">
        <v>-2.9083516106488384E-2</v>
      </c>
      <c r="AA31" s="19">
        <v>-2.5894115574478634E-2</v>
      </c>
      <c r="AB31" s="19">
        <v>-2.8305349453521211E-2</v>
      </c>
      <c r="AC31" s="19">
        <v>-4.2670729362507022E-2</v>
      </c>
      <c r="AD31" s="19">
        <v>-2.7745437272876136E-2</v>
      </c>
      <c r="AE31" s="16">
        <v>-7.7973524414910067E-2</v>
      </c>
    </row>
    <row r="32" spans="1:31" x14ac:dyDescent="0.2">
      <c r="A32" s="8" t="s">
        <v>156</v>
      </c>
      <c r="B32" s="8">
        <v>-9.5285719053601323E-2</v>
      </c>
      <c r="C32" s="9">
        <v>0</v>
      </c>
      <c r="D32" s="8">
        <v>-0.10022287904946359</v>
      </c>
      <c r="E32" s="9">
        <v>0</v>
      </c>
      <c r="F32" s="8">
        <v>-9.9044932584710393E-2</v>
      </c>
      <c r="G32" s="9">
        <v>0</v>
      </c>
      <c r="H32" s="8">
        <v>-0.17960849076822241</v>
      </c>
      <c r="I32" s="9">
        <v>0</v>
      </c>
      <c r="J32" s="8">
        <v>-0.16998088755481683</v>
      </c>
      <c r="K32" s="14">
        <v>0</v>
      </c>
      <c r="L32" s="8">
        <v>-0.13019012067791563</v>
      </c>
      <c r="M32" s="14">
        <v>0</v>
      </c>
      <c r="N32" s="8">
        <v>-0.17050345193774535</v>
      </c>
      <c r="O32" s="9">
        <v>0</v>
      </c>
      <c r="P32" s="14">
        <v>-0.17432284519290484</v>
      </c>
      <c r="Q32" s="9">
        <v>0</v>
      </c>
      <c r="R32" s="8">
        <v>-0.18946712202247035</v>
      </c>
      <c r="S32" s="9">
        <v>0</v>
      </c>
      <c r="T32" s="8">
        <v>-0.31983703665650531</v>
      </c>
      <c r="U32" s="9">
        <v>0</v>
      </c>
      <c r="V32" s="20">
        <v>-9.5285719053601323E-2</v>
      </c>
      <c r="W32" s="20">
        <v>-0.10022287904946359</v>
      </c>
      <c r="X32" s="20">
        <v>-9.9044932584710393E-2</v>
      </c>
      <c r="Y32" s="20">
        <v>-0.17960849076822241</v>
      </c>
      <c r="Z32" s="17">
        <v>-0.16998088755481683</v>
      </c>
      <c r="AA32" s="20">
        <v>-0.13019012067791563</v>
      </c>
      <c r="AB32" s="20">
        <v>-0.17050345193774535</v>
      </c>
      <c r="AC32" s="20">
        <v>-0.17432284519290484</v>
      </c>
      <c r="AD32" s="20">
        <v>-0.18946712202247035</v>
      </c>
      <c r="AE32" s="17">
        <v>-0.31983703665650531</v>
      </c>
    </row>
    <row r="33" spans="1:31" x14ac:dyDescent="0.2">
      <c r="A33" s="8" t="s">
        <v>146</v>
      </c>
      <c r="B33" s="8">
        <v>-1000</v>
      </c>
      <c r="C33" s="9">
        <v>1000</v>
      </c>
      <c r="D33" s="8">
        <v>-1000</v>
      </c>
      <c r="E33" s="9">
        <v>1000</v>
      </c>
      <c r="F33" s="8">
        <v>-1000</v>
      </c>
      <c r="G33" s="9">
        <v>1000</v>
      </c>
      <c r="H33" s="8">
        <v>-1000</v>
      </c>
      <c r="I33" s="9">
        <v>1000</v>
      </c>
      <c r="J33" s="8">
        <v>-1000</v>
      </c>
      <c r="K33" s="14">
        <v>1000</v>
      </c>
      <c r="L33" s="8">
        <v>-1000</v>
      </c>
      <c r="M33" s="14">
        <v>1000</v>
      </c>
      <c r="N33" s="8">
        <v>-1000</v>
      </c>
      <c r="O33" s="9">
        <v>1000</v>
      </c>
      <c r="P33" s="14">
        <v>-1000</v>
      </c>
      <c r="Q33" s="9">
        <v>1000</v>
      </c>
      <c r="R33" s="8">
        <v>-1000</v>
      </c>
      <c r="S33" s="9">
        <v>1000</v>
      </c>
      <c r="T33" s="8">
        <v>-1000</v>
      </c>
      <c r="U33" s="9">
        <v>1000</v>
      </c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x14ac:dyDescent="0.2">
      <c r="A34" s="8" t="s">
        <v>140</v>
      </c>
      <c r="B34" s="8">
        <v>-1000</v>
      </c>
      <c r="C34" s="9">
        <v>1000</v>
      </c>
      <c r="D34" s="8">
        <v>-1000</v>
      </c>
      <c r="E34" s="9">
        <v>1000</v>
      </c>
      <c r="F34" s="8">
        <v>-1000</v>
      </c>
      <c r="G34" s="9">
        <v>1000</v>
      </c>
      <c r="H34" s="8">
        <v>-1000</v>
      </c>
      <c r="I34" s="9">
        <v>1000</v>
      </c>
      <c r="J34" s="8">
        <v>-1000</v>
      </c>
      <c r="K34" s="14">
        <v>1000</v>
      </c>
      <c r="L34" s="8">
        <v>-1000</v>
      </c>
      <c r="M34" s="14">
        <v>1000</v>
      </c>
      <c r="N34" s="8">
        <v>-1000</v>
      </c>
      <c r="O34" s="9">
        <v>1000</v>
      </c>
      <c r="P34" s="14">
        <v>-1000</v>
      </c>
      <c r="Q34" s="9">
        <v>1000</v>
      </c>
      <c r="R34" s="8">
        <v>-1000</v>
      </c>
      <c r="S34" s="9">
        <v>1000</v>
      </c>
      <c r="T34" s="8">
        <v>-1000</v>
      </c>
      <c r="U34" s="9">
        <v>1000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x14ac:dyDescent="0.2">
      <c r="A35" s="8" t="s">
        <v>152</v>
      </c>
      <c r="B35" s="8">
        <v>-1000</v>
      </c>
      <c r="C35" s="9">
        <v>1000</v>
      </c>
      <c r="D35" s="8">
        <v>-1000</v>
      </c>
      <c r="E35" s="9">
        <v>1000</v>
      </c>
      <c r="F35" s="8">
        <v>-1000</v>
      </c>
      <c r="G35" s="9">
        <v>1000</v>
      </c>
      <c r="H35" s="8">
        <v>-1000</v>
      </c>
      <c r="I35" s="9">
        <v>1000</v>
      </c>
      <c r="J35" s="8">
        <v>-1000</v>
      </c>
      <c r="K35" s="14">
        <v>1000</v>
      </c>
      <c r="L35" s="8">
        <v>-1000</v>
      </c>
      <c r="M35" s="14">
        <v>1000</v>
      </c>
      <c r="N35" s="8">
        <v>-1000</v>
      </c>
      <c r="O35" s="9">
        <v>1000</v>
      </c>
      <c r="P35" s="14">
        <v>-1000</v>
      </c>
      <c r="Q35" s="9">
        <v>1000</v>
      </c>
      <c r="R35" s="8">
        <v>-1000</v>
      </c>
      <c r="S35" s="9">
        <v>1000</v>
      </c>
      <c r="T35" s="8">
        <v>-1000</v>
      </c>
      <c r="U35" s="9">
        <v>1000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x14ac:dyDescent="0.2">
      <c r="A36" s="8" t="s">
        <v>130</v>
      </c>
      <c r="B36" s="8">
        <v>-1000</v>
      </c>
      <c r="C36" s="9">
        <v>1000</v>
      </c>
      <c r="D36" s="8">
        <v>-1000</v>
      </c>
      <c r="E36" s="9">
        <v>1000</v>
      </c>
      <c r="F36" s="8">
        <v>-1000</v>
      </c>
      <c r="G36" s="9">
        <v>1000</v>
      </c>
      <c r="H36" s="8">
        <v>-1000</v>
      </c>
      <c r="I36" s="9">
        <v>1000</v>
      </c>
      <c r="J36" s="8">
        <v>-1000</v>
      </c>
      <c r="K36" s="14">
        <v>1000</v>
      </c>
      <c r="L36" s="8">
        <v>-1000</v>
      </c>
      <c r="M36" s="14">
        <v>1000</v>
      </c>
      <c r="N36" s="8">
        <v>-1000</v>
      </c>
      <c r="O36" s="9">
        <v>1000</v>
      </c>
      <c r="P36" s="14">
        <v>-1000</v>
      </c>
      <c r="Q36" s="9">
        <v>1000</v>
      </c>
      <c r="R36" s="8">
        <v>-1000</v>
      </c>
      <c r="S36" s="9">
        <v>1000</v>
      </c>
      <c r="T36" s="8">
        <v>-1000</v>
      </c>
      <c r="U36" s="9">
        <v>1000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x14ac:dyDescent="0.2">
      <c r="A37" s="8" t="s">
        <v>132</v>
      </c>
      <c r="B37" s="8">
        <v>-1000</v>
      </c>
      <c r="C37" s="9">
        <v>1000</v>
      </c>
      <c r="D37" s="8">
        <v>-1000</v>
      </c>
      <c r="E37" s="9">
        <v>1000</v>
      </c>
      <c r="F37" s="8">
        <v>-1000</v>
      </c>
      <c r="G37" s="9">
        <v>1000</v>
      </c>
      <c r="H37" s="8">
        <v>-1000</v>
      </c>
      <c r="I37" s="9">
        <v>1000</v>
      </c>
      <c r="J37" s="8">
        <v>-1000</v>
      </c>
      <c r="K37" s="14">
        <v>1000</v>
      </c>
      <c r="L37" s="8">
        <v>-1000</v>
      </c>
      <c r="M37" s="14">
        <v>1000</v>
      </c>
      <c r="N37" s="8">
        <v>-1000</v>
      </c>
      <c r="O37" s="9">
        <v>1000</v>
      </c>
      <c r="P37" s="14">
        <v>-1000</v>
      </c>
      <c r="Q37" s="9">
        <v>1000</v>
      </c>
      <c r="R37" s="8">
        <v>-1000</v>
      </c>
      <c r="S37" s="9">
        <v>1000</v>
      </c>
      <c r="T37" s="8">
        <v>-1000</v>
      </c>
      <c r="U37" s="9">
        <v>1000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x14ac:dyDescent="0.2">
      <c r="A38" s="8" t="s">
        <v>145</v>
      </c>
      <c r="B38" s="8">
        <v>-1000</v>
      </c>
      <c r="C38" s="9">
        <v>1000</v>
      </c>
      <c r="D38" s="8">
        <v>-1000</v>
      </c>
      <c r="E38" s="9">
        <v>1000</v>
      </c>
      <c r="F38" s="8">
        <v>-1000</v>
      </c>
      <c r="G38" s="9">
        <v>1000</v>
      </c>
      <c r="H38" s="8">
        <v>-1000</v>
      </c>
      <c r="I38" s="9">
        <v>1000</v>
      </c>
      <c r="J38" s="8">
        <v>-1000</v>
      </c>
      <c r="K38" s="14">
        <v>1000</v>
      </c>
      <c r="L38" s="8">
        <v>-1000</v>
      </c>
      <c r="M38" s="14">
        <v>1000</v>
      </c>
      <c r="N38" s="8">
        <v>-1000</v>
      </c>
      <c r="O38" s="9">
        <v>1000</v>
      </c>
      <c r="P38" s="14">
        <v>-1000</v>
      </c>
      <c r="Q38" s="9">
        <v>1000</v>
      </c>
      <c r="R38" s="8">
        <v>-1000</v>
      </c>
      <c r="S38" s="9">
        <v>1000</v>
      </c>
      <c r="T38" s="8">
        <v>-1000</v>
      </c>
      <c r="U38" s="9">
        <v>1000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x14ac:dyDescent="0.2">
      <c r="A39" s="8" t="s">
        <v>141</v>
      </c>
      <c r="B39" s="8">
        <v>-1000</v>
      </c>
      <c r="C39" s="9">
        <v>1000</v>
      </c>
      <c r="D39" s="8">
        <v>-1000</v>
      </c>
      <c r="E39" s="9">
        <v>1000</v>
      </c>
      <c r="F39" s="8">
        <v>-1000</v>
      </c>
      <c r="G39" s="9">
        <v>1000</v>
      </c>
      <c r="H39" s="8">
        <v>-1000</v>
      </c>
      <c r="I39" s="9">
        <v>1000</v>
      </c>
      <c r="J39" s="8">
        <v>-1000</v>
      </c>
      <c r="K39" s="14">
        <v>1000</v>
      </c>
      <c r="L39" s="8">
        <v>-1000</v>
      </c>
      <c r="M39" s="14">
        <v>1000</v>
      </c>
      <c r="N39" s="8">
        <v>-1000</v>
      </c>
      <c r="O39" s="9">
        <v>1000</v>
      </c>
      <c r="P39" s="14">
        <v>-1000</v>
      </c>
      <c r="Q39" s="9">
        <v>1000</v>
      </c>
      <c r="R39" s="8">
        <v>-1000</v>
      </c>
      <c r="S39" s="9">
        <v>1000</v>
      </c>
      <c r="T39" s="8">
        <v>-1000</v>
      </c>
      <c r="U39" s="9">
        <v>1000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x14ac:dyDescent="0.2">
      <c r="A40" s="8" t="s">
        <v>150</v>
      </c>
      <c r="B40" s="8">
        <v>-1000</v>
      </c>
      <c r="C40" s="9">
        <v>1000</v>
      </c>
      <c r="D40" s="8">
        <v>-1000</v>
      </c>
      <c r="E40" s="9">
        <v>1000</v>
      </c>
      <c r="F40" s="8">
        <v>-1000</v>
      </c>
      <c r="G40" s="9">
        <v>1000</v>
      </c>
      <c r="H40" s="8">
        <v>-1000</v>
      </c>
      <c r="I40" s="9">
        <v>1000</v>
      </c>
      <c r="J40" s="8">
        <v>-1000</v>
      </c>
      <c r="K40" s="14">
        <v>1000</v>
      </c>
      <c r="L40" s="8">
        <v>-1000</v>
      </c>
      <c r="M40" s="14">
        <v>1000</v>
      </c>
      <c r="N40" s="8">
        <v>-1000</v>
      </c>
      <c r="O40" s="9">
        <v>1000</v>
      </c>
      <c r="P40" s="14">
        <v>-1000</v>
      </c>
      <c r="Q40" s="9">
        <v>1000</v>
      </c>
      <c r="R40" s="8">
        <v>-1000</v>
      </c>
      <c r="S40" s="9">
        <v>1000</v>
      </c>
      <c r="T40" s="8">
        <v>-1000</v>
      </c>
      <c r="U40" s="9">
        <v>1000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 x14ac:dyDescent="0.2">
      <c r="A41" s="8" t="s">
        <v>123</v>
      </c>
      <c r="B41" s="8">
        <v>-1000</v>
      </c>
      <c r="C41" s="9">
        <v>1000</v>
      </c>
      <c r="D41" s="8">
        <v>-1000</v>
      </c>
      <c r="E41" s="9">
        <v>1000</v>
      </c>
      <c r="F41" s="8">
        <v>-1000</v>
      </c>
      <c r="G41" s="9">
        <v>1000</v>
      </c>
      <c r="H41" s="8">
        <v>-1000</v>
      </c>
      <c r="I41" s="9">
        <v>1000</v>
      </c>
      <c r="J41" s="8">
        <v>-1000</v>
      </c>
      <c r="K41" s="14">
        <v>1000</v>
      </c>
      <c r="L41" s="8">
        <v>-1000</v>
      </c>
      <c r="M41" s="14">
        <v>1000</v>
      </c>
      <c r="N41" s="8">
        <v>-1000</v>
      </c>
      <c r="O41" s="9">
        <v>1000</v>
      </c>
      <c r="P41" s="14">
        <v>-1000</v>
      </c>
      <c r="Q41" s="9">
        <v>1000</v>
      </c>
      <c r="R41" s="8">
        <v>-1000</v>
      </c>
      <c r="S41" s="9">
        <v>1000</v>
      </c>
      <c r="T41" s="8">
        <v>-1000</v>
      </c>
      <c r="U41" s="9">
        <v>1000</v>
      </c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 x14ac:dyDescent="0.2">
      <c r="A42" s="8" t="s">
        <v>124</v>
      </c>
      <c r="B42" s="8">
        <v>-1000</v>
      </c>
      <c r="C42" s="9">
        <v>1000</v>
      </c>
      <c r="D42" s="8">
        <v>-1000</v>
      </c>
      <c r="E42" s="9">
        <v>1000</v>
      </c>
      <c r="F42" s="8">
        <v>-1000</v>
      </c>
      <c r="G42" s="9">
        <v>1000</v>
      </c>
      <c r="H42" s="8">
        <v>-1000</v>
      </c>
      <c r="I42" s="9">
        <v>1000</v>
      </c>
      <c r="J42" s="8">
        <v>-1000</v>
      </c>
      <c r="K42" s="14">
        <v>1000</v>
      </c>
      <c r="L42" s="8">
        <v>-1000</v>
      </c>
      <c r="M42" s="14">
        <v>1000</v>
      </c>
      <c r="N42" s="8">
        <v>-1000</v>
      </c>
      <c r="O42" s="9">
        <v>1000</v>
      </c>
      <c r="P42" s="14">
        <v>-1000</v>
      </c>
      <c r="Q42" s="9">
        <v>1000</v>
      </c>
      <c r="R42" s="8">
        <v>-1000</v>
      </c>
      <c r="S42" s="9">
        <v>1000</v>
      </c>
      <c r="T42" s="8">
        <v>-1000</v>
      </c>
      <c r="U42" s="9">
        <v>1000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 x14ac:dyDescent="0.2">
      <c r="A43" s="8" t="s">
        <v>131</v>
      </c>
      <c r="B43" s="8">
        <v>-1000</v>
      </c>
      <c r="C43" s="9">
        <v>1000</v>
      </c>
      <c r="D43" s="8">
        <v>-1000</v>
      </c>
      <c r="E43" s="9">
        <v>1000</v>
      </c>
      <c r="F43" s="8">
        <v>-1000</v>
      </c>
      <c r="G43" s="9">
        <v>1000</v>
      </c>
      <c r="H43" s="8">
        <v>-1000</v>
      </c>
      <c r="I43" s="9">
        <v>1000</v>
      </c>
      <c r="J43" s="8">
        <v>-1000</v>
      </c>
      <c r="K43" s="14">
        <v>1000</v>
      </c>
      <c r="L43" s="8">
        <v>-1000</v>
      </c>
      <c r="M43" s="14">
        <v>1000</v>
      </c>
      <c r="N43" s="8">
        <v>-1000</v>
      </c>
      <c r="O43" s="9">
        <v>1000</v>
      </c>
      <c r="P43" s="14">
        <v>-1000</v>
      </c>
      <c r="Q43" s="9">
        <v>1000</v>
      </c>
      <c r="R43" s="8">
        <v>-1000</v>
      </c>
      <c r="S43" s="9">
        <v>1000</v>
      </c>
      <c r="T43" s="8">
        <v>-1000</v>
      </c>
      <c r="U43" s="9">
        <v>1000</v>
      </c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 x14ac:dyDescent="0.2">
      <c r="A44" s="8" t="s">
        <v>139</v>
      </c>
      <c r="B44" s="8">
        <v>-1000</v>
      </c>
      <c r="C44" s="9">
        <v>1000</v>
      </c>
      <c r="D44" s="8">
        <v>-1000</v>
      </c>
      <c r="E44" s="9">
        <v>1000</v>
      </c>
      <c r="F44" s="8">
        <v>-1000</v>
      </c>
      <c r="G44" s="9">
        <v>1000</v>
      </c>
      <c r="H44" s="8">
        <v>-1000</v>
      </c>
      <c r="I44" s="9">
        <v>1000</v>
      </c>
      <c r="J44" s="8">
        <v>-1000</v>
      </c>
      <c r="K44" s="14">
        <v>1000</v>
      </c>
      <c r="L44" s="8">
        <v>-1000</v>
      </c>
      <c r="M44" s="14">
        <v>1000</v>
      </c>
      <c r="N44" s="8">
        <v>-1000</v>
      </c>
      <c r="O44" s="9">
        <v>1000</v>
      </c>
      <c r="P44" s="14">
        <v>-1000</v>
      </c>
      <c r="Q44" s="9">
        <v>1000</v>
      </c>
      <c r="R44" s="8">
        <v>-1000</v>
      </c>
      <c r="S44" s="9">
        <v>1000</v>
      </c>
      <c r="T44" s="8">
        <v>-1000</v>
      </c>
      <c r="U44" s="9">
        <v>1000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x14ac:dyDescent="0.2">
      <c r="A45" s="10" t="s">
        <v>157</v>
      </c>
      <c r="B45" s="10">
        <v>-1000</v>
      </c>
      <c r="C45" s="11">
        <v>1000</v>
      </c>
      <c r="D45" s="10">
        <v>-1000</v>
      </c>
      <c r="E45" s="11">
        <v>1000</v>
      </c>
      <c r="F45" s="10">
        <v>-1000</v>
      </c>
      <c r="G45" s="11">
        <v>1000</v>
      </c>
      <c r="H45" s="10">
        <v>-1000</v>
      </c>
      <c r="I45" s="11">
        <v>1000</v>
      </c>
      <c r="J45" s="10">
        <v>-1000</v>
      </c>
      <c r="K45" s="25">
        <v>1000</v>
      </c>
      <c r="L45" s="10">
        <v>-1000</v>
      </c>
      <c r="M45" s="25">
        <v>1000</v>
      </c>
      <c r="N45" s="10">
        <v>-1000</v>
      </c>
      <c r="O45" s="11">
        <v>1000</v>
      </c>
      <c r="P45" s="25">
        <v>-1000</v>
      </c>
      <c r="Q45" s="11">
        <v>1000</v>
      </c>
      <c r="R45" s="10">
        <v>-1000</v>
      </c>
      <c r="S45" s="11">
        <v>1000</v>
      </c>
      <c r="T45" s="10">
        <v>-1000</v>
      </c>
      <c r="U45" s="11">
        <v>1000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2130-5140-4A4D-B92F-6E216F2DD16F}">
  <dimension ref="A1:B11"/>
  <sheetViews>
    <sheetView workbookViewId="0">
      <selection activeCell="I7" sqref="I7"/>
    </sheetView>
  </sheetViews>
  <sheetFormatPr baseColWidth="10" defaultRowHeight="16" x14ac:dyDescent="0.2"/>
  <sheetData>
    <row r="1" spans="1:2" ht="68" x14ac:dyDescent="0.2">
      <c r="A1" s="4" t="s">
        <v>62</v>
      </c>
      <c r="B1" s="4" t="s">
        <v>63</v>
      </c>
    </row>
    <row r="2" spans="1:2" x14ac:dyDescent="0.2">
      <c r="A2">
        <v>0.15</v>
      </c>
      <c r="B2">
        <v>8.1936380674671998</v>
      </c>
    </row>
    <row r="3" spans="1:2" x14ac:dyDescent="0.2">
      <c r="A3">
        <v>0.15</v>
      </c>
      <c r="B3">
        <v>8.5615796837048901</v>
      </c>
    </row>
    <row r="4" spans="1:2" x14ac:dyDescent="0.2">
      <c r="A4">
        <v>0.15</v>
      </c>
      <c r="B4">
        <v>8.3187599558107692</v>
      </c>
    </row>
    <row r="5" spans="1:2" x14ac:dyDescent="0.2">
      <c r="A5">
        <v>0.3</v>
      </c>
      <c r="B5">
        <v>15.2975715016991</v>
      </c>
    </row>
    <row r="6" spans="1:2" x14ac:dyDescent="0.2">
      <c r="A6">
        <v>0.3</v>
      </c>
      <c r="B6">
        <v>15.041362977482899</v>
      </c>
    </row>
    <row r="7" spans="1:2" x14ac:dyDescent="0.2">
      <c r="A7">
        <v>0.3</v>
      </c>
      <c r="B7">
        <v>13.070452575687799</v>
      </c>
    </row>
    <row r="8" spans="1:2" x14ac:dyDescent="0.2">
      <c r="A8">
        <v>0.45</v>
      </c>
      <c r="B8">
        <v>19.183044029360701</v>
      </c>
    </row>
    <row r="9" spans="1:2" x14ac:dyDescent="0.2">
      <c r="A9">
        <v>0.5</v>
      </c>
      <c r="B9">
        <v>19.707331942218001</v>
      </c>
    </row>
    <row r="10" spans="1:2" x14ac:dyDescent="0.2">
      <c r="A10">
        <v>0.5</v>
      </c>
      <c r="B10">
        <v>21.3147073256652</v>
      </c>
    </row>
    <row r="11" spans="1:2" x14ac:dyDescent="0.2">
      <c r="A11">
        <v>0.6</v>
      </c>
      <c r="B11">
        <v>23.345480672561301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59E3-8B2D-AE4F-B62F-4D35C34721B5}">
  <dimension ref="A1:B21"/>
  <sheetViews>
    <sheetView workbookViewId="0">
      <selection activeCell="B6" sqref="B6"/>
    </sheetView>
  </sheetViews>
  <sheetFormatPr baseColWidth="10" defaultRowHeight="16" x14ac:dyDescent="0.2"/>
  <cols>
    <col min="1" max="1" width="33.1640625" customWidth="1"/>
    <col min="2" max="2" width="9.33203125" customWidth="1"/>
  </cols>
  <sheetData>
    <row r="1" spans="1:2" s="1" customFormat="1" x14ac:dyDescent="0.2">
      <c r="B1" s="1" t="s">
        <v>84</v>
      </c>
    </row>
    <row r="2" spans="1:2" x14ac:dyDescent="0.2">
      <c r="A2" t="s">
        <v>115</v>
      </c>
      <c r="B2">
        <v>-0.57240000000000002</v>
      </c>
    </row>
    <row r="3" spans="1:2" x14ac:dyDescent="0.2">
      <c r="A3" t="s">
        <v>116</v>
      </c>
      <c r="B3">
        <v>-1.6568000000000001</v>
      </c>
    </row>
    <row r="4" spans="1:2" x14ac:dyDescent="0.2">
      <c r="A4" t="s">
        <v>117</v>
      </c>
      <c r="B4">
        <v>-0.51359999999999995</v>
      </c>
    </row>
    <row r="5" spans="1:2" x14ac:dyDescent="0.2">
      <c r="A5" t="s">
        <v>118</v>
      </c>
      <c r="B5" s="2">
        <v>-0.13200000000000001</v>
      </c>
    </row>
    <row r="6" spans="1:2" x14ac:dyDescent="0.2">
      <c r="A6" t="s">
        <v>121</v>
      </c>
      <c r="B6">
        <v>-8.1799999999999998E-2</v>
      </c>
    </row>
    <row r="7" spans="1:2" x14ac:dyDescent="0.2">
      <c r="A7" t="s">
        <v>128</v>
      </c>
      <c r="B7" s="2">
        <v>-8.48E-2</v>
      </c>
    </row>
    <row r="8" spans="1:2" x14ac:dyDescent="0.2">
      <c r="A8" t="s">
        <v>127</v>
      </c>
      <c r="B8">
        <v>-0.7258</v>
      </c>
    </row>
    <row r="9" spans="1:2" x14ac:dyDescent="0.2">
      <c r="A9" t="s">
        <v>129</v>
      </c>
      <c r="B9">
        <v>-0.21740000000000001</v>
      </c>
    </row>
    <row r="10" spans="1:2" x14ac:dyDescent="0.2">
      <c r="A10" t="s">
        <v>133</v>
      </c>
      <c r="B10">
        <v>-7.3400000000000007E-2</v>
      </c>
    </row>
    <row r="11" spans="1:2" x14ac:dyDescent="0.2">
      <c r="A11" t="s">
        <v>134</v>
      </c>
      <c r="B11">
        <v>-0.54100000000000004</v>
      </c>
    </row>
    <row r="12" spans="1:2" x14ac:dyDescent="0.2">
      <c r="A12" t="s">
        <v>136</v>
      </c>
      <c r="B12">
        <v>-0.65090000000000003</v>
      </c>
    </row>
    <row r="13" spans="1:2" x14ac:dyDescent="0.2">
      <c r="A13" t="s">
        <v>137</v>
      </c>
      <c r="B13">
        <v>-0.31009999999999999</v>
      </c>
    </row>
    <row r="14" spans="1:2" x14ac:dyDescent="0.2">
      <c r="A14" t="s">
        <v>138</v>
      </c>
      <c r="B14">
        <v>-0.15010000000000001</v>
      </c>
    </row>
    <row r="15" spans="1:2" x14ac:dyDescent="0.2">
      <c r="A15" t="s">
        <v>144</v>
      </c>
      <c r="B15">
        <v>-0.1464</v>
      </c>
    </row>
    <row r="16" spans="1:2" x14ac:dyDescent="0.2">
      <c r="A16" t="s">
        <v>147</v>
      </c>
      <c r="B16" s="2">
        <v>-4.5895999999999999</v>
      </c>
    </row>
    <row r="17" spans="1:2" x14ac:dyDescent="0.2">
      <c r="A17" t="s">
        <v>149</v>
      </c>
      <c r="B17">
        <v>-1.8768</v>
      </c>
    </row>
    <row r="18" spans="1:2" x14ac:dyDescent="0.2">
      <c r="A18" t="s">
        <v>153</v>
      </c>
      <c r="B18">
        <v>-0.59389999999999998</v>
      </c>
    </row>
    <row r="19" spans="1:2" x14ac:dyDescent="0.2">
      <c r="A19" t="s">
        <v>154</v>
      </c>
      <c r="B19">
        <v>-0.16170000000000001</v>
      </c>
    </row>
    <row r="20" spans="1:2" x14ac:dyDescent="0.2">
      <c r="A20" t="s">
        <v>155</v>
      </c>
      <c r="B20">
        <v>-8.0399999999999999E-2</v>
      </c>
    </row>
    <row r="21" spans="1:2" x14ac:dyDescent="0.2">
      <c r="A21" t="s">
        <v>156</v>
      </c>
      <c r="B21">
        <v>-0.42959999999999998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335C-B48E-0A43-8EA2-B39F9779B021}">
  <dimension ref="A1:E45"/>
  <sheetViews>
    <sheetView topLeftCell="A14" workbookViewId="0">
      <selection activeCell="J25" sqref="J25"/>
    </sheetView>
  </sheetViews>
  <sheetFormatPr baseColWidth="10" defaultRowHeight="16" x14ac:dyDescent="0.2"/>
  <cols>
    <col min="1" max="1" width="35" customWidth="1"/>
    <col min="4" max="4" width="17.5" customWidth="1"/>
    <col min="5" max="5" width="11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126</v>
      </c>
      <c r="B2">
        <v>-1000</v>
      </c>
      <c r="C2">
        <v>1000</v>
      </c>
      <c r="D2" t="s">
        <v>34</v>
      </c>
      <c r="E2" t="s">
        <v>14</v>
      </c>
    </row>
    <row r="3" spans="1:5" x14ac:dyDescent="0.2">
      <c r="A3" t="s">
        <v>114</v>
      </c>
      <c r="B3">
        <v>0</v>
      </c>
      <c r="C3">
        <v>1000</v>
      </c>
      <c r="D3" t="s">
        <v>17</v>
      </c>
      <c r="E3" t="s">
        <v>13</v>
      </c>
    </row>
    <row r="4" spans="1:5" x14ac:dyDescent="0.2">
      <c r="A4" t="s">
        <v>119</v>
      </c>
      <c r="B4">
        <v>0</v>
      </c>
      <c r="C4">
        <v>1000</v>
      </c>
      <c r="D4" t="s">
        <v>54</v>
      </c>
      <c r="E4" t="s">
        <v>13</v>
      </c>
    </row>
    <row r="5" spans="1:5" x14ac:dyDescent="0.2">
      <c r="A5" t="s">
        <v>122</v>
      </c>
      <c r="B5">
        <v>0</v>
      </c>
      <c r="C5">
        <v>1000</v>
      </c>
      <c r="D5" t="s">
        <v>18</v>
      </c>
      <c r="E5" t="s">
        <v>13</v>
      </c>
    </row>
    <row r="6" spans="1:5" x14ac:dyDescent="0.2">
      <c r="A6" t="s">
        <v>125</v>
      </c>
      <c r="B6">
        <v>0</v>
      </c>
      <c r="C6">
        <v>1000</v>
      </c>
      <c r="D6" t="s">
        <v>19</v>
      </c>
      <c r="E6" t="s">
        <v>13</v>
      </c>
    </row>
    <row r="7" spans="1:5" x14ac:dyDescent="0.2">
      <c r="A7" t="s">
        <v>135</v>
      </c>
      <c r="B7">
        <v>0</v>
      </c>
      <c r="C7">
        <v>1000</v>
      </c>
      <c r="D7" t="s">
        <v>35</v>
      </c>
      <c r="E7" t="s">
        <v>13</v>
      </c>
    </row>
    <row r="8" spans="1:5" x14ac:dyDescent="0.2">
      <c r="A8" t="s">
        <v>143</v>
      </c>
      <c r="B8">
        <v>0</v>
      </c>
      <c r="C8">
        <v>1000</v>
      </c>
      <c r="D8" t="s">
        <v>22</v>
      </c>
      <c r="E8" t="s">
        <v>13</v>
      </c>
    </row>
    <row r="9" spans="1:5" x14ac:dyDescent="0.2">
      <c r="A9" t="s">
        <v>148</v>
      </c>
      <c r="B9">
        <v>0</v>
      </c>
      <c r="C9">
        <v>1000</v>
      </c>
      <c r="D9" t="s">
        <v>20</v>
      </c>
      <c r="E9" t="s">
        <v>13</v>
      </c>
    </row>
    <row r="10" spans="1:5" x14ac:dyDescent="0.2">
      <c r="A10" t="s">
        <v>151</v>
      </c>
      <c r="B10">
        <v>0</v>
      </c>
      <c r="C10">
        <v>1000</v>
      </c>
      <c r="D10" t="s">
        <v>21</v>
      </c>
      <c r="E10" t="s">
        <v>13</v>
      </c>
    </row>
    <row r="11" spans="1:5" x14ac:dyDescent="0.2">
      <c r="A11" t="s">
        <v>120</v>
      </c>
      <c r="B11">
        <v>-1000</v>
      </c>
      <c r="C11">
        <v>1000</v>
      </c>
      <c r="D11" t="s">
        <v>12</v>
      </c>
      <c r="E11" t="s">
        <v>12</v>
      </c>
    </row>
    <row r="12" spans="1:5" x14ac:dyDescent="0.2">
      <c r="A12" t="s">
        <v>142</v>
      </c>
      <c r="B12">
        <v>0</v>
      </c>
      <c r="C12">
        <v>1000</v>
      </c>
      <c r="D12" t="s">
        <v>11</v>
      </c>
      <c r="E12" t="s">
        <v>11</v>
      </c>
    </row>
    <row r="13" spans="1:5" x14ac:dyDescent="0.2">
      <c r="A13" t="s">
        <v>115</v>
      </c>
      <c r="B13">
        <v>-1000</v>
      </c>
      <c r="C13">
        <v>1000</v>
      </c>
      <c r="D13" t="s">
        <v>36</v>
      </c>
      <c r="E13" t="s">
        <v>5</v>
      </c>
    </row>
    <row r="14" spans="1:5" x14ac:dyDescent="0.2">
      <c r="A14" t="s">
        <v>116</v>
      </c>
      <c r="B14">
        <v>-1000</v>
      </c>
      <c r="C14">
        <v>1000</v>
      </c>
      <c r="D14" t="s">
        <v>37</v>
      </c>
      <c r="E14" t="s">
        <v>5</v>
      </c>
    </row>
    <row r="15" spans="1:5" x14ac:dyDescent="0.2">
      <c r="A15" t="s">
        <v>117</v>
      </c>
      <c r="B15">
        <v>-1000</v>
      </c>
      <c r="C15">
        <v>1000</v>
      </c>
      <c r="D15" t="s">
        <v>38</v>
      </c>
      <c r="E15" t="s">
        <v>5</v>
      </c>
    </row>
    <row r="16" spans="1:5" x14ac:dyDescent="0.2">
      <c r="A16" t="s">
        <v>118</v>
      </c>
      <c r="B16">
        <v>-1000</v>
      </c>
      <c r="C16">
        <v>1000</v>
      </c>
      <c r="D16" t="s">
        <v>39</v>
      </c>
      <c r="E16" t="s">
        <v>5</v>
      </c>
    </row>
    <row r="17" spans="1:5" x14ac:dyDescent="0.2">
      <c r="A17" t="s">
        <v>121</v>
      </c>
      <c r="B17">
        <v>-1000</v>
      </c>
      <c r="C17">
        <v>1000</v>
      </c>
      <c r="D17" t="s">
        <v>40</v>
      </c>
      <c r="E17" t="s">
        <v>5</v>
      </c>
    </row>
    <row r="18" spans="1:5" x14ac:dyDescent="0.2">
      <c r="A18" t="s">
        <v>128</v>
      </c>
      <c r="B18">
        <v>-1000</v>
      </c>
      <c r="C18">
        <v>1000</v>
      </c>
      <c r="D18" t="s">
        <v>42</v>
      </c>
      <c r="E18" t="s">
        <v>5</v>
      </c>
    </row>
    <row r="19" spans="1:5" x14ac:dyDescent="0.2">
      <c r="A19" t="s">
        <v>127</v>
      </c>
      <c r="B19">
        <v>-1000</v>
      </c>
      <c r="C19">
        <v>1000</v>
      </c>
      <c r="D19" t="s">
        <v>41</v>
      </c>
      <c r="E19" t="s">
        <v>5</v>
      </c>
    </row>
    <row r="20" spans="1:5" x14ac:dyDescent="0.2">
      <c r="A20" t="s">
        <v>129</v>
      </c>
      <c r="B20">
        <v>-1000</v>
      </c>
      <c r="C20">
        <v>1000</v>
      </c>
      <c r="D20" t="s">
        <v>24</v>
      </c>
      <c r="E20" t="s">
        <v>5</v>
      </c>
    </row>
    <row r="21" spans="1:5" x14ac:dyDescent="0.2">
      <c r="A21" t="s">
        <v>133</v>
      </c>
      <c r="B21">
        <v>-1000</v>
      </c>
      <c r="C21">
        <v>1000</v>
      </c>
      <c r="D21" t="s">
        <v>43</v>
      </c>
      <c r="E21" t="s">
        <v>5</v>
      </c>
    </row>
    <row r="22" spans="1:5" x14ac:dyDescent="0.2">
      <c r="A22" t="s">
        <v>134</v>
      </c>
      <c r="B22">
        <v>-1000</v>
      </c>
      <c r="C22">
        <v>1000</v>
      </c>
      <c r="D22" t="s">
        <v>44</v>
      </c>
      <c r="E22" t="s">
        <v>5</v>
      </c>
    </row>
    <row r="23" spans="1:5" x14ac:dyDescent="0.2">
      <c r="A23" t="s">
        <v>136</v>
      </c>
      <c r="B23">
        <v>-1000</v>
      </c>
      <c r="C23">
        <v>1000</v>
      </c>
      <c r="D23" t="s">
        <v>45</v>
      </c>
      <c r="E23" t="s">
        <v>5</v>
      </c>
    </row>
    <row r="24" spans="1:5" x14ac:dyDescent="0.2">
      <c r="A24" t="s">
        <v>137</v>
      </c>
      <c r="B24">
        <v>-1000</v>
      </c>
      <c r="C24">
        <v>1000</v>
      </c>
      <c r="D24" t="s">
        <v>46</v>
      </c>
      <c r="E24" t="s">
        <v>5</v>
      </c>
    </row>
    <row r="25" spans="1:5" x14ac:dyDescent="0.2">
      <c r="A25" t="s">
        <v>138</v>
      </c>
      <c r="B25">
        <v>-1000</v>
      </c>
      <c r="C25">
        <v>1000</v>
      </c>
      <c r="D25" t="s">
        <v>47</v>
      </c>
      <c r="E25" t="s">
        <v>5</v>
      </c>
    </row>
    <row r="26" spans="1:5" x14ac:dyDescent="0.2">
      <c r="A26" t="s">
        <v>144</v>
      </c>
      <c r="B26">
        <v>-1000</v>
      </c>
      <c r="C26">
        <v>1000</v>
      </c>
      <c r="D26" t="s">
        <v>48</v>
      </c>
      <c r="E26" t="s">
        <v>5</v>
      </c>
    </row>
    <row r="27" spans="1:5" x14ac:dyDescent="0.2">
      <c r="A27" t="s">
        <v>147</v>
      </c>
      <c r="B27">
        <v>-1000</v>
      </c>
      <c r="C27">
        <v>1000</v>
      </c>
      <c r="D27" t="s">
        <v>49</v>
      </c>
      <c r="E27" t="s">
        <v>5</v>
      </c>
    </row>
    <row r="28" spans="1:5" x14ac:dyDescent="0.2">
      <c r="A28" t="s">
        <v>149</v>
      </c>
      <c r="B28">
        <v>-1000</v>
      </c>
      <c r="C28">
        <v>1000</v>
      </c>
      <c r="D28" t="s">
        <v>55</v>
      </c>
      <c r="E28" t="s">
        <v>5</v>
      </c>
    </row>
    <row r="29" spans="1:5" x14ac:dyDescent="0.2">
      <c r="A29" t="s">
        <v>153</v>
      </c>
      <c r="B29">
        <v>-1000</v>
      </c>
      <c r="C29">
        <v>1000</v>
      </c>
      <c r="D29" t="s">
        <v>50</v>
      </c>
      <c r="E29" t="s">
        <v>5</v>
      </c>
    </row>
    <row r="30" spans="1:5" x14ac:dyDescent="0.2">
      <c r="A30" t="s">
        <v>154</v>
      </c>
      <c r="B30">
        <v>-1000</v>
      </c>
      <c r="C30">
        <v>1000</v>
      </c>
      <c r="D30" t="s">
        <v>51</v>
      </c>
      <c r="E30" t="s">
        <v>5</v>
      </c>
    </row>
    <row r="31" spans="1:5" x14ac:dyDescent="0.2">
      <c r="A31" t="s">
        <v>155</v>
      </c>
      <c r="B31">
        <v>-1000</v>
      </c>
      <c r="C31">
        <v>1000</v>
      </c>
      <c r="D31" t="s">
        <v>52</v>
      </c>
      <c r="E31" t="s">
        <v>5</v>
      </c>
    </row>
    <row r="32" spans="1:5" x14ac:dyDescent="0.2">
      <c r="A32" t="s">
        <v>156</v>
      </c>
      <c r="B32">
        <v>-1000</v>
      </c>
      <c r="C32">
        <v>1000</v>
      </c>
      <c r="D32" t="s">
        <v>53</v>
      </c>
      <c r="E32" t="s">
        <v>5</v>
      </c>
    </row>
    <row r="33" spans="1:5" x14ac:dyDescent="0.2">
      <c r="A33" t="s">
        <v>146</v>
      </c>
      <c r="B33">
        <v>-1000</v>
      </c>
      <c r="C33">
        <v>1000</v>
      </c>
      <c r="D33" t="s">
        <v>56</v>
      </c>
      <c r="E33" t="s">
        <v>6</v>
      </c>
    </row>
    <row r="34" spans="1:5" x14ac:dyDescent="0.2">
      <c r="A34" t="s">
        <v>140</v>
      </c>
      <c r="B34">
        <v>-1000</v>
      </c>
      <c r="C34">
        <v>1000</v>
      </c>
      <c r="D34" t="s">
        <v>25</v>
      </c>
      <c r="E34" t="s">
        <v>6</v>
      </c>
    </row>
    <row r="35" spans="1:5" x14ac:dyDescent="0.2">
      <c r="A35" t="s">
        <v>152</v>
      </c>
      <c r="B35">
        <v>-1000</v>
      </c>
      <c r="C35">
        <v>1000</v>
      </c>
      <c r="D35" t="s">
        <v>26</v>
      </c>
      <c r="E35" t="s">
        <v>6</v>
      </c>
    </row>
    <row r="36" spans="1:5" x14ac:dyDescent="0.2">
      <c r="A36" t="s">
        <v>130</v>
      </c>
      <c r="B36">
        <v>-1000</v>
      </c>
      <c r="C36">
        <v>1000</v>
      </c>
      <c r="D36" t="s">
        <v>8</v>
      </c>
      <c r="E36" t="s">
        <v>8</v>
      </c>
    </row>
    <row r="37" spans="1:5" x14ac:dyDescent="0.2">
      <c r="A37" t="s">
        <v>132</v>
      </c>
      <c r="B37">
        <v>-1000</v>
      </c>
      <c r="C37">
        <v>1000</v>
      </c>
      <c r="D37" t="s">
        <v>9</v>
      </c>
      <c r="E37" t="s">
        <v>9</v>
      </c>
    </row>
    <row r="38" spans="1:5" x14ac:dyDescent="0.2">
      <c r="A38" t="s">
        <v>145</v>
      </c>
      <c r="B38">
        <v>-1000</v>
      </c>
      <c r="C38">
        <v>1000</v>
      </c>
      <c r="D38" t="s">
        <v>23</v>
      </c>
      <c r="E38" t="s">
        <v>10</v>
      </c>
    </row>
    <row r="39" spans="1:5" x14ac:dyDescent="0.2">
      <c r="A39" t="s">
        <v>141</v>
      </c>
      <c r="B39">
        <v>-1000</v>
      </c>
      <c r="C39">
        <v>1000</v>
      </c>
      <c r="D39" t="s">
        <v>27</v>
      </c>
      <c r="E39" t="s">
        <v>7</v>
      </c>
    </row>
    <row r="40" spans="1:5" x14ac:dyDescent="0.2">
      <c r="A40" t="s">
        <v>150</v>
      </c>
      <c r="B40">
        <v>-1000</v>
      </c>
      <c r="C40">
        <v>1000</v>
      </c>
      <c r="D40" t="s">
        <v>28</v>
      </c>
      <c r="E40" t="s">
        <v>7</v>
      </c>
    </row>
    <row r="41" spans="1:5" x14ac:dyDescent="0.2">
      <c r="A41" t="s">
        <v>123</v>
      </c>
      <c r="B41">
        <v>-1000</v>
      </c>
      <c r="C41">
        <v>1000</v>
      </c>
      <c r="D41" t="s">
        <v>29</v>
      </c>
      <c r="E41" t="s">
        <v>7</v>
      </c>
    </row>
    <row r="42" spans="1:5" x14ac:dyDescent="0.2">
      <c r="A42" t="s">
        <v>124</v>
      </c>
      <c r="B42">
        <v>-1000</v>
      </c>
      <c r="C42">
        <v>1000</v>
      </c>
      <c r="D42" t="s">
        <v>30</v>
      </c>
      <c r="E42" t="s">
        <v>7</v>
      </c>
    </row>
    <row r="43" spans="1:5" x14ac:dyDescent="0.2">
      <c r="A43" t="s">
        <v>131</v>
      </c>
      <c r="B43">
        <v>-1000</v>
      </c>
      <c r="C43">
        <v>1000</v>
      </c>
      <c r="D43" t="s">
        <v>31</v>
      </c>
      <c r="E43" t="s">
        <v>7</v>
      </c>
    </row>
    <row r="44" spans="1:5" x14ac:dyDescent="0.2">
      <c r="A44" t="s">
        <v>139</v>
      </c>
      <c r="B44">
        <v>-1000</v>
      </c>
      <c r="C44">
        <v>1000</v>
      </c>
      <c r="D44" t="s">
        <v>32</v>
      </c>
      <c r="E44" t="s">
        <v>7</v>
      </c>
    </row>
    <row r="45" spans="1:5" x14ac:dyDescent="0.2">
      <c r="A45" t="s">
        <v>157</v>
      </c>
      <c r="B45">
        <v>-1000</v>
      </c>
      <c r="C45">
        <v>1000</v>
      </c>
      <c r="D45" t="s">
        <v>33</v>
      </c>
      <c r="E45" t="s">
        <v>7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11E4-68BA-2D4C-A676-3CF9B7C04A34}">
  <dimension ref="A1:O33"/>
  <sheetViews>
    <sheetView topLeftCell="A4" workbookViewId="0">
      <selection activeCell="A17" sqref="A17:XFD17"/>
    </sheetView>
  </sheetViews>
  <sheetFormatPr baseColWidth="10" defaultRowHeight="16" x14ac:dyDescent="0.2"/>
  <cols>
    <col min="1" max="1" width="15.6640625" customWidth="1"/>
    <col min="15" max="15" width="25.1640625" customWidth="1"/>
  </cols>
  <sheetData>
    <row r="1" spans="1:15" ht="34" x14ac:dyDescent="0.2">
      <c r="A1" s="4" t="s">
        <v>60</v>
      </c>
      <c r="B1" s="1">
        <v>0.15</v>
      </c>
      <c r="C1" s="1">
        <v>0.15</v>
      </c>
      <c r="D1" s="1">
        <v>0.15</v>
      </c>
      <c r="E1" s="1">
        <v>0.3</v>
      </c>
      <c r="F1" s="1">
        <v>0.3</v>
      </c>
      <c r="G1" s="1">
        <v>0.3</v>
      </c>
      <c r="H1" s="1">
        <v>0.45</v>
      </c>
      <c r="I1" s="1">
        <v>0.5</v>
      </c>
      <c r="J1" s="1">
        <v>0.5</v>
      </c>
      <c r="K1" s="1">
        <v>0.6</v>
      </c>
      <c r="L1" s="1">
        <v>0.61</v>
      </c>
      <c r="M1" s="1">
        <v>0.61299999999999999</v>
      </c>
      <c r="N1" s="1" t="s">
        <v>59</v>
      </c>
      <c r="O1" t="s">
        <v>61</v>
      </c>
    </row>
    <row r="2" spans="1:15" x14ac:dyDescent="0.2">
      <c r="A2" s="1" t="s">
        <v>34</v>
      </c>
      <c r="B2">
        <v>-4.6704699999999999</v>
      </c>
      <c r="C2">
        <v>-4.7056399999999998</v>
      </c>
      <c r="D2">
        <v>-4.5427</v>
      </c>
      <c r="E2">
        <v>-8.9038400000000006</v>
      </c>
      <c r="F2">
        <v>-9.3071400000000004</v>
      </c>
      <c r="G2">
        <v>-8.9268000000000001</v>
      </c>
      <c r="H2">
        <v>-14.233000000000001</v>
      </c>
      <c r="I2">
        <v>-16.411380000000001</v>
      </c>
      <c r="J2">
        <v>-17.321020000000001</v>
      </c>
      <c r="K2">
        <v>-20.439859999999999</v>
      </c>
      <c r="L2">
        <v>-16.71773</v>
      </c>
      <c r="M2">
        <v>-17.803509999999999</v>
      </c>
      <c r="N2" t="s">
        <v>57</v>
      </c>
    </row>
    <row r="3" spans="1:15" x14ac:dyDescent="0.2">
      <c r="A3" s="5" t="s">
        <v>17</v>
      </c>
      <c r="B3">
        <v>3.0634600000000001</v>
      </c>
      <c r="C3">
        <v>3.45187</v>
      </c>
      <c r="D3">
        <v>3.4927899999999998</v>
      </c>
      <c r="E3">
        <v>6.0742000000000003</v>
      </c>
      <c r="F3">
        <v>5.1837</v>
      </c>
      <c r="G3">
        <v>4.9675900000000004</v>
      </c>
      <c r="H3">
        <v>4.3114600000000003</v>
      </c>
      <c r="I3">
        <v>2.6438700000000002</v>
      </c>
      <c r="J3">
        <v>2.3608500000000001</v>
      </c>
      <c r="K3">
        <v>0.76161999999999996</v>
      </c>
      <c r="L3">
        <v>0.66305999999999998</v>
      </c>
      <c r="M3">
        <v>0.66871000000000003</v>
      </c>
      <c r="N3" t="s">
        <v>57</v>
      </c>
    </row>
    <row r="4" spans="1:15" x14ac:dyDescent="0.2">
      <c r="A4" s="5" t="s">
        <v>54</v>
      </c>
      <c r="B4">
        <v>1.9482170717677879E-2</v>
      </c>
      <c r="C4">
        <v>2.5729864035753103E-2</v>
      </c>
      <c r="D4">
        <v>2.7262928480360573E-2</v>
      </c>
      <c r="E4">
        <v>6.4593803906072528E-2</v>
      </c>
      <c r="F4">
        <v>6.736570328122729E-2</v>
      </c>
      <c r="G4">
        <v>6.9812754280421052E-2</v>
      </c>
      <c r="H4">
        <v>0.12889701078385629</v>
      </c>
      <c r="I4">
        <v>0.14226279761659555</v>
      </c>
      <c r="J4">
        <v>0.14532221083651503</v>
      </c>
      <c r="K4">
        <v>3.0016559745709822E-2</v>
      </c>
      <c r="L4">
        <v>1.8191091170038639E-2</v>
      </c>
      <c r="M4">
        <v>1.6193645585543953E-2</v>
      </c>
      <c r="N4" t="s">
        <v>57</v>
      </c>
    </row>
    <row r="5" spans="1:15" x14ac:dyDescent="0.2">
      <c r="A5" s="5" t="s">
        <v>18</v>
      </c>
      <c r="B5">
        <v>3.0634600000000001</v>
      </c>
      <c r="C5">
        <v>3.45187</v>
      </c>
      <c r="D5">
        <v>3.4927899999999998</v>
      </c>
      <c r="E5">
        <v>6.0742000000000003</v>
      </c>
      <c r="F5">
        <v>5.1837</v>
      </c>
      <c r="G5">
        <v>4.9675900000000004</v>
      </c>
      <c r="H5">
        <v>4.3114600000000003</v>
      </c>
      <c r="I5">
        <v>2.6438700000000002</v>
      </c>
      <c r="J5">
        <v>2.3608500000000001</v>
      </c>
      <c r="K5">
        <v>0.76161999999999996</v>
      </c>
      <c r="L5">
        <v>0.66305999999999998</v>
      </c>
      <c r="M5">
        <v>0.66871000000000003</v>
      </c>
      <c r="N5" t="s">
        <v>57</v>
      </c>
    </row>
    <row r="6" spans="1:15" x14ac:dyDescent="0.2">
      <c r="A6" s="5" t="s">
        <v>19</v>
      </c>
      <c r="B6">
        <v>6.4376199999999999</v>
      </c>
      <c r="C6">
        <v>7.0537200000000002</v>
      </c>
      <c r="D6">
        <v>7.1179199999999998</v>
      </c>
      <c r="E6">
        <v>12.698589999999999</v>
      </c>
      <c r="F6">
        <v>11.162380000000001</v>
      </c>
      <c r="G6">
        <v>10.379429999999999</v>
      </c>
      <c r="H6">
        <v>8.8881499999999996</v>
      </c>
      <c r="I6">
        <v>5.2999599999999996</v>
      </c>
      <c r="J6">
        <v>4.6127599999999997</v>
      </c>
      <c r="K6">
        <v>1.3149</v>
      </c>
      <c r="L6">
        <v>1.11198</v>
      </c>
      <c r="M6">
        <v>1.01006</v>
      </c>
      <c r="N6" t="s">
        <v>57</v>
      </c>
    </row>
    <row r="7" spans="1:15" x14ac:dyDescent="0.2">
      <c r="A7" s="5" t="s">
        <v>35</v>
      </c>
      <c r="B7">
        <v>1.23291</v>
      </c>
      <c r="C7">
        <v>0.86414000000000002</v>
      </c>
      <c r="D7">
        <v>0.72792000000000001</v>
      </c>
      <c r="E7">
        <v>2.2959399999999999</v>
      </c>
      <c r="F7">
        <v>3.83175</v>
      </c>
      <c r="G7">
        <v>3.4832399999999999</v>
      </c>
      <c r="H7">
        <v>15.397539999999999</v>
      </c>
      <c r="I7">
        <v>21.88917</v>
      </c>
      <c r="J7">
        <v>22.370090000000001</v>
      </c>
      <c r="K7">
        <v>27.840109999999999</v>
      </c>
      <c r="L7">
        <v>27.01192</v>
      </c>
      <c r="M7">
        <v>27.43515</v>
      </c>
      <c r="N7" t="s">
        <v>57</v>
      </c>
    </row>
    <row r="8" spans="1:15" x14ac:dyDescent="0.2">
      <c r="A8" s="5" t="s">
        <v>22</v>
      </c>
      <c r="B8">
        <v>0.21566181769496032</v>
      </c>
      <c r="C8">
        <v>0.22146506896243123</v>
      </c>
      <c r="D8">
        <v>0.20969334832645756</v>
      </c>
      <c r="E8">
        <v>0.4082560937242718</v>
      </c>
      <c r="F8">
        <v>0.39487054992058451</v>
      </c>
      <c r="G8">
        <v>0.3785554908847758</v>
      </c>
      <c r="H8">
        <v>0.61004428128870769</v>
      </c>
      <c r="I8">
        <v>0.6195883909222919</v>
      </c>
      <c r="J8">
        <v>0.61865417204417505</v>
      </c>
      <c r="K8">
        <v>3.1983528205196003E-2</v>
      </c>
      <c r="L8">
        <v>1.7225912353249901E-2</v>
      </c>
      <c r="M8">
        <v>7.6396054043931473E-3</v>
      </c>
      <c r="N8" t="s">
        <v>57</v>
      </c>
    </row>
    <row r="9" spans="1:15" x14ac:dyDescent="0.2">
      <c r="A9" s="5" t="s">
        <v>20</v>
      </c>
      <c r="B9">
        <v>3.6999999999999999E-4</v>
      </c>
      <c r="C9">
        <v>0</v>
      </c>
      <c r="D9">
        <v>0</v>
      </c>
      <c r="E9">
        <v>3.1699999999999999E-2</v>
      </c>
      <c r="F9">
        <v>5.6959999999999997E-2</v>
      </c>
      <c r="G9">
        <v>5.3560000000000003E-2</v>
      </c>
      <c r="H9">
        <v>5.8639999999999998E-2</v>
      </c>
      <c r="I9">
        <v>3.2799999999999999E-3</v>
      </c>
      <c r="J9">
        <v>4.7809999999999998E-2</v>
      </c>
      <c r="K9">
        <v>8.7489999999999998E-2</v>
      </c>
      <c r="L9">
        <v>9.9330000000000002E-2</v>
      </c>
      <c r="M9">
        <v>8.5139999999999993E-2</v>
      </c>
      <c r="N9" t="s">
        <v>57</v>
      </c>
    </row>
    <row r="10" spans="1:15" x14ac:dyDescent="0.2">
      <c r="A10" s="5" t="s">
        <v>21</v>
      </c>
      <c r="B10">
        <v>7.8090000000000007E-2</v>
      </c>
      <c r="C10">
        <v>9.4869999999999996E-2</v>
      </c>
      <c r="D10">
        <v>7.2859999999999994E-2</v>
      </c>
      <c r="E10">
        <v>0.15457000000000001</v>
      </c>
      <c r="F10">
        <v>0.15748000000000001</v>
      </c>
      <c r="G10">
        <v>0.14710999999999999</v>
      </c>
      <c r="H10">
        <v>0.22602</v>
      </c>
      <c r="I10">
        <v>0.2954</v>
      </c>
      <c r="J10">
        <v>0.27298</v>
      </c>
      <c r="K10">
        <v>0.29598000000000002</v>
      </c>
      <c r="L10">
        <v>0.28526000000000001</v>
      </c>
      <c r="M10">
        <v>0.29752000000000001</v>
      </c>
      <c r="N10" t="s">
        <v>57</v>
      </c>
    </row>
    <row r="11" spans="1:15" x14ac:dyDescent="0.2">
      <c r="A11" s="1" t="s">
        <v>12</v>
      </c>
      <c r="B11">
        <v>-9.2037300000000002</v>
      </c>
      <c r="C11">
        <v>-9.2730300000000003</v>
      </c>
      <c r="D11">
        <v>-8.9519400000000005</v>
      </c>
      <c r="E11">
        <v>-8.7730499999999996</v>
      </c>
      <c r="F11">
        <v>-9.17042</v>
      </c>
      <c r="G11">
        <v>-8.7956699999999994</v>
      </c>
      <c r="H11">
        <v>-9.3492800000000003</v>
      </c>
      <c r="I11">
        <v>-9.7021800000000002</v>
      </c>
      <c r="J11">
        <v>-10.23995</v>
      </c>
      <c r="K11">
        <v>-10.070169999999999</v>
      </c>
      <c r="L11">
        <v>-10.285080000000001</v>
      </c>
      <c r="M11">
        <v>-11.527100000000001</v>
      </c>
      <c r="N11" t="s">
        <v>57</v>
      </c>
    </row>
    <row r="12" spans="1:15" x14ac:dyDescent="0.2">
      <c r="A12" s="1" t="s">
        <v>11</v>
      </c>
      <c r="B12">
        <v>-6.2399999999999999E-3</v>
      </c>
      <c r="C12">
        <v>-6.2899999999999996E-3</v>
      </c>
      <c r="D12">
        <v>-6.0699999999999999E-3</v>
      </c>
      <c r="E12">
        <v>-5.9500000000000004E-3</v>
      </c>
      <c r="F12">
        <v>-6.2199999999999998E-3</v>
      </c>
      <c r="G12">
        <v>-5.96E-3</v>
      </c>
      <c r="H12">
        <v>-6.3400000000000001E-3</v>
      </c>
      <c r="I12">
        <v>-6.5799999999999999E-3</v>
      </c>
      <c r="J12">
        <v>-6.94E-3</v>
      </c>
      <c r="K12">
        <v>-6.8300000000000001E-3</v>
      </c>
      <c r="L12">
        <v>-6.9699999999999996E-3</v>
      </c>
      <c r="M12">
        <v>-7.8200000000000006E-3</v>
      </c>
      <c r="N12" t="s">
        <v>57</v>
      </c>
    </row>
    <row r="13" spans="1:15" x14ac:dyDescent="0.2">
      <c r="A13" s="1" t="s">
        <v>36</v>
      </c>
      <c r="B13">
        <v>-0.11510318901169957</v>
      </c>
      <c r="C13">
        <v>-9.3464048479572889E-2</v>
      </c>
      <c r="D13">
        <v>-9.7254778413033843E-2</v>
      </c>
      <c r="E13">
        <v>-0.2078381092528688</v>
      </c>
      <c r="F13">
        <v>-0.18182851686704105</v>
      </c>
      <c r="G13">
        <v>-0.10112457008822141</v>
      </c>
      <c r="H13">
        <v>-0.26471196750163045</v>
      </c>
      <c r="I13">
        <v>-0.26802363569516796</v>
      </c>
      <c r="J13">
        <v>-0.29814394267237093</v>
      </c>
      <c r="K13">
        <v>-0.59028045535251894</v>
      </c>
      <c r="L13">
        <v>-0.31294303117943645</v>
      </c>
      <c r="M13">
        <v>-0.43565857408705516</v>
      </c>
      <c r="N13" t="s">
        <v>57</v>
      </c>
    </row>
    <row r="14" spans="1:15" x14ac:dyDescent="0.2">
      <c r="A14" s="1" t="s">
        <v>37</v>
      </c>
      <c r="B14">
        <v>-0.27819185761024662</v>
      </c>
      <c r="C14">
        <v>-0.28182137088484094</v>
      </c>
      <c r="D14">
        <v>-0.2762717487617426</v>
      </c>
      <c r="E14">
        <v>-0.53040919628980288</v>
      </c>
      <c r="F14">
        <v>-0.50463270430241669</v>
      </c>
      <c r="G14">
        <v>-0.43690924727960945</v>
      </c>
      <c r="H14">
        <v>-0.78924782799579396</v>
      </c>
      <c r="I14">
        <v>-0.8094741466601767</v>
      </c>
      <c r="J14">
        <v>-0.79222551198819713</v>
      </c>
      <c r="K14">
        <v>-0.3406202798622302</v>
      </c>
      <c r="L14">
        <v>-0.13283438021656929</v>
      </c>
      <c r="M14">
        <v>-0.18415226068944188</v>
      </c>
      <c r="N14" t="s">
        <v>57</v>
      </c>
    </row>
    <row r="15" spans="1:15" x14ac:dyDescent="0.2">
      <c r="A15" s="1" t="s">
        <v>38</v>
      </c>
      <c r="B15">
        <v>-6.8384886524493399E-2</v>
      </c>
      <c r="C15">
        <v>-7.6147776208425791E-2</v>
      </c>
      <c r="D15">
        <v>-7.7373616594841599E-2</v>
      </c>
      <c r="E15">
        <v>-0.15479410921705711</v>
      </c>
      <c r="F15">
        <v>-0.14907536225547591</v>
      </c>
      <c r="G15">
        <v>-0.10814959931853728</v>
      </c>
      <c r="H15">
        <v>-0.22944910963558812</v>
      </c>
      <c r="I15">
        <v>-0.25403600504282492</v>
      </c>
      <c r="J15">
        <v>-0.29402561967575386</v>
      </c>
      <c r="K15">
        <v>-0.45249540961061269</v>
      </c>
      <c r="L15">
        <v>-0.35614982395420414</v>
      </c>
      <c r="M15">
        <v>-0.39446057980540328</v>
      </c>
      <c r="N15" t="s">
        <v>57</v>
      </c>
    </row>
    <row r="16" spans="1:15" x14ac:dyDescent="0.2">
      <c r="A16" s="1" t="s">
        <v>39</v>
      </c>
      <c r="B16">
        <v>-1.9229E-2</v>
      </c>
      <c r="C16">
        <v>-1.9373999999999999E-2</v>
      </c>
      <c r="D16">
        <v>-1.8703000000000001E-2</v>
      </c>
      <c r="E16">
        <v>-3.6658999999999997E-2</v>
      </c>
      <c r="F16">
        <v>-3.8318999999999999E-2</v>
      </c>
      <c r="G16">
        <v>-3.6753000000000001E-2</v>
      </c>
      <c r="H16">
        <v>-7.1314000000000002E-2</v>
      </c>
      <c r="I16">
        <v>-6.7569000000000004E-2</v>
      </c>
      <c r="J16">
        <v>-5.8599999999999999E-2</v>
      </c>
      <c r="K16">
        <v>-8.4157999999999997E-2</v>
      </c>
      <c r="L16">
        <v>-8.7387000000000006E-2</v>
      </c>
      <c r="M16">
        <v>-9.8474000000000006E-2</v>
      </c>
      <c r="N16" s="3" t="s">
        <v>58</v>
      </c>
    </row>
    <row r="17" spans="1:14" x14ac:dyDescent="0.2">
      <c r="A17" s="1" t="s">
        <v>40</v>
      </c>
      <c r="B17">
        <v>-6.4890000000000003E-2</v>
      </c>
      <c r="C17">
        <v>-6.5369999999999998E-2</v>
      </c>
      <c r="D17">
        <v>-6.3109999999999999E-2</v>
      </c>
      <c r="E17">
        <v>-0.1237</v>
      </c>
      <c r="F17">
        <v>-0.1293</v>
      </c>
      <c r="G17">
        <v>-0.12402000000000001</v>
      </c>
      <c r="H17">
        <v>-0.20519999999999999</v>
      </c>
      <c r="I17">
        <v>-0.21970999999999999</v>
      </c>
      <c r="J17">
        <v>-0.24063999999999999</v>
      </c>
      <c r="K17">
        <v>-0.28398000000000001</v>
      </c>
      <c r="L17">
        <v>-0.29487000000000002</v>
      </c>
      <c r="M17">
        <v>-0.33227000000000001</v>
      </c>
      <c r="N17" t="s">
        <v>57</v>
      </c>
    </row>
    <row r="18" spans="1:14" x14ac:dyDescent="0.2">
      <c r="A18" s="1" t="s">
        <v>42</v>
      </c>
      <c r="B18">
        <v>-1.2317E-2</v>
      </c>
      <c r="C18">
        <v>-1.2409E-2</v>
      </c>
      <c r="D18">
        <v>-1.1979999999999999E-2</v>
      </c>
      <c r="E18">
        <v>-2.3480999999999998E-2</v>
      </c>
      <c r="F18">
        <v>-2.4544E-2</v>
      </c>
      <c r="G18">
        <v>-2.4544E-2</v>
      </c>
      <c r="H18">
        <v>-4.5678000000000003E-2</v>
      </c>
      <c r="I18">
        <v>-4.3278999999999998E-2</v>
      </c>
      <c r="J18">
        <v>-3.7533999999999998E-2</v>
      </c>
      <c r="K18">
        <v>-5.3904000000000001E-2</v>
      </c>
      <c r="L18">
        <v>-5.5972000000000001E-2</v>
      </c>
      <c r="M18">
        <v>-6.3074000000000005E-2</v>
      </c>
      <c r="N18" s="3" t="s">
        <v>58</v>
      </c>
    </row>
    <row r="19" spans="1:14" x14ac:dyDescent="0.2">
      <c r="A19" s="1" t="s">
        <v>41</v>
      </c>
      <c r="B19">
        <v>-9.0823856009560458E-2</v>
      </c>
      <c r="C19">
        <v>-8.9724206796598177E-2</v>
      </c>
      <c r="D19">
        <v>-8.7147192869795498E-2</v>
      </c>
      <c r="E19">
        <v>-0.21151554588822394</v>
      </c>
      <c r="F19">
        <v>-0.20452086843510631</v>
      </c>
      <c r="G19">
        <v>-0.16327725917473973</v>
      </c>
      <c r="H19">
        <v>-0.35430368101598869</v>
      </c>
      <c r="I19">
        <v>-0.38721509737130244</v>
      </c>
      <c r="J19">
        <v>-0.37574491644198765</v>
      </c>
      <c r="K19">
        <v>-0.57694530793503673</v>
      </c>
      <c r="L19">
        <v>-0.53022400648705104</v>
      </c>
      <c r="M19">
        <v>-0.55603417015342116</v>
      </c>
      <c r="N19" t="s">
        <v>57</v>
      </c>
    </row>
    <row r="20" spans="1:14" x14ac:dyDescent="0.2">
      <c r="A20" s="1" t="s">
        <v>24</v>
      </c>
      <c r="B20">
        <v>-4.6661393931525783E-2</v>
      </c>
      <c r="C20">
        <v>-4.2531669799388494E-2</v>
      </c>
      <c r="D20">
        <v>-4.4481955299879868E-2</v>
      </c>
      <c r="E20">
        <v>-7.4248036952096891E-2</v>
      </c>
      <c r="F20">
        <v>-6.7164472236368636E-2</v>
      </c>
      <c r="G20">
        <v>-4.9588638265110278E-2</v>
      </c>
      <c r="H20">
        <v>-9.9851166101947747E-2</v>
      </c>
      <c r="I20">
        <v>-0.10359332070702622</v>
      </c>
      <c r="J20">
        <v>-0.10399414915028597</v>
      </c>
      <c r="K20">
        <v>-0.19952445715849162</v>
      </c>
      <c r="L20">
        <v>-0.1175362508342869</v>
      </c>
      <c r="M20">
        <v>-0.16987894641890083</v>
      </c>
      <c r="N20" t="s">
        <v>57</v>
      </c>
    </row>
    <row r="21" spans="1:14" x14ac:dyDescent="0.2">
      <c r="A21" s="1" t="s">
        <v>43</v>
      </c>
      <c r="B21">
        <v>-1.4732284754900985E-2</v>
      </c>
      <c r="C21">
        <v>-1.4308750069418556E-2</v>
      </c>
      <c r="D21">
        <v>-1.4612916337921618E-2</v>
      </c>
      <c r="E21">
        <v>-2.7666351238022854E-2</v>
      </c>
      <c r="F21">
        <v>-2.5907389553139683E-2</v>
      </c>
      <c r="G21">
        <v>-1.8411391010381434E-2</v>
      </c>
      <c r="H21">
        <v>-3.3356979959535238E-2</v>
      </c>
      <c r="I21">
        <v>-3.2640033170485819E-2</v>
      </c>
      <c r="J21">
        <v>-3.3767377632626425E-2</v>
      </c>
      <c r="K21">
        <v>-6.6672698611713016E-2</v>
      </c>
      <c r="L21">
        <v>-3.5019530344800563E-2</v>
      </c>
      <c r="M21">
        <v>-5.2528197996147649E-2</v>
      </c>
      <c r="N21" t="s">
        <v>57</v>
      </c>
    </row>
    <row r="22" spans="1:14" x14ac:dyDescent="0.2">
      <c r="A22" s="1" t="s">
        <v>44</v>
      </c>
      <c r="B22">
        <v>-0.1066211062911665</v>
      </c>
      <c r="C22">
        <v>-0.11045326005716347</v>
      </c>
      <c r="D22">
        <v>-0.10894926414946336</v>
      </c>
      <c r="E22">
        <v>-0.20352656755972498</v>
      </c>
      <c r="F22">
        <v>-0.19098705886694944</v>
      </c>
      <c r="G22">
        <v>-0.16149174872067185</v>
      </c>
      <c r="H22">
        <v>-0.22716938750035481</v>
      </c>
      <c r="I22">
        <v>-0.24249491890515618</v>
      </c>
      <c r="J22">
        <v>-0.24691592546902894</v>
      </c>
      <c r="K22">
        <v>-0.3478535954829739</v>
      </c>
      <c r="L22">
        <v>-0.20803965174624581</v>
      </c>
      <c r="M22">
        <v>-0.256654180393667</v>
      </c>
      <c r="N22" t="s">
        <v>57</v>
      </c>
    </row>
    <row r="23" spans="1:14" x14ac:dyDescent="0.2">
      <c r="A23" s="1" t="s">
        <v>45</v>
      </c>
      <c r="B23">
        <v>-0.13541225990260372</v>
      </c>
      <c r="C23">
        <v>-0.13676636779976778</v>
      </c>
      <c r="D23">
        <v>-0.13476709905883277</v>
      </c>
      <c r="E23">
        <v>-0.24941884452175994</v>
      </c>
      <c r="F23">
        <v>-0.23694824878979748</v>
      </c>
      <c r="G23">
        <v>-0.19979676487548881</v>
      </c>
      <c r="H23">
        <v>-0.27939193583638761</v>
      </c>
      <c r="I23">
        <v>-0.28374555251797157</v>
      </c>
      <c r="J23">
        <v>-0.28482489367619479</v>
      </c>
      <c r="K23">
        <v>-0.40702020276813883</v>
      </c>
      <c r="L23">
        <v>-0.26263161570962196</v>
      </c>
      <c r="M23">
        <v>-0.30364762856508737</v>
      </c>
      <c r="N23" t="s">
        <v>57</v>
      </c>
    </row>
    <row r="24" spans="1:14" x14ac:dyDescent="0.2">
      <c r="A24" s="1" t="s">
        <v>46</v>
      </c>
      <c r="B24">
        <v>-7.1385265182356855E-2</v>
      </c>
      <c r="C24">
        <v>-6.1132114872025002E-2</v>
      </c>
      <c r="D24">
        <v>-6.659657296079205E-2</v>
      </c>
      <c r="E24">
        <v>-0.11468152246493664</v>
      </c>
      <c r="F24">
        <v>-9.3492083744097385E-2</v>
      </c>
      <c r="G24">
        <v>-5.5616708423571172E-2</v>
      </c>
      <c r="H24">
        <v>-0.14655298401481354</v>
      </c>
      <c r="I24">
        <v>-0.13870406368391877</v>
      </c>
      <c r="J24">
        <v>-0.1563236473557971</v>
      </c>
      <c r="K24">
        <v>-0.35994959828529582</v>
      </c>
      <c r="L24">
        <v>-0.1945430183078368</v>
      </c>
      <c r="M24">
        <v>-0.28426775544180044</v>
      </c>
      <c r="N24" t="s">
        <v>57</v>
      </c>
    </row>
    <row r="25" spans="1:14" x14ac:dyDescent="0.2">
      <c r="A25" s="1" t="s">
        <v>47</v>
      </c>
      <c r="B25">
        <v>-4.6640560820582641E-2</v>
      </c>
      <c r="C25">
        <v>-3.4005793185637088E-2</v>
      </c>
      <c r="D25">
        <v>-3.4920412487390411E-2</v>
      </c>
      <c r="E25">
        <v>-5.9239543789964676E-2</v>
      </c>
      <c r="F25">
        <v>-4.9861829574286982E-2</v>
      </c>
      <c r="G25">
        <v>-4.7411040583241214E-2</v>
      </c>
      <c r="H25">
        <v>-6.1181467665943394E-2</v>
      </c>
      <c r="I25">
        <v>-6.4920415879019255E-2</v>
      </c>
      <c r="J25">
        <v>-6.358315779521978E-2</v>
      </c>
      <c r="K25">
        <v>-0.11152703849321621</v>
      </c>
      <c r="L25">
        <v>-7.2945028407366871E-2</v>
      </c>
      <c r="M25">
        <v>-8.2219749492520353E-2</v>
      </c>
      <c r="N25" t="s">
        <v>57</v>
      </c>
    </row>
    <row r="26" spans="1:14" x14ac:dyDescent="0.2">
      <c r="A26" s="1" t="s">
        <v>48</v>
      </c>
      <c r="B26">
        <v>-3.3936288421526843E-2</v>
      </c>
      <c r="C26">
        <v>-3.4552108917452147E-2</v>
      </c>
      <c r="D26">
        <v>-3.4928528475536305E-2</v>
      </c>
      <c r="E26">
        <v>-6.3463126620749544E-2</v>
      </c>
      <c r="F26">
        <v>-5.6415740909087624E-2</v>
      </c>
      <c r="G26">
        <v>-3.9710566857329738E-2</v>
      </c>
      <c r="H26">
        <v>-6.0960446307989025E-2</v>
      </c>
      <c r="I26">
        <v>-6.1136053659371616E-2</v>
      </c>
      <c r="J26">
        <v>-6.1831284415759871E-2</v>
      </c>
      <c r="K26">
        <v>-0.13570090714825506</v>
      </c>
      <c r="L26">
        <v>-5.9461113193070625E-2</v>
      </c>
      <c r="M26">
        <v>-9.4960329944743654E-2</v>
      </c>
      <c r="N26" t="s">
        <v>57</v>
      </c>
    </row>
    <row r="27" spans="1:14" x14ac:dyDescent="0.2">
      <c r="A27" s="1" t="s">
        <v>49</v>
      </c>
      <c r="B27">
        <v>-0.66854000000000002</v>
      </c>
      <c r="C27">
        <v>-0.67357999999999996</v>
      </c>
      <c r="D27">
        <v>-0.65024999999999999</v>
      </c>
      <c r="E27">
        <v>-1.2745200000000001</v>
      </c>
      <c r="F27">
        <v>-1.3322499999999999</v>
      </c>
      <c r="G27">
        <v>-1.2778</v>
      </c>
      <c r="H27">
        <v>-2.4793699999999999</v>
      </c>
      <c r="I27">
        <v>-2.34917</v>
      </c>
      <c r="J27">
        <v>-2.03735</v>
      </c>
      <c r="K27">
        <v>-2.9259200000000001</v>
      </c>
      <c r="L27">
        <v>-3.03817</v>
      </c>
      <c r="M27">
        <v>-3.4236399999999998</v>
      </c>
      <c r="N27" s="3" t="s">
        <v>58</v>
      </c>
    </row>
    <row r="28" spans="1:14" x14ac:dyDescent="0.2">
      <c r="A28" s="1" t="s">
        <v>55</v>
      </c>
      <c r="B28">
        <v>-0.3100368739527205</v>
      </c>
      <c r="C28">
        <v>-0.31765674540117705</v>
      </c>
      <c r="D28">
        <v>-0.31327309118182661</v>
      </c>
      <c r="E28">
        <v>-0.58087199865466954</v>
      </c>
      <c r="F28">
        <v>-0.56432940105279417</v>
      </c>
      <c r="G28">
        <v>-0.48121928490399002</v>
      </c>
      <c r="H28">
        <v>-0.84504092813523557</v>
      </c>
      <c r="I28">
        <v>-0.93738529258028214</v>
      </c>
      <c r="J28">
        <v>-0.94762463817309595</v>
      </c>
      <c r="K28">
        <v>-1.3592728833214938</v>
      </c>
      <c r="L28">
        <v>-1.1517733863246433</v>
      </c>
      <c r="M28">
        <v>-1.3531931676254445</v>
      </c>
      <c r="N28" t="s">
        <v>57</v>
      </c>
    </row>
    <row r="29" spans="1:14" x14ac:dyDescent="0.2">
      <c r="A29" s="1" t="s">
        <v>50</v>
      </c>
      <c r="B29">
        <v>-0.10554380732342465</v>
      </c>
      <c r="C29">
        <v>-0.10798181876098747</v>
      </c>
      <c r="D29">
        <v>-0.10688136867668839</v>
      </c>
      <c r="E29">
        <v>-0.19570152208715547</v>
      </c>
      <c r="F29">
        <v>-0.18637440091958107</v>
      </c>
      <c r="G29">
        <v>-0.15625626877243698</v>
      </c>
      <c r="H29">
        <v>-0.26320822110350645</v>
      </c>
      <c r="I29">
        <v>-0.28677978034961771</v>
      </c>
      <c r="J29">
        <v>-0.29249286002200892</v>
      </c>
      <c r="K29">
        <v>-0.40102537430790269</v>
      </c>
      <c r="L29">
        <v>-0.27512575865624822</v>
      </c>
      <c r="M29">
        <v>-0.31701647687679163</v>
      </c>
      <c r="N29" t="s">
        <v>57</v>
      </c>
    </row>
    <row r="30" spans="1:14" x14ac:dyDescent="0.2">
      <c r="A30" s="1" t="s">
        <v>51</v>
      </c>
      <c r="B30">
        <v>-2.5811702578316852E-2</v>
      </c>
      <c r="C30">
        <v>-2.8088581381207268E-2</v>
      </c>
      <c r="D30">
        <v>-2.5772036003850425E-2</v>
      </c>
      <c r="E30">
        <v>-6.0103165309255614E-2</v>
      </c>
      <c r="F30">
        <v>-5.1223249224507619E-2</v>
      </c>
      <c r="G30">
        <v>-3.7881875784667882E-2</v>
      </c>
      <c r="H30">
        <v>-7.8002505884984752E-2</v>
      </c>
      <c r="I30">
        <v>-7.0609432839171857E-2</v>
      </c>
      <c r="J30">
        <v>-8.2098304445642215E-2</v>
      </c>
      <c r="K30">
        <v>-0.11824056940252546</v>
      </c>
      <c r="L30">
        <v>-0.1011099673228652</v>
      </c>
      <c r="M30">
        <v>-0.12009822629983417</v>
      </c>
      <c r="N30" t="s">
        <v>57</v>
      </c>
    </row>
    <row r="31" spans="1:14" x14ac:dyDescent="0.2">
      <c r="A31" s="1" t="s">
        <v>52</v>
      </c>
      <c r="B31">
        <v>-1.6947786853880199E-2</v>
      </c>
      <c r="C31">
        <v>-1.79115056138065E-2</v>
      </c>
      <c r="D31">
        <v>-1.981974312307918E-2</v>
      </c>
      <c r="E31">
        <v>-3.6639321318536415E-2</v>
      </c>
      <c r="F31">
        <v>-2.9083516106488384E-2</v>
      </c>
      <c r="G31">
        <v>-2.5894115574478634E-2</v>
      </c>
      <c r="H31">
        <v>-2.8305349453521211E-2</v>
      </c>
      <c r="I31">
        <v>-4.2670729362507022E-2</v>
      </c>
      <c r="J31">
        <v>-2.7745437272876136E-2</v>
      </c>
      <c r="K31">
        <v>-7.7973524414910067E-2</v>
      </c>
      <c r="L31">
        <v>-2.4814594002322464E-2</v>
      </c>
      <c r="M31">
        <v>-5.0174977858524247E-2</v>
      </c>
      <c r="N31" t="s">
        <v>57</v>
      </c>
    </row>
    <row r="32" spans="1:14" x14ac:dyDescent="0.2">
      <c r="A32" s="1" t="s">
        <v>53</v>
      </c>
      <c r="B32">
        <v>-9.5285719053601323E-2</v>
      </c>
      <c r="C32">
        <v>-0.10022287904946359</v>
      </c>
      <c r="D32">
        <v>-9.9044932584710393E-2</v>
      </c>
      <c r="E32">
        <v>-0.17960849076822241</v>
      </c>
      <c r="F32">
        <v>-0.16998088755481683</v>
      </c>
      <c r="G32">
        <v>-0.13019012067791563</v>
      </c>
      <c r="H32">
        <v>-0.17050345193774535</v>
      </c>
      <c r="I32">
        <v>-0.17432284519290484</v>
      </c>
      <c r="J32">
        <v>-0.18946712202247035</v>
      </c>
      <c r="K32">
        <v>-0.31983703665650531</v>
      </c>
      <c r="L32">
        <v>-0.15890925834918687</v>
      </c>
      <c r="M32">
        <v>-0.21490669299735998</v>
      </c>
      <c r="N32" t="s">
        <v>57</v>
      </c>
    </row>
    <row r="33" spans="1:13" x14ac:dyDescent="0.2">
      <c r="A33" s="1" t="s">
        <v>178</v>
      </c>
      <c r="B33">
        <v>-2.0101866981057873E-2</v>
      </c>
      <c r="C33">
        <v>-2.1781921910230668E-2</v>
      </c>
      <c r="D33">
        <v>-2.1190378509441367E-2</v>
      </c>
      <c r="E33">
        <v>-3.8452449520074233E-2</v>
      </c>
      <c r="F33">
        <v>-4.7458008376856438E-2</v>
      </c>
      <c r="H33">
        <v>-2.6260288301916429E-2</v>
      </c>
      <c r="I33">
        <v>-2.6706797322599975E-2</v>
      </c>
      <c r="J33">
        <v>-3.465442780435872E-2</v>
      </c>
      <c r="K33">
        <v>-0.11027099199886925</v>
      </c>
      <c r="L33">
        <v>-3.3754457266198128E-2</v>
      </c>
      <c r="M33">
        <v>-5.2594591131485201E-2</v>
      </c>
    </row>
  </sheetData>
  <sortState xmlns:xlrd2="http://schemas.microsoft.com/office/spreadsheetml/2017/richdata2" ref="A2:O55">
    <sortCondition ref="A13:A55"/>
  </sortState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A941-5177-8C4D-8B40-F5E1428A09EB}">
  <dimension ref="A1:AR13"/>
  <sheetViews>
    <sheetView workbookViewId="0">
      <selection activeCell="Z2" sqref="Z2:Z13"/>
    </sheetView>
  </sheetViews>
  <sheetFormatPr baseColWidth="10" defaultRowHeight="16" x14ac:dyDescent="0.2"/>
  <cols>
    <col min="1" max="1" width="11.5" customWidth="1"/>
  </cols>
  <sheetData>
    <row r="1" spans="1:44" x14ac:dyDescent="0.2">
      <c r="B1" t="s">
        <v>159</v>
      </c>
      <c r="C1" t="s">
        <v>158</v>
      </c>
      <c r="D1" t="s">
        <v>160</v>
      </c>
      <c r="E1" t="s">
        <v>158</v>
      </c>
      <c r="F1" t="s">
        <v>161</v>
      </c>
      <c r="G1" t="s">
        <v>158</v>
      </c>
      <c r="H1" t="s">
        <v>162</v>
      </c>
      <c r="I1" t="s">
        <v>158</v>
      </c>
      <c r="J1" t="s">
        <v>163</v>
      </c>
      <c r="K1" t="s">
        <v>158</v>
      </c>
      <c r="L1" t="s">
        <v>164</v>
      </c>
      <c r="M1" t="s">
        <v>158</v>
      </c>
      <c r="N1" t="s">
        <v>165</v>
      </c>
      <c r="O1" t="s">
        <v>158</v>
      </c>
      <c r="P1" t="s">
        <v>166</v>
      </c>
      <c r="Q1" t="s">
        <v>158</v>
      </c>
      <c r="R1" t="s">
        <v>54</v>
      </c>
      <c r="S1" t="s">
        <v>158</v>
      </c>
      <c r="T1" t="s">
        <v>167</v>
      </c>
      <c r="U1" t="s">
        <v>158</v>
      </c>
      <c r="V1" t="s">
        <v>168</v>
      </c>
      <c r="W1" t="s">
        <v>158</v>
      </c>
      <c r="X1" t="s">
        <v>169</v>
      </c>
      <c r="Y1" t="s">
        <v>158</v>
      </c>
      <c r="Z1" t="s">
        <v>170</v>
      </c>
      <c r="AA1" t="s">
        <v>158</v>
      </c>
      <c r="AB1" t="s">
        <v>171</v>
      </c>
      <c r="AC1" t="s">
        <v>158</v>
      </c>
      <c r="AD1" t="s">
        <v>172</v>
      </c>
      <c r="AE1" t="s">
        <v>158</v>
      </c>
      <c r="AF1" t="s">
        <v>173</v>
      </c>
      <c r="AG1" t="s">
        <v>158</v>
      </c>
      <c r="AH1" t="s">
        <v>174</v>
      </c>
      <c r="AI1" t="s">
        <v>158</v>
      </c>
      <c r="AJ1" t="s">
        <v>175</v>
      </c>
      <c r="AK1" t="s">
        <v>158</v>
      </c>
      <c r="AL1" t="s">
        <v>22</v>
      </c>
      <c r="AM1" t="s">
        <v>158</v>
      </c>
      <c r="AN1" t="s">
        <v>176</v>
      </c>
      <c r="AO1" t="s">
        <v>158</v>
      </c>
      <c r="AP1" t="s">
        <v>177</v>
      </c>
      <c r="AQ1" t="s">
        <v>158</v>
      </c>
      <c r="AR1" t="s">
        <v>61</v>
      </c>
    </row>
    <row r="2" spans="1:44" x14ac:dyDescent="0.2">
      <c r="A2">
        <v>0.15</v>
      </c>
      <c r="B2">
        <v>4.4950363063049087E-2</v>
      </c>
      <c r="C2">
        <v>4.2218771793618931E-3</v>
      </c>
      <c r="D2">
        <v>-8.6410462967738636E-3</v>
      </c>
      <c r="E2">
        <v>7.7905542552799399E-4</v>
      </c>
      <c r="F2">
        <v>-6.8384886524493399E-2</v>
      </c>
      <c r="G2">
        <v>6.191588080455235E-3</v>
      </c>
      <c r="H2">
        <v>-0.3100368739527205</v>
      </c>
      <c r="I2">
        <v>2.7905937161392964E-2</v>
      </c>
      <c r="J2">
        <v>-9.0823856009560458E-2</v>
      </c>
      <c r="K2">
        <v>8.2390453078299043E-3</v>
      </c>
      <c r="L2">
        <v>-1.4732284754900985E-2</v>
      </c>
      <c r="M2">
        <v>1.3307117642685777E-3</v>
      </c>
      <c r="N2">
        <v>-4.6661393931525783E-2</v>
      </c>
      <c r="O2">
        <v>4.1959575973073999E-3</v>
      </c>
      <c r="P2">
        <v>-0.10554380732342465</v>
      </c>
      <c r="Q2">
        <v>9.5248778971262476E-3</v>
      </c>
      <c r="R2">
        <v>1.9482170717677879E-2</v>
      </c>
      <c r="S2">
        <v>1.7510687794647934E-3</v>
      </c>
      <c r="T2">
        <v>-0.27819185761024662</v>
      </c>
      <c r="U2">
        <v>2.5046265605336147E-2</v>
      </c>
      <c r="V2">
        <v>-0.11510318901169957</v>
      </c>
      <c r="W2">
        <v>1.0363314114156655E-2</v>
      </c>
      <c r="X2">
        <v>-1.6947786853880199E-2</v>
      </c>
      <c r="Y2">
        <v>1.5308006594512906E-3</v>
      </c>
      <c r="Z2">
        <v>-2.0101866981057873E-2</v>
      </c>
      <c r="AA2">
        <v>1.9571364758603116E-3</v>
      </c>
      <c r="AB2">
        <v>-9.5285719053601323E-2</v>
      </c>
      <c r="AC2">
        <v>8.6032348224287219E-3</v>
      </c>
      <c r="AD2">
        <v>-4.6640560820582641E-2</v>
      </c>
      <c r="AE2">
        <v>4.1895062057980357E-3</v>
      </c>
      <c r="AF2">
        <v>-2.5811702578316852E-2</v>
      </c>
      <c r="AG2">
        <v>2.3293383254920715E-3</v>
      </c>
      <c r="AH2">
        <v>-3.3936288421526843E-2</v>
      </c>
      <c r="AI2">
        <v>3.058304416978532E-3</v>
      </c>
      <c r="AJ2">
        <v>-0.1066211062911665</v>
      </c>
      <c r="AK2">
        <v>9.6347640598860376E-3</v>
      </c>
      <c r="AL2">
        <v>0.21566181769496032</v>
      </c>
      <c r="AM2">
        <v>2.008742415596566E-2</v>
      </c>
      <c r="AN2">
        <v>-0.13541225990260372</v>
      </c>
      <c r="AO2">
        <v>1.2219428933463738E-2</v>
      </c>
      <c r="AP2">
        <v>-7.1385265182356855E-2</v>
      </c>
      <c r="AQ2">
        <v>6.5232098743967818E-3</v>
      </c>
    </row>
    <row r="3" spans="1:44" x14ac:dyDescent="0.2">
      <c r="A3">
        <v>0.15</v>
      </c>
      <c r="B3">
        <v>3.354425116970422E-2</v>
      </c>
      <c r="C3">
        <v>5.0549664734339042E-3</v>
      </c>
      <c r="D3">
        <v>-1.5366304952539246E-2</v>
      </c>
      <c r="E3">
        <v>2.2800177196506924E-3</v>
      </c>
      <c r="F3">
        <v>-7.6147776208425791E-2</v>
      </c>
      <c r="G3">
        <v>1.13163693773447E-2</v>
      </c>
      <c r="H3">
        <v>-0.31765674540117705</v>
      </c>
      <c r="I3">
        <v>4.710443116419253E-2</v>
      </c>
      <c r="J3">
        <v>-8.9724206796598177E-2</v>
      </c>
      <c r="K3">
        <v>1.3343502412853061E-2</v>
      </c>
      <c r="L3">
        <v>-1.4308750069418556E-2</v>
      </c>
      <c r="M3">
        <v>2.1245676811066688E-3</v>
      </c>
      <c r="N3">
        <v>-4.2531669799388494E-2</v>
      </c>
      <c r="O3">
        <v>6.3047111105980656E-3</v>
      </c>
      <c r="P3">
        <v>-0.10798181876098747</v>
      </c>
      <c r="Q3">
        <v>1.6027887543707871E-2</v>
      </c>
      <c r="R3">
        <v>2.5729864035753103E-2</v>
      </c>
      <c r="S3">
        <v>3.8134135496250316E-3</v>
      </c>
      <c r="T3">
        <v>-0.28182137088484094</v>
      </c>
      <c r="U3">
        <v>4.1794592386892593E-2</v>
      </c>
      <c r="V3">
        <v>-9.3464048479572889E-2</v>
      </c>
      <c r="W3">
        <v>1.3861028444053887E-2</v>
      </c>
      <c r="X3">
        <v>-1.79115056138065E-2</v>
      </c>
      <c r="Y3">
        <v>2.6594872662875392E-3</v>
      </c>
      <c r="Z3">
        <v>-2.1781921910230668E-2</v>
      </c>
      <c r="AA3">
        <v>3.3296235044539928E-3</v>
      </c>
      <c r="AB3">
        <v>-0.10022287904946359</v>
      </c>
      <c r="AC3">
        <v>1.4878843532409477E-2</v>
      </c>
      <c r="AD3">
        <v>-3.4005793185637088E-2</v>
      </c>
      <c r="AE3">
        <v>5.0388478505845099E-3</v>
      </c>
      <c r="AF3">
        <v>-2.8088581381207268E-2</v>
      </c>
      <c r="AG3">
        <v>4.1691880470496722E-3</v>
      </c>
      <c r="AH3">
        <v>-3.4552108917452147E-2</v>
      </c>
      <c r="AI3">
        <v>5.1259552275774844E-3</v>
      </c>
      <c r="AJ3">
        <v>-0.11045326005716347</v>
      </c>
      <c r="AK3">
        <v>1.6402706969471031E-2</v>
      </c>
      <c r="AL3">
        <v>0.22146506896243123</v>
      </c>
      <c r="AM3">
        <v>3.3266400749677121E-2</v>
      </c>
      <c r="AN3">
        <v>-0.13676636779976778</v>
      </c>
      <c r="AO3">
        <v>2.0299834222772001E-2</v>
      </c>
      <c r="AP3">
        <v>-6.1132114872025002E-2</v>
      </c>
      <c r="AQ3">
        <v>9.1162602552998899E-3</v>
      </c>
    </row>
    <row r="4" spans="1:44" x14ac:dyDescent="0.2">
      <c r="A4">
        <v>0.15</v>
      </c>
      <c r="B4">
        <v>2.7662527360833387E-2</v>
      </c>
      <c r="C4">
        <v>1.2710706049186352E-3</v>
      </c>
      <c r="D4">
        <v>-2.0041274971229501E-2</v>
      </c>
      <c r="E4">
        <v>7.5472392159318339E-4</v>
      </c>
      <c r="F4">
        <v>-7.7373616594841599E-2</v>
      </c>
      <c r="G4">
        <v>2.9839803286080954E-3</v>
      </c>
      <c r="H4">
        <v>-0.31327309118182661</v>
      </c>
      <c r="I4">
        <v>1.168512985033747E-2</v>
      </c>
      <c r="J4">
        <v>-8.7147192869795498E-2</v>
      </c>
      <c r="K4">
        <v>3.3964043978860683E-3</v>
      </c>
      <c r="L4">
        <v>-1.4612916337921618E-2</v>
      </c>
      <c r="M4">
        <v>5.5617615122931241E-4</v>
      </c>
      <c r="N4">
        <v>-4.4481955299879868E-2</v>
      </c>
      <c r="O4">
        <v>1.65004829377555E-3</v>
      </c>
      <c r="P4">
        <v>-0.10688136867668839</v>
      </c>
      <c r="Q4">
        <v>4.0475055205734575E-3</v>
      </c>
      <c r="R4">
        <v>2.7262928480360573E-2</v>
      </c>
      <c r="S4">
        <v>1.0084698733391912E-3</v>
      </c>
      <c r="T4">
        <v>-0.2762717487617426</v>
      </c>
      <c r="U4">
        <v>1.0320898005952713E-2</v>
      </c>
      <c r="V4">
        <v>-9.7254778413033843E-2</v>
      </c>
      <c r="W4">
        <v>3.6338411099852285E-3</v>
      </c>
      <c r="X4">
        <v>-1.981974312307918E-2</v>
      </c>
      <c r="Y4">
        <v>7.5427036959781646E-4</v>
      </c>
      <c r="Z4">
        <v>-2.1190378509441367E-2</v>
      </c>
      <c r="AA4">
        <v>1.1150510995117113E-3</v>
      </c>
      <c r="AB4">
        <v>-9.9044932584710393E-2</v>
      </c>
      <c r="AC4">
        <v>3.7609050910401313E-3</v>
      </c>
      <c r="AD4">
        <v>-3.4920412487390411E-2</v>
      </c>
      <c r="AE4">
        <v>1.2870336507727538E-3</v>
      </c>
      <c r="AF4">
        <v>-2.5772036003850425E-2</v>
      </c>
      <c r="AG4">
        <v>9.7582776360966689E-4</v>
      </c>
      <c r="AH4">
        <v>-3.4928528475536305E-2</v>
      </c>
      <c r="AI4">
        <v>1.3121297861844283E-3</v>
      </c>
      <c r="AJ4">
        <v>-0.10894926414946336</v>
      </c>
      <c r="AK4">
        <v>4.1565604750989664E-3</v>
      </c>
      <c r="AL4">
        <v>0.20969334832645756</v>
      </c>
      <c r="AM4">
        <v>9.2963689269952056E-3</v>
      </c>
      <c r="AN4">
        <v>-0.13476709905883277</v>
      </c>
      <c r="AO4">
        <v>5.1012623455519192E-3</v>
      </c>
      <c r="AP4">
        <v>-6.659657296079205E-2</v>
      </c>
      <c r="AQ4">
        <v>2.6970763362803305E-3</v>
      </c>
    </row>
    <row r="5" spans="1:44" x14ac:dyDescent="0.2">
      <c r="A5">
        <v>0.3</v>
      </c>
      <c r="B5">
        <v>2.2795905300494072E-2</v>
      </c>
      <c r="C5">
        <v>2.7309761166019746E-3</v>
      </c>
      <c r="D5">
        <v>2.0229887137269108E-3</v>
      </c>
      <c r="E5">
        <v>2.364315088352297E-4</v>
      </c>
      <c r="F5">
        <v>-0.15479410921705711</v>
      </c>
      <c r="G5">
        <v>1.8136901767049411E-2</v>
      </c>
      <c r="H5">
        <v>-0.58087199865466954</v>
      </c>
      <c r="I5">
        <v>6.7821110482890343E-2</v>
      </c>
      <c r="J5">
        <v>-0.21151554588822394</v>
      </c>
      <c r="K5">
        <v>2.4811325641387386E-2</v>
      </c>
      <c r="L5">
        <v>-2.7666351238022854E-2</v>
      </c>
      <c r="M5">
        <v>3.2370341206680721E-3</v>
      </c>
      <c r="N5">
        <v>-7.4248036952096891E-2</v>
      </c>
      <c r="O5">
        <v>8.6641494860123219E-3</v>
      </c>
      <c r="P5">
        <v>-0.19570152208715547</v>
      </c>
      <c r="Q5">
        <v>2.288542028857643E-2</v>
      </c>
      <c r="R5">
        <v>6.4593803906072528E-2</v>
      </c>
      <c r="S5">
        <v>7.5354399279947666E-3</v>
      </c>
      <c r="T5">
        <v>-0.53040919628980288</v>
      </c>
      <c r="U5">
        <v>6.1938977543404182E-2</v>
      </c>
      <c r="V5">
        <v>-0.2078381092528688</v>
      </c>
      <c r="W5">
        <v>2.4270892212592671E-2</v>
      </c>
      <c r="X5">
        <v>-3.6639321318536415E-2</v>
      </c>
      <c r="Y5">
        <v>4.2868461544285459E-3</v>
      </c>
      <c r="Z5">
        <v>-3.8452449520074233E-2</v>
      </c>
      <c r="AA5">
        <v>4.7110015719141092E-3</v>
      </c>
      <c r="AB5">
        <v>-0.17960849076822241</v>
      </c>
      <c r="AC5">
        <v>2.1009467075258616E-2</v>
      </c>
      <c r="AD5">
        <v>-5.9239543789964676E-2</v>
      </c>
      <c r="AE5">
        <v>6.9082990789944817E-3</v>
      </c>
      <c r="AF5">
        <v>-6.0103165309255614E-2</v>
      </c>
      <c r="AG5">
        <v>7.0283865236568958E-3</v>
      </c>
      <c r="AH5">
        <v>-6.3463126620749544E-2</v>
      </c>
      <c r="AI5">
        <v>7.4152004747665146E-3</v>
      </c>
      <c r="AJ5">
        <v>-0.20352656755972498</v>
      </c>
      <c r="AK5">
        <v>2.3819145888937333E-2</v>
      </c>
      <c r="AL5">
        <v>0.4082560937242718</v>
      </c>
      <c r="AM5">
        <v>4.866032745007693E-2</v>
      </c>
      <c r="AN5">
        <v>-0.24941884452175994</v>
      </c>
      <c r="AO5">
        <v>2.9165797804149969E-2</v>
      </c>
      <c r="AP5">
        <v>-0.11468152246493664</v>
      </c>
      <c r="AQ5">
        <v>1.3511575951380594E-2</v>
      </c>
    </row>
    <row r="6" spans="1:44" x14ac:dyDescent="0.2">
      <c r="A6">
        <v>0.3</v>
      </c>
      <c r="B6">
        <v>-5.8744274574528505E-3</v>
      </c>
      <c r="C6">
        <v>7.8593052700596708E-4</v>
      </c>
      <c r="D6">
        <v>3.8987272056519506E-3</v>
      </c>
      <c r="E6">
        <v>5.1140515764015694E-4</v>
      </c>
      <c r="F6">
        <v>-0.14907536225547591</v>
      </c>
      <c r="G6">
        <v>1.9593826573588605E-2</v>
      </c>
      <c r="H6">
        <v>-0.56432940105279417</v>
      </c>
      <c r="I6">
        <v>7.3966603750001803E-2</v>
      </c>
      <c r="J6">
        <v>-0.20452086843510631</v>
      </c>
      <c r="K6">
        <v>2.6905908171659845E-2</v>
      </c>
      <c r="L6">
        <v>-2.5907389553139683E-2</v>
      </c>
      <c r="M6">
        <v>3.4013382527290914E-3</v>
      </c>
      <c r="N6">
        <v>-6.7164472236368636E-2</v>
      </c>
      <c r="O6">
        <v>8.7993260455533212E-3</v>
      </c>
      <c r="P6">
        <v>-0.18637440091958107</v>
      </c>
      <c r="Q6">
        <v>2.4458466352754574E-2</v>
      </c>
      <c r="R6">
        <v>6.736570328122729E-2</v>
      </c>
      <c r="S6">
        <v>8.8237035684864424E-3</v>
      </c>
      <c r="T6">
        <v>-0.50463270430241669</v>
      </c>
      <c r="U6">
        <v>6.6150446122789364E-2</v>
      </c>
      <c r="V6">
        <v>-0.18182851686704105</v>
      </c>
      <c r="W6">
        <v>2.3835561648182436E-2</v>
      </c>
      <c r="X6">
        <v>-2.9083516106488384E-2</v>
      </c>
      <c r="Y6">
        <v>3.8182923358356098E-3</v>
      </c>
      <c r="Z6">
        <v>-4.7458008376856438E-2</v>
      </c>
      <c r="AA6">
        <v>6.4649151340190831E-3</v>
      </c>
      <c r="AB6">
        <v>-0.16998088755481683</v>
      </c>
      <c r="AC6">
        <v>2.2312134048257413E-2</v>
      </c>
      <c r="AD6">
        <v>-4.9861829574286982E-2</v>
      </c>
      <c r="AE6">
        <v>6.529120574658708E-3</v>
      </c>
      <c r="AF6">
        <v>-5.1223249224507619E-2</v>
      </c>
      <c r="AG6">
        <v>6.7221005666064978E-3</v>
      </c>
      <c r="AH6">
        <v>-5.6415740909087624E-2</v>
      </c>
      <c r="AI6">
        <v>7.3986905902475985E-3</v>
      </c>
      <c r="AJ6">
        <v>-0.19098705886694944</v>
      </c>
      <c r="AK6">
        <v>2.5079404890245162E-2</v>
      </c>
      <c r="AL6">
        <v>0.39487054992058451</v>
      </c>
      <c r="AM6">
        <v>5.2613370695391258E-2</v>
      </c>
      <c r="AN6">
        <v>-0.23694824878979748</v>
      </c>
      <c r="AO6">
        <v>3.1094280430438093E-2</v>
      </c>
      <c r="AP6">
        <v>-9.3492083744097385E-2</v>
      </c>
      <c r="AQ6">
        <v>1.2342430897345866E-2</v>
      </c>
    </row>
    <row r="7" spans="1:44" x14ac:dyDescent="0.2">
      <c r="A7">
        <v>0.3</v>
      </c>
      <c r="B7">
        <v>0.13048681118503469</v>
      </c>
      <c r="C7">
        <v>6.1983091053996143E-3</v>
      </c>
      <c r="D7">
        <v>3.6338810236282437E-2</v>
      </c>
      <c r="E7">
        <v>1.4367477960601565E-3</v>
      </c>
      <c r="F7">
        <v>-0.10814959931853728</v>
      </c>
      <c r="G7">
        <v>4.3695426420549384E-3</v>
      </c>
      <c r="H7">
        <v>-0.48121928490399002</v>
      </c>
      <c r="I7">
        <v>1.8862063852774259E-2</v>
      </c>
      <c r="J7">
        <v>-0.16327725917473973</v>
      </c>
      <c r="K7">
        <v>6.660365895885199E-3</v>
      </c>
      <c r="L7">
        <v>-1.8411391010381434E-2</v>
      </c>
      <c r="M7">
        <v>7.3499638382654078E-4</v>
      </c>
      <c r="N7">
        <v>-4.9588638265110278E-2</v>
      </c>
      <c r="O7">
        <v>1.934007792242048E-3</v>
      </c>
      <c r="P7">
        <v>-0.15625626877243698</v>
      </c>
      <c r="Q7">
        <v>6.2093520551212839E-3</v>
      </c>
      <c r="R7">
        <v>6.9812754280421052E-2</v>
      </c>
      <c r="S7">
        <v>2.715847096833817E-3</v>
      </c>
      <c r="T7">
        <v>-0.43690924727960945</v>
      </c>
      <c r="U7">
        <v>1.7149235324299787E-2</v>
      </c>
      <c r="V7">
        <v>-0.10112457008822141</v>
      </c>
      <c r="W7">
        <v>3.9698785721873223E-3</v>
      </c>
      <c r="X7">
        <v>-2.5894115574478634E-2</v>
      </c>
      <c r="Y7">
        <v>1.0336118311291939E-3</v>
      </c>
      <c r="Z7">
        <v>-1.4056506811783429E-2</v>
      </c>
      <c r="AA7">
        <v>7.587894954546215E-4</v>
      </c>
      <c r="AB7">
        <v>-0.13019012067791563</v>
      </c>
      <c r="AC7">
        <v>5.1862553317488609E-3</v>
      </c>
      <c r="AD7">
        <v>-4.7411040583241214E-2</v>
      </c>
      <c r="AE7">
        <v>1.8383240826716266E-3</v>
      </c>
      <c r="AF7">
        <v>-3.7881875784667882E-2</v>
      </c>
      <c r="AG7">
        <v>1.5051677760276954E-3</v>
      </c>
      <c r="AH7">
        <v>-3.9710566857329738E-2</v>
      </c>
      <c r="AI7">
        <v>1.5665664521868634E-3</v>
      </c>
      <c r="AJ7">
        <v>-0.16149174872067185</v>
      </c>
      <c r="AK7">
        <v>6.460845158706402E-3</v>
      </c>
      <c r="AL7">
        <v>0.3785554908847758</v>
      </c>
      <c r="AM7">
        <v>1.7390851580152553E-2</v>
      </c>
      <c r="AN7">
        <v>-0.19979676487548881</v>
      </c>
      <c r="AO7">
        <v>7.9363942709339847E-3</v>
      </c>
      <c r="AP7">
        <v>-5.5616708423571172E-2</v>
      </c>
      <c r="AQ7">
        <v>2.3498992103447324E-3</v>
      </c>
    </row>
    <row r="8" spans="1:44" x14ac:dyDescent="0.2">
      <c r="A8">
        <v>0.5</v>
      </c>
      <c r="B8">
        <v>0.11197622114393735</v>
      </c>
      <c r="C8">
        <v>4.8075441166047774E-3</v>
      </c>
      <c r="D8">
        <v>0.1349474552091848</v>
      </c>
      <c r="E8">
        <v>4.5765470225213253E-3</v>
      </c>
      <c r="F8">
        <v>-0.25403600504282492</v>
      </c>
      <c r="G8">
        <v>8.8705268800750702E-3</v>
      </c>
      <c r="H8">
        <v>-0.93738529258028214</v>
      </c>
      <c r="I8">
        <v>3.1416648421954373E-2</v>
      </c>
      <c r="J8">
        <v>-0.38721509737130244</v>
      </c>
      <c r="K8">
        <v>1.3694925722109098E-2</v>
      </c>
      <c r="L8">
        <v>-3.2640033170485819E-2</v>
      </c>
      <c r="M8">
        <v>1.1214955409528415E-3</v>
      </c>
      <c r="N8">
        <v>-0.10359332070702622</v>
      </c>
      <c r="O8">
        <v>3.4482579563661132E-3</v>
      </c>
      <c r="P8">
        <v>-0.28677978034961771</v>
      </c>
      <c r="Q8">
        <v>9.7927611654280745E-3</v>
      </c>
      <c r="R8">
        <v>0.14226279761659555</v>
      </c>
      <c r="S8">
        <v>4.7188941913310538E-3</v>
      </c>
      <c r="T8">
        <v>-0.8094741466601767</v>
      </c>
      <c r="U8">
        <v>2.7181596458007527E-2</v>
      </c>
      <c r="V8">
        <v>-0.26802363569516796</v>
      </c>
      <c r="W8">
        <v>9.0019506647402627E-3</v>
      </c>
      <c r="X8">
        <v>-4.2670729362507022E-2</v>
      </c>
      <c r="Y8">
        <v>1.465952987313767E-3</v>
      </c>
      <c r="Z8">
        <v>-2.6260288301916429E-2</v>
      </c>
      <c r="AA8">
        <v>1.3132503722233927E-3</v>
      </c>
      <c r="AB8">
        <v>-0.17432284519290484</v>
      </c>
      <c r="AC8">
        <v>5.9724803645006515E-3</v>
      </c>
      <c r="AD8">
        <v>-6.4920415879019255E-2</v>
      </c>
      <c r="AE8">
        <v>2.1436983900053061E-3</v>
      </c>
      <c r="AF8">
        <v>-7.0609432839171857E-2</v>
      </c>
      <c r="AG8">
        <v>2.4107064553050531E-3</v>
      </c>
      <c r="AH8">
        <v>-6.1136053659371616E-2</v>
      </c>
      <c r="AI8">
        <v>2.0670697215025885E-3</v>
      </c>
      <c r="AJ8">
        <v>-0.24249491890515618</v>
      </c>
      <c r="AK8">
        <v>8.3563781888843294E-3</v>
      </c>
      <c r="AL8">
        <v>0.6195883909222919</v>
      </c>
      <c r="AM8">
        <v>2.552671758966513E-2</v>
      </c>
      <c r="AN8">
        <v>-0.28374555251797157</v>
      </c>
      <c r="AO8">
        <v>9.6838923397201872E-3</v>
      </c>
      <c r="AP8">
        <v>-0.13870406368391877</v>
      </c>
      <c r="AQ8">
        <v>5.1378848464440699E-3</v>
      </c>
    </row>
    <row r="9" spans="1:44" x14ac:dyDescent="0.2">
      <c r="A9">
        <v>0.45</v>
      </c>
      <c r="B9">
        <v>9.8795188217087784E-2</v>
      </c>
      <c r="C9">
        <v>9.7304389511775197E-3</v>
      </c>
      <c r="D9">
        <v>0.1164945457150337</v>
      </c>
      <c r="E9">
        <v>1.1056133055919603E-2</v>
      </c>
      <c r="F9">
        <v>-0.22944910963558812</v>
      </c>
      <c r="G9">
        <v>2.1859744879603644E-2</v>
      </c>
      <c r="H9">
        <v>-0.84504092813523557</v>
      </c>
      <c r="I9">
        <v>8.0080520643811159E-2</v>
      </c>
      <c r="J9">
        <v>-0.35430368101598869</v>
      </c>
      <c r="K9">
        <v>3.3813387818625647E-2</v>
      </c>
      <c r="L9">
        <v>-3.3356979959535238E-2</v>
      </c>
      <c r="M9">
        <v>3.1711527895628075E-3</v>
      </c>
      <c r="N9">
        <v>-9.9851166101947747E-2</v>
      </c>
      <c r="O9">
        <v>9.454369136983479E-3</v>
      </c>
      <c r="P9">
        <v>-0.26320822110350645</v>
      </c>
      <c r="Q9">
        <v>2.50023223994565E-2</v>
      </c>
      <c r="R9">
        <v>0.12889701078385629</v>
      </c>
      <c r="S9">
        <v>1.2199305061218801E-2</v>
      </c>
      <c r="T9">
        <v>-0.78924782799579396</v>
      </c>
      <c r="U9">
        <v>7.4811189819348187E-2</v>
      </c>
      <c r="V9">
        <v>-0.26471196750163045</v>
      </c>
      <c r="W9">
        <v>2.5092170786402405E-2</v>
      </c>
      <c r="X9">
        <v>-2.8305349453521211E-2</v>
      </c>
      <c r="Y9">
        <v>2.6908625941475242E-3</v>
      </c>
      <c r="Z9">
        <v>-2.6706797322599975E-2</v>
      </c>
      <c r="AA9">
        <v>2.7180756093531269E-3</v>
      </c>
      <c r="AB9">
        <v>-0.17050345193774535</v>
      </c>
      <c r="AC9">
        <v>1.6203214968998719E-2</v>
      </c>
      <c r="AD9">
        <v>-6.1181467665943394E-2</v>
      </c>
      <c r="AE9">
        <v>5.7872406646758837E-3</v>
      </c>
      <c r="AF9">
        <v>-7.8002505884984752E-2</v>
      </c>
      <c r="AG9">
        <v>7.4093440559842476E-3</v>
      </c>
      <c r="AH9">
        <v>-6.0960446307989025E-2</v>
      </c>
      <c r="AI9">
        <v>5.7833339520908982E-3</v>
      </c>
      <c r="AJ9">
        <v>-0.22716938750035481</v>
      </c>
      <c r="AK9">
        <v>2.1604606967375924E-2</v>
      </c>
      <c r="AL9">
        <v>0.61004428128870769</v>
      </c>
      <c r="AM9">
        <v>5.9630331262108587E-2</v>
      </c>
      <c r="AN9">
        <v>-0.27939193583638761</v>
      </c>
      <c r="AO9">
        <v>2.6537763392906297E-2</v>
      </c>
      <c r="AP9">
        <v>-0.14655298401481354</v>
      </c>
      <c r="AQ9">
        <v>1.4079234898472973E-2</v>
      </c>
    </row>
    <row r="10" spans="1:44" x14ac:dyDescent="0.2">
      <c r="A10">
        <v>0.5</v>
      </c>
      <c r="B10">
        <v>5.1836690495872487E-2</v>
      </c>
      <c r="C10">
        <v>2.2444426519100725E-3</v>
      </c>
      <c r="D10">
        <v>0.11382739494132241</v>
      </c>
      <c r="E10">
        <v>3.9127156442031533E-3</v>
      </c>
      <c r="F10">
        <v>-0.29402561967575386</v>
      </c>
      <c r="G10">
        <v>1.0398470383282071E-2</v>
      </c>
      <c r="H10">
        <v>-0.94762463817309595</v>
      </c>
      <c r="I10">
        <v>3.2201380620517292E-2</v>
      </c>
      <c r="J10">
        <v>-0.37574491644198765</v>
      </c>
      <c r="K10">
        <v>1.345528008018282E-2</v>
      </c>
      <c r="L10">
        <v>-3.3767377632626425E-2</v>
      </c>
      <c r="M10">
        <v>1.1755833821585123E-3</v>
      </c>
      <c r="N10">
        <v>-0.10399414915028597</v>
      </c>
      <c r="O10">
        <v>3.5103859407755399E-3</v>
      </c>
      <c r="P10">
        <v>-0.29249286002200892</v>
      </c>
      <c r="Q10">
        <v>1.0121649213801459E-2</v>
      </c>
      <c r="R10">
        <v>0.14532221083651503</v>
      </c>
      <c r="S10">
        <v>4.8887849334602607E-3</v>
      </c>
      <c r="T10">
        <v>-0.79222551198819713</v>
      </c>
      <c r="U10">
        <v>2.6970851753024324E-2</v>
      </c>
      <c r="V10">
        <v>-0.29814394267237093</v>
      </c>
      <c r="W10">
        <v>1.0152217206035189E-2</v>
      </c>
      <c r="X10">
        <v>-2.7745437272876136E-2</v>
      </c>
      <c r="Y10">
        <v>9.6581105697823616E-4</v>
      </c>
      <c r="Z10">
        <v>-3.465442780435872E-2</v>
      </c>
      <c r="AA10">
        <v>1.7438958751946044E-3</v>
      </c>
      <c r="AB10">
        <v>-0.18946712202247035</v>
      </c>
      <c r="AC10">
        <v>6.5777272934232035E-3</v>
      </c>
      <c r="AD10">
        <v>-6.358315779521978E-2</v>
      </c>
      <c r="AE10">
        <v>2.1296067466313059E-3</v>
      </c>
      <c r="AF10">
        <v>-8.2098304445642215E-2</v>
      </c>
      <c r="AG10">
        <v>2.8405153747873787E-3</v>
      </c>
      <c r="AH10">
        <v>-6.1831284415759871E-2</v>
      </c>
      <c r="AI10">
        <v>2.119138645444817E-3</v>
      </c>
      <c r="AJ10">
        <v>-0.24691592546902894</v>
      </c>
      <c r="AK10">
        <v>8.6206669515868431E-3</v>
      </c>
      <c r="AL10">
        <v>0.61865417204417505</v>
      </c>
      <c r="AM10">
        <v>2.5723278437154742E-2</v>
      </c>
      <c r="AN10">
        <v>-0.28482489367619479</v>
      </c>
      <c r="AO10">
        <v>9.8510927082817463E-3</v>
      </c>
      <c r="AP10">
        <v>-0.1563236473557971</v>
      </c>
      <c r="AQ10">
        <v>5.8565384822690412E-3</v>
      </c>
    </row>
    <row r="11" spans="1:44" x14ac:dyDescent="0.2">
      <c r="A11">
        <v>0.6</v>
      </c>
      <c r="B11">
        <v>-0.18766945520287712</v>
      </c>
      <c r="C11">
        <v>5.801134557803656E-3</v>
      </c>
      <c r="D11">
        <v>1.9894066404581953E-2</v>
      </c>
      <c r="E11">
        <v>3.2222918697752309E-4</v>
      </c>
      <c r="F11">
        <v>-0.45249540961061269</v>
      </c>
      <c r="G11">
        <v>8.2388437788616826E-3</v>
      </c>
      <c r="H11">
        <v>-1.3592728833214938</v>
      </c>
      <c r="I11">
        <v>2.0858985153675711E-2</v>
      </c>
      <c r="J11">
        <v>-0.57694530793503673</v>
      </c>
      <c r="K11">
        <v>1.0993794515681851E-2</v>
      </c>
      <c r="L11">
        <v>-6.6672698611713016E-2</v>
      </c>
      <c r="M11">
        <v>1.1408595079198968E-3</v>
      </c>
      <c r="N11">
        <v>-0.19952445715849162</v>
      </c>
      <c r="O11">
        <v>2.9608552633301746E-3</v>
      </c>
      <c r="P11">
        <v>-0.40102537430790269</v>
      </c>
      <c r="Q11">
        <v>6.6895757781945224E-3</v>
      </c>
      <c r="R11">
        <v>3.0016559745709822E-2</v>
      </c>
      <c r="S11">
        <v>4.3755088292462792E-4</v>
      </c>
      <c r="T11">
        <v>-0.3406202798622302</v>
      </c>
      <c r="U11">
        <v>5.2745943032200251E-3</v>
      </c>
      <c r="V11">
        <v>-0.59028045535251894</v>
      </c>
      <c r="W11">
        <v>9.149706231713732E-3</v>
      </c>
      <c r="X11">
        <v>-7.7973524414910067E-2</v>
      </c>
      <c r="Y11">
        <v>1.3335258752945275E-3</v>
      </c>
      <c r="Z11">
        <v>-0.11027099199886925</v>
      </c>
      <c r="AA11">
        <v>4.4288883036850196E-3</v>
      </c>
      <c r="AB11">
        <v>-0.31983703665650531</v>
      </c>
      <c r="AC11">
        <v>5.4093172983919373E-3</v>
      </c>
      <c r="AD11">
        <v>-0.11152703849321621</v>
      </c>
      <c r="AE11">
        <v>1.5873291252881999E-3</v>
      </c>
      <c r="AF11">
        <v>-0.11824056940252546</v>
      </c>
      <c r="AG11">
        <v>1.9709638864869577E-3</v>
      </c>
      <c r="AH11">
        <v>-0.13570090714825506</v>
      </c>
      <c r="AI11">
        <v>2.1686872062507863E-3</v>
      </c>
      <c r="AJ11">
        <v>-0.3478535954829739</v>
      </c>
      <c r="AK11">
        <v>6.0221356788999099E-3</v>
      </c>
      <c r="AL11">
        <v>3.1983528205196003E-2</v>
      </c>
      <c r="AM11">
        <v>9.1005311249571974E-4</v>
      </c>
      <c r="AN11">
        <v>-0.40702020276813883</v>
      </c>
      <c r="AO11">
        <v>6.7741233173816001E-3</v>
      </c>
      <c r="AP11">
        <v>-0.35994959828529582</v>
      </c>
      <c r="AQ11">
        <v>7.9216452679560668E-3</v>
      </c>
    </row>
    <row r="12" spans="1:44" x14ac:dyDescent="0.2">
      <c r="A12">
        <v>0.61</v>
      </c>
      <c r="B12">
        <v>8.9217874665109859E-2</v>
      </c>
      <c r="C12">
        <v>2.6898518729002829E-3</v>
      </c>
      <c r="D12">
        <v>0.19032288847275927</v>
      </c>
      <c r="E12">
        <v>2.7959366601188382E-3</v>
      </c>
      <c r="F12">
        <v>-0.35614982395420414</v>
      </c>
      <c r="G12">
        <v>6.0122409464640056E-3</v>
      </c>
      <c r="H12">
        <v>-1.1517733863246433</v>
      </c>
      <c r="I12">
        <v>1.5832167122829165E-2</v>
      </c>
      <c r="J12">
        <v>-0.53022400648705104</v>
      </c>
      <c r="K12">
        <v>9.4338060162409906E-3</v>
      </c>
      <c r="L12">
        <v>-3.5019530344800563E-2</v>
      </c>
      <c r="M12">
        <v>5.4954747642932129E-4</v>
      </c>
      <c r="N12">
        <v>-0.1175362508342869</v>
      </c>
      <c r="O12">
        <v>1.5489482611729724E-3</v>
      </c>
      <c r="P12">
        <v>-0.27512575865624822</v>
      </c>
      <c r="Q12">
        <v>4.1880728213805219E-3</v>
      </c>
      <c r="R12">
        <v>1.8191091170038639E-2</v>
      </c>
      <c r="S12">
        <v>2.3433911485732747E-4</v>
      </c>
      <c r="T12">
        <v>-0.13283438021656929</v>
      </c>
      <c r="U12">
        <v>1.8466029756920206E-3</v>
      </c>
      <c r="V12">
        <v>-0.31294303117943645</v>
      </c>
      <c r="W12">
        <v>4.3557403408258227E-3</v>
      </c>
      <c r="X12">
        <v>-2.4814594002322464E-2</v>
      </c>
      <c r="Y12">
        <v>3.8916050420555892E-4</v>
      </c>
      <c r="Z12">
        <v>-3.3754457266198128E-2</v>
      </c>
      <c r="AA12">
        <v>1.3360031183316124E-3</v>
      </c>
      <c r="AB12">
        <v>-0.15890925834918687</v>
      </c>
      <c r="AC12">
        <v>2.4592459373549811E-3</v>
      </c>
      <c r="AD12">
        <v>-7.2945028407366871E-2</v>
      </c>
      <c r="AE12">
        <v>9.1116745410120483E-4</v>
      </c>
      <c r="AF12">
        <v>-0.1011099673228652</v>
      </c>
      <c r="AG12">
        <v>1.5377974471265778E-3</v>
      </c>
      <c r="AH12">
        <v>-5.9461113193070625E-2</v>
      </c>
      <c r="AI12">
        <v>8.5933952522821583E-4</v>
      </c>
      <c r="AJ12">
        <v>-0.20803965174624581</v>
      </c>
      <c r="AK12">
        <v>3.3102129442765869E-3</v>
      </c>
      <c r="AL12">
        <v>1.7225912353249901E-2</v>
      </c>
      <c r="AM12">
        <v>4.7584651160558861E-4</v>
      </c>
      <c r="AN12">
        <v>-0.26263161570962196</v>
      </c>
      <c r="AO12">
        <v>3.9869526943700972E-3</v>
      </c>
      <c r="AP12">
        <v>-0.1945430183078368</v>
      </c>
      <c r="AQ12">
        <v>4.0705368780392746E-3</v>
      </c>
    </row>
    <row r="13" spans="1:44" x14ac:dyDescent="0.2">
      <c r="A13">
        <v>0.61299999999999999</v>
      </c>
      <c r="B13">
        <v>4.1561919915088827E-2</v>
      </c>
      <c r="C13">
        <v>1.3583123211059354E-3</v>
      </c>
      <c r="D13">
        <v>0.1337249054628506</v>
      </c>
      <c r="E13">
        <v>2.5893088951158181E-3</v>
      </c>
      <c r="F13">
        <v>-0.39446057980540328</v>
      </c>
      <c r="G13">
        <v>8.3126305867249357E-3</v>
      </c>
      <c r="H13">
        <v>-1.3531931676254445</v>
      </c>
      <c r="I13">
        <v>2.5245785968939789E-2</v>
      </c>
      <c r="J13">
        <v>-0.55603417015342116</v>
      </c>
      <c r="K13">
        <v>1.2127061940272884E-2</v>
      </c>
      <c r="L13">
        <v>-5.2528197996147649E-2</v>
      </c>
      <c r="M13">
        <v>1.0575937538469687E-3</v>
      </c>
      <c r="N13">
        <v>-0.16987894641890083</v>
      </c>
      <c r="O13">
        <v>3.0990013725652721E-3</v>
      </c>
      <c r="P13">
        <v>-0.31701647687679163</v>
      </c>
      <c r="Q13">
        <v>6.2672695958361675E-3</v>
      </c>
      <c r="R13">
        <v>1.6193645585543953E-2</v>
      </c>
      <c r="S13">
        <v>2.9196267121869103E-4</v>
      </c>
      <c r="T13">
        <v>-0.18415226068944188</v>
      </c>
      <c r="U13">
        <v>3.4567998913015525E-3</v>
      </c>
      <c r="V13">
        <v>-0.43565857408705516</v>
      </c>
      <c r="W13">
        <v>8.1834474000114545E-3</v>
      </c>
      <c r="X13">
        <v>-5.0174977858524247E-2</v>
      </c>
      <c r="Y13">
        <v>1.0098283727378468E-3</v>
      </c>
      <c r="Z13">
        <v>-5.2594591131485201E-2</v>
      </c>
      <c r="AA13">
        <v>2.1848566518042041E-3</v>
      </c>
      <c r="AB13">
        <v>-0.21490669299735998</v>
      </c>
      <c r="AC13">
        <v>4.2906775545516786E-3</v>
      </c>
      <c r="AD13">
        <v>-8.2219749492520353E-2</v>
      </c>
      <c r="AE13">
        <v>1.4595852758245449E-3</v>
      </c>
      <c r="AF13">
        <v>-0.12009822629983417</v>
      </c>
      <c r="AG13">
        <v>2.3730627262589475E-3</v>
      </c>
      <c r="AH13">
        <v>-9.4960329944743654E-2</v>
      </c>
      <c r="AI13">
        <v>1.8215988812309391E-3</v>
      </c>
      <c r="AJ13">
        <v>-0.256654180393667</v>
      </c>
      <c r="AK13">
        <v>5.2113293846055529E-3</v>
      </c>
      <c r="AL13">
        <v>7.6396054043931473E-3</v>
      </c>
      <c r="AM13">
        <v>2.3199659650947879E-4</v>
      </c>
      <c r="AN13">
        <v>-0.30364762856508737</v>
      </c>
      <c r="AO13">
        <v>5.993249252881464E-3</v>
      </c>
      <c r="AP13">
        <v>-0.28426775544180044</v>
      </c>
      <c r="AQ13">
        <v>6.9451544979808313E-3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D6FB-EDB8-D74C-B22B-DCEEFEC9D61D}">
  <dimension ref="A1:W15"/>
  <sheetViews>
    <sheetView workbookViewId="0">
      <selection activeCell="U18" sqref="U18"/>
    </sheetView>
  </sheetViews>
  <sheetFormatPr baseColWidth="10" defaultRowHeight="16" x14ac:dyDescent="0.2"/>
  <cols>
    <col min="1" max="1" width="28.6640625" customWidth="1"/>
  </cols>
  <sheetData>
    <row r="1" spans="1:23" x14ac:dyDescent="0.2">
      <c r="N1" s="29" t="s">
        <v>107</v>
      </c>
      <c r="O1" s="29"/>
      <c r="P1" s="29"/>
      <c r="Q1" s="29"/>
      <c r="R1" s="29"/>
      <c r="S1" s="29" t="s">
        <v>106</v>
      </c>
      <c r="T1" s="29"/>
      <c r="U1" s="29"/>
      <c r="V1" s="29"/>
      <c r="W1" s="29"/>
    </row>
    <row r="2" spans="1:23" x14ac:dyDescent="0.2">
      <c r="A2" t="s">
        <v>60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112</v>
      </c>
      <c r="M2" t="s">
        <v>113</v>
      </c>
      <c r="N2">
        <v>0.15</v>
      </c>
      <c r="O2">
        <v>0.3</v>
      </c>
      <c r="P2">
        <v>0.45</v>
      </c>
      <c r="Q2">
        <v>0.5</v>
      </c>
      <c r="R2">
        <v>0.6</v>
      </c>
      <c r="S2">
        <v>0.15</v>
      </c>
      <c r="T2">
        <v>0.3</v>
      </c>
      <c r="U2">
        <v>0.45</v>
      </c>
      <c r="V2">
        <v>0.5</v>
      </c>
      <c r="W2">
        <v>0.6</v>
      </c>
    </row>
    <row r="3" spans="1:23" x14ac:dyDescent="0.2">
      <c r="A3" t="s">
        <v>34</v>
      </c>
      <c r="B3">
        <v>-4.6704699999999999</v>
      </c>
      <c r="C3">
        <v>-4.7056399999999998</v>
      </c>
      <c r="D3">
        <v>-4.5427</v>
      </c>
      <c r="E3">
        <v>-8.9038400000000006</v>
      </c>
      <c r="F3">
        <v>-9.3071400000000004</v>
      </c>
      <c r="G3">
        <v>-8.9268000000000001</v>
      </c>
      <c r="H3">
        <v>-14.233000000000001</v>
      </c>
      <c r="I3">
        <v>-16.411380000000001</v>
      </c>
      <c r="J3">
        <v>-17.321020000000001</v>
      </c>
      <c r="K3">
        <v>-20.439859999999999</v>
      </c>
      <c r="L3">
        <v>-16.71773</v>
      </c>
      <c r="M3">
        <v>-17.803509999999999</v>
      </c>
      <c r="N3">
        <f>AVERAGE(B3:D3)</f>
        <v>-4.6396033333333335</v>
      </c>
      <c r="O3">
        <f>AVERAGE(E3:G3)</f>
        <v>-9.0459266666666664</v>
      </c>
      <c r="P3">
        <f>AVERAGE(H3)</f>
        <v>-14.233000000000001</v>
      </c>
      <c r="Q3">
        <f>AVERAGE(I3:J3)</f>
        <v>-16.866199999999999</v>
      </c>
      <c r="R3">
        <f>AVERAGE(K3:M3)</f>
        <v>-18.320366666666668</v>
      </c>
      <c r="S3">
        <f>_xlfn.STDEV.P(B3:D3)</f>
        <v>7.0009162416231022E-2</v>
      </c>
      <c r="T3">
        <f>_xlfn.STDEV.P(E3:G3)</f>
        <v>0.18494340491680752</v>
      </c>
      <c r="U3">
        <f>_xlfn.STDEV.P(H3)</f>
        <v>0</v>
      </c>
      <c r="V3">
        <f>_xlfn.STDEV.P(I3:J3)</f>
        <v>0.45481999999999978</v>
      </c>
      <c r="W3">
        <f>_xlfn.STDEV.P(K3:M3)</f>
        <v>1.5628859085323179</v>
      </c>
    </row>
    <row r="4" spans="1:23" x14ac:dyDescent="0.2">
      <c r="A4" t="s">
        <v>17</v>
      </c>
      <c r="B4">
        <v>3.0634600000000001</v>
      </c>
      <c r="C4">
        <v>3.45187</v>
      </c>
      <c r="D4">
        <v>3.4927899999999998</v>
      </c>
      <c r="E4">
        <v>6.0742000000000003</v>
      </c>
      <c r="F4">
        <v>5.1837</v>
      </c>
      <c r="G4">
        <v>4.9675900000000004</v>
      </c>
      <c r="H4">
        <v>4.3114600000000003</v>
      </c>
      <c r="I4">
        <v>2.6438700000000002</v>
      </c>
      <c r="J4">
        <v>2.3608500000000001</v>
      </c>
      <c r="K4">
        <v>0.76161999999999996</v>
      </c>
      <c r="L4">
        <v>0.66305999999999998</v>
      </c>
      <c r="M4">
        <v>0.66871000000000003</v>
      </c>
      <c r="N4">
        <f t="shared" ref="N4:N15" si="0">AVERAGE(B4:D4)</f>
        <v>3.3360400000000001</v>
      </c>
      <c r="O4">
        <f t="shared" ref="O4:O13" si="1">AVERAGE(E4:G4)</f>
        <v>5.4084966666666672</v>
      </c>
      <c r="P4">
        <f t="shared" ref="P4:P13" si="2">AVERAGE(H4)</f>
        <v>4.3114600000000003</v>
      </c>
      <c r="Q4">
        <f t="shared" ref="Q4:Q13" si="3">AVERAGE(I4:J4)</f>
        <v>2.5023600000000004</v>
      </c>
      <c r="R4">
        <f t="shared" ref="R4:R15" si="4">AVERAGE(K4:M4)</f>
        <v>0.69779666666666662</v>
      </c>
      <c r="S4">
        <f t="shared" ref="S4:S13" si="5">_xlfn.STDEV.P(B4:D4)</f>
        <v>0.19346576596390375</v>
      </c>
      <c r="T4">
        <f t="shared" ref="T4:T13" si="6">_xlfn.STDEV.P(E4:G4)</f>
        <v>0.47892002048590765</v>
      </c>
      <c r="U4">
        <f t="shared" ref="U4:U13" si="7">_xlfn.STDEV.P(H4)</f>
        <v>0</v>
      </c>
      <c r="V4">
        <f t="shared" ref="V4:V13" si="8">_xlfn.STDEV.P(I4:J4)</f>
        <v>0.14151000000000002</v>
      </c>
      <c r="W4">
        <f t="shared" ref="W4:W15" si="9">_xlfn.STDEV.P(K4:M4)</f>
        <v>4.5188818921892103E-2</v>
      </c>
    </row>
    <row r="5" spans="1:23" x14ac:dyDescent="0.2">
      <c r="A5" t="s">
        <v>18</v>
      </c>
      <c r="B5">
        <v>3.0634600000000001</v>
      </c>
      <c r="C5">
        <v>3.45187</v>
      </c>
      <c r="D5">
        <v>3.4927899999999998</v>
      </c>
      <c r="E5">
        <v>6.0742000000000003</v>
      </c>
      <c r="F5">
        <v>5.1837</v>
      </c>
      <c r="G5">
        <v>4.9675900000000004</v>
      </c>
      <c r="H5">
        <v>4.3114600000000003</v>
      </c>
      <c r="I5">
        <v>2.6438700000000002</v>
      </c>
      <c r="J5">
        <v>2.3608500000000001</v>
      </c>
      <c r="K5">
        <v>0.76161999999999996</v>
      </c>
      <c r="L5">
        <v>0.66305999999999998</v>
      </c>
      <c r="M5">
        <v>0.66871000000000003</v>
      </c>
      <c r="N5">
        <f t="shared" si="0"/>
        <v>3.3360400000000001</v>
      </c>
      <c r="O5">
        <f t="shared" si="1"/>
        <v>5.4084966666666672</v>
      </c>
      <c r="P5">
        <f t="shared" si="2"/>
        <v>4.3114600000000003</v>
      </c>
      <c r="Q5">
        <f t="shared" si="3"/>
        <v>2.5023600000000004</v>
      </c>
      <c r="R5">
        <f t="shared" si="4"/>
        <v>0.69779666666666662</v>
      </c>
      <c r="S5">
        <f t="shared" si="5"/>
        <v>0.19346576596390375</v>
      </c>
      <c r="T5">
        <f t="shared" si="6"/>
        <v>0.47892002048590765</v>
      </c>
      <c r="U5">
        <f t="shared" si="7"/>
        <v>0</v>
      </c>
      <c r="V5">
        <f t="shared" si="8"/>
        <v>0.14151000000000002</v>
      </c>
      <c r="W5">
        <f t="shared" si="9"/>
        <v>4.5188818921892103E-2</v>
      </c>
    </row>
    <row r="6" spans="1:23" x14ac:dyDescent="0.2">
      <c r="A6" t="s">
        <v>19</v>
      </c>
      <c r="B6">
        <v>6.4376199999999999</v>
      </c>
      <c r="C6">
        <v>7.0537200000000002</v>
      </c>
      <c r="D6">
        <v>7.1179199999999998</v>
      </c>
      <c r="E6">
        <v>12.698589999999999</v>
      </c>
      <c r="F6">
        <v>11.162380000000001</v>
      </c>
      <c r="G6">
        <v>10.379429999999999</v>
      </c>
      <c r="H6">
        <v>8.8881499999999996</v>
      </c>
      <c r="I6">
        <v>5.2999599999999996</v>
      </c>
      <c r="J6">
        <v>4.6127599999999997</v>
      </c>
      <c r="K6">
        <v>1.3149</v>
      </c>
      <c r="L6">
        <v>1.11198</v>
      </c>
      <c r="M6">
        <v>1.01006</v>
      </c>
      <c r="N6">
        <f t="shared" si="0"/>
        <v>6.8697533333333327</v>
      </c>
      <c r="O6">
        <f t="shared" si="1"/>
        <v>11.413466666666666</v>
      </c>
      <c r="P6">
        <f t="shared" si="2"/>
        <v>8.8881499999999996</v>
      </c>
      <c r="Q6">
        <f t="shared" si="3"/>
        <v>4.9563600000000001</v>
      </c>
      <c r="R6">
        <f t="shared" si="4"/>
        <v>1.1456466666666667</v>
      </c>
      <c r="S6">
        <f t="shared" si="5"/>
        <v>0.30668640153891552</v>
      </c>
      <c r="T6">
        <f t="shared" si="6"/>
        <v>0.96329613378003098</v>
      </c>
      <c r="U6">
        <f t="shared" si="7"/>
        <v>0</v>
      </c>
      <c r="V6">
        <f t="shared" si="8"/>
        <v>0.34359999999999991</v>
      </c>
      <c r="W6">
        <f t="shared" si="9"/>
        <v>0.12670685257273528</v>
      </c>
    </row>
    <row r="7" spans="1:23" x14ac:dyDescent="0.2">
      <c r="A7" t="s">
        <v>35</v>
      </c>
      <c r="B7">
        <v>1.23291</v>
      </c>
      <c r="C7">
        <v>0.86414000000000002</v>
      </c>
      <c r="D7">
        <v>0.72792000000000001</v>
      </c>
      <c r="E7">
        <v>2.2959399999999999</v>
      </c>
      <c r="F7">
        <v>3.83175</v>
      </c>
      <c r="G7">
        <v>3.4832399999999999</v>
      </c>
      <c r="H7">
        <v>15.397539999999999</v>
      </c>
      <c r="I7">
        <v>21.88917</v>
      </c>
      <c r="J7">
        <v>22.370090000000001</v>
      </c>
      <c r="K7">
        <v>27.840109999999999</v>
      </c>
      <c r="L7">
        <v>27.01192</v>
      </c>
      <c r="M7">
        <v>27.43515</v>
      </c>
      <c r="N7">
        <f t="shared" si="0"/>
        <v>0.9416566666666667</v>
      </c>
      <c r="O7">
        <f t="shared" si="1"/>
        <v>3.2036433333333334</v>
      </c>
      <c r="P7">
        <f t="shared" si="2"/>
        <v>15.397539999999999</v>
      </c>
      <c r="Q7">
        <f t="shared" si="3"/>
        <v>22.129629999999999</v>
      </c>
      <c r="R7">
        <f t="shared" si="4"/>
        <v>27.429060000000003</v>
      </c>
      <c r="S7">
        <f t="shared" si="5"/>
        <v>0.21332346367794477</v>
      </c>
      <c r="T7">
        <f t="shared" si="6"/>
        <v>0.65742366402664765</v>
      </c>
      <c r="U7">
        <f t="shared" si="7"/>
        <v>0</v>
      </c>
      <c r="V7">
        <f t="shared" si="8"/>
        <v>0.24046000000000056</v>
      </c>
      <c r="W7">
        <f t="shared" si="9"/>
        <v>0.33813457390019508</v>
      </c>
    </row>
    <row r="8" spans="1:23" x14ac:dyDescent="0.2">
      <c r="A8" t="s">
        <v>22</v>
      </c>
      <c r="B8">
        <v>0.21566181769496032</v>
      </c>
      <c r="C8">
        <v>0.22146506896243123</v>
      </c>
      <c r="D8">
        <v>0.20969334832645756</v>
      </c>
      <c r="E8">
        <v>0.4082560937242718</v>
      </c>
      <c r="F8">
        <v>0.39487054992058451</v>
      </c>
      <c r="G8">
        <v>0.3785554908847758</v>
      </c>
      <c r="H8">
        <v>0.61004428128870769</v>
      </c>
      <c r="I8">
        <v>0.6195883909222919</v>
      </c>
      <c r="J8">
        <v>0.61865417204417505</v>
      </c>
      <c r="K8">
        <v>3.1983528205196003E-2</v>
      </c>
      <c r="L8">
        <v>1.7229999999999999E-2</v>
      </c>
      <c r="M8">
        <v>7.6400000000000001E-3</v>
      </c>
      <c r="N8">
        <f t="shared" si="0"/>
        <v>0.21560674499461638</v>
      </c>
      <c r="O8">
        <f t="shared" si="1"/>
        <v>0.39389404484321072</v>
      </c>
      <c r="P8">
        <f t="shared" si="2"/>
        <v>0.61004428128870769</v>
      </c>
      <c r="Q8">
        <f t="shared" si="3"/>
        <v>0.61912128148323342</v>
      </c>
      <c r="R8">
        <f t="shared" si="4"/>
        <v>1.8951176068398669E-2</v>
      </c>
      <c r="S8">
        <f t="shared" si="5"/>
        <v>4.8059426015850072E-3</v>
      </c>
      <c r="T8">
        <f t="shared" si="6"/>
        <v>1.2144865139417893E-2</v>
      </c>
      <c r="U8">
        <f t="shared" si="7"/>
        <v>0</v>
      </c>
      <c r="V8">
        <f t="shared" si="8"/>
        <v>4.6710943905842184E-4</v>
      </c>
      <c r="W8">
        <f t="shared" si="9"/>
        <v>1.0012448140959812E-2</v>
      </c>
    </row>
    <row r="9" spans="1:23" x14ac:dyDescent="0.2">
      <c r="A9" t="s">
        <v>37</v>
      </c>
      <c r="B9">
        <v>-0.27819185761024662</v>
      </c>
      <c r="C9">
        <v>-0.28182137088484094</v>
      </c>
      <c r="D9">
        <v>-0.2762717487617426</v>
      </c>
      <c r="E9">
        <v>-0.53040919628980288</v>
      </c>
      <c r="F9">
        <v>-0.50463270430241669</v>
      </c>
      <c r="G9">
        <v>-0.43690924727960945</v>
      </c>
      <c r="H9">
        <v>-0.78924782799579396</v>
      </c>
      <c r="I9">
        <v>-0.8094741466601767</v>
      </c>
      <c r="J9">
        <v>-0.79222551198819713</v>
      </c>
      <c r="K9">
        <v>-0.3406202798622302</v>
      </c>
      <c r="L9">
        <v>-0.13283</v>
      </c>
      <c r="M9">
        <v>-0.18415000000000001</v>
      </c>
      <c r="N9">
        <f t="shared" si="0"/>
        <v>-0.27876165908561007</v>
      </c>
      <c r="O9">
        <f t="shared" si="1"/>
        <v>-0.490650382623943</v>
      </c>
      <c r="P9">
        <f t="shared" si="2"/>
        <v>-0.78924782799579396</v>
      </c>
      <c r="Q9">
        <f t="shared" si="3"/>
        <v>-0.80084982932418691</v>
      </c>
      <c r="R9">
        <f t="shared" si="4"/>
        <v>-0.21920009328741008</v>
      </c>
      <c r="S9">
        <f t="shared" si="5"/>
        <v>2.3011709654420717E-3</v>
      </c>
      <c r="T9">
        <f t="shared" si="6"/>
        <v>3.9430860214367029E-2</v>
      </c>
      <c r="U9">
        <f t="shared" si="7"/>
        <v>0</v>
      </c>
      <c r="V9">
        <f t="shared" si="8"/>
        <v>8.624317335989784E-3</v>
      </c>
      <c r="W9">
        <f t="shared" si="9"/>
        <v>8.8376399115367515E-2</v>
      </c>
    </row>
    <row r="10" spans="1:23" x14ac:dyDescent="0.2">
      <c r="A10" t="s">
        <v>105</v>
      </c>
      <c r="B10">
        <v>0.37258999999999998</v>
      </c>
      <c r="C10">
        <v>0.36959999999999998</v>
      </c>
      <c r="D10">
        <v>0.33916000000000002</v>
      </c>
      <c r="E10">
        <v>0.63719999999999999</v>
      </c>
      <c r="F10">
        <v>0.61699999999999999</v>
      </c>
      <c r="G10">
        <v>0.64600999999999997</v>
      </c>
      <c r="H10">
        <v>1.2628999999999999</v>
      </c>
      <c r="I10">
        <v>1.4329400000000001</v>
      </c>
      <c r="J10">
        <v>1.29799</v>
      </c>
      <c r="K10">
        <v>0.64354</v>
      </c>
      <c r="L10">
        <v>0.53795000000000004</v>
      </c>
      <c r="M10">
        <v>0.67596999999999996</v>
      </c>
      <c r="N10">
        <f t="shared" si="0"/>
        <v>0.36044999999999999</v>
      </c>
      <c r="O10">
        <f t="shared" si="1"/>
        <v>0.63340333333333332</v>
      </c>
      <c r="P10">
        <f t="shared" si="2"/>
        <v>1.2628999999999999</v>
      </c>
      <c r="Q10">
        <f t="shared" si="3"/>
        <v>1.3654649999999999</v>
      </c>
      <c r="R10">
        <f t="shared" si="4"/>
        <v>0.61915333333333333</v>
      </c>
      <c r="S10">
        <f t="shared" si="5"/>
        <v>1.5103710360923442E-2</v>
      </c>
      <c r="T10">
        <f t="shared" si="6"/>
        <v>1.214375102218786E-2</v>
      </c>
      <c r="U10">
        <f t="shared" si="7"/>
        <v>0</v>
      </c>
      <c r="V10">
        <f t="shared" si="8"/>
        <v>6.7475000000000063E-2</v>
      </c>
      <c r="W10">
        <f t="shared" si="9"/>
        <v>5.8926011422988901E-2</v>
      </c>
    </row>
    <row r="11" spans="1:23" x14ac:dyDescent="0.2">
      <c r="A11" t="s">
        <v>54</v>
      </c>
      <c r="B11">
        <v>1.9482170717677879E-2</v>
      </c>
      <c r="C11">
        <v>2.5729864035753103E-2</v>
      </c>
      <c r="D11">
        <v>2.7262928480360573E-2</v>
      </c>
      <c r="E11">
        <v>6.4593803906072528E-2</v>
      </c>
      <c r="F11">
        <v>6.736570328122729E-2</v>
      </c>
      <c r="G11">
        <v>6.9812754280421052E-2</v>
      </c>
      <c r="H11">
        <v>0.12889701078385629</v>
      </c>
      <c r="I11">
        <v>0.14226279761659555</v>
      </c>
      <c r="J11">
        <v>0.14532221083651503</v>
      </c>
      <c r="K11">
        <v>3.0016559745709822E-2</v>
      </c>
      <c r="L11">
        <v>1.8190000000000001E-2</v>
      </c>
      <c r="M11">
        <v>1.619E-2</v>
      </c>
      <c r="N11">
        <f t="shared" si="0"/>
        <v>2.415832107793052E-2</v>
      </c>
      <c r="O11">
        <f t="shared" si="1"/>
        <v>6.7257420489240285E-2</v>
      </c>
      <c r="P11">
        <f t="shared" si="2"/>
        <v>0.12889701078385629</v>
      </c>
      <c r="Q11">
        <f t="shared" si="3"/>
        <v>0.14379250422655529</v>
      </c>
      <c r="R11">
        <f t="shared" si="4"/>
        <v>2.1465519915236608E-2</v>
      </c>
      <c r="S11">
        <f t="shared" si="5"/>
        <v>3.3652496976795117E-3</v>
      </c>
      <c r="T11">
        <f t="shared" si="6"/>
        <v>2.1320029119364925E-3</v>
      </c>
      <c r="U11">
        <f t="shared" si="7"/>
        <v>0</v>
      </c>
      <c r="V11">
        <f t="shared" si="8"/>
        <v>1.5297066099597412E-3</v>
      </c>
      <c r="W11">
        <f t="shared" si="9"/>
        <v>6.1013775295285875E-3</v>
      </c>
    </row>
    <row r="12" spans="1:23" x14ac:dyDescent="0.2">
      <c r="A12" t="s">
        <v>108</v>
      </c>
      <c r="B12">
        <f>SUM(B4:B5)</f>
        <v>6.1269200000000001</v>
      </c>
      <c r="C12">
        <f t="shared" ref="C12:M12" si="10">SUM(C4:C5)</f>
        <v>6.90374</v>
      </c>
      <c r="D12">
        <f t="shared" si="10"/>
        <v>6.9855799999999997</v>
      </c>
      <c r="E12">
        <f t="shared" si="10"/>
        <v>12.148400000000001</v>
      </c>
      <c r="F12">
        <f t="shared" si="10"/>
        <v>10.3674</v>
      </c>
      <c r="G12">
        <f t="shared" si="10"/>
        <v>9.9351800000000008</v>
      </c>
      <c r="H12">
        <f t="shared" si="10"/>
        <v>8.6229200000000006</v>
      </c>
      <c r="I12">
        <f t="shared" si="10"/>
        <v>5.2877400000000003</v>
      </c>
      <c r="J12">
        <f t="shared" si="10"/>
        <v>4.7217000000000002</v>
      </c>
      <c r="K12">
        <f t="shared" si="10"/>
        <v>1.5232399999999999</v>
      </c>
      <c r="L12">
        <f t="shared" si="10"/>
        <v>1.32612</v>
      </c>
      <c r="M12">
        <f t="shared" si="10"/>
        <v>1.3374200000000001</v>
      </c>
      <c r="N12">
        <f t="shared" si="0"/>
        <v>6.6720800000000002</v>
      </c>
      <c r="O12">
        <f t="shared" si="1"/>
        <v>10.816993333333334</v>
      </c>
      <c r="P12">
        <f t="shared" si="2"/>
        <v>8.6229200000000006</v>
      </c>
      <c r="Q12">
        <f t="shared" si="3"/>
        <v>5.0047200000000007</v>
      </c>
      <c r="R12">
        <f t="shared" si="4"/>
        <v>1.3955933333333332</v>
      </c>
      <c r="S12">
        <f t="shared" si="5"/>
        <v>0.38693153192780749</v>
      </c>
      <c r="T12">
        <f t="shared" si="6"/>
        <v>0.9578400409718153</v>
      </c>
      <c r="U12">
        <f t="shared" si="7"/>
        <v>0</v>
      </c>
      <c r="V12">
        <f t="shared" si="8"/>
        <v>0.28302000000000005</v>
      </c>
      <c r="W12">
        <f t="shared" si="9"/>
        <v>9.0377637843784206E-2</v>
      </c>
    </row>
    <row r="13" spans="1:23" x14ac:dyDescent="0.2">
      <c r="A13" t="s">
        <v>109</v>
      </c>
      <c r="B13">
        <f>SUM(B4:B6)</f>
        <v>12.564540000000001</v>
      </c>
      <c r="C13">
        <f t="shared" ref="C13:M13" si="11">SUM(C4:C6)</f>
        <v>13.957460000000001</v>
      </c>
      <c r="D13">
        <f t="shared" si="11"/>
        <v>14.1035</v>
      </c>
      <c r="E13">
        <f t="shared" si="11"/>
        <v>24.846989999999998</v>
      </c>
      <c r="F13">
        <f t="shared" si="11"/>
        <v>21.529780000000002</v>
      </c>
      <c r="G13">
        <f t="shared" si="11"/>
        <v>20.314610000000002</v>
      </c>
      <c r="H13">
        <f t="shared" si="11"/>
        <v>17.51107</v>
      </c>
      <c r="I13">
        <f t="shared" si="11"/>
        <v>10.5877</v>
      </c>
      <c r="J13">
        <f t="shared" si="11"/>
        <v>9.33446</v>
      </c>
      <c r="K13">
        <f t="shared" si="11"/>
        <v>2.8381400000000001</v>
      </c>
      <c r="L13">
        <f t="shared" si="11"/>
        <v>2.4380999999999999</v>
      </c>
      <c r="M13">
        <f t="shared" si="11"/>
        <v>2.34748</v>
      </c>
      <c r="N13">
        <f t="shared" si="0"/>
        <v>13.541833333333335</v>
      </c>
      <c r="O13">
        <f t="shared" si="1"/>
        <v>22.230460000000004</v>
      </c>
      <c r="P13">
        <f t="shared" si="2"/>
        <v>17.51107</v>
      </c>
      <c r="Q13">
        <f t="shared" si="3"/>
        <v>9.961079999999999</v>
      </c>
      <c r="R13">
        <f t="shared" si="4"/>
        <v>2.5412399999999997</v>
      </c>
      <c r="S13">
        <f t="shared" si="5"/>
        <v>0.69361786546259663</v>
      </c>
      <c r="T13">
        <f t="shared" si="6"/>
        <v>1.9155210714755033</v>
      </c>
      <c r="U13">
        <f t="shared" si="7"/>
        <v>0</v>
      </c>
      <c r="V13">
        <f t="shared" si="8"/>
        <v>0.62661999999999995</v>
      </c>
      <c r="W13">
        <f t="shared" si="9"/>
        <v>0.21317473834079564</v>
      </c>
    </row>
    <row r="14" spans="1:23" x14ac:dyDescent="0.2">
      <c r="A14" t="s">
        <v>110</v>
      </c>
      <c r="B14">
        <f>-(B7*3)/(B3*6)</f>
        <v>0.13198992820851005</v>
      </c>
      <c r="C14">
        <f t="shared" ref="C14:J14" si="12">-(C7*3)/(C3*6)</f>
        <v>9.1819603709591052E-2</v>
      </c>
      <c r="D14">
        <f t="shared" si="12"/>
        <v>8.0119752570057448E-2</v>
      </c>
      <c r="E14">
        <f t="shared" si="12"/>
        <v>0.12892976513504284</v>
      </c>
      <c r="F14">
        <f t="shared" si="12"/>
        <v>0.20585002481965459</v>
      </c>
      <c r="G14">
        <f t="shared" si="12"/>
        <v>0.19510014786933727</v>
      </c>
      <c r="H14">
        <f t="shared" si="12"/>
        <v>0.540909857373709</v>
      </c>
      <c r="I14">
        <f t="shared" si="12"/>
        <v>0.66688998731368099</v>
      </c>
      <c r="J14">
        <f t="shared" si="12"/>
        <v>0.64574978840738018</v>
      </c>
      <c r="K14">
        <f>-(K7*3)/(K3*6)</f>
        <v>0.68102496788138467</v>
      </c>
      <c r="L14">
        <f t="shared" ref="L14:M14" si="13">-(L7*3)/(L3*6)</f>
        <v>0.80788240987263227</v>
      </c>
      <c r="M14">
        <f t="shared" si="13"/>
        <v>0.77049834555096175</v>
      </c>
      <c r="N14">
        <f t="shared" si="0"/>
        <v>0.10130976149605285</v>
      </c>
      <c r="O14">
        <f t="shared" ref="O14:O15" si="14">AVERAGE(E14:G14)</f>
        <v>0.17662664594134489</v>
      </c>
      <c r="P14">
        <f t="shared" ref="P14:P15" si="15">AVERAGE(H14)</f>
        <v>0.540909857373709</v>
      </c>
      <c r="Q14">
        <f t="shared" ref="Q14:Q15" si="16">AVERAGE(I14:J14)</f>
        <v>0.65631988786053053</v>
      </c>
      <c r="R14">
        <f t="shared" si="4"/>
        <v>0.75313524110165952</v>
      </c>
      <c r="S14">
        <f t="shared" ref="S14:S15" si="17">_xlfn.STDEV.P(B14:D14)</f>
        <v>2.2213751015980106E-2</v>
      </c>
      <c r="T14">
        <f t="shared" ref="T14:T15" si="18">_xlfn.STDEV.P(E14:G14)</f>
        <v>3.4011118697662039E-2</v>
      </c>
      <c r="U14">
        <f t="shared" ref="U14:U15" si="19">_xlfn.STDEV.P(H14)</f>
        <v>0</v>
      </c>
      <c r="V14">
        <f t="shared" ref="V14:V15" si="20">_xlfn.STDEV.P(I14:J14)</f>
        <v>1.0570099453150406E-2</v>
      </c>
      <c r="W14">
        <f t="shared" si="9"/>
        <v>5.3224747967017004E-2</v>
      </c>
    </row>
    <row r="15" spans="1:23" x14ac:dyDescent="0.2">
      <c r="A15" t="s">
        <v>111</v>
      </c>
      <c r="B15">
        <f>-(B4*2+B5*2+B6)/(B3*6)</f>
        <v>0.66700853090445567</v>
      </c>
      <c r="C15">
        <f t="shared" ref="C15:J15" si="21">-(C4*2+C5*2+C6)/(C3*6)</f>
        <v>0.73887221858592378</v>
      </c>
      <c r="D15">
        <f t="shared" si="21"/>
        <v>0.77373515016766825</v>
      </c>
      <c r="E15">
        <f t="shared" si="21"/>
        <v>0.69249877955279215</v>
      </c>
      <c r="F15">
        <f t="shared" si="21"/>
        <v>0.57119551942558788</v>
      </c>
      <c r="G15">
        <f t="shared" si="21"/>
        <v>0.56477479798658725</v>
      </c>
      <c r="H15">
        <f t="shared" si="21"/>
        <v>0.30602578514719314</v>
      </c>
      <c r="I15">
        <f t="shared" si="21"/>
        <v>0.16122389870118581</v>
      </c>
      <c r="J15">
        <f t="shared" si="21"/>
        <v>0.1352514651754535</v>
      </c>
      <c r="K15">
        <f>-(K4*2+K5*2+K6)/(K3*6)</f>
        <v>3.5562702810423681E-2</v>
      </c>
      <c r="L15">
        <f t="shared" ref="L15:M15" si="22">-(L4*2+L5*2+L6)/(L3*6)</f>
        <v>3.7527224090830515E-2</v>
      </c>
      <c r="M15">
        <f t="shared" si="22"/>
        <v>3.4496006686321967E-2</v>
      </c>
      <c r="N15">
        <f t="shared" si="0"/>
        <v>0.72653863321934919</v>
      </c>
      <c r="O15">
        <f t="shared" si="14"/>
        <v>0.60948969898832239</v>
      </c>
      <c r="P15">
        <f t="shared" si="15"/>
        <v>0.30602578514719314</v>
      </c>
      <c r="Q15">
        <f t="shared" si="16"/>
        <v>0.14823768193831965</v>
      </c>
      <c r="R15">
        <f t="shared" si="4"/>
        <v>3.5861977862525388E-2</v>
      </c>
      <c r="S15">
        <f t="shared" si="17"/>
        <v>4.4435202342546845E-2</v>
      </c>
      <c r="T15">
        <f t="shared" si="18"/>
        <v>5.8754784248140332E-2</v>
      </c>
      <c r="U15">
        <f t="shared" si="19"/>
        <v>0</v>
      </c>
      <c r="V15">
        <f t="shared" si="20"/>
        <v>1.2986216762866154E-2</v>
      </c>
      <c r="W15">
        <f t="shared" si="9"/>
        <v>1.2554531468641759E-3</v>
      </c>
    </row>
  </sheetData>
  <mergeCells count="2">
    <mergeCell ref="N1:R1"/>
    <mergeCell ref="S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Exp_bounds</vt:lpstr>
      <vt:lpstr>Exp_bounds_GAM_NGAM</vt:lpstr>
      <vt:lpstr>GAM_NGAM</vt:lpstr>
      <vt:lpstr>AA_factors</vt:lpstr>
      <vt:lpstr>MaxMu</vt:lpstr>
      <vt:lpstr>chemostat_data_1</vt:lpstr>
      <vt:lpstr>chemostat_data_2</vt:lpstr>
      <vt:lpstr>Exchange_rates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2018-07-11T15:35:18Z</dcterms:created>
  <dcterms:modified xsi:type="dcterms:W3CDTF">2019-12-12T16:44:58Z</dcterms:modified>
</cp:coreProperties>
</file>