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Proposals\2020\UDWR-CompareUse\DataAnalysis\"/>
    </mc:Choice>
  </mc:AlternateContent>
  <xr:revisionPtr revIDLastSave="0" documentId="13_ncr:1_{B388A09A-E9BE-4C51-9A62-9C0B9D860745}" xr6:coauthVersionLast="36" xr6:coauthVersionMax="36" xr10:uidLastSave="{00000000-0000-0000-0000-000000000000}"/>
  <bookViews>
    <workbookView xWindow="0" yWindow="0" windowWidth="16480" windowHeight="7950" xr2:uid="{EE146BE9-738E-4A7F-8A66-612EDBAE16CB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6" i="1"/>
  <c r="B25" i="1"/>
  <c r="B21" i="1"/>
  <c r="B24" i="1"/>
  <c r="B20" i="1"/>
  <c r="D17" i="1"/>
  <c r="D6" i="1"/>
  <c r="E6" i="1" s="1"/>
  <c r="F6" i="1" s="1"/>
  <c r="G6" i="1" s="1"/>
  <c r="C6" i="1"/>
  <c r="B6" i="1"/>
  <c r="B9" i="1"/>
  <c r="B8" i="1"/>
</calcChain>
</file>

<file path=xl/sharedStrings.xml><?xml version="1.0" encoding="utf-8"?>
<sst xmlns="http://schemas.openxmlformats.org/spreadsheetml/2006/main" count="20" uniqueCount="20">
  <si>
    <t>Appendix C. Population and County Data - Garner Policy Institute Population Growth Projections</t>
  </si>
  <si>
    <t>https://drive.google.com/file/d/1RNdZXwJ7VvMmvud9dKJ4cTICq_1lU_i5/view</t>
  </si>
  <si>
    <t>State Total</t>
  </si>
  <si>
    <t>RSQ</t>
  </si>
  <si>
    <t>Slope</t>
  </si>
  <si>
    <t>person/year</t>
  </si>
  <si>
    <t>County</t>
  </si>
  <si>
    <t>Box Elder</t>
  </si>
  <si>
    <t>Cache</t>
  </si>
  <si>
    <t>Rich</t>
  </si>
  <si>
    <t>Difference</t>
  </si>
  <si>
    <t>Ag-to-Urban conversion</t>
  </si>
  <si>
    <t>Duty</t>
  </si>
  <si>
    <t>feet/acre</t>
  </si>
  <si>
    <t>acre-feet</t>
  </si>
  <si>
    <t>Area</t>
  </si>
  <si>
    <t>Lot size</t>
  </si>
  <si>
    <t>Family size</t>
  </si>
  <si>
    <t>persons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</si>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</sst>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0314960629922"/>
          <c:y val="2.5428331875182269E-2"/>
          <c:w val="0.81419685039370082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Sheet1!$B$4:$G$4</c:f>
              <c:numCache>
                <c:formatCode>General</c:formatCode>
                <c:ptCount val="6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</c:numCache>
            </c:numRef>
          </c:xVal>
          <c:yVal>
            <c:numRef>
              <c:f>Sheet1!$B$5:$G$5</c:f>
              <c:numCache>
                <c:formatCode>_(* #,##0_);_(* \(#,##0\);_(* "-"??_);_(@_)</c:formatCode>
                <c:ptCount val="6"/>
                <c:pt idx="0">
                  <c:v>2997404</c:v>
                </c:pt>
                <c:pt idx="1">
                  <c:v>3615036</c:v>
                </c:pt>
                <c:pt idx="2">
                  <c:v>4178317</c:v>
                </c:pt>
                <c:pt idx="3">
                  <c:v>4745057</c:v>
                </c:pt>
                <c:pt idx="4">
                  <c:v>5285767</c:v>
                </c:pt>
                <c:pt idx="5">
                  <c:v>5827810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E-4D45-8947-C9A2FF9C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19120"/>
        <c:axId val="1002444144"/>
      </c:scatterChart>
      <c:valAx>
        <c:axId val="4167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44144"/>
        <c:crosses val="autoZero"/>
        <c:crossBetween val="midCat"/>
      </c:valAx>
      <c:valAx>
        <c:axId val="10024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428426</xdr:colOff>
      <xdr:row>11</xdr:row>
      <xdr:rowOff>39092</xdr:rowOff>
    </xdr:from>
    <xdr:to>
      <xdr:col>13</xdr:col>
      <xdr:colOff>142676</xdr:colOff>
      <xdr:row>27</xdr:row>
      <xdr:rowOff>106561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3225-E1F2-469D-9532-6CAFAD170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1B43-7E24-4188-AB0C-161274CB5008}">
  <dimension ref="A1:G26"/>
  <sheetViews>
    <sheetView tabSelected="1" zoomScale="160" zoomScaleNormal="160" workbookViewId="0">
      <selection activeCell="B4" sqref="B4:G5"/>
    </sheetView>
  </sheetViews>
  <sheetFormatPr defaultRowHeight="14.5" x14ac:dyDescent="0.35"/>
  <cols>
    <col min="2" max="7" width="12.81640625" bestFit="1" customWidth="1"/>
  </cols>
  <sheetData>
    <row r="1" spans="1:7" x14ac:dyDescent="0.35">
      <c r="A1" s="1" t="s">
        <v>0</v>
      </c>
    </row>
    <row r="2" spans="1:7" x14ac:dyDescent="0.35">
      <c r="A2" t="s">
        <v>1</v>
      </c>
    </row>
    <row r="4" spans="1:7" x14ac:dyDescent="0.35">
      <c r="B4" s="3">
        <v>2015</v>
      </c>
      <c r="C4" s="3">
        <v>2025</v>
      </c>
      <c r="D4" s="3">
        <v>2035</v>
      </c>
      <c r="E4" s="3">
        <v>2045</v>
      </c>
      <c r="F4" s="3">
        <v>2055</v>
      </c>
      <c r="G4" s="3">
        <v>2065</v>
      </c>
    </row>
    <row r="5" spans="1:7" x14ac:dyDescent="0.35">
      <c r="A5" t="s">
        <v>2</v>
      </c>
      <c r="B5" s="4">
        <v>2997404</v>
      </c>
      <c r="C5" s="4">
        <v>3615036</v>
      </c>
      <c r="D5" s="4">
        <v>4178317</v>
      </c>
      <c r="E5" s="4">
        <v>4745057</v>
      </c>
      <c r="F5" s="4">
        <v>5285767</v>
      </c>
      <c r="G5" s="4">
        <v>5827810</v>
      </c>
    </row>
    <row r="6" spans="1:7" x14ac:dyDescent="0.35">
      <c r="A6">
        <v>1.03</v>
      </c>
      <c r="B6" s="4">
        <f>B5</f>
        <v>2997404</v>
      </c>
      <c r="C6" s="4">
        <f>B6*($A$6)^(C4-$B4)</f>
        <v>4028260.331111588</v>
      </c>
      <c r="D6" s="4">
        <f t="shared" ref="D6:G6" si="0">C6*($A$6)^(D4-$B4)</f>
        <v>7275486.2401937693</v>
      </c>
      <c r="E6" s="4">
        <f t="shared" si="0"/>
        <v>17659514.710479092</v>
      </c>
      <c r="F6" s="4">
        <f t="shared" si="0"/>
        <v>57606004.373946346</v>
      </c>
      <c r="G6" s="4">
        <f t="shared" si="0"/>
        <v>252539309.28861013</v>
      </c>
    </row>
    <row r="8" spans="1:7" x14ac:dyDescent="0.35">
      <c r="A8" t="s">
        <v>3</v>
      </c>
      <c r="B8">
        <f>RSQ(B5:G5,B4:G4)</f>
        <v>0.99947416693954216</v>
      </c>
    </row>
    <row r="9" spans="1:7" x14ac:dyDescent="0.35">
      <c r="A9" t="s">
        <v>4</v>
      </c>
      <c r="B9" s="2">
        <f>SLOPE(B5:G5,B4:G4)</f>
        <v>56374.18</v>
      </c>
      <c r="C9" t="s">
        <v>5</v>
      </c>
    </row>
    <row r="12" spans="1:7" x14ac:dyDescent="0.35">
      <c r="A12" t="s">
        <v>6</v>
      </c>
      <c r="B12">
        <v>2015</v>
      </c>
      <c r="C12">
        <v>2025</v>
      </c>
      <c r="D12" t="s">
        <v>10</v>
      </c>
    </row>
    <row r="13" spans="1:7" x14ac:dyDescent="0.35">
      <c r="A13" t="s">
        <v>7</v>
      </c>
      <c r="B13">
        <v>52971</v>
      </c>
      <c r="C13">
        <v>60984</v>
      </c>
    </row>
    <row r="14" spans="1:7" x14ac:dyDescent="0.35">
      <c r="A14" t="s">
        <v>8</v>
      </c>
      <c r="B14">
        <v>121855</v>
      </c>
      <c r="C14">
        <v>146338</v>
      </c>
    </row>
    <row r="15" spans="1:7" x14ac:dyDescent="0.35">
      <c r="A15" t="s">
        <v>9</v>
      </c>
      <c r="B15">
        <v>2353</v>
      </c>
      <c r="C15">
        <v>2535</v>
      </c>
    </row>
    <row r="17" spans="1:4" x14ac:dyDescent="0.35">
      <c r="D17">
        <f>SUM(C13:C15)-SUM(B13:B15)</f>
        <v>32678</v>
      </c>
    </row>
    <row r="18" spans="1:4" x14ac:dyDescent="0.35">
      <c r="A18" t="s">
        <v>11</v>
      </c>
      <c r="B18">
        <v>4300</v>
      </c>
      <c r="C18" t="s">
        <v>14</v>
      </c>
    </row>
    <row r="19" spans="1:4" x14ac:dyDescent="0.35">
      <c r="A19" t="s">
        <v>12</v>
      </c>
      <c r="B19">
        <v>3</v>
      </c>
      <c r="C19" t="s">
        <v>13</v>
      </c>
    </row>
    <row r="20" spans="1:4" x14ac:dyDescent="0.35">
      <c r="A20" t="s">
        <v>15</v>
      </c>
      <c r="B20" s="6">
        <f>B18/B19</f>
        <v>1433.3333333333333</v>
      </c>
    </row>
    <row r="21" spans="1:4" x14ac:dyDescent="0.35">
      <c r="A21" t="s">
        <v>16</v>
      </c>
      <c r="B21" s="5">
        <f>1/3</f>
        <v>0.33333333333333331</v>
      </c>
    </row>
    <row r="22" spans="1:4" x14ac:dyDescent="0.35">
      <c r="A22" t="s">
        <v>19</v>
      </c>
      <c r="B22" s="6">
        <f>B20/B21</f>
        <v>4300</v>
      </c>
    </row>
    <row r="23" spans="1:4" x14ac:dyDescent="0.35">
      <c r="A23" t="s">
        <v>17</v>
      </c>
      <c r="B23">
        <v>3</v>
      </c>
    </row>
    <row r="24" spans="1:4" x14ac:dyDescent="0.35">
      <c r="B24" s="2">
        <f>B20/B21*B23</f>
        <v>12900</v>
      </c>
      <c r="C24" t="s">
        <v>18</v>
      </c>
    </row>
    <row r="25" spans="1:4" x14ac:dyDescent="0.35">
      <c r="B25" s="7">
        <f>B24/D17</f>
        <v>0.39476100128526836</v>
      </c>
    </row>
    <row r="26" spans="1:4" x14ac:dyDescent="0.35">
      <c r="B26" s="7">
        <f>1-B25</f>
        <v>0.60523899871473164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2021-11-12T16:57:42Z</dcterms:created>
  <dcterms:modified xsi:type="dcterms:W3CDTF">2021-11-13T01:47:14Z</dcterms:modified>
</cp:coreProperties>
</file>