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tsz/Documents/unil/opfo_str_sampling/data/"/>
    </mc:Choice>
  </mc:AlternateContent>
  <xr:revisionPtr revIDLastSave="0" documentId="13_ncr:1_{3BA4CE0B-E827-A94A-9C0B-07BB02F30E35}" xr6:coauthVersionLast="36" xr6:coauthVersionMax="36" xr10:uidLastSave="{00000000-0000-0000-0000-000000000000}"/>
  <bookViews>
    <workbookView xWindow="3920" yWindow="0" windowWidth="27980" windowHeight="21000" xr2:uid="{00000000-000D-0000-FFFF-FFFF00000000}"/>
  </bookViews>
  <sheets>
    <sheet name="Transfer" sheetId="3" r:id="rId1"/>
    <sheet name="IDs Genera" sheetId="6" r:id="rId2"/>
    <sheet name="IDs Species" sheetId="1" r:id="rId3"/>
    <sheet name="Elevation" sheetId="2" r:id="rId4"/>
    <sheet name="Species" sheetId="4" r:id="rId5"/>
  </sheets>
  <definedNames>
    <definedName name="_xlnm._FilterDatabase" localSheetId="0" hidden="1">Transfer!$A$1:$X$1444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Z654" i="3" l="1"/>
  <c r="Z642" i="3"/>
  <c r="Z640" i="3"/>
  <c r="Z641" i="3"/>
  <c r="Z655" i="3"/>
  <c r="Z656" i="3"/>
  <c r="Z657" i="3"/>
  <c r="Z616" i="3"/>
  <c r="Z617" i="3"/>
  <c r="Z618" i="3"/>
  <c r="Z619" i="3"/>
  <c r="Z620" i="3"/>
  <c r="Z645" i="3"/>
  <c r="Z646" i="3"/>
  <c r="Z647" i="3"/>
  <c r="Z648" i="3"/>
  <c r="Z623" i="3"/>
  <c r="Z624" i="3"/>
  <c r="Z608" i="3"/>
  <c r="Z609" i="3"/>
  <c r="Z627" i="3"/>
  <c r="Z628" i="3"/>
  <c r="Z625" i="3"/>
  <c r="Z632" i="3"/>
  <c r="Z633" i="3"/>
  <c r="Z637" i="3"/>
  <c r="Z634" i="3"/>
  <c r="Z626" i="3"/>
  <c r="Z650" i="3"/>
  <c r="Z651" i="3"/>
  <c r="Z652" i="3"/>
  <c r="Z636" i="3"/>
  <c r="Z819" i="3"/>
  <c r="Z820" i="3"/>
  <c r="Z821" i="3"/>
  <c r="Z822" i="3"/>
  <c r="Z823" i="3"/>
  <c r="Z824" i="3"/>
  <c r="Z815" i="3"/>
  <c r="Z818" i="3"/>
  <c r="Z816" i="3"/>
  <c r="Z817" i="3"/>
  <c r="Z839" i="3"/>
  <c r="Z840" i="3"/>
  <c r="Z841" i="3"/>
  <c r="Z829" i="3"/>
  <c r="Z830" i="3"/>
  <c r="Z831" i="3"/>
  <c r="Z832" i="3"/>
  <c r="Z833" i="3"/>
  <c r="Z834" i="3"/>
  <c r="Z835" i="3"/>
  <c r="Z836" i="3"/>
  <c r="Z837" i="3"/>
  <c r="Z838" i="3"/>
  <c r="Z842" i="3"/>
  <c r="Z808" i="3"/>
  <c r="Z809" i="3"/>
  <c r="Z810" i="3"/>
  <c r="Z811" i="3"/>
  <c r="Z812" i="3"/>
  <c r="Z826" i="3"/>
  <c r="Z827" i="3"/>
  <c r="Z828" i="3"/>
  <c r="Z83" i="3"/>
  <c r="Z127" i="3"/>
  <c r="Z871" i="3"/>
  <c r="Z1027" i="3"/>
  <c r="Z1028" i="3"/>
  <c r="Z997" i="3"/>
  <c r="Z481" i="3"/>
  <c r="Z1032" i="3"/>
  <c r="Z915" i="3"/>
  <c r="Z916" i="3"/>
  <c r="Z163" i="3"/>
  <c r="Z1019" i="3"/>
  <c r="Z1012" i="3"/>
  <c r="Z922" i="3"/>
  <c r="Z257" i="3"/>
  <c r="Z75" i="3"/>
  <c r="Z235" i="3"/>
  <c r="Z1395" i="3"/>
  <c r="Z102" i="3"/>
  <c r="Z393" i="3"/>
  <c r="Z589" i="3"/>
  <c r="Z1068" i="3"/>
  <c r="Z1064" i="3"/>
  <c r="Z1203" i="3"/>
  <c r="Z168" i="3"/>
  <c r="Z169" i="3"/>
  <c r="Z160" i="3"/>
  <c r="Z147" i="3"/>
  <c r="Z164" i="3"/>
  <c r="Z165" i="3"/>
  <c r="Z1402" i="3"/>
  <c r="Z1403" i="3"/>
  <c r="Z1409" i="3"/>
  <c r="Z1385" i="3"/>
  <c r="Z1404" i="3"/>
  <c r="Z1405" i="3"/>
  <c r="Z1394" i="3"/>
  <c r="Z1398" i="3"/>
  <c r="Z1400" i="3"/>
  <c r="Z1408" i="3"/>
  <c r="Z1410" i="3"/>
  <c r="Z1390" i="3"/>
  <c r="Z1244" i="3"/>
  <c r="Z1254" i="3"/>
  <c r="Z1245" i="3"/>
  <c r="Z1255" i="3"/>
  <c r="Z166" i="3"/>
  <c r="Z146" i="3"/>
  <c r="Z139" i="3"/>
  <c r="Z140" i="3"/>
  <c r="Z175" i="3"/>
  <c r="Z250" i="3"/>
  <c r="Z251" i="3"/>
  <c r="Z241" i="3"/>
  <c r="Z268" i="3"/>
  <c r="Z263" i="3"/>
  <c r="Z264" i="3"/>
  <c r="Z280" i="3"/>
  <c r="Z260" i="3"/>
  <c r="Z261" i="3"/>
  <c r="Z262" i="3"/>
  <c r="Z273" i="3"/>
  <c r="Z267" i="3"/>
  <c r="Z246" i="3"/>
  <c r="Z3" i="3"/>
  <c r="Z6" i="3"/>
  <c r="Z8" i="3"/>
  <c r="Z13" i="3"/>
  <c r="Z15" i="3"/>
  <c r="Z19" i="3"/>
  <c r="Z22" i="3"/>
  <c r="Z4" i="3"/>
  <c r="Z395" i="3"/>
  <c r="Z1441" i="3"/>
  <c r="Z1437" i="3"/>
  <c r="Z1438" i="3"/>
  <c r="Z1432" i="3"/>
  <c r="Z1433" i="3"/>
  <c r="Z1435" i="3"/>
  <c r="Z1119" i="3"/>
  <c r="Z1366" i="3"/>
  <c r="Z1378" i="3"/>
  <c r="Z1239" i="3"/>
  <c r="Z1297" i="3"/>
  <c r="Z1308" i="3"/>
  <c r="Z1291" i="3"/>
  <c r="Z1288" i="3"/>
  <c r="Z584" i="3"/>
  <c r="Z1067" i="3"/>
  <c r="Z1429" i="3"/>
  <c r="Z305" i="3"/>
  <c r="Z306" i="3"/>
  <c r="Z287" i="3"/>
  <c r="Z271" i="3"/>
  <c r="Z307" i="3"/>
  <c r="Z308" i="3"/>
  <c r="Z309" i="3"/>
  <c r="Z310" i="3"/>
  <c r="Z311" i="3"/>
  <c r="Z312" i="3"/>
  <c r="Z313" i="3"/>
  <c r="Z316" i="3"/>
  <c r="Z397" i="3"/>
  <c r="Z399" i="3"/>
  <c r="Z402" i="3"/>
  <c r="Z414" i="3"/>
  <c r="Z415" i="3"/>
  <c r="Z413" i="3"/>
  <c r="Z863" i="3"/>
  <c r="Z1113" i="3"/>
  <c r="Z1118" i="3"/>
  <c r="Z1328" i="3"/>
  <c r="Z1329" i="3"/>
  <c r="Z1331" i="3"/>
  <c r="Z1173" i="3"/>
  <c r="Z157" i="3"/>
  <c r="Z185" i="3"/>
  <c r="Z186" i="3"/>
  <c r="Z16" i="3"/>
  <c r="Z51" i="3"/>
  <c r="Z52" i="3"/>
  <c r="Z1070" i="3"/>
  <c r="Z1252" i="3"/>
  <c r="Z100" i="3"/>
  <c r="Z977" i="3"/>
  <c r="Z996" i="3"/>
  <c r="Z985" i="3"/>
  <c r="Z1442" i="3"/>
  <c r="Z1150" i="3"/>
  <c r="Z1015" i="3"/>
  <c r="Z1042" i="3"/>
  <c r="Z953" i="3"/>
  <c r="Z576" i="3"/>
  <c r="Z1211" i="3"/>
  <c r="Z1114" i="3"/>
  <c r="Z368" i="3"/>
  <c r="Z1330" i="3"/>
  <c r="Z588" i="3"/>
  <c r="Z1399" i="3"/>
  <c r="Z27" i="3"/>
  <c r="Z398" i="3"/>
  <c r="Z1439" i="3"/>
  <c r="Z908" i="3"/>
  <c r="Z909" i="3"/>
  <c r="Z910" i="3"/>
  <c r="Z911" i="3"/>
  <c r="Z921" i="3"/>
  <c r="Z131" i="3"/>
  <c r="Z132" i="3"/>
  <c r="Z133" i="3"/>
  <c r="Z134" i="3"/>
  <c r="Z565" i="3"/>
  <c r="Z483" i="3"/>
  <c r="Z1035" i="3"/>
  <c r="Z949" i="3"/>
  <c r="Z378" i="3"/>
  <c r="Z983" i="3"/>
  <c r="Z678" i="3"/>
  <c r="Z1024" i="3"/>
  <c r="Z1034" i="3"/>
  <c r="Z917" i="3"/>
  <c r="Z1053" i="3"/>
  <c r="Z578" i="3"/>
  <c r="Z964" i="3"/>
  <c r="Z907" i="3"/>
  <c r="Z928" i="3"/>
  <c r="Z912" i="3"/>
  <c r="Z913" i="3"/>
  <c r="Z914" i="3"/>
  <c r="Z84" i="3"/>
  <c r="Z85" i="3"/>
  <c r="Z113" i="3"/>
  <c r="Z114" i="3"/>
  <c r="Z136" i="3"/>
  <c r="Z982" i="3"/>
  <c r="Z221" i="3"/>
  <c r="Z544" i="3"/>
  <c r="Z536" i="3"/>
  <c r="Z537" i="3"/>
  <c r="Z539" i="3"/>
  <c r="Z538" i="3"/>
  <c r="Z545" i="3"/>
  <c r="Z546" i="3"/>
  <c r="Z547" i="3"/>
  <c r="Z548" i="3"/>
  <c r="Z575" i="3"/>
  <c r="Z558" i="3"/>
  <c r="Z965" i="3"/>
  <c r="Z986" i="3"/>
  <c r="Z987" i="3"/>
  <c r="Z988" i="3"/>
  <c r="Z989" i="3"/>
  <c r="Z990" i="3"/>
  <c r="Z979" i="3"/>
  <c r="Z978" i="3"/>
  <c r="Z973" i="3"/>
  <c r="Z974" i="3"/>
  <c r="Z975" i="3"/>
  <c r="Z976" i="3"/>
  <c r="Z984" i="3"/>
  <c r="Z111" i="3"/>
  <c r="Z97" i="3"/>
  <c r="Z564" i="3"/>
  <c r="Z553" i="3"/>
  <c r="Z541" i="3"/>
  <c r="Z1306" i="3"/>
  <c r="Z275" i="3"/>
  <c r="Z1298" i="3"/>
  <c r="Z1063" i="3"/>
  <c r="Z155" i="3"/>
  <c r="Z1406" i="3"/>
  <c r="Z1241" i="3"/>
  <c r="Z259" i="3"/>
  <c r="Z285" i="3"/>
  <c r="Z248" i="3"/>
  <c r="Z23" i="3"/>
  <c r="Z1138" i="3"/>
  <c r="Z702" i="3"/>
  <c r="Z703" i="3"/>
  <c r="Z685" i="3"/>
  <c r="Z732" i="3"/>
  <c r="Z1267" i="3"/>
  <c r="Z350" i="3"/>
  <c r="Z351" i="3"/>
  <c r="Z352" i="3"/>
  <c r="Z1253" i="3"/>
  <c r="Z1337" i="3"/>
  <c r="Z1350" i="3"/>
  <c r="Z138" i="3"/>
  <c r="Z141" i="3"/>
  <c r="Z142" i="3"/>
  <c r="Z266" i="3"/>
  <c r="Z1357" i="3"/>
  <c r="Z1338" i="3"/>
  <c r="Z585" i="3"/>
  <c r="Z1380" i="3"/>
  <c r="Z1381" i="3"/>
  <c r="Z1382" i="3"/>
  <c r="Z1383" i="3"/>
  <c r="Z1384" i="3"/>
  <c r="Z1392" i="3"/>
  <c r="Z1393" i="3"/>
  <c r="Z1388" i="3"/>
  <c r="Z1362" i="3"/>
  <c r="Z950" i="3"/>
  <c r="Z939" i="3"/>
  <c r="Z1220" i="3"/>
  <c r="Z1226" i="3"/>
  <c r="Z1228" i="3"/>
  <c r="Z1229" i="3"/>
  <c r="Z1224" i="3"/>
  <c r="Z1232" i="3"/>
  <c r="Z1233" i="3"/>
  <c r="Z1145" i="3"/>
  <c r="Z1146" i="3"/>
  <c r="Z1167" i="3"/>
  <c r="Z1208" i="3"/>
  <c r="Z1031" i="3"/>
  <c r="Z288" i="3"/>
  <c r="Z774" i="3"/>
  <c r="Z789" i="3"/>
  <c r="Z787" i="3"/>
  <c r="Z788" i="3"/>
  <c r="Z780" i="3"/>
  <c r="Z783" i="3"/>
  <c r="Z784" i="3"/>
  <c r="Z778" i="3"/>
  <c r="Z792" i="3"/>
  <c r="Z781" i="3"/>
  <c r="Z785" i="3"/>
  <c r="Z1368" i="3"/>
  <c r="Z1370" i="3"/>
  <c r="Z1372" i="3"/>
  <c r="Z1373" i="3"/>
  <c r="Z1374" i="3"/>
  <c r="Z1375" i="3"/>
  <c r="Z1376" i="3"/>
  <c r="Z1234" i="3"/>
  <c r="Z1225" i="3"/>
  <c r="Z1231" i="3"/>
  <c r="Z1293" i="3"/>
  <c r="Z1299" i="3"/>
  <c r="Z1155" i="3"/>
  <c r="Z1162" i="3"/>
  <c r="Z1168" i="3"/>
  <c r="Z1165" i="3"/>
  <c r="Z1166" i="3"/>
  <c r="Z1156" i="3"/>
  <c r="Z1157" i="3"/>
  <c r="Z1154" i="3"/>
  <c r="Z1158" i="3"/>
  <c r="Z1160" i="3"/>
  <c r="Z1161" i="3"/>
  <c r="Z1061" i="3"/>
  <c r="Z1069" i="3"/>
  <c r="Z1209" i="3"/>
  <c r="Z1210" i="3"/>
  <c r="Z1214" i="3"/>
  <c r="Z1204" i="3"/>
  <c r="Z1207" i="3"/>
  <c r="Z1212" i="3"/>
  <c r="Z150" i="3"/>
  <c r="Z149" i="3"/>
  <c r="Z400" i="3"/>
  <c r="Z854" i="3"/>
  <c r="Z906" i="3"/>
  <c r="Z923" i="3"/>
  <c r="Z991" i="3"/>
  <c r="Z992" i="3"/>
  <c r="Z993" i="3"/>
  <c r="Z994" i="3"/>
  <c r="Z995" i="3"/>
  <c r="Z1440" i="3"/>
  <c r="Z671" i="3"/>
  <c r="Z1026" i="3"/>
  <c r="Z1030" i="3"/>
  <c r="Z1401" i="3"/>
  <c r="Z1396" i="3"/>
  <c r="Z1397" i="3"/>
  <c r="Z1387" i="3"/>
  <c r="Z1240" i="3"/>
  <c r="Z96" i="3"/>
  <c r="Z119" i="3"/>
  <c r="Z286" i="3"/>
  <c r="Z279" i="3"/>
  <c r="Z269" i="3"/>
  <c r="Z1169" i="3"/>
  <c r="Z472" i="3"/>
  <c r="Z156" i="3"/>
  <c r="Z392" i="3"/>
  <c r="Z401" i="3"/>
  <c r="Z843" i="3"/>
  <c r="Z846" i="3"/>
  <c r="Z847" i="3"/>
  <c r="Z980" i="3"/>
  <c r="Z981" i="3"/>
  <c r="Z1251" i="3"/>
  <c r="Z258" i="3"/>
  <c r="Z277" i="3"/>
  <c r="Z278" i="3"/>
  <c r="Z274" i="3"/>
  <c r="Z276" i="3"/>
  <c r="Z243" i="3"/>
  <c r="Z244" i="3"/>
  <c r="Z765" i="3"/>
  <c r="Z766" i="3"/>
  <c r="Z1356" i="3"/>
  <c r="Z1340" i="3"/>
  <c r="Z1227" i="3"/>
  <c r="Z1221" i="3"/>
  <c r="Z1222" i="3"/>
  <c r="Z1223" i="3"/>
  <c r="Z586" i="3"/>
  <c r="Z579" i="3"/>
  <c r="Z580" i="3"/>
  <c r="Z1065" i="3"/>
  <c r="Z1205" i="3"/>
  <c r="Z1206" i="3"/>
  <c r="Z170" i="3"/>
  <c r="Z171" i="3"/>
  <c r="Z173" i="3"/>
  <c r="Z174" i="3"/>
  <c r="Z137" i="3"/>
  <c r="Z145" i="3"/>
  <c r="Z143" i="3"/>
  <c r="Z144" i="3"/>
  <c r="Z151" i="3"/>
  <c r="Z152" i="3"/>
  <c r="Z153" i="3"/>
  <c r="Z161" i="3"/>
  <c r="Z844" i="3"/>
  <c r="Z845" i="3"/>
  <c r="Z848" i="3"/>
  <c r="Z849" i="3"/>
  <c r="Z851" i="3"/>
  <c r="Z852" i="3"/>
  <c r="Z853" i="3"/>
  <c r="Z1431" i="3"/>
  <c r="Z1250" i="3"/>
  <c r="Z1242" i="3"/>
  <c r="Z1247" i="3"/>
  <c r="Z240" i="3"/>
  <c r="Z253" i="3"/>
  <c r="Z270" i="3"/>
  <c r="Z283" i="3"/>
  <c r="Z284" i="3"/>
  <c r="Z272" i="3"/>
  <c r="Z247" i="3"/>
  <c r="Z172" i="3"/>
  <c r="Z1430" i="3"/>
  <c r="Z1386" i="3"/>
  <c r="Z1039" i="3"/>
  <c r="Z1391" i="3"/>
  <c r="Z1248" i="3"/>
  <c r="Z1305" i="3"/>
  <c r="Z121" i="3"/>
  <c r="Z118" i="3"/>
  <c r="Z683" i="3"/>
  <c r="Z1423" i="3"/>
  <c r="Z1424" i="3"/>
  <c r="Z1425" i="3"/>
  <c r="Z1426" i="3"/>
  <c r="Z1427" i="3"/>
  <c r="Z1428" i="3"/>
  <c r="Z1411" i="3"/>
  <c r="Z1412" i="3"/>
  <c r="Z1413" i="3"/>
  <c r="Z1414" i="3"/>
  <c r="Z1415" i="3"/>
  <c r="Z1416" i="3"/>
  <c r="Z1417" i="3"/>
  <c r="Z1418" i="3"/>
  <c r="Z1419" i="3"/>
  <c r="Z1420" i="3"/>
  <c r="Z1421" i="3"/>
  <c r="Z317" i="3"/>
  <c r="Z318" i="3"/>
  <c r="Z319" i="3"/>
  <c r="Z320" i="3"/>
  <c r="Z249" i="3"/>
  <c r="Z254" i="3"/>
  <c r="Z255" i="3"/>
  <c r="Z256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14" i="3"/>
  <c r="Z315" i="3"/>
  <c r="Z82" i="3"/>
  <c r="Z129" i="3"/>
  <c r="Z128" i="3"/>
  <c r="Z1049" i="3"/>
  <c r="Z1043" i="3"/>
  <c r="Z1044" i="3"/>
  <c r="Z1060" i="3"/>
  <c r="Z1059" i="3"/>
  <c r="Z1050" i="3"/>
  <c r="Z952" i="3"/>
  <c r="Z951" i="3"/>
  <c r="Z540" i="3"/>
  <c r="Z566" i="3"/>
  <c r="Z573" i="3"/>
  <c r="Z873" i="3"/>
  <c r="Z866" i="3"/>
  <c r="Z434" i="3"/>
  <c r="Z435" i="3"/>
  <c r="Z448" i="3"/>
  <c r="Z449" i="3"/>
  <c r="Z450" i="3"/>
  <c r="Z455" i="3"/>
  <c r="Z454" i="3"/>
  <c r="Z1013" i="3"/>
  <c r="Z918" i="3"/>
  <c r="Z919" i="3"/>
  <c r="Z920" i="3"/>
  <c r="Z926" i="3"/>
  <c r="Z925" i="3"/>
  <c r="Z924" i="3"/>
  <c r="Z245" i="3"/>
  <c r="Z265" i="3"/>
  <c r="Z1316" i="3"/>
  <c r="Z1311" i="3"/>
  <c r="Z1318" i="3"/>
  <c r="Z790" i="3"/>
  <c r="Z791" i="3"/>
  <c r="Z770" i="3"/>
  <c r="Z771" i="3"/>
  <c r="Z764" i="3"/>
  <c r="Z767" i="3"/>
  <c r="Z768" i="3"/>
  <c r="Z769" i="3"/>
  <c r="Z779" i="3"/>
  <c r="Z775" i="3"/>
  <c r="Z776" i="3"/>
  <c r="Z777" i="3"/>
  <c r="Z772" i="3"/>
  <c r="Z782" i="3"/>
  <c r="Z773" i="3"/>
  <c r="Z793" i="3"/>
  <c r="Z786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1335" i="3"/>
  <c r="Z1344" i="3"/>
  <c r="Z1347" i="3"/>
  <c r="Z1361" i="3"/>
  <c r="Z1336" i="3"/>
  <c r="Z1355" i="3"/>
  <c r="Z1363" i="3"/>
  <c r="Z1364" i="3"/>
  <c r="Z1365" i="3"/>
  <c r="Z1367" i="3"/>
  <c r="Z1369" i="3"/>
  <c r="Z1371" i="3"/>
  <c r="Z1377" i="3"/>
  <c r="Z1379" i="3"/>
  <c r="Z1359" i="3"/>
  <c r="Z1360" i="3"/>
  <c r="Z1348" i="3"/>
  <c r="Z1349" i="3"/>
  <c r="Z1351" i="3"/>
  <c r="Z1352" i="3"/>
  <c r="Z1353" i="3"/>
  <c r="Z1354" i="3"/>
  <c r="Z1342" i="3"/>
  <c r="Z1343" i="3"/>
  <c r="Z1345" i="3"/>
  <c r="Z1346" i="3"/>
  <c r="Z1358" i="3"/>
  <c r="Z1339" i="3"/>
  <c r="Z1341" i="3"/>
  <c r="Z1230" i="3"/>
  <c r="Z1236" i="3"/>
  <c r="Z1237" i="3"/>
  <c r="Z1238" i="3"/>
  <c r="Z1235" i="3"/>
  <c r="Z1295" i="3"/>
  <c r="Z1307" i="3"/>
  <c r="Z1290" i="3"/>
  <c r="Z1289" i="3"/>
  <c r="Z1296" i="3"/>
  <c r="Z1301" i="3"/>
  <c r="Z1294" i="3"/>
  <c r="Z1303" i="3"/>
  <c r="Z1302" i="3"/>
  <c r="Z1304" i="3"/>
  <c r="Z1292" i="3"/>
  <c r="Z1300" i="3"/>
  <c r="Z1147" i="3"/>
  <c r="Z1148" i="3"/>
  <c r="Z1144" i="3"/>
  <c r="Z1153" i="3"/>
  <c r="Z1163" i="3"/>
  <c r="Z1164" i="3"/>
  <c r="Z1170" i="3"/>
  <c r="Z1159" i="3"/>
  <c r="Z1149" i="3"/>
  <c r="Z1151" i="3"/>
  <c r="Z1152" i="3"/>
  <c r="Z1171" i="3"/>
  <c r="Z1172" i="3"/>
  <c r="Z488" i="3"/>
  <c r="Z489" i="3"/>
  <c r="Z480" i="3"/>
  <c r="Z470" i="3"/>
  <c r="Z471" i="3"/>
  <c r="Z463" i="3"/>
  <c r="Z476" i="3"/>
  <c r="Z482" i="3"/>
  <c r="Z484" i="3"/>
  <c r="Z485" i="3"/>
  <c r="Z486" i="3"/>
  <c r="Z464" i="3"/>
  <c r="Z465" i="3"/>
  <c r="Z466" i="3"/>
  <c r="Z467" i="3"/>
  <c r="Z468" i="3"/>
  <c r="Z473" i="3"/>
  <c r="Z474" i="3"/>
  <c r="Z469" i="3"/>
  <c r="Z487" i="3"/>
  <c r="Z475" i="3"/>
  <c r="Z477" i="3"/>
  <c r="Z478" i="3"/>
  <c r="Z479" i="3"/>
  <c r="Z490" i="3"/>
  <c r="Z491" i="3"/>
  <c r="Z492" i="3"/>
  <c r="Z493" i="3"/>
  <c r="Z494" i="3"/>
  <c r="Z591" i="3"/>
  <c r="Z581" i="3"/>
  <c r="Z582" i="3"/>
  <c r="Z590" i="3"/>
  <c r="Z583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587" i="3"/>
  <c r="Z1066" i="3"/>
  <c r="Z1062" i="3"/>
  <c r="Z1218" i="3"/>
  <c r="Z1219" i="3"/>
  <c r="Z1213" i="3"/>
  <c r="Z1215" i="3"/>
  <c r="Z1216" i="3"/>
  <c r="Z1217" i="3"/>
  <c r="Z1201" i="3"/>
  <c r="Z1202" i="3"/>
  <c r="Z167" i="3"/>
  <c r="Z158" i="3"/>
  <c r="Z159" i="3"/>
  <c r="Z148" i="3"/>
  <c r="Z162" i="3"/>
  <c r="Z972" i="3"/>
  <c r="Z967" i="3"/>
  <c r="Z968" i="3"/>
  <c r="Z969" i="3"/>
  <c r="Z970" i="3"/>
  <c r="Z971" i="3"/>
  <c r="Z927" i="3"/>
  <c r="Z904" i="3"/>
  <c r="Z905" i="3"/>
  <c r="Z403" i="3"/>
  <c r="Z850" i="3"/>
  <c r="Z1436" i="3"/>
  <c r="Z1131" i="3"/>
  <c r="Z1132" i="3"/>
  <c r="Z499" i="3"/>
  <c r="Z501" i="3"/>
  <c r="Z504" i="3"/>
  <c r="Z505" i="3"/>
  <c r="Z495" i="3"/>
  <c r="Z496" i="3"/>
  <c r="Z510" i="3"/>
  <c r="Z503" i="3"/>
  <c r="Z511" i="3"/>
  <c r="Z661" i="3"/>
  <c r="Z680" i="3"/>
  <c r="Z662" i="3"/>
  <c r="Z663" i="3"/>
  <c r="Z679" i="3"/>
  <c r="Z668" i="3"/>
  <c r="Z658" i="3"/>
  <c r="Z659" i="3"/>
  <c r="Z660" i="3"/>
  <c r="Z669" i="3"/>
  <c r="Z666" i="3"/>
  <c r="Z667" i="3"/>
  <c r="Z672" i="3"/>
  <c r="Z673" i="3"/>
  <c r="Z674" i="3"/>
  <c r="Z675" i="3"/>
  <c r="Z676" i="3"/>
  <c r="Z677" i="3"/>
  <c r="Z664" i="3"/>
  <c r="Z665" i="3"/>
  <c r="Z670" i="3"/>
  <c r="Z1443" i="3"/>
  <c r="Z1017" i="3"/>
  <c r="Z1018" i="3"/>
  <c r="Z1025" i="3"/>
  <c r="Z1023" i="3"/>
  <c r="Z1040" i="3"/>
  <c r="Z1020" i="3"/>
  <c r="Z1021" i="3"/>
  <c r="Z1022" i="3"/>
  <c r="Z1016" i="3"/>
  <c r="Z1033" i="3"/>
  <c r="Z1036" i="3"/>
  <c r="Z1037" i="3"/>
  <c r="Z1038" i="3"/>
  <c r="Z1006" i="3"/>
  <c r="Z1007" i="3"/>
  <c r="Z1008" i="3"/>
  <c r="Z1009" i="3"/>
  <c r="Z1010" i="3"/>
  <c r="Z1011" i="3"/>
  <c r="Z1014" i="3"/>
  <c r="Z1029" i="3"/>
  <c r="Z513" i="3"/>
  <c r="Z498" i="3"/>
  <c r="Z502" i="3"/>
  <c r="Z514" i="3"/>
  <c r="Z512" i="3"/>
  <c r="Z500" i="3"/>
  <c r="Z497" i="3"/>
  <c r="Z506" i="3"/>
  <c r="Z507" i="3"/>
  <c r="Z508" i="3"/>
  <c r="Z509" i="3"/>
  <c r="Z1407" i="3"/>
  <c r="Z1422" i="3"/>
  <c r="Z1389" i="3"/>
  <c r="Z1243" i="3"/>
  <c r="Z1249" i="3"/>
  <c r="Z1260" i="3"/>
  <c r="Z1246" i="3"/>
  <c r="Z1261" i="3"/>
  <c r="Z1262" i="3"/>
  <c r="Z1263" i="3"/>
  <c r="Z1259" i="3"/>
  <c r="Z1256" i="3"/>
  <c r="Z1257" i="3"/>
  <c r="Z1258" i="3"/>
  <c r="Z635" i="3"/>
  <c r="Z629" i="3"/>
  <c r="Z630" i="3"/>
  <c r="Z610" i="3"/>
  <c r="Z611" i="3"/>
  <c r="Z612" i="3"/>
  <c r="Z613" i="3"/>
  <c r="Z614" i="3"/>
  <c r="Z615" i="3"/>
  <c r="Z639" i="3"/>
  <c r="Z606" i="3"/>
  <c r="Z607" i="3"/>
  <c r="Z643" i="3"/>
  <c r="Z644" i="3"/>
  <c r="Z621" i="3"/>
  <c r="Z622" i="3"/>
  <c r="Z631" i="3"/>
  <c r="Z638" i="3"/>
  <c r="Z649" i="3"/>
  <c r="Z653" i="3"/>
  <c r="Z813" i="3"/>
  <c r="Z814" i="3"/>
  <c r="Z825" i="3"/>
  <c r="Z98" i="3"/>
  <c r="Z105" i="3"/>
  <c r="Z106" i="3"/>
  <c r="Z107" i="3"/>
  <c r="Z86" i="3"/>
  <c r="Z87" i="3"/>
  <c r="Z108" i="3"/>
  <c r="Z109" i="3"/>
  <c r="Z110" i="3"/>
  <c r="Z81" i="3"/>
  <c r="Z94" i="3"/>
  <c r="Z95" i="3"/>
  <c r="Z92" i="3"/>
  <c r="Z93" i="3"/>
  <c r="Z112" i="3"/>
  <c r="Z130" i="3"/>
  <c r="Z120" i="3"/>
  <c r="Z125" i="3"/>
  <c r="Z126" i="3"/>
  <c r="Z117" i="3"/>
  <c r="Z115" i="3"/>
  <c r="Z116" i="3"/>
  <c r="Z103" i="3"/>
  <c r="Z104" i="3"/>
  <c r="Z122" i="3"/>
  <c r="Z123" i="3"/>
  <c r="Z124" i="3"/>
  <c r="Z99" i="3"/>
  <c r="Z101" i="3"/>
  <c r="Z88" i="3"/>
  <c r="Z89" i="3"/>
  <c r="Z90" i="3"/>
  <c r="Z91" i="3"/>
  <c r="Z135" i="3"/>
  <c r="Z176" i="3"/>
  <c r="Z154" i="3"/>
  <c r="Z177" i="3"/>
  <c r="Z178" i="3"/>
  <c r="Z179" i="3"/>
  <c r="Z180" i="3"/>
  <c r="Z181" i="3"/>
  <c r="Z182" i="3"/>
  <c r="Z183" i="3"/>
  <c r="Z184" i="3"/>
  <c r="Z187" i="3"/>
  <c r="Z188" i="3"/>
  <c r="Z189" i="3"/>
  <c r="Z190" i="3"/>
  <c r="Z191" i="3"/>
  <c r="Z192" i="3"/>
  <c r="Z193" i="3"/>
  <c r="Z194" i="3"/>
  <c r="Z239" i="3"/>
  <c r="Z252" i="3"/>
  <c r="Z281" i="3"/>
  <c r="Z282" i="3"/>
  <c r="Z242" i="3"/>
  <c r="Z1054" i="3"/>
  <c r="Z1055" i="3"/>
  <c r="Z1056" i="3"/>
  <c r="Z1046" i="3"/>
  <c r="Z1047" i="3"/>
  <c r="Z1048" i="3"/>
  <c r="Z1045" i="3"/>
  <c r="Z1057" i="3"/>
  <c r="Z1058" i="3"/>
  <c r="Z1051" i="3"/>
  <c r="Z1041" i="3"/>
  <c r="Z1052" i="3"/>
  <c r="Z956" i="3"/>
  <c r="Z933" i="3"/>
  <c r="Z934" i="3"/>
  <c r="Z935" i="3"/>
  <c r="Z936" i="3"/>
  <c r="Z937" i="3"/>
  <c r="Z938" i="3"/>
  <c r="Z941" i="3"/>
  <c r="Z944" i="3"/>
  <c r="Z943" i="3"/>
  <c r="Z947" i="3"/>
  <c r="Z948" i="3"/>
  <c r="Z955" i="3"/>
  <c r="Z929" i="3"/>
  <c r="Z942" i="3"/>
  <c r="Z945" i="3"/>
  <c r="Z940" i="3"/>
  <c r="Z946" i="3"/>
  <c r="Z954" i="3"/>
  <c r="Z930" i="3"/>
  <c r="Z931" i="3"/>
  <c r="Z932" i="3"/>
  <c r="Z549" i="3"/>
  <c r="Z550" i="3"/>
  <c r="Z562" i="3"/>
  <c r="Z563" i="3"/>
  <c r="Z552" i="3"/>
  <c r="Z551" i="3"/>
  <c r="Z542" i="3"/>
  <c r="Z554" i="3"/>
  <c r="Z574" i="3"/>
  <c r="Z577" i="3"/>
  <c r="Z555" i="3"/>
  <c r="Z556" i="3"/>
  <c r="Z557" i="3"/>
  <c r="Z559" i="3"/>
  <c r="Z560" i="3"/>
  <c r="Z561" i="3"/>
  <c r="Z543" i="3"/>
  <c r="Z567" i="3"/>
  <c r="Z568" i="3"/>
  <c r="Z569" i="3"/>
  <c r="Z570" i="3"/>
  <c r="Z571" i="3"/>
  <c r="Z572" i="3"/>
  <c r="Z1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6" i="3"/>
  <c r="Z77" i="3"/>
  <c r="Z78" i="3"/>
  <c r="Z79" i="3"/>
  <c r="Z80" i="3"/>
  <c r="Z17" i="3"/>
  <c r="Z5" i="3"/>
  <c r="Z7" i="3"/>
  <c r="Z9" i="3"/>
  <c r="Z20" i="3"/>
  <c r="Z21" i="3"/>
  <c r="Z14" i="3"/>
  <c r="Z25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2" i="3"/>
  <c r="Z18" i="3"/>
  <c r="Z24" i="3"/>
  <c r="Z28" i="3"/>
  <c r="Z26" i="3"/>
  <c r="Z10" i="3"/>
  <c r="Z11" i="3"/>
  <c r="Z394" i="3"/>
  <c r="Z396" i="3"/>
  <c r="Z416" i="3"/>
  <c r="Z404" i="3"/>
  <c r="Z405" i="3"/>
  <c r="Z406" i="3"/>
  <c r="Z407" i="3"/>
  <c r="Z408" i="3"/>
  <c r="Z409" i="3"/>
  <c r="Z410" i="3"/>
  <c r="Z411" i="3"/>
  <c r="Z412" i="3"/>
  <c r="Z867" i="3"/>
  <c r="Z868" i="3"/>
  <c r="Z869" i="3"/>
  <c r="Z870" i="3"/>
  <c r="Z879" i="3"/>
  <c r="Z880" i="3"/>
  <c r="Z872" i="3"/>
  <c r="Z874" i="3"/>
  <c r="Z875" i="3"/>
  <c r="Z876" i="3"/>
  <c r="Z865" i="3"/>
  <c r="Z883" i="3"/>
  <c r="Z881" i="3"/>
  <c r="Z864" i="3"/>
  <c r="Z878" i="3"/>
  <c r="Z882" i="3"/>
  <c r="Z877" i="3"/>
  <c r="Z966" i="3"/>
  <c r="Z1434" i="3"/>
  <c r="Z855" i="3"/>
  <c r="Z856" i="3"/>
  <c r="Z857" i="3"/>
  <c r="Z858" i="3"/>
  <c r="Z859" i="3"/>
  <c r="Z860" i="3"/>
  <c r="Z861" i="3"/>
  <c r="Z862" i="3"/>
  <c r="Z1133" i="3"/>
  <c r="Z1134" i="3"/>
  <c r="Z1135" i="3"/>
  <c r="Z1125" i="3"/>
  <c r="Z1126" i="3"/>
  <c r="Z1127" i="3"/>
  <c r="Z1128" i="3"/>
  <c r="Z1129" i="3"/>
  <c r="Z1130" i="3"/>
  <c r="Z1124" i="3"/>
  <c r="Z1108" i="3"/>
  <c r="Z1109" i="3"/>
  <c r="Z1110" i="3"/>
  <c r="Z1111" i="3"/>
  <c r="Z1112" i="3"/>
  <c r="Z1116" i="3"/>
  <c r="Z1117" i="3"/>
  <c r="Z1115" i="3"/>
  <c r="Z1120" i="3"/>
  <c r="Z1121" i="3"/>
  <c r="Z1141" i="3"/>
  <c r="Z1142" i="3"/>
  <c r="Z1122" i="3"/>
  <c r="Z1123" i="3"/>
  <c r="Z1143" i="3"/>
  <c r="Z1106" i="3"/>
  <c r="Z1107" i="3"/>
  <c r="Z1104" i="3"/>
  <c r="Z1105" i="3"/>
  <c r="Z1136" i="3"/>
  <c r="Z1137" i="3"/>
  <c r="Z1139" i="3"/>
  <c r="Z1140" i="3"/>
  <c r="Z962" i="3"/>
  <c r="Z959" i="3"/>
  <c r="Z963" i="3"/>
  <c r="Z960" i="3"/>
  <c r="Z961" i="3"/>
  <c r="Z957" i="3"/>
  <c r="Z958" i="3"/>
  <c r="Z220" i="3"/>
  <c r="Z225" i="3"/>
  <c r="Z237" i="3"/>
  <c r="Z238" i="3"/>
  <c r="Z236" i="3"/>
  <c r="Z224" i="3"/>
  <c r="Z222" i="3"/>
  <c r="Z232" i="3"/>
  <c r="Z233" i="3"/>
  <c r="Z234" i="3"/>
  <c r="Z230" i="3"/>
  <c r="Z231" i="3"/>
  <c r="Z223" i="3"/>
  <c r="Z228" i="3"/>
  <c r="Z229" i="3"/>
  <c r="Z226" i="3"/>
  <c r="Z227" i="3"/>
  <c r="Z1444" i="3"/>
  <c r="Z704" i="3"/>
  <c r="Z705" i="3"/>
  <c r="Z706" i="3"/>
  <c r="Z707" i="3"/>
  <c r="Z728" i="3"/>
  <c r="Z729" i="3"/>
  <c r="Z730" i="3"/>
  <c r="Z73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698" i="3"/>
  <c r="Z699" i="3"/>
  <c r="Z709" i="3"/>
  <c r="Z708" i="3"/>
  <c r="Z726" i="3"/>
  <c r="Z727" i="3"/>
  <c r="Z725" i="3"/>
  <c r="Z710" i="3"/>
  <c r="Z711" i="3"/>
  <c r="Z700" i="3"/>
  <c r="Z701" i="3"/>
  <c r="Z735" i="3"/>
  <c r="Z736" i="3"/>
  <c r="Z737" i="3"/>
  <c r="Z738" i="3"/>
  <c r="Z739" i="3"/>
  <c r="Z740" i="3"/>
  <c r="Z733" i="3"/>
  <c r="Z734" i="3"/>
  <c r="Z681" i="3"/>
  <c r="Z682" i="3"/>
  <c r="Z684" i="3"/>
  <c r="Z763" i="3"/>
  <c r="Z1002" i="3"/>
  <c r="Z1003" i="3"/>
  <c r="Z1005" i="3"/>
  <c r="Z998" i="3"/>
  <c r="Z999" i="3"/>
  <c r="Z1004" i="3"/>
  <c r="Z1000" i="3"/>
  <c r="Z1001" i="3"/>
  <c r="Z1287" i="3"/>
  <c r="Z1274" i="3"/>
  <c r="Z1264" i="3"/>
  <c r="Z1266" i="3"/>
  <c r="Z1270" i="3"/>
  <c r="Z1268" i="3"/>
  <c r="Z1269" i="3"/>
  <c r="Z1275" i="3"/>
  <c r="Z1276" i="3"/>
  <c r="Z1277" i="3"/>
  <c r="Z1278" i="3"/>
  <c r="Z1279" i="3"/>
  <c r="Z1280" i="3"/>
  <c r="Z1281" i="3"/>
  <c r="Z1282" i="3"/>
  <c r="Z1283" i="3"/>
  <c r="Z1286" i="3"/>
  <c r="Z1284" i="3"/>
  <c r="Z1285" i="3"/>
  <c r="Z1265" i="3"/>
  <c r="Z1271" i="3"/>
  <c r="Z1272" i="3"/>
  <c r="Z1273" i="3"/>
  <c r="Z331" i="3"/>
  <c r="Z332" i="3"/>
  <c r="Z333" i="3"/>
  <c r="Z334" i="3"/>
  <c r="Z335" i="3"/>
  <c r="Z336" i="3"/>
  <c r="Z337" i="3"/>
  <c r="Z358" i="3"/>
  <c r="Z359" i="3"/>
  <c r="Z360" i="3"/>
  <c r="Z361" i="3"/>
  <c r="Z362" i="3"/>
  <c r="Z363" i="3"/>
  <c r="Z364" i="3"/>
  <c r="Z365" i="3"/>
  <c r="Z366" i="3"/>
  <c r="Z367" i="3"/>
  <c r="Z340" i="3"/>
  <c r="Z341" i="3"/>
  <c r="Z342" i="3"/>
  <c r="Z343" i="3"/>
  <c r="Z344" i="3"/>
  <c r="Z345" i="3"/>
  <c r="Z346" i="3"/>
  <c r="Z347" i="3"/>
  <c r="Z348" i="3"/>
  <c r="Z349" i="3"/>
  <c r="Z322" i="3"/>
  <c r="Z323" i="3"/>
  <c r="Z324" i="3"/>
  <c r="Z325" i="3"/>
  <c r="Z326" i="3"/>
  <c r="Z327" i="3"/>
  <c r="Z353" i="3"/>
  <c r="Z354" i="3"/>
  <c r="Z355" i="3"/>
  <c r="Z329" i="3"/>
  <c r="Z330" i="3"/>
  <c r="Z338" i="3"/>
  <c r="Z339" i="3"/>
  <c r="Z356" i="3"/>
  <c r="Z357" i="3"/>
  <c r="Z321" i="3"/>
  <c r="Z328" i="3"/>
  <c r="Z369" i="3"/>
  <c r="Z370" i="3"/>
  <c r="Z371" i="3"/>
  <c r="Z372" i="3"/>
  <c r="Z196" i="3"/>
  <c r="Z195" i="3"/>
  <c r="Z203" i="3"/>
  <c r="Z202" i="3"/>
  <c r="Z207" i="3"/>
  <c r="Z200" i="3"/>
  <c r="Z201" i="3"/>
  <c r="Z199" i="3"/>
  <c r="Z204" i="3"/>
  <c r="Z205" i="3"/>
  <c r="Z206" i="3"/>
  <c r="Z208" i="3"/>
  <c r="Z209" i="3"/>
  <c r="Z210" i="3"/>
  <c r="Z197" i="3"/>
  <c r="Z198" i="3"/>
  <c r="Z211" i="3"/>
  <c r="Z212" i="3"/>
  <c r="Z213" i="3"/>
  <c r="Z214" i="3"/>
  <c r="Z215" i="3"/>
  <c r="Z216" i="3"/>
  <c r="Z217" i="3"/>
  <c r="Z218" i="3"/>
  <c r="Z219" i="3"/>
  <c r="Z384" i="3"/>
  <c r="Z385" i="3"/>
  <c r="Z386" i="3"/>
  <c r="Z387" i="3"/>
  <c r="Z379" i="3"/>
  <c r="Z388" i="3"/>
  <c r="Z390" i="3"/>
  <c r="Z376" i="3"/>
  <c r="Z377" i="3"/>
  <c r="Z391" i="3"/>
  <c r="Z373" i="3"/>
  <c r="Z380" i="3"/>
  <c r="Z381" i="3"/>
  <c r="Z382" i="3"/>
  <c r="Z383" i="3"/>
  <c r="Z389" i="3"/>
  <c r="Z374" i="3"/>
  <c r="Z375" i="3"/>
  <c r="Z1325" i="3"/>
  <c r="Z1326" i="3"/>
  <c r="Z1327" i="3"/>
  <c r="Z1334" i="3"/>
  <c r="Z1332" i="3"/>
  <c r="Z1333" i="3"/>
  <c r="Z1309" i="3"/>
  <c r="Z1310" i="3"/>
  <c r="Z1317" i="3"/>
  <c r="Z1315" i="3"/>
  <c r="Z1319" i="3"/>
  <c r="Z1320" i="3"/>
  <c r="Z1321" i="3"/>
  <c r="Z1322" i="3"/>
  <c r="Z1323" i="3"/>
  <c r="Z1314" i="3"/>
  <c r="Z1312" i="3"/>
  <c r="Z1313" i="3"/>
  <c r="Z1324" i="3"/>
  <c r="Z884" i="3"/>
  <c r="Z885" i="3"/>
  <c r="Z889" i="3"/>
  <c r="Z887" i="3"/>
  <c r="Z888" i="3"/>
  <c r="Z891" i="3"/>
  <c r="Z890" i="3"/>
  <c r="Z892" i="3"/>
  <c r="Z893" i="3"/>
  <c r="Z894" i="3"/>
  <c r="Z895" i="3"/>
  <c r="Z896" i="3"/>
  <c r="Z897" i="3"/>
  <c r="Z886" i="3"/>
  <c r="Z898" i="3"/>
  <c r="Z899" i="3"/>
  <c r="Z900" i="3"/>
  <c r="Z901" i="3"/>
  <c r="Z902" i="3"/>
  <c r="Z903" i="3"/>
  <c r="Z444" i="3"/>
  <c r="Z445" i="3"/>
  <c r="Z433" i="3"/>
  <c r="Z431" i="3"/>
  <c r="Z426" i="3"/>
  <c r="Z427" i="3"/>
  <c r="Z428" i="3"/>
  <c r="Z429" i="3"/>
  <c r="Z430" i="3"/>
  <c r="Z446" i="3"/>
  <c r="Z447" i="3"/>
  <c r="Z456" i="3"/>
  <c r="Z436" i="3"/>
  <c r="Z437" i="3"/>
  <c r="Z438" i="3"/>
  <c r="Z439" i="3"/>
  <c r="Z451" i="3"/>
  <c r="Z452" i="3"/>
  <c r="Z453" i="3"/>
  <c r="Z420" i="3"/>
  <c r="Z421" i="3"/>
  <c r="Z422" i="3"/>
  <c r="Z440" i="3"/>
  <c r="Z441" i="3"/>
  <c r="Z457" i="3"/>
  <c r="Z458" i="3"/>
  <c r="Z459" i="3"/>
  <c r="Z460" i="3"/>
  <c r="Z461" i="3"/>
  <c r="Z462" i="3"/>
  <c r="Z423" i="3"/>
  <c r="Z424" i="3"/>
  <c r="Z425" i="3"/>
  <c r="Z442" i="3"/>
  <c r="Z443" i="3"/>
  <c r="Z417" i="3"/>
  <c r="Z418" i="3"/>
  <c r="Z419" i="3"/>
  <c r="Z432" i="3"/>
  <c r="B26" i="6"/>
  <c r="C26" i="6" s="1"/>
  <c r="B2" i="6"/>
  <c r="B5" i="6"/>
  <c r="B6" i="6"/>
  <c r="B9" i="6"/>
  <c r="B10" i="6"/>
  <c r="B11" i="6"/>
  <c r="B13" i="6"/>
  <c r="B15" i="6"/>
  <c r="B16" i="6"/>
  <c r="B17" i="6"/>
  <c r="B18" i="6"/>
  <c r="B20" i="6"/>
  <c r="B22" i="6"/>
  <c r="B24" i="6"/>
  <c r="B25" i="6"/>
  <c r="B27" i="6"/>
  <c r="B28" i="6"/>
  <c r="B29" i="6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77" i="1"/>
  <c r="C76" i="1"/>
  <c r="C75" i="1"/>
  <c r="C74" i="1"/>
  <c r="C73" i="1"/>
  <c r="C72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34" i="1"/>
  <c r="C45" i="1"/>
  <c r="C44" i="1"/>
  <c r="C43" i="1"/>
  <c r="C42" i="1"/>
  <c r="C41" i="1"/>
  <c r="C40" i="1"/>
  <c r="C39" i="1"/>
  <c r="C38" i="1"/>
  <c r="C37" i="1"/>
  <c r="C36" i="1"/>
  <c r="C35" i="1"/>
  <c r="C33" i="1"/>
  <c r="C32" i="1"/>
  <c r="C31" i="1"/>
  <c r="C30" i="1"/>
  <c r="C29" i="1"/>
  <c r="C28" i="1"/>
  <c r="C27" i="1"/>
  <c r="C26" i="1"/>
  <c r="C25" i="1"/>
  <c r="C24" i="1"/>
  <c r="C23" i="1"/>
  <c r="C22" i="1"/>
  <c r="Z531" i="3"/>
  <c r="Z521" i="3"/>
  <c r="Z519" i="3"/>
  <c r="Z529" i="3"/>
  <c r="Z530" i="3"/>
  <c r="Z532" i="3"/>
  <c r="Z533" i="3"/>
  <c r="Z527" i="3"/>
  <c r="Z535" i="3"/>
  <c r="Z534" i="3"/>
  <c r="Z520" i="3"/>
  <c r="Z528" i="3"/>
  <c r="Z526" i="3"/>
  <c r="Z525" i="3"/>
  <c r="Z517" i="3"/>
  <c r="Z518" i="3"/>
  <c r="Z515" i="3"/>
  <c r="Z516" i="3"/>
  <c r="Z524" i="3"/>
  <c r="Z522" i="3"/>
  <c r="Z523" i="3"/>
  <c r="Z1072" i="3"/>
  <c r="Z1071" i="3"/>
  <c r="Z1073" i="3"/>
  <c r="Z1076" i="3"/>
  <c r="Z1074" i="3"/>
  <c r="Z1075" i="3"/>
  <c r="Z1079" i="3"/>
  <c r="Z1080" i="3"/>
  <c r="Z1082" i="3"/>
  <c r="Z1081" i="3"/>
  <c r="Z1094" i="3"/>
  <c r="Z1095" i="3"/>
  <c r="Z1096" i="3"/>
  <c r="Z1097" i="3"/>
  <c r="Z1098" i="3"/>
  <c r="Z1085" i="3"/>
  <c r="Z1086" i="3"/>
  <c r="Z1084" i="3"/>
  <c r="Z1189" i="3"/>
  <c r="Z1179" i="3"/>
  <c r="Z1089" i="3"/>
  <c r="Z1078" i="3"/>
  <c r="Z1083" i="3"/>
  <c r="Z1077" i="3"/>
  <c r="Z1087" i="3"/>
  <c r="Z1088" i="3"/>
  <c r="Z1091" i="3"/>
  <c r="Z1092" i="3"/>
  <c r="Z1090" i="3"/>
  <c r="Z1093" i="3"/>
  <c r="Z1099" i="3"/>
  <c r="Z1102" i="3"/>
  <c r="Z1103" i="3"/>
  <c r="Z1101" i="3"/>
  <c r="Z1100" i="3"/>
  <c r="Z1190" i="3"/>
  <c r="Z1178" i="3"/>
  <c r="Z1177" i="3"/>
  <c r="Z1182" i="3"/>
  <c r="Z1180" i="3"/>
  <c r="Z1181" i="3"/>
  <c r="Z1174" i="3"/>
  <c r="Z1175" i="3"/>
  <c r="Z1183" i="3"/>
  <c r="Z1200" i="3"/>
  <c r="Z1198" i="3"/>
  <c r="Z1199" i="3"/>
  <c r="Z1196" i="3"/>
  <c r="Z1197" i="3"/>
  <c r="Z1192" i="3"/>
  <c r="Z1191" i="3"/>
  <c r="Z1195" i="3"/>
  <c r="Z1193" i="3"/>
  <c r="Z1194" i="3"/>
  <c r="Z1176" i="3"/>
  <c r="Z1187" i="3"/>
  <c r="Z1186" i="3"/>
  <c r="Z1188" i="3"/>
  <c r="Z1184" i="3"/>
  <c r="Z1185" i="3"/>
  <c r="Z1445" i="3"/>
  <c r="Z1446" i="3"/>
  <c r="Z1447" i="3"/>
  <c r="Z1448" i="3"/>
  <c r="Z1449" i="3"/>
  <c r="Z1450" i="3"/>
  <c r="Z1451" i="3"/>
  <c r="Z1452" i="3"/>
  <c r="Z1453" i="3"/>
  <c r="Z1454" i="3"/>
  <c r="Z1455" i="3"/>
  <c r="Z1456" i="3"/>
  <c r="Z1457" i="3"/>
  <c r="Z1458" i="3"/>
  <c r="Z1459" i="3"/>
  <c r="Z1460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11" i="6" l="1"/>
  <c r="C13" i="6"/>
  <c r="C24" i="6"/>
  <c r="C22" i="6"/>
  <c r="C10" i="6"/>
  <c r="C20" i="6"/>
  <c r="C9" i="6"/>
  <c r="C29" i="6"/>
  <c r="C18" i="6"/>
  <c r="C6" i="6"/>
  <c r="C28" i="6"/>
  <c r="C17" i="6"/>
  <c r="C27" i="6"/>
  <c r="C16" i="6"/>
  <c r="C2" i="6"/>
  <c r="C15" i="6"/>
  <c r="C25" i="6"/>
  <c r="B31" i="6"/>
  <c r="C31" i="6" l="1"/>
  <c r="C3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Tanja Schwander</author>
  </authors>
  <commentList>
    <comment ref="E29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Tanja Schwander: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almost certainly wrong number
</t>
        </r>
        <r>
          <rPr>
            <b/>
            <sz val="9"/>
            <color rgb="FF000000"/>
            <rFont val="Tahoma"/>
            <family val="2"/>
          </rPr>
          <t xml:space="preserve">Tim:
</t>
        </r>
        <r>
          <rPr>
            <sz val="9"/>
            <color rgb="FF000000"/>
            <rFont val="Tahoma"/>
            <family val="2"/>
          </rPr>
          <t>should be 9990098, not 9990198</t>
        </r>
      </text>
    </comment>
    <comment ref="E793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Tanja Schwander: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number exists 2x (once as Formica lemani) - this one here should be correct</t>
        </r>
      </text>
    </comment>
  </commentList>
</comments>
</file>

<file path=xl/sharedStrings.xml><?xml version="1.0" encoding="utf-8"?>
<sst xmlns="http://schemas.openxmlformats.org/spreadsheetml/2006/main" count="13047" uniqueCount="4262">
  <si>
    <t>Myrmica</t>
  </si>
  <si>
    <t>ruginodis</t>
  </si>
  <si>
    <t>Serviformica</t>
  </si>
  <si>
    <t>Lasius</t>
  </si>
  <si>
    <t>0689</t>
  </si>
  <si>
    <t>0996</t>
  </si>
  <si>
    <t>0271</t>
  </si>
  <si>
    <t>0994</t>
  </si>
  <si>
    <t>0267</t>
  </si>
  <si>
    <t>0809</t>
  </si>
  <si>
    <t>0918</t>
  </si>
  <si>
    <t>0807</t>
  </si>
  <si>
    <t>Formica SS</t>
  </si>
  <si>
    <t>0805</t>
  </si>
  <si>
    <t>1152</t>
  </si>
  <si>
    <t>0272</t>
  </si>
  <si>
    <t>0811</t>
  </si>
  <si>
    <t>0916</t>
  </si>
  <si>
    <t>0686</t>
  </si>
  <si>
    <t>1201</t>
  </si>
  <si>
    <t>0919</t>
  </si>
  <si>
    <t>Leptothorax</t>
  </si>
  <si>
    <t>Yellow Lasius</t>
  </si>
  <si>
    <t>430108</t>
  </si>
  <si>
    <t>430901</t>
  </si>
  <si>
    <t>431301</t>
  </si>
  <si>
    <t>430101</t>
  </si>
  <si>
    <t>431202</t>
  </si>
  <si>
    <t>57711503</t>
  </si>
  <si>
    <t>Tetramorium</t>
  </si>
  <si>
    <t>Autre transect</t>
  </si>
  <si>
    <t>no.num.bag1</t>
  </si>
  <si>
    <t>Feuillus transect</t>
  </si>
  <si>
    <t>Camponotus</t>
  </si>
  <si>
    <t>Coptoformica</t>
  </si>
  <si>
    <t>430102</t>
  </si>
  <si>
    <t>Forêt mixte/feuillus</t>
  </si>
  <si>
    <t>Prairie sèche transect</t>
  </si>
  <si>
    <t>431204</t>
  </si>
  <si>
    <t>431201</t>
  </si>
  <si>
    <t>430107</t>
  </si>
  <si>
    <t>431203</t>
  </si>
  <si>
    <t>430106</t>
  </si>
  <si>
    <t>no. Bag</t>
  </si>
  <si>
    <t>430104</t>
  </si>
  <si>
    <t>575142</t>
  </si>
  <si>
    <t>070601</t>
  </si>
  <si>
    <t>9991148</t>
  </si>
  <si>
    <t>070102</t>
  </si>
  <si>
    <t>9990277</t>
  </si>
  <si>
    <t>070108</t>
  </si>
  <si>
    <t>9990350</t>
  </si>
  <si>
    <t>070111</t>
  </si>
  <si>
    <t>9990090</t>
  </si>
  <si>
    <t>9990026</t>
  </si>
  <si>
    <t>9990267</t>
  </si>
  <si>
    <t>070107</t>
  </si>
  <si>
    <t>9990151</t>
  </si>
  <si>
    <t>9990268</t>
  </si>
  <si>
    <t>070103</t>
  </si>
  <si>
    <t>9990339</t>
  </si>
  <si>
    <t>9990328</t>
  </si>
  <si>
    <t>9991534</t>
  </si>
  <si>
    <t>070405</t>
  </si>
  <si>
    <t>9990290</t>
  </si>
  <si>
    <t>9990370</t>
  </si>
  <si>
    <t>9990954</t>
  </si>
  <si>
    <t>9990354</t>
  </si>
  <si>
    <t>07 Autre transect</t>
  </si>
  <si>
    <t>9990197</t>
  </si>
  <si>
    <t>9990135</t>
  </si>
  <si>
    <t>9990334</t>
  </si>
  <si>
    <t>07 Forêt Conifère transect</t>
  </si>
  <si>
    <t>9990371</t>
  </si>
  <si>
    <t>9990019</t>
  </si>
  <si>
    <t>071401</t>
  </si>
  <si>
    <t>57201203</t>
  </si>
  <si>
    <t>9990375</t>
  </si>
  <si>
    <t>410901</t>
  </si>
  <si>
    <t>410110</t>
  </si>
  <si>
    <t>9990146</t>
  </si>
  <si>
    <t>41 transect prairie seche</t>
  </si>
  <si>
    <t>41 Forêt transect</t>
  </si>
  <si>
    <t>9991562</t>
  </si>
  <si>
    <t>9990943</t>
  </si>
  <si>
    <t>410104</t>
  </si>
  <si>
    <t>9990181</t>
  </si>
  <si>
    <t>410102</t>
  </si>
  <si>
    <t>9990938</t>
  </si>
  <si>
    <t>410103</t>
  </si>
  <si>
    <t>9990395</t>
  </si>
  <si>
    <t>9990010</t>
  </si>
  <si>
    <t>410401</t>
  </si>
  <si>
    <t>9990056</t>
  </si>
  <si>
    <t>9990038</t>
  </si>
  <si>
    <t>410903</t>
  </si>
  <si>
    <t>9990279</t>
  </si>
  <si>
    <t>410109</t>
  </si>
  <si>
    <t>411201</t>
  </si>
  <si>
    <t>9991123</t>
  </si>
  <si>
    <t>9991549</t>
  </si>
  <si>
    <t>411101</t>
  </si>
  <si>
    <t>9990258</t>
  </si>
  <si>
    <t>9990067</t>
  </si>
  <si>
    <t>9991751</t>
  </si>
  <si>
    <t>410107</t>
  </si>
  <si>
    <t>9990950</t>
  </si>
  <si>
    <t>9991580</t>
  </si>
  <si>
    <t>411202</t>
  </si>
  <si>
    <t>9991297</t>
  </si>
  <si>
    <t>Manica</t>
  </si>
  <si>
    <t>rubida</t>
  </si>
  <si>
    <t>410902</t>
  </si>
  <si>
    <t>9990213</t>
  </si>
  <si>
    <t>9990005</t>
  </si>
  <si>
    <t>Temnothorax</t>
  </si>
  <si>
    <t>050102</t>
  </si>
  <si>
    <t>9991528</t>
  </si>
  <si>
    <t>9990116</t>
  </si>
  <si>
    <t>Tapinoma</t>
  </si>
  <si>
    <t>050101</t>
  </si>
  <si>
    <t>9990136</t>
  </si>
  <si>
    <t>9990028</t>
  </si>
  <si>
    <t>9990141</t>
  </si>
  <si>
    <t>050403</t>
  </si>
  <si>
    <t>9991296</t>
  </si>
  <si>
    <t>050603</t>
  </si>
  <si>
    <t>9990387</t>
  </si>
  <si>
    <t>050903</t>
  </si>
  <si>
    <t>9991583</t>
  </si>
  <si>
    <t>9990385</t>
  </si>
  <si>
    <t>9990337</t>
  </si>
  <si>
    <t>050902</t>
  </si>
  <si>
    <t>050106</t>
  </si>
  <si>
    <t>9990376</t>
  </si>
  <si>
    <t>050901</t>
  </si>
  <si>
    <t>9990072</t>
  </si>
  <si>
    <t>9990764</t>
  </si>
  <si>
    <t>9990092</t>
  </si>
  <si>
    <t>9990001</t>
  </si>
  <si>
    <t>9990210</t>
  </si>
  <si>
    <t>9990241</t>
  </si>
  <si>
    <t>050404</t>
  </si>
  <si>
    <t>050401</t>
  </si>
  <si>
    <t>9991524</t>
  </si>
  <si>
    <t>9990365</t>
  </si>
  <si>
    <t>050406</t>
  </si>
  <si>
    <t>051502</t>
  </si>
  <si>
    <t>9990029</t>
  </si>
  <si>
    <t>050602</t>
  </si>
  <si>
    <t>9990273</t>
  </si>
  <si>
    <t>9990173</t>
  </si>
  <si>
    <t>9990043</t>
  </si>
  <si>
    <t>9990115</t>
  </si>
  <si>
    <t>9990201</t>
  </si>
  <si>
    <t>9990180</t>
  </si>
  <si>
    <t>9990240</t>
  </si>
  <si>
    <t>050103</t>
  </si>
  <si>
    <t>05 Forêt Feuillus transect</t>
  </si>
  <si>
    <t>9990383</t>
  </si>
  <si>
    <t>05 autre transect</t>
  </si>
  <si>
    <t>9990297</t>
  </si>
  <si>
    <t>9990379</t>
  </si>
  <si>
    <t>280107</t>
  </si>
  <si>
    <t>280301</t>
  </si>
  <si>
    <t>280106</t>
  </si>
  <si>
    <t>280101</t>
  </si>
  <si>
    <t>9990053</t>
  </si>
  <si>
    <t>9991724</t>
  </si>
  <si>
    <t>9990037</t>
  </si>
  <si>
    <t>9990062</t>
  </si>
  <si>
    <t>9990101</t>
  </si>
  <si>
    <t>9990082</t>
  </si>
  <si>
    <t>9991529</t>
  </si>
  <si>
    <t>9990062.B</t>
  </si>
  <si>
    <t>1</t>
  </si>
  <si>
    <t>Colobopsis</t>
  </si>
  <si>
    <t>9990260</t>
  </si>
  <si>
    <t>2</t>
  </si>
  <si>
    <t>280109</t>
  </si>
  <si>
    <t>280501</t>
  </si>
  <si>
    <t>9990017</t>
  </si>
  <si>
    <t>9990017.B</t>
  </si>
  <si>
    <t>9990015</t>
  </si>
  <si>
    <t>9990064</t>
  </si>
  <si>
    <t>9990942</t>
  </si>
  <si>
    <t>4</t>
  </si>
  <si>
    <t>20</t>
  </si>
  <si>
    <t>280102</t>
  </si>
  <si>
    <t>9990756</t>
  </si>
  <si>
    <t>9990020</t>
  </si>
  <si>
    <t>9990000</t>
  </si>
  <si>
    <t>9990255</t>
  </si>
  <si>
    <t>9990045</t>
  </si>
  <si>
    <t>280108</t>
  </si>
  <si>
    <t>9990762</t>
  </si>
  <si>
    <t>9991741</t>
  </si>
  <si>
    <t>280104</t>
  </si>
  <si>
    <t>9990348</t>
  </si>
  <si>
    <t>280901</t>
  </si>
  <si>
    <t>9990956</t>
  </si>
  <si>
    <t>9991146</t>
  </si>
  <si>
    <t>280110</t>
  </si>
  <si>
    <t>9991757</t>
  </si>
  <si>
    <t>9990243</t>
  </si>
  <si>
    <t>9990300</t>
  </si>
  <si>
    <t>280117</t>
  </si>
  <si>
    <t>281501</t>
  </si>
  <si>
    <t>9990164</t>
  </si>
  <si>
    <t>9990199</t>
  </si>
  <si>
    <t>9990921</t>
  </si>
  <si>
    <t>28 autre transect</t>
  </si>
  <si>
    <t>9990389</t>
  </si>
  <si>
    <t>9990358</t>
  </si>
  <si>
    <t>9990086</t>
  </si>
  <si>
    <t>9991578</t>
  </si>
  <si>
    <t>9991566</t>
  </si>
  <si>
    <t>9990368</t>
  </si>
  <si>
    <t>9990275</t>
  </si>
  <si>
    <t>9990030</t>
  </si>
  <si>
    <t>9990089</t>
  </si>
  <si>
    <t>9990060</t>
  </si>
  <si>
    <t>9990027</t>
  </si>
  <si>
    <t>9990032</t>
  </si>
  <si>
    <t>9990006</t>
  </si>
  <si>
    <t>9990329</t>
  </si>
  <si>
    <t>9990145</t>
  </si>
  <si>
    <t>9990079</t>
  </si>
  <si>
    <t>9990147</t>
  </si>
  <si>
    <t>9990191</t>
  </si>
  <si>
    <t>9990114</t>
  </si>
  <si>
    <t>9990105</t>
  </si>
  <si>
    <t>9990013</t>
  </si>
  <si>
    <t>9990158</t>
  </si>
  <si>
    <t>9990034</t>
  </si>
  <si>
    <t>9990274</t>
  </si>
  <si>
    <t>9990031</t>
  </si>
  <si>
    <t>9990316</t>
  </si>
  <si>
    <t>9990382</t>
  </si>
  <si>
    <t>9990388</t>
  </si>
  <si>
    <t>9990359</t>
  </si>
  <si>
    <t>9990374</t>
  </si>
  <si>
    <t>9991579</t>
  </si>
  <si>
    <t>9990322</t>
  </si>
  <si>
    <t>9990352</t>
  </si>
  <si>
    <t>9990296</t>
  </si>
  <si>
    <t>9990276</t>
  </si>
  <si>
    <t>9990046</t>
  </si>
  <si>
    <t>9991574</t>
  </si>
  <si>
    <t>9990386</t>
  </si>
  <si>
    <t>9990036</t>
  </si>
  <si>
    <t>9990179</t>
  </si>
  <si>
    <t>9990179b</t>
  </si>
  <si>
    <t>9991541</t>
  </si>
  <si>
    <t>9990771</t>
  </si>
  <si>
    <t>9990772</t>
  </si>
  <si>
    <t>9991547</t>
  </si>
  <si>
    <t>9990080</t>
  </si>
  <si>
    <t>9990052</t>
  </si>
  <si>
    <t>9990227</t>
  </si>
  <si>
    <t>9990119</t>
  </si>
  <si>
    <t>9990085</t>
  </si>
  <si>
    <t>9990176</t>
  </si>
  <si>
    <t>9990137</t>
  </si>
  <si>
    <t>9990120</t>
  </si>
  <si>
    <t>9990097</t>
  </si>
  <si>
    <t>9990157</t>
  </si>
  <si>
    <t>9990153</t>
  </si>
  <si>
    <t>9990161</t>
  </si>
  <si>
    <t>9990169</t>
  </si>
  <si>
    <t>9990127</t>
  </si>
  <si>
    <t>9990129</t>
  </si>
  <si>
    <t>9990130</t>
  </si>
  <si>
    <t>9990118</t>
  </si>
  <si>
    <t>9990077</t>
  </si>
  <si>
    <t>9990192</t>
  </si>
  <si>
    <t>9990222</t>
  </si>
  <si>
    <t>9990035</t>
  </si>
  <si>
    <t>9990265</t>
  </si>
  <si>
    <t>9990284</t>
  </si>
  <si>
    <t>9990160</t>
  </si>
  <si>
    <t>9990198</t>
  </si>
  <si>
    <t>9990166</t>
  </si>
  <si>
    <t>9990232</t>
  </si>
  <si>
    <t>9990214</t>
  </si>
  <si>
    <t>9990286</t>
  </si>
  <si>
    <t>9990216</t>
  </si>
  <si>
    <t>9990203</t>
  </si>
  <si>
    <t>9990212</t>
  </si>
  <si>
    <t>9990102</t>
  </si>
  <si>
    <t>9990122</t>
  </si>
  <si>
    <t>9990123</t>
  </si>
  <si>
    <t>9990125</t>
  </si>
  <si>
    <t>9990138</t>
  </si>
  <si>
    <t>9990132</t>
  </si>
  <si>
    <t>9990091</t>
  </si>
  <si>
    <t>9990186</t>
  </si>
  <si>
    <t>9990149</t>
  </si>
  <si>
    <t>9990182</t>
  </si>
  <si>
    <t>9990095</t>
  </si>
  <si>
    <t>9990189</t>
  </si>
  <si>
    <t>9990159</t>
  </si>
  <si>
    <t>9990113</t>
  </si>
  <si>
    <t>BDM</t>
  </si>
  <si>
    <t>Elevation</t>
  </si>
  <si>
    <t>PLOT</t>
  </si>
  <si>
    <t>ELEVATION</t>
  </si>
  <si>
    <t>CATALOGUENUMBER</t>
  </si>
  <si>
    <t>NUMBERWORKERS</t>
  </si>
  <si>
    <t>NUMBERQUEENS</t>
  </si>
  <si>
    <t>NUMBERMALES</t>
  </si>
  <si>
    <t>NUMBERLARVAE</t>
  </si>
  <si>
    <t>NUMBERCOCOONS</t>
  </si>
  <si>
    <t>IDENTIFIER</t>
  </si>
  <si>
    <t>GENUSID</t>
  </si>
  <si>
    <t>SPECISID</t>
  </si>
  <si>
    <t>DATEIDENTIFICATION</t>
  </si>
  <si>
    <t>CONFIRMEDID</t>
  </si>
  <si>
    <t>SPECIESIDFINAL</t>
  </si>
  <si>
    <t>COMMENTS</t>
  </si>
  <si>
    <t>BARCODELABEL</t>
  </si>
  <si>
    <t>PREPARATION</t>
  </si>
  <si>
    <t>SPECIFICAUTHOROFRECORD</t>
  </si>
  <si>
    <t>SPECIFYEVENT</t>
  </si>
  <si>
    <t>PROJECT</t>
  </si>
  <si>
    <t>DIGITIZEDBY</t>
  </si>
  <si>
    <t>DIGITIZEDDATE</t>
  </si>
  <si>
    <t>539158</t>
  </si>
  <si>
    <t>569134</t>
  </si>
  <si>
    <t>521166</t>
  </si>
  <si>
    <t>TS</t>
  </si>
  <si>
    <t>SPECIESID</t>
  </si>
  <si>
    <t>FAMILLE</t>
  </si>
  <si>
    <t>SOUSFAMILLE</t>
  </si>
  <si>
    <t>GENRE</t>
  </si>
  <si>
    <t>ESPECE</t>
  </si>
  <si>
    <t>DESCRIPTEUR</t>
  </si>
  <si>
    <t>GENREESPECE</t>
  </si>
  <si>
    <t>TETE</t>
  </si>
  <si>
    <t>PROFIL</t>
  </si>
  <si>
    <t>Apha_gibb</t>
  </si>
  <si>
    <t>Formicidae</t>
  </si>
  <si>
    <t>Myrmicinae</t>
  </si>
  <si>
    <t>Aphaenogaster</t>
  </si>
  <si>
    <t>gibbosa</t>
  </si>
  <si>
    <t>(Latreille, 1798)</t>
  </si>
  <si>
    <t>https://www2.unil.ch/sig/fourmisvd/photos/Aphaenogaster_gibbosa_face.jpg</t>
  </si>
  <si>
    <t>https://www2.unil.ch/sig/fourmisvd/photos/Aphaenogaster_gibbosa_side.jpg</t>
  </si>
  <si>
    <t>Apha_ital</t>
  </si>
  <si>
    <t>italica</t>
  </si>
  <si>
    <t>Emery, 1916</t>
  </si>
  <si>
    <t>https://www2.unil.ch/sig/fourmisvd/photos/Aphaenogaster_italica_face.jpg</t>
  </si>
  <si>
    <t>https://www2.unil.ch/sig/fourmisvd/photos/Aphaenogaster_italica_side.jpg</t>
  </si>
  <si>
    <t>Apha_subt</t>
  </si>
  <si>
    <t>subterranea</t>
  </si>
  <si>
    <t>https://www2.unil.ch/sig/fourmisvd/photos/Aphaenogaster_subterranea_face.jpg</t>
  </si>
  <si>
    <t>https://www2.unil.ch/sig/fourmisvd/photos/Aphaenogaster_subterranea_side.jpg</t>
  </si>
  <si>
    <t>Both_cors</t>
  </si>
  <si>
    <t>Dolichoderinae</t>
  </si>
  <si>
    <t>Bothriomyrmex</t>
  </si>
  <si>
    <t>corsicus</t>
  </si>
  <si>
    <t>Santschi, 1923</t>
  </si>
  <si>
    <t>https://www2.unil.ch/sig/fourmisvd/photos/Bothriomyrmex_corsicus_face.jpg</t>
  </si>
  <si>
    <t>https://www2.unil.ch/sig/fourmisvd/photos/Bothriomyrmex_corsicus_side.jpg</t>
  </si>
  <si>
    <t>Camp_aeth</t>
  </si>
  <si>
    <t>Formicinae</t>
  </si>
  <si>
    <t>aethiops</t>
  </si>
  <si>
    <t>https://www2.unil.ch/sig/fourmisvd/photos/Camponotus_aethiops_face.jpg</t>
  </si>
  <si>
    <t>https://www2.unil.ch/sig/fourmisvd/photos/Camponotus_aethiops_side.jpg</t>
  </si>
  <si>
    <t>Camp_dalm</t>
  </si>
  <si>
    <t>dalmaticus</t>
  </si>
  <si>
    <t>(Nylander, 1849)</t>
  </si>
  <si>
    <t>https://www2.unil.ch/sig/fourmisvd/photos/Camponotus_dalmaticus_face.jpg</t>
  </si>
  <si>
    <t>https://www2.unil.ch/sig/fourmisvd/photos/Camponotus_dalmaticus_side.jpg</t>
  </si>
  <si>
    <t>Camp_fall</t>
  </si>
  <si>
    <t>fallax</t>
  </si>
  <si>
    <t>(Nylander, 1856)</t>
  </si>
  <si>
    <t>https://www2.unil.ch/sig/fourmisvd/photos/Camponotus_fallax_face.jpg</t>
  </si>
  <si>
    <t>https://www2.unil.ch/sig/fourmisvd/photos/Camponotus_fallax_side.jpg</t>
  </si>
  <si>
    <t>Camp_herc</t>
  </si>
  <si>
    <t>herculeanus</t>
  </si>
  <si>
    <t>(Linnaeus, 1758)</t>
  </si>
  <si>
    <t>https://www2.unil.ch/sig/fourmisvd/photos/Camponotus_herculeanus_face.jpg</t>
  </si>
  <si>
    <t>https://www2.unil.ch/sig/fourmisvd/photos/Camponotus_herculeanus_side.jpg</t>
  </si>
  <si>
    <t>Camp_late</t>
  </si>
  <si>
    <t>lateralis</t>
  </si>
  <si>
    <t>(Olivier, 1792)</t>
  </si>
  <si>
    <t>https://www2.unil.ch/sig/fourmisvd/photos/Camponotus_lateralis_face.jpg</t>
  </si>
  <si>
    <t>https://www2.unil.ch/sig/fourmisvd/photos/Camponotus_lateralis_side.jpg</t>
  </si>
  <si>
    <t>Camp_lign</t>
  </si>
  <si>
    <t>ligniperda</t>
  </si>
  <si>
    <t>(Latreille, 1802)</t>
  </si>
  <si>
    <t>https://www2.unil.ch/sig/fourmisvd/photos/Camponotus_ligniperda_face.jpg</t>
  </si>
  <si>
    <t>https://www2.unil.ch/sig/fourmisvd/photos/Camponotus_ligniperda_side.jpg</t>
  </si>
  <si>
    <t>Camp_pice</t>
  </si>
  <si>
    <t>piceus</t>
  </si>
  <si>
    <t>(Leach, 1825)</t>
  </si>
  <si>
    <t>https://www2.unil.ch/sig/fourmisvd/photos/Camponotus_piceus_face.jpg</t>
  </si>
  <si>
    <t>https://www2.unil.ch/sig/fourmisvd/photos/Camponotus_piceus_side.jpg</t>
  </si>
  <si>
    <t>Camp_univ</t>
  </si>
  <si>
    <t>universitatis</t>
  </si>
  <si>
    <t>Forel, 1890</t>
  </si>
  <si>
    <t>https://www2.unil.ch/sig/fourmisvd/photos/Camponotus_universitatis_face.jpg</t>
  </si>
  <si>
    <t>https://www2.unil.ch/sig/fourmisvd/photos/Camponotus_universitatis_side.jpg</t>
  </si>
  <si>
    <t>Camp_vagu</t>
  </si>
  <si>
    <t>vagus</t>
  </si>
  <si>
    <t>(Scopoli, 1763)</t>
  </si>
  <si>
    <t>https://www2.unil.ch/sig/fourmisvd/photos/Camponotus_vagus_face.jpg</t>
  </si>
  <si>
    <t>https://www2.unil.ch/sig/fourmisvd/photos/Camponotus_vagus_side.jpg</t>
  </si>
  <si>
    <t>Colo_trun</t>
  </si>
  <si>
    <t xml:space="preserve">Colobopsis </t>
  </si>
  <si>
    <t>truncata</t>
  </si>
  <si>
    <t>(Spinola, 1808)</t>
  </si>
  <si>
    <t>https://www2.unil.ch/sig/fourmisvd/photos/Colobopsis _truncata_face.jpg</t>
  </si>
  <si>
    <t>https://www2.unil.ch/sig/fourmisvd/photos/Colobopsis _truncata_side.jpg</t>
  </si>
  <si>
    <t>Crem_scut</t>
  </si>
  <si>
    <t>Crematogaster</t>
  </si>
  <si>
    <t>scutellaris</t>
  </si>
  <si>
    <t>(Olivier, 1791)</t>
  </si>
  <si>
    <t>https://www2.unil.ch/sig/fourmisvd/photos/Crematogaster_scutellaris_face.jpg</t>
  </si>
  <si>
    <t>https://www2.unil.ch/sig/fourmisvd/photos/Crematogaster_scutellaris_side.jpg</t>
  </si>
  <si>
    <t>Crem_sord</t>
  </si>
  <si>
    <t>sordidula</t>
  </si>
  <si>
    <t>https://www2.unil.ch/sig/fourmisvd/photos/Crematogaster_sordidula_face.jpg</t>
  </si>
  <si>
    <t>https://www2.unil.ch/sig/fourmisvd/photos/Crematogaster_sordidula_side.jpg</t>
  </si>
  <si>
    <t>Doli_quad</t>
  </si>
  <si>
    <t>Dolichoderus</t>
  </si>
  <si>
    <t>quadripunctatus</t>
  </si>
  <si>
    <t>(Linnaeus, 1771)</t>
  </si>
  <si>
    <t>https://www2.unil.ch/sig/fourmisvd/photos/Dolichoderus_quadripunctatus_face.jpg</t>
  </si>
  <si>
    <t>https://www2.unil.ch/sig/fourmisvd/photos/Dolichoderus_quadripunctatus_side.jpg</t>
  </si>
  <si>
    <t>Form_aqui</t>
  </si>
  <si>
    <t>Formica</t>
  </si>
  <si>
    <t>aquilonia</t>
  </si>
  <si>
    <t>Yarrow, 1955</t>
  </si>
  <si>
    <t>https://www2.unil.ch/sig/fourmisvd/photos/Formica_aquilonia_face.jpg</t>
  </si>
  <si>
    <t>https://www2.unil.ch/sig/fourmisvd/photos/Formica_aquilonia_side.jpg</t>
  </si>
  <si>
    <t>Form_brun</t>
  </si>
  <si>
    <t>bruni</t>
  </si>
  <si>
    <t>Kutter, 1967</t>
  </si>
  <si>
    <t>https://www2.unil.ch/sig/fourmisvd/photos/Formica_bruni_face.jpg</t>
  </si>
  <si>
    <t>https://www2.unil.ch/sig/fourmisvd/photos/Formica_bruni_side.jpg</t>
  </si>
  <si>
    <t>Form_cine</t>
  </si>
  <si>
    <t>cinerea</t>
  </si>
  <si>
    <t>Mayr, 1853</t>
  </si>
  <si>
    <t>https://www2.unil.ch/sig/fourmisvd/photos/Formica_cinerea_face.jpg</t>
  </si>
  <si>
    <t>https://www2.unil.ch/sig/fourmisvd/photos/Formica_cinerea_side.jpg</t>
  </si>
  <si>
    <t>Form_clar</t>
  </si>
  <si>
    <t>clara</t>
  </si>
  <si>
    <t>Forel, 1886</t>
  </si>
  <si>
    <t>https://www2.unil.ch/sig/fourmisvd/photos/Formica_clara_face.jpg</t>
  </si>
  <si>
    <t>https://www2.unil.ch/sig/fourmisvd/photos/Formica_clara_side.jpg</t>
  </si>
  <si>
    <t>Form_cuni</t>
  </si>
  <si>
    <t>cunicularia</t>
  </si>
  <si>
    <t>Latreille, 1798</t>
  </si>
  <si>
    <t>https://www2.unil.ch/sig/fourmisvd/photos/Formica_cunicularia_face.jpg</t>
  </si>
  <si>
    <t>https://www2.unil.ch/sig/fourmisvd/photos/Formica_cunicularia_side.jpg</t>
  </si>
  <si>
    <t>Form_exse</t>
  </si>
  <si>
    <t>exsecta</t>
  </si>
  <si>
    <t>Nylander, 1846</t>
  </si>
  <si>
    <t>https://www2.unil.ch/sig/fourmisvd/photos/Formica_exsecta_face.jpg</t>
  </si>
  <si>
    <t>https://www2.unil.ch/sig/fourmisvd/photos/Formica_exsecta_side.jpg</t>
  </si>
  <si>
    <t>Form_fore</t>
  </si>
  <si>
    <t>foreli</t>
  </si>
  <si>
    <t>Bondroit, 1918</t>
  </si>
  <si>
    <t>https://www2.unil.ch/sig/fourmisvd/photos/Formica_foreli_face.jpg</t>
  </si>
  <si>
    <t>https://www2.unil.ch/sig/fourmisvd/photos/Formica_foreli_side.jpg</t>
  </si>
  <si>
    <t>Form_fors</t>
  </si>
  <si>
    <t>forsslundi</t>
  </si>
  <si>
    <t>Lohmander, 1949</t>
  </si>
  <si>
    <t>https://www2.unil.ch/sig/fourmisvd/photos/Formica_forsslundi_face.jpg</t>
  </si>
  <si>
    <t>https://www2.unil.ch/sig/fourmisvd/photos/Formica_forsslundi_side.jpg</t>
  </si>
  <si>
    <t>Form_fusca</t>
  </si>
  <si>
    <t>fusca</t>
  </si>
  <si>
    <t>Linnaeus, 1758</t>
  </si>
  <si>
    <t>https://www2.unil.ch/sig/fourmisvd/photos/Formica_fusca_face.jpg</t>
  </si>
  <si>
    <t>https://www2.unil.ch/sig/fourmisvd/photos/Formica_fusca_side.jpg</t>
  </si>
  <si>
    <t>Form_fusco</t>
  </si>
  <si>
    <t>fuscocinerea</t>
  </si>
  <si>
    <t>Forel, 1874</t>
  </si>
  <si>
    <t>https://www2.unil.ch/sig/fourmisvd/photos/Formica_fuscocinerea_face.jpg</t>
  </si>
  <si>
    <t>https://www2.unil.ch/sig/fourmisvd/photos/Formica_fuscocinerea_side.jpg</t>
  </si>
  <si>
    <t>Form_gaga</t>
  </si>
  <si>
    <t>gagates</t>
  </si>
  <si>
    <t>https://www2.unil.ch/sig/fourmisvd/photos/Formica_gagates_face.jpg</t>
  </si>
  <si>
    <t>https://www2.unil.ch/sig/fourmisvd/photos/Formica_gagates_side.jpg</t>
  </si>
  <si>
    <t>Form_lema</t>
  </si>
  <si>
    <t>lemani</t>
  </si>
  <si>
    <t>Bondroit, 1917</t>
  </si>
  <si>
    <t>https://www2.unil.ch/sig/fourmisvd/photos/Formica_lemani_face.jpg</t>
  </si>
  <si>
    <t>https://www2.unil.ch/sig/fourmisvd/photos/Formica_lemani_side.jpg</t>
  </si>
  <si>
    <t>Form_lugu</t>
  </si>
  <si>
    <t>lugubris</t>
  </si>
  <si>
    <t>Zetterstedt, 1838</t>
  </si>
  <si>
    <t>https://www2.unil.ch/sig/fourmisvd/photos/Formica_lugubris_face.jpg</t>
  </si>
  <si>
    <t>https://www2.unil.ch/sig/fourmisvd/photos/Formica_lugubris_side.jpg</t>
  </si>
  <si>
    <t>Form_para</t>
  </si>
  <si>
    <t>paralugubris</t>
  </si>
  <si>
    <t>Seifert, 1996</t>
  </si>
  <si>
    <t>https://www2.unil.ch/sig/fourmisvd/photos/Formica_paralugubris_face.jpg</t>
  </si>
  <si>
    <t>https://www2.unil.ch/sig/fourmisvd/photos/Formica_paralugubris_side.jpg</t>
  </si>
  <si>
    <t>Form_pice</t>
  </si>
  <si>
    <t>picea</t>
  </si>
  <si>
    <t>https://www2.unil.ch/sig/fourmisvd/photos/Formica_picea_face.jpg</t>
  </si>
  <si>
    <t>https://www2.unil.ch/sig/fourmisvd/photos/Formica_picea_side.jpg</t>
  </si>
  <si>
    <t>Form_poly</t>
  </si>
  <si>
    <t>polyctena</t>
  </si>
  <si>
    <t>Förster, 1850</t>
  </si>
  <si>
    <t>https://www2.unil.ch/sig/fourmisvd/photos/Formica_polyctena_face.jpg</t>
  </si>
  <si>
    <t>https://www2.unil.ch/sig/fourmisvd/photos/Formica_polyctena_side.jpg</t>
  </si>
  <si>
    <t>Form_prat</t>
  </si>
  <si>
    <t>pratensis</t>
  </si>
  <si>
    <t>Retzius, 1783</t>
  </si>
  <si>
    <t>https://www2.unil.ch/sig/fourmisvd/photos/Formica_pratensis_face.jpg</t>
  </si>
  <si>
    <t>https://www2.unil.ch/sig/fourmisvd/photos/Formica_pratensis_side.jpg</t>
  </si>
  <si>
    <t>Form_pres</t>
  </si>
  <si>
    <t>pressilabris</t>
  </si>
  <si>
    <t>https://www2.unil.ch/sig/fourmisvd/photos/Formica_pressilabris_face.jpg</t>
  </si>
  <si>
    <t>https://www2.unil.ch/sig/fourmisvd/photos/Formica_pressilabris_side.jpg</t>
  </si>
  <si>
    <t>Form_rufa</t>
  </si>
  <si>
    <t>rufa</t>
  </si>
  <si>
    <t>Linnaeus, 1761</t>
  </si>
  <si>
    <t>https://www2.unil.ch/sig/fourmisvd/photos/Formica_rufa_face.jpg</t>
  </si>
  <si>
    <t>https://www2.unil.ch/sig/fourmisvd/photos/Formica_rufa_side.jpg</t>
  </si>
  <si>
    <t>Form_rufi</t>
  </si>
  <si>
    <t>rufibarbis</t>
  </si>
  <si>
    <t>Fabricius, 1793</t>
  </si>
  <si>
    <t>https://www2.unil.ch/sig/fourmisvd/photos/Formica_rufibarbis_face.jpg</t>
  </si>
  <si>
    <t>https://www2.unil.ch/sig/fourmisvd/photos/Formica_rufibarbis_side.jpg</t>
  </si>
  <si>
    <t>Form_sang</t>
  </si>
  <si>
    <t>sanguinea</t>
  </si>
  <si>
    <t>https://www2.unil.ch/sig/fourmisvd/photos/Formica_sanguinea_face.jpg</t>
  </si>
  <si>
    <t>https://www2.unil.ch/sig/fourmisvd/photos/Formica_sanguinea_side.jpg</t>
  </si>
  <si>
    <t>Form_sely</t>
  </si>
  <si>
    <t>selysi</t>
  </si>
  <si>
    <t>https://www2.unil.ch/sig/fourmisvd/photos/Formica_selysi_face.jpg</t>
  </si>
  <si>
    <t>https://www2.unil.ch/sig/fourmisvd/photos/Formica_selysi_side.jpg</t>
  </si>
  <si>
    <t>Form_trun</t>
  </si>
  <si>
    <t>truncorum</t>
  </si>
  <si>
    <t>Fabricius, 1804</t>
  </si>
  <si>
    <t>https://www2.unil.ch/sig/fourmisvd/photos/Formica_truncorum_face.jpg</t>
  </si>
  <si>
    <t>https://www2.unil.ch/sig/fourmisvd/photos/Formica_truncorum_side.jpg</t>
  </si>
  <si>
    <t>Form_ural</t>
  </si>
  <si>
    <t>uralensis</t>
  </si>
  <si>
    <t>Ruzsky, 1895</t>
  </si>
  <si>
    <t>https://www2.unil.ch/sig/fourmisvd/photos/Formica_uralensis_face.jpg</t>
  </si>
  <si>
    <t>https://www2.unil.ch/sig/fourmisvd/photos/Formica_uralensis_side.jpg</t>
  </si>
  <si>
    <t>Formx_niti</t>
  </si>
  <si>
    <t>Formicoxenus</t>
  </si>
  <si>
    <t>nitidulus</t>
  </si>
  <si>
    <t>(Nylander, 1846)</t>
  </si>
  <si>
    <t>https://www2.unil.ch/sig/fourmisvd/photos/Formicoxenus_nitidulus_face.jpg</t>
  </si>
  <si>
    <t>https://www2.unil.ch/sig/fourmisvd/photos/Formicoxenus_nitidulus_side.jpg</t>
  </si>
  <si>
    <t>Harp_subl</t>
  </si>
  <si>
    <t>Harpagoxenus</t>
  </si>
  <si>
    <t>sublaevis</t>
  </si>
  <si>
    <t>https://www2.unil.ch/sig/fourmisvd/photos/Harpagoxenus_sublaevis_face.jpg</t>
  </si>
  <si>
    <t>https://www2.unil.ch/sig/fourmisvd/photos/Harpagoxenus_sublaevis_side.jpg</t>
  </si>
  <si>
    <t>Hypo_edua</t>
  </si>
  <si>
    <t>Ponerinae</t>
  </si>
  <si>
    <t>Hypoponera</t>
  </si>
  <si>
    <t>eduardi</t>
  </si>
  <si>
    <t>(Forel, 1894)</t>
  </si>
  <si>
    <t>https://www2.unil.ch/sig/fourmisvd/photos/Hypoponera_eduardi_face.jpg</t>
  </si>
  <si>
    <t>https://www2.unil.ch/sig/fourmisvd/photos/Hypoponera_eduardi_side.jpg</t>
  </si>
  <si>
    <t>Hypo_punc</t>
  </si>
  <si>
    <t>punctatissima</t>
  </si>
  <si>
    <t>(Roger, 1859)</t>
  </si>
  <si>
    <t>https://www2.unil.ch/sig/fourmisvd/photos/Hypoponera_punctatissima_face.jpg</t>
  </si>
  <si>
    <t>https://www2.unil.ch/sig/fourmisvd/photos/Hypoponera_punctatissima_side.jpg</t>
  </si>
  <si>
    <t>Lasi_alie</t>
  </si>
  <si>
    <t>alienus</t>
  </si>
  <si>
    <t>(Förster, 1850)</t>
  </si>
  <si>
    <t>https://www2.unil.ch/sig/fourmisvd/photos/Lasius_alienus_face.jpg</t>
  </si>
  <si>
    <t>https://www2.unil.ch/sig/fourmisvd/photos/Lasius_alienus_side.jpg</t>
  </si>
  <si>
    <t>Lasi_bico</t>
  </si>
  <si>
    <t>bicornis</t>
  </si>
  <si>
    <t>https://www2.unil.ch/sig/fourmisvd/photos/Lasius_bicornis_face.jpg</t>
  </si>
  <si>
    <t>https://www2.unil.ch/sig/fourmisvd/photos/Lasius_bicornis_side.jpg</t>
  </si>
  <si>
    <t>Lasi_brun</t>
  </si>
  <si>
    <t>brunneus</t>
  </si>
  <si>
    <t>https://www2.unil.ch/sig/fourmisvd/photos/Lasius_brunneus_face.jpg</t>
  </si>
  <si>
    <t>https://www2.unil.ch/sig/fourmisvd/photos/Lasius_brunneus_side.jpg</t>
  </si>
  <si>
    <t>Lasi_carn</t>
  </si>
  <si>
    <t>carniolicus</t>
  </si>
  <si>
    <t>Mayr, 1861</t>
  </si>
  <si>
    <t>https://www2.unil.ch/sig/fourmisvd/photos/Lasius_carniolicus_face.jpg</t>
  </si>
  <si>
    <t>https://www2.unil.ch/sig/fourmisvd/photos/Lasius_carniolicus_side.jpg</t>
  </si>
  <si>
    <t>Lasi_citr</t>
  </si>
  <si>
    <t>citrinus</t>
  </si>
  <si>
    <t>Emery, 1922</t>
  </si>
  <si>
    <t>https://www2.unil.ch/sig/fourmisvd/photos/Lasius_citrinus_face.jpg</t>
  </si>
  <si>
    <t>https://www2.unil.ch/sig/fourmisvd/photos/Lasius_citrinus_side.jpg</t>
  </si>
  <si>
    <t>Lasi_dist</t>
  </si>
  <si>
    <t>distinguendus</t>
  </si>
  <si>
    <t>(Emery, 1916)</t>
  </si>
  <si>
    <t>https://www2.unil.ch/sig/fourmisvd/photos/Lasius_distinguendus_face.jpg</t>
  </si>
  <si>
    <t>https://www2.unil.ch/sig/fourmisvd/photos/Lasius_distinguendus_side.jpg</t>
  </si>
  <si>
    <t>Lasi_emar</t>
  </si>
  <si>
    <t>emarginatus</t>
  </si>
  <si>
    <t>https://www2.unil.ch/sig/fourmisvd/photos/Lasius_emarginatus_face.jpg</t>
  </si>
  <si>
    <t>https://www2.unil.ch/sig/fourmisvd/photos/Lasius_emarginatus_side.jpg</t>
  </si>
  <si>
    <t>Lasi_flav</t>
  </si>
  <si>
    <t>flavus</t>
  </si>
  <si>
    <t>(Fabricius, 1782)</t>
  </si>
  <si>
    <t>https://www2.unil.ch/sig/fourmisvd/photos/Lasius_flavus_face.jpg</t>
  </si>
  <si>
    <t>https://www2.unil.ch/sig/fourmisvd/photos/Lasius_flavus_side.jpg</t>
  </si>
  <si>
    <t>Lasi_fuli</t>
  </si>
  <si>
    <t>fuliginosus</t>
  </si>
  <si>
    <t>https://www2.unil.ch/sig/fourmisvd/photos/Lasius_fuliginosus_face.jpg</t>
  </si>
  <si>
    <t>https://www2.unil.ch/sig/fourmisvd/photos/Lasius_fuliginosus_side.jpg</t>
  </si>
  <si>
    <t>Lasi_jens</t>
  </si>
  <si>
    <t>jensi</t>
  </si>
  <si>
    <t>Seifert, 1982</t>
  </si>
  <si>
    <t>https://www2.unil.ch/sig/fourmisvd/photos/Lasius_jensi_face.jpg</t>
  </si>
  <si>
    <t>https://www2.unil.ch/sig/fourmisvd/photos/Lasius_jensi_side.jpg</t>
  </si>
  <si>
    <t>Lasi_meri</t>
  </si>
  <si>
    <t>meridionalis</t>
  </si>
  <si>
    <t>(Bondroit, 1920)</t>
  </si>
  <si>
    <t>https://www2.unil.ch/sig/fourmisvd/photos/Lasius_meridionalis_face.jpg</t>
  </si>
  <si>
    <t>https://www2.unil.ch/sig/fourmisvd/photos/Lasius_meridionalis_side.jpg</t>
  </si>
  <si>
    <t>Lasi_mixt</t>
  </si>
  <si>
    <t>mixtus</t>
  </si>
  <si>
    <t>https://www2.unil.ch/sig/fourmisvd/photos/Lasius_mixtus_face.jpg</t>
  </si>
  <si>
    <t>https://www2.unil.ch/sig/fourmisvd/photos/Lasius_mixtus_side.jpg</t>
  </si>
  <si>
    <t>Lasi_myop</t>
  </si>
  <si>
    <t>myops</t>
  </si>
  <si>
    <t>Forel, 1894</t>
  </si>
  <si>
    <t>https://www2.unil.ch/sig/fourmisvd/photos/Lasius_myops_face.jpg</t>
  </si>
  <si>
    <t>https://www2.unil.ch/sig/fourmisvd/photos/Lasius_myops_side.jpg</t>
  </si>
  <si>
    <t>Lasi_negl</t>
  </si>
  <si>
    <t>neglectus</t>
  </si>
  <si>
    <t>https://www2.unil.ch/sig/fourmisvd/photos/Lasius_neglectus_face.jpg</t>
  </si>
  <si>
    <t>https://www2.unil.ch/sig/fourmisvd/photos/Lasius_neglectus_side.jpg</t>
  </si>
  <si>
    <t>Lasi_nige</t>
  </si>
  <si>
    <t>niger</t>
  </si>
  <si>
    <t>https://www2.unil.ch/sig/fourmisvd/photos/Lasius_niger_face.jpg</t>
  </si>
  <si>
    <t>https://www2.unil.ch/sig/fourmisvd/photos/Lasius_niger_side.jpg</t>
  </si>
  <si>
    <t>Lasi_para</t>
  </si>
  <si>
    <t>paralienus</t>
  </si>
  <si>
    <t>Seifert, 1992</t>
  </si>
  <si>
    <t>https://www2.unil.ch/sig/fourmisvd/photos/Lasius_paralienus_face.jpg</t>
  </si>
  <si>
    <t>https://www2.unil.ch/sig/fourmisvd/photos/Lasius_paralienus_side.jpg</t>
  </si>
  <si>
    <t>Lasi_plat</t>
  </si>
  <si>
    <t>platythorax</t>
  </si>
  <si>
    <t>Seifert, 1991</t>
  </si>
  <si>
    <t>https://www2.unil.ch/sig/fourmisvd/photos/Lasius_platythorax_face.jpg</t>
  </si>
  <si>
    <t>https://www2.unil.ch/sig/fourmisvd/photos/Lasius_platythorax_side.jpg</t>
  </si>
  <si>
    <t>Lasi_psam</t>
  </si>
  <si>
    <t>psammophilus</t>
  </si>
  <si>
    <t>https://www2.unil.ch/sig/fourmisvd/photos/Lasius_psammophilus_face.jpg</t>
  </si>
  <si>
    <t>https://www2.unil.ch/sig/fourmisvd/photos/Lasius_psammophilus_side.jpg</t>
  </si>
  <si>
    <t>Lasi_regi</t>
  </si>
  <si>
    <t>reginae</t>
  </si>
  <si>
    <t>(Faber, 1967)</t>
  </si>
  <si>
    <t>https://www2.unil.ch/sig/fourmisvd/photos/Lasius_reginae_face.jpg</t>
  </si>
  <si>
    <t>https://www2.unil.ch/sig/fourmisvd/photos/Lasius_reginae_side.jpg</t>
  </si>
  <si>
    <t>Lasi_sabu</t>
  </si>
  <si>
    <t>sabularum</t>
  </si>
  <si>
    <t>(Bondroit, 1918)</t>
  </si>
  <si>
    <t>https://www2.unil.ch/sig/fourmisvd/photos/Lasius_sabularum_face.jpg</t>
  </si>
  <si>
    <t>https://www2.unil.ch/sig/fourmisvd/photos/Lasius_sabularum_side.jpg</t>
  </si>
  <si>
    <t>Lasi_umbr</t>
  </si>
  <si>
    <t>umbratus</t>
  </si>
  <si>
    <t>https://www2.unil.ch/sig/fourmisvd/photos/Lasius_umbratus_face.jpg</t>
  </si>
  <si>
    <t>https://www2.unil.ch/sig/fourmisvd/photos/Lasius_umbratus_side.jpg</t>
  </si>
  <si>
    <t>Lept_acer</t>
  </si>
  <si>
    <t>acervorum</t>
  </si>
  <si>
    <t>(Fabricius, 1793)</t>
  </si>
  <si>
    <t>https://www2.unil.ch/sig/fourmisvd/photos/Leptothorax_acervorum_face.jpg</t>
  </si>
  <si>
    <t>https://www2.unil.ch/sig/fourmisvd/photos/Leptothorax_acervorum_side.jpg</t>
  </si>
  <si>
    <t>Lept_goes</t>
  </si>
  <si>
    <t>goesswaldi</t>
  </si>
  <si>
    <t>https://www2.unil.ch/sig/fourmisvd/photos/Leptothorax_goesswaldi_face.jpg</t>
  </si>
  <si>
    <t>https://www2.unil.ch/sig/fourmisvd/photos/Leptothorax_goesswaldi_side.jpg</t>
  </si>
  <si>
    <t>Lept_gred</t>
  </si>
  <si>
    <t>gredleri</t>
  </si>
  <si>
    <t>Mayr, 1855</t>
  </si>
  <si>
    <t>https://www2.unil.ch/sig/fourmisvd/photos/Leptothorax_gredleri_face.jpg</t>
  </si>
  <si>
    <t>https://www2.unil.ch/sig/fourmisvd/photos/Leptothorax_gredleri_side.jpg</t>
  </si>
  <si>
    <t>Lept_kutt</t>
  </si>
  <si>
    <t>kutteri</t>
  </si>
  <si>
    <t>Buschinger, 1965</t>
  </si>
  <si>
    <t>https://www2.unil.ch/sig/fourmisvd/photos/Leptothorax_kutteri_face.jpg</t>
  </si>
  <si>
    <t>https://www2.unil.ch/sig/fourmisvd/photos/Leptothorax_kutteri_side.jpg</t>
  </si>
  <si>
    <t>Lept_musc</t>
  </si>
  <si>
    <t>muscorum</t>
  </si>
  <si>
    <t>https://www2.unil.ch/sig/fourmisvd/photos/Leptothorax_muscorum_face.jpg</t>
  </si>
  <si>
    <t>https://www2.unil.ch/sig/fourmisvd/photos/Leptothorax_muscorum_side.jpg</t>
  </si>
  <si>
    <t>Lept_paci</t>
  </si>
  <si>
    <t>pacis</t>
  </si>
  <si>
    <t>(Kutter, 1950)</t>
  </si>
  <si>
    <t>https://www2.unil.ch/sig/fourmisvd/photos/Leptothorax_pacis_face.jpg</t>
  </si>
  <si>
    <t>https://www2.unil.ch/sig/fourmisvd/photos/Leptothorax_pacis_side.jpg</t>
  </si>
  <si>
    <t>Mani_rubi</t>
  </si>
  <si>
    <t>https://www2.unil.ch/sig/fourmisvd/photos/Manica_rubida_face.jpg</t>
  </si>
  <si>
    <t>https://www2.unil.ch/sig/fourmisvd/photos/Manica_rubida_side.jpg</t>
  </si>
  <si>
    <t>Mess_iber</t>
  </si>
  <si>
    <t>Messor</t>
  </si>
  <si>
    <t>ibericus</t>
  </si>
  <si>
    <t>Santschi, 1931</t>
  </si>
  <si>
    <t>https://www2.unil.ch/sig/fourmisvd/photos/Messor_ibericus_face.jpg</t>
  </si>
  <si>
    <t>https://www2.unil.ch/sig/fourmisvd/photos/Messor_ibericus_side.jpg</t>
  </si>
  <si>
    <t>Mono_phar</t>
  </si>
  <si>
    <t>Monomorium</t>
  </si>
  <si>
    <t>pharaonis</t>
  </si>
  <si>
    <t>(L., 1758)</t>
  </si>
  <si>
    <t>https://www2.unil.ch/sig/fourmisvd/photos/Monomorium_pharaonis_face.jpg</t>
  </si>
  <si>
    <t>https://www2.unil.ch/sig/fourmisvd/photos/Monomorium_pharaonis_side.jpg</t>
  </si>
  <si>
    <t>Myrme_gram</t>
  </si>
  <si>
    <t>Myrmecina</t>
  </si>
  <si>
    <t>graminicola</t>
  </si>
  <si>
    <t>https://www2.unil.ch/sig/fourmisvd/photos/Myrmecina_graminicola_face.jpg</t>
  </si>
  <si>
    <t>https://www2.unil.ch/sig/fourmisvd/photos/Myrmecina_graminicola_side.jpg</t>
  </si>
  <si>
    <t>Myrm_bibi</t>
  </si>
  <si>
    <t>bibikoffi</t>
  </si>
  <si>
    <t>Kutter, 1963</t>
  </si>
  <si>
    <t>https://www2.unil.ch/sig/fourmisvd/photos/Myrmica_bibikoffi_face.jpg</t>
  </si>
  <si>
    <t>https://www2.unil.ch/sig/fourmisvd/photos/Myrmica_bibikoffi_side.jpg</t>
  </si>
  <si>
    <t>Myrm_gall</t>
  </si>
  <si>
    <t>gallienii</t>
  </si>
  <si>
    <t>Bondroit, 1920</t>
  </si>
  <si>
    <t>https://www2.unil.ch/sig/fourmisvd/photos/Myrmica_gallienii_face.jpg</t>
  </si>
  <si>
    <t>https://www2.unil.ch/sig/fourmisvd/photos/Myrmica_gallienii_side.jpg</t>
  </si>
  <si>
    <t>Myrm_hell</t>
  </si>
  <si>
    <t>hellenica</t>
  </si>
  <si>
    <t>Finzi, 1926</t>
  </si>
  <si>
    <t>https://www2.unil.ch/sig/fourmisvd/photos/Myrmica_hellenica_face.jpg</t>
  </si>
  <si>
    <t>https://www2.unil.ch/sig/fourmisvd/photos/Myrmica_hellenica_side.jpg</t>
  </si>
  <si>
    <t>Myrm_kara</t>
  </si>
  <si>
    <t>karavajevi</t>
  </si>
  <si>
    <t>(Arnoldi, 1930)</t>
  </si>
  <si>
    <t>https://www2.unil.ch/sig/fourmisvd/photos/Myrmica_karavajevi_face.jpg</t>
  </si>
  <si>
    <t>https://www2.unil.ch/sig/fourmisvd/photos/Myrmica_karavajevi_side.jpg</t>
  </si>
  <si>
    <t>Myrm_lobi</t>
  </si>
  <si>
    <t>lobicornis</t>
  </si>
  <si>
    <t>https://www2.unil.ch/sig/fourmisvd/photos/Myrmica_lobicornis_face.jpg</t>
  </si>
  <si>
    <t>https://www2.unil.ch/sig/fourmisvd/photos/Myrmica_lobicornis_side.jpg</t>
  </si>
  <si>
    <t>Myrm_lobu</t>
  </si>
  <si>
    <t>lobulicornis</t>
  </si>
  <si>
    <t>Nylander, 1857</t>
  </si>
  <si>
    <t>https://www2.unil.ch/sig/fourmisvd/photos/Myrmica_lobulicornis_face.jpg</t>
  </si>
  <si>
    <t>https://www2.unil.ch/sig/fourmisvd/photos/Myrmica_lobulicornis_side.jpg</t>
  </si>
  <si>
    <t>Myrm_lona</t>
  </si>
  <si>
    <t>lonae</t>
  </si>
  <si>
    <t>https://www2.unil.ch/sig/fourmisvd/photos/Myrmica_lonae_face.jpg</t>
  </si>
  <si>
    <t>https://www2.unil.ch/sig/fourmisvd/photos/Myrmica_lonae_side.jpg</t>
  </si>
  <si>
    <t>Myrm_myrm</t>
  </si>
  <si>
    <t>myrmicoxena</t>
  </si>
  <si>
    <t>https://www2.unil.ch/sig/fourmisvd/photos/Myrmica_myrmicoxena_face.jpg</t>
  </si>
  <si>
    <t>https://www2.unil.ch/sig/fourmisvd/photos/Myrmica_myrmicoxena_side.jpg</t>
  </si>
  <si>
    <t>Myrm_rubr</t>
  </si>
  <si>
    <t>rubra</t>
  </si>
  <si>
    <t>(Linné, 1758)</t>
  </si>
  <si>
    <t>https://www2.unil.ch/sig/fourmisvd/photos/Myrmica_rubra_face.jpg</t>
  </si>
  <si>
    <t>https://www2.unil.ch/sig/fourmisvd/photos/Myrmica_rubra_side.jpg</t>
  </si>
  <si>
    <t>Myrm_rugi</t>
  </si>
  <si>
    <t>https://www2.unil.ch/sig/fourmisvd/photos/Myrmica_ruginodis_face.jpg</t>
  </si>
  <si>
    <t>https://www2.unil.ch/sig/fourmisvd/photos/Myrmica_ruginodis_side.jpg</t>
  </si>
  <si>
    <t>Myrm_rugu</t>
  </si>
  <si>
    <t>rugulosa</t>
  </si>
  <si>
    <t>https://www2.unil.ch/sig/fourmisvd/photos/Myrmica_rugulosa_face.jpg</t>
  </si>
  <si>
    <t>https://www2.unil.ch/sig/fourmisvd/photos/Myrmica_rugulosa_side.jpg</t>
  </si>
  <si>
    <t>Myrm_sabu</t>
  </si>
  <si>
    <t>sabuleti</t>
  </si>
  <si>
    <t>Meinert, 1860</t>
  </si>
  <si>
    <t>https://www2.unil.ch/sig/fourmisvd/photos/Myrmica_sabuleti_face.jpg</t>
  </si>
  <si>
    <t>https://www2.unil.ch/sig/fourmisvd/photos/Myrmica_sabuleti_side.jpg</t>
  </si>
  <si>
    <t>Myrm_sali</t>
  </si>
  <si>
    <t>salina</t>
  </si>
  <si>
    <t>Ruszky, 1905</t>
  </si>
  <si>
    <t>https://www2.unil.ch/sig/fourmisvd/photos/Myrmica_salina_face.jpg</t>
  </si>
  <si>
    <t>https://www2.unil.ch/sig/fourmisvd/photos/Myrmica_salina_side.jpg</t>
  </si>
  <si>
    <t>Myrm_scab</t>
  </si>
  <si>
    <t>scabrinodis</t>
  </si>
  <si>
    <t>https://www2.unil.ch/sig/fourmisvd/photos/Myrmica_scabrinodis_face.jpg</t>
  </si>
  <si>
    <t>https://www2.unil.ch/sig/fourmisvd/photos/Myrmica_scabrinodis_side.jpg</t>
  </si>
  <si>
    <t>Myrm_sche</t>
  </si>
  <si>
    <t>schencki</t>
  </si>
  <si>
    <t>Emery, 1895</t>
  </si>
  <si>
    <t>https://www2.unil.ch/sig/fourmisvd/photos/Myrmica_schencki_face.jpg</t>
  </si>
  <si>
    <t>https://www2.unil.ch/sig/fourmisvd/photos/Myrmica_schencki_side.jpg</t>
  </si>
  <si>
    <t>Myrm_spec</t>
  </si>
  <si>
    <t>specioides</t>
  </si>
  <si>
    <t>https://www2.unil.ch/sig/fourmisvd/photos/Myrmica_specioides_face.jpg</t>
  </si>
  <si>
    <t>https://www2.unil.ch/sig/fourmisvd/photos/Myrmica_specioides_side.jpg</t>
  </si>
  <si>
    <t>Myrm_sulc</t>
  </si>
  <si>
    <t>sulcinodis</t>
  </si>
  <si>
    <t>https://www2.unil.ch/sig/fourmisvd/photos/Myrmica_sulcinodis_face.jpg</t>
  </si>
  <si>
    <t>https://www2.unil.ch/sig/fourmisvd/photos/Myrmica_sulcinodis_side.jpg</t>
  </si>
  <si>
    <t>Myrm_vand</t>
  </si>
  <si>
    <t>vandeli</t>
  </si>
  <si>
    <t>https://www2.unil.ch/sig/fourmisvd/photos/Myrmica_vandeli_face.jpg</t>
  </si>
  <si>
    <t>https://www2.unil.ch/sig/fourmisvd/photos/Myrmica_vandeli_side.jpg</t>
  </si>
  <si>
    <t>Phei_pall</t>
  </si>
  <si>
    <t>Pheidole</t>
  </si>
  <si>
    <t>pallidula</t>
  </si>
  <si>
    <t>Nylander, 1849</t>
  </si>
  <si>
    <t>https://www2.unil.ch/sig/fourmisvd/photos/Pheidole_pallidula_face.jpg</t>
  </si>
  <si>
    <t>https://www2.unil.ch/sig/fourmisvd/photos/Pheidole_pallidula_side.jpg</t>
  </si>
  <si>
    <t>Plag_pygm</t>
  </si>
  <si>
    <t>Plagiolepis</t>
  </si>
  <si>
    <t>pygmaea</t>
  </si>
  <si>
    <t>https://www2.unil.ch/sig/fourmisvd/photos/Plagiolepis_pygmaea_face.jpg</t>
  </si>
  <si>
    <t>https://www2.unil.ch/sig/fourmisvd/photos/Plagiolepis_pygmaea_side.jpg</t>
  </si>
  <si>
    <t>Plag_vind</t>
  </si>
  <si>
    <t>vindobonensis</t>
  </si>
  <si>
    <t>Lomnicki, 1925</t>
  </si>
  <si>
    <t>https://www2.unil.ch/sig/fourmisvd/photos/Plagiolepis_vindobonensis_face.jpg</t>
  </si>
  <si>
    <t>https://www2.unil.ch/sig/fourmisvd/photos/Plagiolepis_vindobonensis_side.jpg</t>
  </si>
  <si>
    <t>Plag_xene</t>
  </si>
  <si>
    <t>xene</t>
  </si>
  <si>
    <t>Stärcke, 1936</t>
  </si>
  <si>
    <t>https://www2.unil.ch/sig/fourmisvd/photos/Plagiolepis_xene_face.jpg</t>
  </si>
  <si>
    <t>https://www2.unil.ch/sig/fourmisvd/photos/Plagiolepis_xene_side.jpg</t>
  </si>
  <si>
    <t>Poly_rufe</t>
  </si>
  <si>
    <t>Polyergus</t>
  </si>
  <si>
    <t>rufescens</t>
  </si>
  <si>
    <t>https://www2.unil.ch/sig/fourmisvd/photos/Polyergus_rufescens_face.jpg</t>
  </si>
  <si>
    <t>https://www2.unil.ch/sig/fourmisvd/photos/Polyergus_rufescens_side.jpg</t>
  </si>
  <si>
    <t>Pone_coar</t>
  </si>
  <si>
    <t>Ponera</t>
  </si>
  <si>
    <t>coarctata</t>
  </si>
  <si>
    <t>https://www2.unil.ch/sig/fourmisvd/photos/Ponera_coarctata_face.jpg</t>
  </si>
  <si>
    <t>https://www2.unil.ch/sig/fourmisvd/photos/Ponera_coarctata_side.jpg</t>
  </si>
  <si>
    <t>Pone_test</t>
  </si>
  <si>
    <t>testacea</t>
  </si>
  <si>
    <t>https://www2.unil.ch/sig/fourmisvd/photos/Ponera_testacea_face.jpg</t>
  </si>
  <si>
    <t>https://www2.unil.ch/sig/fourmisvd/photos/Ponera_testacea_side.jpg</t>
  </si>
  <si>
    <t>Sole_fuga</t>
  </si>
  <si>
    <t>Solenopsis</t>
  </si>
  <si>
    <t>fugax</t>
  </si>
  <si>
    <t>https://www2.unil.ch/sig/fourmisvd/photos/Solenopsis_fugax_face.jpg</t>
  </si>
  <si>
    <t>https://www2.unil.ch/sig/fourmisvd/photos/Solenopsis_fugax_side.jpg</t>
  </si>
  <si>
    <t>Sten_debi</t>
  </si>
  <si>
    <t>Stenamma</t>
  </si>
  <si>
    <t>debile</t>
  </si>
  <si>
    <t>https://www2.unil.ch/sig/fourmisvd/photos/Stenamma_debile_face.jpg</t>
  </si>
  <si>
    <t>https://www2.unil.ch/sig/fourmisvd/photos/Stenamma_debile_side.jpg</t>
  </si>
  <si>
    <t>Sten_peti</t>
  </si>
  <si>
    <t>petiolatum</t>
  </si>
  <si>
    <t>Emery, 1897</t>
  </si>
  <si>
    <t>https://www2.unil.ch/sig/fourmisvd/photos/Stenamma_petiolatum_face.jpg</t>
  </si>
  <si>
    <t>https://www2.unil.ch/sig/fourmisvd/photos/Stenamma_petiolatum_side.jpg</t>
  </si>
  <si>
    <t>Sten_stri</t>
  </si>
  <si>
    <t>striatulum</t>
  </si>
  <si>
    <t>Emery, 1893-1894</t>
  </si>
  <si>
    <t>https://www2.unil.ch/sig/fourmisvd/photos/Stenamma_striatulum_face.jpg</t>
  </si>
  <si>
    <t>https://www2.unil.ch/sig/fourmisvd/photos/Stenamma_striatulum_side.jpg</t>
  </si>
  <si>
    <t>Stro_albo</t>
  </si>
  <si>
    <t>Strongylognathus</t>
  </si>
  <si>
    <t>alboini</t>
  </si>
  <si>
    <t>Finzi, 1924</t>
  </si>
  <si>
    <t>https://www2.unil.ch/sig/fourmisvd/photos/Strongylognathus_alboini_face.jpg</t>
  </si>
  <si>
    <t>https://www2.unil.ch/sig/fourmisvd/photos/Strongylognathus_alboini_side.jpg</t>
  </si>
  <si>
    <t>Stro_alpi</t>
  </si>
  <si>
    <t>alpinus</t>
  </si>
  <si>
    <t>Wheeler, 1909</t>
  </si>
  <si>
    <t>https://www2.unil.ch/sig/fourmisvd/photos/Strongylognathus_alpinus_face.jpg</t>
  </si>
  <si>
    <t>https://www2.unil.ch/sig/fourmisvd/photos/Strongylognathus_alpinus_side.jpg</t>
  </si>
  <si>
    <t>Stro_hube</t>
  </si>
  <si>
    <t>huberi</t>
  </si>
  <si>
    <t>https://www2.unil.ch/sig/fourmisvd/photos/Strongylognathus_huberi_face.jpg</t>
  </si>
  <si>
    <t>https://www2.unil.ch/sig/fourmisvd/photos/Strongylognathus_huberi_side.jpg</t>
  </si>
  <si>
    <t>Stro_test</t>
  </si>
  <si>
    <t>testaceus</t>
  </si>
  <si>
    <t>(Schenck, 1852)</t>
  </si>
  <si>
    <t>https://www2.unil.ch/sig/fourmisvd/photos/Strongylognathus_testaceus_face.jpg</t>
  </si>
  <si>
    <t>https://www2.unil.ch/sig/fourmisvd/photos/Strongylognathus_testaceus_side.jpg</t>
  </si>
  <si>
    <t>Stru_baud</t>
  </si>
  <si>
    <t>Strumigenys</t>
  </si>
  <si>
    <t>baudueri</t>
  </si>
  <si>
    <t>(Emery, 1875)</t>
  </si>
  <si>
    <t>https://www2.unil.ch/sig/fourmisvd/photos/Strumigenys_baudueri_face.jpg</t>
  </si>
  <si>
    <t>https://www2.unil.ch/sig/fourmisvd/photos/Strumigenys_baudueri_side.jpg</t>
  </si>
  <si>
    <t>Stru_argi</t>
  </si>
  <si>
    <t xml:space="preserve">Strumigenys </t>
  </si>
  <si>
    <t>argiola</t>
  </si>
  <si>
    <t>(Emery, 1869)</t>
  </si>
  <si>
    <t>https://www2.unil.ch/sig/fourmisvd/photos/Strumigenys _argiola_face.jpg</t>
  </si>
  <si>
    <t>https://www2.unil.ch/sig/fourmisvd/photos/Strumigenys _argiola_side.jpg</t>
  </si>
  <si>
    <t>Tapi_erra</t>
  </si>
  <si>
    <t>erraticum</t>
  </si>
  <si>
    <t>https://www2.unil.ch/sig/fourmisvd/photos/Tapinoma_erraticum_face.jpg</t>
  </si>
  <si>
    <t>https://www2.unil.ch/sig/fourmisvd/photos/Tapinoma_erraticum_side.jpg</t>
  </si>
  <si>
    <t>Tapi_magn</t>
  </si>
  <si>
    <t>magnum</t>
  </si>
  <si>
    <t>https://www2.unil.ch/sig/fourmisvd/photos/Tapinoma_magnum_face.jpg</t>
  </si>
  <si>
    <t>https://www2.unil.ch/sig/fourmisvd/photos/Tapinoma_magnum_side.jpg</t>
  </si>
  <si>
    <t>Tapi_mela</t>
  </si>
  <si>
    <t>melanocephalum</t>
  </si>
  <si>
    <t>https://www2.unil.ch/sig/fourmisvd/photos/Tapinoma_melanocephalum_face.jpg</t>
  </si>
  <si>
    <t>https://www2.unil.ch/sig/fourmisvd/photos/Tapinoma_melanocephalum_side.jpg</t>
  </si>
  <si>
    <t>Tapi_subb</t>
  </si>
  <si>
    <t>subboreale</t>
  </si>
  <si>
    <t>Seifert</t>
  </si>
  <si>
    <t>https://www2.unil.ch/sig/fourmisvd/photos/Tapinoma_subboreale_face.jpg</t>
  </si>
  <si>
    <t>https://www2.unil.ch/sig/fourmisvd/photos/Tapinoma_subboreale_side.jpg</t>
  </si>
  <si>
    <t>Temn_affi</t>
  </si>
  <si>
    <t>affinis</t>
  </si>
  <si>
    <t>(Mayr, 1855)</t>
  </si>
  <si>
    <t>https://www2.unil.ch/sig/fourmisvd/photos/Temnothorax_affinis_face.jpg</t>
  </si>
  <si>
    <t>https://www2.unil.ch/sig/fourmisvd/photos/Temnothorax_affinis_side.jpg</t>
  </si>
  <si>
    <t>Temn_albi</t>
  </si>
  <si>
    <t>albipennis</t>
  </si>
  <si>
    <t>(Curtis, 1954)</t>
  </si>
  <si>
    <t>https://www2.unil.ch/sig/fourmisvd/photos/Temnothorax_albipennis_face.jpg</t>
  </si>
  <si>
    <t>https://www2.unil.ch/sig/fourmisvd/photos/Temnothorax_albipennis_side.jpg</t>
  </si>
  <si>
    <t>Temn_arca</t>
  </si>
  <si>
    <t>arcanus</t>
  </si>
  <si>
    <t>(Kutter, 1972)</t>
  </si>
  <si>
    <t>https://www2.unil.ch/sig/fourmisvd/photos/Temnothorax_arcanus_face.jpg</t>
  </si>
  <si>
    <t>https://www2.unil.ch/sig/fourmisvd/photos/Temnothorax_arcanus_side.jpg</t>
  </si>
  <si>
    <t>Temn_cort</t>
  </si>
  <si>
    <t>corticalis</t>
  </si>
  <si>
    <t>https://www2.unil.ch/sig/fourmisvd/photos/Temnothorax_corticalis_face.jpg</t>
  </si>
  <si>
    <t>https://www2.unil.ch/sig/fourmisvd/photos/Temnothorax_corticalis_side.jpg</t>
  </si>
  <si>
    <t>Temn_flav</t>
  </si>
  <si>
    <t>flavicornis</t>
  </si>
  <si>
    <t>(Emery, 1870)</t>
  </si>
  <si>
    <t>https://www2.unil.ch/sig/fourmisvd/photos/Temnothorax_flavicornis_face.jpg</t>
  </si>
  <si>
    <t>https://www2.unil.ch/sig/fourmisvd/photos/Temnothorax_flavicornis_side.jpg</t>
  </si>
  <si>
    <t>Temn_inte</t>
  </si>
  <si>
    <t>interruptus</t>
  </si>
  <si>
    <t>https://www2.unil.ch/sig/fourmisvd/photos/Temnothorax_interruptus_face.jpg</t>
  </si>
  <si>
    <t>https://www2.unil.ch/sig/fourmisvd/photos/Temnothorax_interruptus_side.jpg</t>
  </si>
  <si>
    <t>Temn_lute</t>
  </si>
  <si>
    <t>luteus</t>
  </si>
  <si>
    <t>(Forel, 1874)</t>
  </si>
  <si>
    <t>https://www2.unil.ch/sig/fourmisvd/photos/Temnothorax_luteus_face.jpg</t>
  </si>
  <si>
    <t>https://www2.unil.ch/sig/fourmisvd/photos/Temnothorax_luteus_side.jpg</t>
  </si>
  <si>
    <t>Temn_mull</t>
  </si>
  <si>
    <t>mullerianus</t>
  </si>
  <si>
    <t>(Finzi, 1922)</t>
  </si>
  <si>
    <t>https://www2.unil.ch/sig/fourmisvd/photos/Temnothorax_mullerianus_face.jpg</t>
  </si>
  <si>
    <t>https://www2.unil.ch/sig/fourmisvd/photos/Temnothorax_mullerianus_side.jpg</t>
  </si>
  <si>
    <t>Temn_nadi</t>
  </si>
  <si>
    <t>nadigi</t>
  </si>
  <si>
    <t>(Kutter, 1925)</t>
  </si>
  <si>
    <t>https://www2.unil.ch/sig/fourmisvd/photos/Temnothorax_nadigi_face.jpg</t>
  </si>
  <si>
    <t>https://www2.unil.ch/sig/fourmisvd/photos/Temnothorax_nadigi_side.jpg</t>
  </si>
  <si>
    <t>Temn_nigr</t>
  </si>
  <si>
    <t>nigriceps</t>
  </si>
  <si>
    <t>https://www2.unil.ch/sig/fourmisvd/photos/Temnothorax_nigriceps_face.jpg</t>
  </si>
  <si>
    <t>https://www2.unil.ch/sig/fourmisvd/photos/Temnothorax_nigriceps_side.jpg</t>
  </si>
  <si>
    <t>Temn_nyla</t>
  </si>
  <si>
    <t>nylanderi</t>
  </si>
  <si>
    <t>https://www2.unil.ch/sig/fourmisvd/photos/Temnothorax_nylanderi_face.jpg</t>
  </si>
  <si>
    <t>https://www2.unil.ch/sig/fourmisvd/photos/Temnothorax_nylanderi_side.jpg</t>
  </si>
  <si>
    <t>Temn_parv</t>
  </si>
  <si>
    <t>parvulus</t>
  </si>
  <si>
    <t>https://www2.unil.ch/sig/fourmisvd/photos/Temnothorax_parvulus_face.jpg</t>
  </si>
  <si>
    <t>https://www2.unil.ch/sig/fourmisvd/photos/Temnothorax_parvulus_side.jpg</t>
  </si>
  <si>
    <t>Temn_rece</t>
  </si>
  <si>
    <t>recedens</t>
  </si>
  <si>
    <t>Nylander, 1856</t>
  </si>
  <si>
    <t>https://www2.unil.ch/sig/fourmisvd/photos/Temnothorax_recedens_face.jpg</t>
  </si>
  <si>
    <t>https://www2.unil.ch/sig/fourmisvd/photos/Temnothorax_recedens_side.jpg</t>
  </si>
  <si>
    <t>Temn_tube</t>
  </si>
  <si>
    <t>tuberum</t>
  </si>
  <si>
    <t>(Fabricius, 1775)</t>
  </si>
  <si>
    <t>https://www2.unil.ch/sig/fourmisvd/photos/Temnothorax_tuberum_face.jpg</t>
  </si>
  <si>
    <t>https://www2.unil.ch/sig/fourmisvd/photos/Temnothorax_tuberum_side.jpg</t>
  </si>
  <si>
    <t>Temn_unif</t>
  </si>
  <si>
    <t>unifasciatus</t>
  </si>
  <si>
    <t>https://www2.unil.ch/sig/fourmisvd/photos/Temnothorax_unifasciatus_face.jpg</t>
  </si>
  <si>
    <t>https://www2.unil.ch/sig/fourmisvd/photos/Temnothorax_unifasciatus_side.jpg</t>
  </si>
  <si>
    <t>Temn_ravo</t>
  </si>
  <si>
    <t xml:space="preserve">Temnothorax </t>
  </si>
  <si>
    <t>ravouxi</t>
  </si>
  <si>
    <t>(André, 1896)</t>
  </si>
  <si>
    <t>https://www2.unil.ch/sig/fourmisvd/photos/Temnothorax _ravouxi_face.jpg</t>
  </si>
  <si>
    <t>https://www2.unil.ch/sig/fourmisvd/photos/Temnothorax _ravouxi_side.jpg</t>
  </si>
  <si>
    <t>Temn_stum</t>
  </si>
  <si>
    <t>stumperi</t>
  </si>
  <si>
    <t>https://www2.unil.ch/sig/fourmisvd/photos/Temnothorax _stumperi_face.jpg</t>
  </si>
  <si>
    <t>https://www2.unil.ch/sig/fourmisvd/photos/Temnothorax _stumperi_side.jpg</t>
  </si>
  <si>
    <t>Tetr_alpe</t>
  </si>
  <si>
    <t>alpestre</t>
  </si>
  <si>
    <t>Steiner, Schlick-Steiner &amp; Seifert, 2010</t>
  </si>
  <si>
    <t>https://www2.unil.ch/sig/fourmisvd/photos/Tetramorium_alpestre_face.jpg</t>
  </si>
  <si>
    <t>https://www2.unil.ch/sig/fourmisvd/photos/Tetramorium_alpestre_side.jpg</t>
  </si>
  <si>
    <t>Tetr_caes</t>
  </si>
  <si>
    <t>caespitum</t>
  </si>
  <si>
    <t>https://www2.unil.ch/sig/fourmisvd/photos/Tetramorium_caespitum_face.jpg</t>
  </si>
  <si>
    <t>https://www2.unil.ch/sig/fourmisvd/photos/Tetramorium_caespitum_side.jpg</t>
  </si>
  <si>
    <t>Tetr_immi</t>
  </si>
  <si>
    <t>immigrans</t>
  </si>
  <si>
    <t>Santschi, 1927</t>
  </si>
  <si>
    <t>https://www2.unil.ch/sig/fourmisvd/photos/Tetramorium_immigrans_face.jpg</t>
  </si>
  <si>
    <t>https://www2.unil.ch/sig/fourmisvd/photos/Tetramorium_immigrans_side.jpg</t>
  </si>
  <si>
    <t>Tetr_impu</t>
  </si>
  <si>
    <t>impurum</t>
  </si>
  <si>
    <t>https://www2.unil.ch/sig/fourmisvd/photos/Tetramorium_impurum_face.jpg</t>
  </si>
  <si>
    <t>https://www2.unil.ch/sig/fourmisvd/photos/Tetramorium_impurum_side.jpg</t>
  </si>
  <si>
    <t>Tetr_indo</t>
  </si>
  <si>
    <t>indocile</t>
  </si>
  <si>
    <t>https://www2.unil.ch/sig/fourmisvd/photos/Tetramorium_indocile_face.jpg</t>
  </si>
  <si>
    <t>https://www2.unil.ch/sig/fourmisvd/photos/Tetramorium_indocile_side.jpg</t>
  </si>
  <si>
    <t>Tetr_atra</t>
  </si>
  <si>
    <t xml:space="preserve">Tetramorium </t>
  </si>
  <si>
    <t>atratulum</t>
  </si>
  <si>
    <t>https://www2.unil.ch/sig/fourmisvd/photos/Tetramorium _atratulum_face.jpg</t>
  </si>
  <si>
    <t>https://www2.unil.ch/sig/fourmisvd/photos/Tetramorium _atratulum_side.jpg</t>
  </si>
  <si>
    <t>Tetr_inqu</t>
  </si>
  <si>
    <t>inquilinum</t>
  </si>
  <si>
    <t>Ward, Brady, Fisher &amp; Schultz, 2014</t>
  </si>
  <si>
    <t>https://www2.unil.ch/sig/fourmisvd/photos/Tetramorium _inquilinum_face.jpg</t>
  </si>
  <si>
    <t>https://www2.unil.ch/sig/fourmisvd/photos/Tetramorium _inquilinum_side.jpg</t>
  </si>
  <si>
    <t>Apha</t>
  </si>
  <si>
    <t>sp</t>
  </si>
  <si>
    <t>Aphaenogaster sp.</t>
  </si>
  <si>
    <t>Both</t>
  </si>
  <si>
    <t>Bothriomyrmex sp.</t>
  </si>
  <si>
    <t>Camp</t>
  </si>
  <si>
    <t>Camponotus sp.</t>
  </si>
  <si>
    <t>Colo</t>
  </si>
  <si>
    <t>Colobopsis  sp.</t>
  </si>
  <si>
    <t>Crem</t>
  </si>
  <si>
    <t>Crematogaster sp.</t>
  </si>
  <si>
    <t>Doli</t>
  </si>
  <si>
    <t>Dolichoderus sp.</t>
  </si>
  <si>
    <t>Form</t>
  </si>
  <si>
    <t>Formica sp.</t>
  </si>
  <si>
    <t>Formx</t>
  </si>
  <si>
    <t>Formicoxenus sp.</t>
  </si>
  <si>
    <t>Harp</t>
  </si>
  <si>
    <t>Harpagoxenus sp.</t>
  </si>
  <si>
    <t>Hypoponera sp.</t>
  </si>
  <si>
    <t>Lasi</t>
  </si>
  <si>
    <t>Lasius sp.</t>
  </si>
  <si>
    <t>Lept</t>
  </si>
  <si>
    <t>Leptothorax sp.</t>
  </si>
  <si>
    <t>Mani</t>
  </si>
  <si>
    <t>Manica sp.</t>
  </si>
  <si>
    <t>Mess</t>
  </si>
  <si>
    <t>Messor sp.</t>
  </si>
  <si>
    <t>Mono</t>
  </si>
  <si>
    <t>Monomorium sp.</t>
  </si>
  <si>
    <t>Myrm</t>
  </si>
  <si>
    <t>Myrmica sp.</t>
  </si>
  <si>
    <t>Myrme</t>
  </si>
  <si>
    <t>Myrmecina sp.</t>
  </si>
  <si>
    <t>Phei</t>
  </si>
  <si>
    <t>Pheidole sp.</t>
  </si>
  <si>
    <t>Plag</t>
  </si>
  <si>
    <t>Plagiolepis sp.</t>
  </si>
  <si>
    <t>Poly</t>
  </si>
  <si>
    <t>Polyergus sp.</t>
  </si>
  <si>
    <t>Pone</t>
  </si>
  <si>
    <t>Ponera sp.</t>
  </si>
  <si>
    <t>Sole</t>
  </si>
  <si>
    <t>Solenopsis sp.</t>
  </si>
  <si>
    <t>Stro</t>
  </si>
  <si>
    <t>Strongylognathus sp.</t>
  </si>
  <si>
    <t>Stru</t>
  </si>
  <si>
    <t>Strumigenys sp.</t>
  </si>
  <si>
    <t>Tapi</t>
  </si>
  <si>
    <t>Tapinoma sp.</t>
  </si>
  <si>
    <t>Temn</t>
  </si>
  <si>
    <t>Temnothorax sp.</t>
  </si>
  <si>
    <t>Tetr</t>
  </si>
  <si>
    <t>Tetramorium sp.</t>
  </si>
  <si>
    <t>10</t>
  </si>
  <si>
    <t>9990088</t>
  </si>
  <si>
    <t>230112</t>
  </si>
  <si>
    <t>9990733</t>
  </si>
  <si>
    <t>230104</t>
  </si>
  <si>
    <t>9990378</t>
  </si>
  <si>
    <t>230108</t>
  </si>
  <si>
    <t>9990380</t>
  </si>
  <si>
    <t>9991543</t>
  </si>
  <si>
    <t>9990366</t>
  </si>
  <si>
    <t>231301</t>
  </si>
  <si>
    <t>9990369</t>
  </si>
  <si>
    <t>230110</t>
  </si>
  <si>
    <t>9990309</t>
  </si>
  <si>
    <t>230111</t>
  </si>
  <si>
    <t>9990915</t>
  </si>
  <si>
    <t>9990042</t>
  </si>
  <si>
    <t>23 autre transect</t>
  </si>
  <si>
    <t>9990960</t>
  </si>
  <si>
    <t>9990288</t>
  </si>
  <si>
    <t>9990361</t>
  </si>
  <si>
    <t>9990768</t>
  </si>
  <si>
    <t>9990323</t>
  </si>
  <si>
    <t>9991575</t>
  </si>
  <si>
    <t>9990346</t>
  </si>
  <si>
    <t>9990373</t>
  </si>
  <si>
    <t>9990292</t>
  </si>
  <si>
    <t>9991538</t>
  </si>
  <si>
    <t>9990335</t>
  </si>
  <si>
    <t>9990315</t>
  </si>
  <si>
    <t>9990270</t>
  </si>
  <si>
    <t>9991558</t>
  </si>
  <si>
    <t>9991140</t>
  </si>
  <si>
    <t>230503</t>
  </si>
  <si>
    <t>9991113</t>
  </si>
  <si>
    <t>9990720</t>
  </si>
  <si>
    <t>090101</t>
  </si>
  <si>
    <t>9990957</t>
  </si>
  <si>
    <t>563142</t>
  </si>
  <si>
    <t>090501</t>
  </si>
  <si>
    <t>9991537</t>
  </si>
  <si>
    <t>090103</t>
  </si>
  <si>
    <t>9990726</t>
  </si>
  <si>
    <t>9991349</t>
  </si>
  <si>
    <t>090102</t>
  </si>
  <si>
    <t>090107</t>
  </si>
  <si>
    <t>9991500</t>
  </si>
  <si>
    <t>9991743</t>
  </si>
  <si>
    <t>090105</t>
  </si>
  <si>
    <t>9991147</t>
  </si>
  <si>
    <t>9990078</t>
  </si>
  <si>
    <t>9990004</t>
  </si>
  <si>
    <t>9990945</t>
  </si>
  <si>
    <t>Manica rubida</t>
  </si>
  <si>
    <t>9990770</t>
  </si>
  <si>
    <t>9990299</t>
  </si>
  <si>
    <t>030403</t>
  </si>
  <si>
    <t>9990766</t>
  </si>
  <si>
    <t>031201</t>
  </si>
  <si>
    <t>9991556</t>
  </si>
  <si>
    <t>030104</t>
  </si>
  <si>
    <t>9991564</t>
  </si>
  <si>
    <t>030110</t>
  </si>
  <si>
    <t>9991347</t>
  </si>
  <si>
    <t>030107</t>
  </si>
  <si>
    <t>9990033</t>
  </si>
  <si>
    <t>030601</t>
  </si>
  <si>
    <t>9991502</t>
  </si>
  <si>
    <t>030106</t>
  </si>
  <si>
    <t>9990237</t>
  </si>
  <si>
    <t>9991333</t>
  </si>
  <si>
    <t>Forêt conifère transect</t>
  </si>
  <si>
    <t>9991133</t>
  </si>
  <si>
    <t>9991560</t>
  </si>
  <si>
    <t>9990310</t>
  </si>
  <si>
    <t>030903</t>
  </si>
  <si>
    <t>9990786</t>
  </si>
  <si>
    <t>9990727</t>
  </si>
  <si>
    <t>9990914</t>
  </si>
  <si>
    <t>9990012</t>
  </si>
  <si>
    <t>Lepto/Temno</t>
  </si>
  <si>
    <t>9991530</t>
  </si>
  <si>
    <t>9991130</t>
  </si>
  <si>
    <t>030102</t>
  </si>
  <si>
    <t>575126</t>
  </si>
  <si>
    <t>9991555</t>
  </si>
  <si>
    <t>9991542</t>
  </si>
  <si>
    <t>341202</t>
  </si>
  <si>
    <t>9991582</t>
  </si>
  <si>
    <t>9991581</t>
  </si>
  <si>
    <t>9991572</t>
  </si>
  <si>
    <t>9991544</t>
  </si>
  <si>
    <t>9990577</t>
  </si>
  <si>
    <t>503150</t>
  </si>
  <si>
    <t>340101</t>
  </si>
  <si>
    <t>9990111</t>
  </si>
  <si>
    <t>9990106</t>
  </si>
  <si>
    <t>341201</t>
  </si>
  <si>
    <t>9991754</t>
  </si>
  <si>
    <t>340110</t>
  </si>
  <si>
    <t>9991728</t>
  </si>
  <si>
    <t>340106</t>
  </si>
  <si>
    <t>9990070</t>
  </si>
  <si>
    <t>340104</t>
  </si>
  <si>
    <t>9990238</t>
  </si>
  <si>
    <t>340105</t>
  </si>
  <si>
    <t>9990163</t>
  </si>
  <si>
    <t>340112</t>
  </si>
  <si>
    <t>9990021</t>
  </si>
  <si>
    <t>9990244</t>
  </si>
  <si>
    <t>9990174</t>
  </si>
  <si>
    <t>9991546</t>
  </si>
  <si>
    <t>340601</t>
  </si>
  <si>
    <t>9990400</t>
  </si>
  <si>
    <t>9990400.B</t>
  </si>
  <si>
    <t>9991551</t>
  </si>
  <si>
    <t>9991548</t>
  </si>
  <si>
    <t>9991577</t>
  </si>
  <si>
    <t>9991768</t>
  </si>
  <si>
    <t>9990313</t>
  </si>
  <si>
    <t>9991552</t>
  </si>
  <si>
    <t>340108</t>
  </si>
  <si>
    <t>9991570</t>
  </si>
  <si>
    <t>340901</t>
  </si>
  <si>
    <t>9991576</t>
  </si>
  <si>
    <t>9990360</t>
  </si>
  <si>
    <t>9991348</t>
  </si>
  <si>
    <t>9991353</t>
  </si>
  <si>
    <t>11</t>
  </si>
  <si>
    <t>12</t>
  </si>
  <si>
    <t>13</t>
  </si>
  <si>
    <t>14</t>
  </si>
  <si>
    <t>15</t>
  </si>
  <si>
    <t>3</t>
  </si>
  <si>
    <t>5</t>
  </si>
  <si>
    <t>6</t>
  </si>
  <si>
    <t>7</t>
  </si>
  <si>
    <t>8</t>
  </si>
  <si>
    <t>9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</si>
  <si>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</si>
  <si>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</si>
  <si>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</si>
  <si>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</si>
  <si>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</si>
  <si>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</si>
  <si>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</si>
  <si>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</si>
  <si>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</si>
  <si>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</si>
  <si>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</si>
  <si>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</si>
  <si>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</si>
  <si>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</si>
  <si>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</si>
  <si>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</si>
  <si>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</si>
  <si>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</si>
  <si>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</si>
  <si>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</si>
  <si>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</si>
  <si>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</si>
  <si>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</si>
  <si>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</si>
  <si>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</si>
  <si>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</si>
  <si>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</si>
  <si>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</si>
  <si>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</si>
  <si>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</si>
  <si>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</si>
  <si>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</si>
  <si>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</si>
  <si>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</si>
  <si>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</si>
  <si>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</si>
  <si>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</si>
  <si>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</si>
  <si>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</si>
  <si>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</si>
  <si>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</si>
  <si>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</si>
  <si>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</si>
  <si>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</si>
  <si>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</si>
  <si>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</si>
  <si>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</si>
  <si>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</si>
  <si>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</si>
  <si>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</si>
  <si>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</si>
  <si>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</si>
  <si>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</si>
  <si>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</si>
  <si>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</si>
  <si>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</si>
  <si>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</si>
  <si>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</si>
  <si>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</si>
  <si>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</si>
  <si>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</si>
  <si>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</si>
  <si>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</si>
  <si>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</si>
  <si>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</si>
  <si>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</si>
  <si>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</si>
  <si>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</si>
  <si>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</si>
  <si>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</si>
  <si>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</si>
  <si>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</si>
  <si>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</si>
  <si>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</si>
  <si>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</si>
  <si>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</si>
  <si>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</si>
  <si>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</si>
  <si>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</si>
  <si>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</si>
  <si>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</si>
  <si>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</si>
  <si>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</si>
  <si>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</si>
  <si>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</si>
  <si>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</si>
  <si>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</si>
  <si>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</si>
  <si>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</si>
  <si>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</si>
  <si>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</si>
  <si>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</si>
  <si>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</si>
  <si>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</si>
  <si>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</si>
  <si>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</si>
  <si>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</si>
  <si>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</si>
  <si>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</si>
  <si>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</si>
  <si>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</si>
  <si>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</si>
  <si>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</si>
  <si>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</si>
  <si>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</si>
  <si>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</si>
  <si>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</si>
  <si>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</si>
  <si>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</si>
  <si>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</si>
  <si>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</si>
  <si>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</si>
  <si>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</si>
  <si>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</si>
  <si>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</si>
  <si>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</si>
  <si>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</si>
  <si>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</si>
  <si>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</si>
  <si>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</si>
  <si>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</si>
  <si>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</si>
  <si>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</si>
  <si>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</si>
  <si>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</si>
  <si>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</si>
  <si>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</si>
  <si>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</si>
  <si>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</si>
  <si>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</si>
  <si>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</si>
  <si>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</si>
  <si>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</si>
  <si>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</si>
  <si>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</si>
  <si>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</si>
  <si>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</si>
  <si>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</si>
  <si>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</si>
  <si>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</si>
  <si>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</si>
  <si>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</si>
  <si>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</si>
  <si>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</si>
  <si>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</si>
  <si>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</si>
  <si>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</si>
  <si>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</si>
  <si>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</si>
  <si>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</si>
  <si>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</si>
  <si>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</si>
  <si>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</si>
  <si>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</si>
  <si>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</si>
  <si>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</si>
  <si>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</si>
  <si>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</si>
  <si>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</si>
  <si>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</si>
  <si>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</si>
  <si>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</si>
  <si>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</si>
  <si>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</si>
  <si>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</si>
  <si>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</si>
  <si>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</si>
  <si>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</si>
  <si>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</si>
  <si>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</si>
  <si>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</si>
  <si>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</si>
  <si>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</si>
  <si>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</si>
  <si>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</si>
  <si>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</si>
  <si>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</si>
  <si>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</si>
  <si>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</si>
  <si>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</si>
  <si>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</si>
  <si>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</si>
  <si>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</si>
  <si>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</si>
  <si>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</si>
  <si>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</si>
  <si>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</si>
  <si>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</si>
  <si>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</si>
  <si>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</si>
  <si>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</si>
  <si>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</si>
  <si>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</si>
  <si>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</si>
  <si>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</si>
  <si>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</si>
  <si>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</si>
  <si>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</si>
  <si>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</si>
  <si>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</si>
  <si>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</si>
  <si>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</si>
  <si>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</si>
  <si>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</si>
  <si>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</si>
  <si>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</si>
  <si>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</si>
  <si>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</si>
  <si>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</si>
  <si>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</si>
  <si>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</si>
  <si>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</si>
  <si>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</si>
  <si>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</si>
  <si>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</si>
  <si>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</si>
  <si>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</si>
  <si>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</si>
  <si>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</si>
  <si>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</si>
  <si>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</si>
  <si>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</si>
  <si>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</si>
  <si>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</si>
  <si>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</si>
  <si>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</si>
  <si>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</si>
  <si>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</si>
  <si>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</si>
  <si>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</si>
  <si>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</si>
  <si>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</si>
  <si>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</si>
  <si>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</si>
  <si>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</si>
  <si>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</si>
  <si>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</si>
  <si>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</si>
  <si>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</si>
  <si>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</si>
  <si>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</si>
  <si>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</si>
  <si>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</si>
  <si>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</si>
  <si>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</si>
  <si>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</si>
  <si>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</si>
  <si>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</si>
  <si>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</si>
  <si>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</si>
  <si>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</si>
  <si>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</si>
  <si>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</si>
  <si>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</si>
  <si>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</si>
  <si>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</si>
  <si>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</si>
  <si>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</si>
  <si>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</si>
  <si>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</si>
  <si>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</si>
  <si>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</si>
  <si>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</si>
  <si>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</si>
  <si>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551174</t>
  </si>
  <si>
    <t>9990931</t>
  </si>
  <si>
    <t>150105</t>
  </si>
  <si>
    <t>150104</t>
  </si>
  <si>
    <t>9990722</t>
  </si>
  <si>
    <t>9990721</t>
  </si>
  <si>
    <t>9990177</t>
  </si>
  <si>
    <t>9990927</t>
  </si>
  <si>
    <t>9991119</t>
  </si>
  <si>
    <t>545182</t>
  </si>
  <si>
    <t>181301</t>
  </si>
  <si>
    <t>9990332</t>
  </si>
  <si>
    <t>180104</t>
  </si>
  <si>
    <t>9991563</t>
  </si>
  <si>
    <t>9992307</t>
  </si>
  <si>
    <t>515166</t>
  </si>
  <si>
    <t>30 autre transect</t>
  </si>
  <si>
    <t>9990789</t>
  </si>
  <si>
    <t>58041300</t>
  </si>
  <si>
    <t>440107</t>
  </si>
  <si>
    <t>9990281</t>
  </si>
  <si>
    <t>440103</t>
  </si>
  <si>
    <t>9991573</t>
  </si>
  <si>
    <t>440106</t>
  </si>
  <si>
    <t>9990306</t>
  </si>
  <si>
    <t>440102</t>
  </si>
  <si>
    <t>9990303</t>
  </si>
  <si>
    <t>300101</t>
  </si>
  <si>
    <t>9990883</t>
  </si>
  <si>
    <t>300408</t>
  </si>
  <si>
    <t>9991520</t>
  </si>
  <si>
    <t>300406</t>
  </si>
  <si>
    <t>9992306</t>
  </si>
  <si>
    <t>539190</t>
  </si>
  <si>
    <t>200101</t>
  </si>
  <si>
    <t>9990289</t>
  </si>
  <si>
    <t>9990304</t>
  </si>
  <si>
    <t>200604</t>
  </si>
  <si>
    <t>9990545</t>
  </si>
  <si>
    <t>200103</t>
  </si>
  <si>
    <t>9991198</t>
  </si>
  <si>
    <t>9990575</t>
  </si>
  <si>
    <t>200104</t>
  </si>
  <si>
    <t>9990108</t>
  </si>
  <si>
    <t>9991567</t>
  </si>
  <si>
    <t>9990569</t>
  </si>
  <si>
    <t>200105</t>
  </si>
  <si>
    <t>9990622</t>
  </si>
  <si>
    <t>9992542</t>
  </si>
  <si>
    <t>9991532</t>
  </si>
  <si>
    <t>9991539</t>
  </si>
  <si>
    <t>180501</t>
  </si>
  <si>
    <t>9991104</t>
  </si>
  <si>
    <t>9990061</t>
  </si>
  <si>
    <t>180108</t>
  </si>
  <si>
    <t>150112</t>
  </si>
  <si>
    <t>9990156</t>
  </si>
  <si>
    <t>9990142</t>
  </si>
  <si>
    <t>150503</t>
  </si>
  <si>
    <t>9990302</t>
  </si>
  <si>
    <t>150601</t>
  </si>
  <si>
    <t>9990318</t>
  </si>
  <si>
    <t>9990293</t>
  </si>
  <si>
    <t>150501</t>
  </si>
  <si>
    <t>9990308</t>
  </si>
  <si>
    <t>9991142</t>
  </si>
  <si>
    <t>340103</t>
  </si>
  <si>
    <t>9990384</t>
  </si>
  <si>
    <t>9991565</t>
  </si>
  <si>
    <t>521174</t>
  </si>
  <si>
    <t>290404</t>
  </si>
  <si>
    <t>9990349</t>
  </si>
  <si>
    <t>290503</t>
  </si>
  <si>
    <t>9990353</t>
  </si>
  <si>
    <t>290603</t>
  </si>
  <si>
    <t>9991550</t>
  </si>
  <si>
    <t>9991350</t>
  </si>
  <si>
    <t>290103</t>
  </si>
  <si>
    <t>9990543</t>
  </si>
  <si>
    <t>9992127</t>
  </si>
  <si>
    <t>290606</t>
  </si>
  <si>
    <t>9992115</t>
  </si>
  <si>
    <t>290602</t>
  </si>
  <si>
    <t>9991443</t>
  </si>
  <si>
    <t>291302</t>
  </si>
  <si>
    <t>9991192</t>
  </si>
  <si>
    <t>57781263</t>
  </si>
  <si>
    <t>421203</t>
  </si>
  <si>
    <t>9990916</t>
  </si>
  <si>
    <t>9993106</t>
  </si>
  <si>
    <t>Lebas</t>
  </si>
  <si>
    <t>421301</t>
  </si>
  <si>
    <t>9991291</t>
  </si>
  <si>
    <t>420101</t>
  </si>
  <si>
    <t>9992916</t>
  </si>
  <si>
    <t>9990880</t>
  </si>
  <si>
    <t>9991571</t>
  </si>
  <si>
    <t>9991083</t>
  </si>
  <si>
    <t>9990522</t>
  </si>
  <si>
    <t>9990691</t>
  </si>
  <si>
    <t>9990252</t>
  </si>
  <si>
    <t>533182</t>
  </si>
  <si>
    <t>220102</t>
  </si>
  <si>
    <t>9992504</t>
  </si>
  <si>
    <t>22 transport transect</t>
  </si>
  <si>
    <t>9991462</t>
  </si>
  <si>
    <t>220103</t>
  </si>
  <si>
    <t>9993265</t>
  </si>
  <si>
    <t>9991658</t>
  </si>
  <si>
    <t>9992340</t>
  </si>
  <si>
    <t>22 Forêt feuillus transect</t>
  </si>
  <si>
    <t>9991656</t>
  </si>
  <si>
    <t>220115</t>
  </si>
  <si>
    <t>220101</t>
  </si>
  <si>
    <t>9992515</t>
  </si>
  <si>
    <t>9991655</t>
  </si>
  <si>
    <t>9991288</t>
  </si>
  <si>
    <t>220117</t>
  </si>
  <si>
    <t>9991657</t>
  </si>
  <si>
    <t>220114</t>
  </si>
  <si>
    <t>9991466</t>
  </si>
  <si>
    <t>9990564</t>
  </si>
  <si>
    <t>22 autre transect</t>
  </si>
  <si>
    <t>9993287</t>
  </si>
  <si>
    <t>9991320</t>
  </si>
  <si>
    <t>9991253</t>
  </si>
  <si>
    <t>9991129</t>
  </si>
  <si>
    <t>9991835</t>
  </si>
  <si>
    <t>9990695</t>
  </si>
  <si>
    <t>220106</t>
  </si>
  <si>
    <t>9991653</t>
  </si>
  <si>
    <t>9992114</t>
  </si>
  <si>
    <t>220118</t>
  </si>
  <si>
    <t>9990890</t>
  </si>
  <si>
    <t>9992348</t>
  </si>
  <si>
    <t>220901</t>
  </si>
  <si>
    <t>22 Forêt conifere transect</t>
  </si>
  <si>
    <t>9991648</t>
  </si>
  <si>
    <t>557150</t>
  </si>
  <si>
    <t>100107</t>
  </si>
  <si>
    <t>9991345</t>
  </si>
  <si>
    <t>9991351</t>
  </si>
  <si>
    <t>9990773</t>
  </si>
  <si>
    <t>100902</t>
  </si>
  <si>
    <t>9992733</t>
  </si>
  <si>
    <t>9991945</t>
  </si>
  <si>
    <t>?</t>
  </si>
  <si>
    <t>9991753</t>
  </si>
  <si>
    <t>100501</t>
  </si>
  <si>
    <t>9992915</t>
  </si>
  <si>
    <t>9991738</t>
  </si>
  <si>
    <t>100110</t>
  </si>
  <si>
    <t>10 autre transect</t>
  </si>
  <si>
    <t>9993267</t>
  </si>
  <si>
    <t>100109</t>
  </si>
  <si>
    <t>9992113</t>
  </si>
  <si>
    <t>9991635</t>
  </si>
  <si>
    <t>9990867</t>
  </si>
  <si>
    <t>100106</t>
  </si>
  <si>
    <t>101202</t>
  </si>
  <si>
    <t>9991467</t>
  </si>
  <si>
    <t>9993086</t>
  </si>
  <si>
    <t>101502</t>
  </si>
  <si>
    <t>9993102</t>
  </si>
  <si>
    <t>9993307</t>
  </si>
  <si>
    <t>9993303</t>
  </si>
  <si>
    <t>100101</t>
  </si>
  <si>
    <t>9990678</t>
  </si>
  <si>
    <t>9990886</t>
  </si>
  <si>
    <t>9991837</t>
  </si>
  <si>
    <t>9991278</t>
  </si>
  <si>
    <t>9991639</t>
  </si>
  <si>
    <t>9991458</t>
  </si>
  <si>
    <t>100102</t>
  </si>
  <si>
    <t>9990875</t>
  </si>
  <si>
    <t>9991292</t>
  </si>
  <si>
    <t>101301</t>
  </si>
  <si>
    <t>9992118</t>
  </si>
  <si>
    <t>9991638</t>
  </si>
  <si>
    <t>9991290</t>
  </si>
  <si>
    <t>100103</t>
  </si>
  <si>
    <t>9990677</t>
  </si>
  <si>
    <t>100903</t>
  </si>
  <si>
    <t>9993099</t>
  </si>
  <si>
    <t>9992923</t>
  </si>
  <si>
    <t>? 533182 or 557150</t>
  </si>
  <si>
    <t>9993306</t>
  </si>
  <si>
    <t>9992310</t>
  </si>
  <si>
    <t>101503</t>
  </si>
  <si>
    <t>9990758</t>
  </si>
  <si>
    <t>9991122</t>
  </si>
  <si>
    <t>9993302</t>
  </si>
  <si>
    <t>101201</t>
  </si>
  <si>
    <t>29 Foret conifere transect</t>
  </si>
  <si>
    <t>9990003</t>
  </si>
  <si>
    <t>290403</t>
  </si>
  <si>
    <t>9990355</t>
  </si>
  <si>
    <t>290504</t>
  </si>
  <si>
    <t>9990901</t>
  </si>
  <si>
    <t>29 transport transect</t>
  </si>
  <si>
    <t>9991938</t>
  </si>
  <si>
    <t>29 autre transect</t>
  </si>
  <si>
    <t>9992331</t>
  </si>
  <si>
    <t>9990553</t>
  </si>
  <si>
    <t>290402</t>
  </si>
  <si>
    <t>9991478</t>
  </si>
  <si>
    <t>290604</t>
  </si>
  <si>
    <t>9992328</t>
  </si>
  <si>
    <t>9991451</t>
  </si>
  <si>
    <t>9991640</t>
  </si>
  <si>
    <t>9990239</t>
  </si>
  <si>
    <t>42 Prairie seche transect</t>
  </si>
  <si>
    <t>9990908</t>
  </si>
  <si>
    <t>9991643</t>
  </si>
  <si>
    <t>9991854</t>
  </si>
  <si>
    <t>9991271</t>
  </si>
  <si>
    <t>9993084</t>
  </si>
  <si>
    <t>9992335</t>
  </si>
  <si>
    <t>9991649</t>
  </si>
  <si>
    <t>421204</t>
  </si>
  <si>
    <t>9991647</t>
  </si>
  <si>
    <t>9990884</t>
  </si>
  <si>
    <t>9990023</t>
  </si>
  <si>
    <t>420104</t>
  </si>
  <si>
    <t>9990732</t>
  </si>
  <si>
    <t>9992321</t>
  </si>
  <si>
    <t>421104</t>
  </si>
  <si>
    <t>421202</t>
  </si>
  <si>
    <t>9992899</t>
  </si>
  <si>
    <t>9990502</t>
  </si>
  <si>
    <t>421205</t>
  </si>
  <si>
    <t>9993288</t>
  </si>
  <si>
    <t>9993299</t>
  </si>
  <si>
    <t>42 Pierrier transect</t>
  </si>
  <si>
    <t>9991265</t>
  </si>
  <si>
    <t>420106</t>
  </si>
  <si>
    <t>9990754</t>
  </si>
  <si>
    <t>9990878</t>
  </si>
  <si>
    <t>9990717</t>
  </si>
  <si>
    <t>420102</t>
  </si>
  <si>
    <t>9991847</t>
  </si>
  <si>
    <t>42 autre transect</t>
  </si>
  <si>
    <t>9991833</t>
  </si>
  <si>
    <t>9991931</t>
  </si>
  <si>
    <t>9992324</t>
  </si>
  <si>
    <t>9991180</t>
  </si>
  <si>
    <t>9990405</t>
  </si>
  <si>
    <t>9991846</t>
  </si>
  <si>
    <t>9992501</t>
  </si>
  <si>
    <t>9991254</t>
  </si>
  <si>
    <t>9991957</t>
  </si>
  <si>
    <t>9990009</t>
  </si>
  <si>
    <t>9991196</t>
  </si>
  <si>
    <t>9990556</t>
  </si>
  <si>
    <t>420103</t>
  </si>
  <si>
    <t>9992927</t>
  </si>
  <si>
    <t>9992714</t>
  </si>
  <si>
    <t>9990429</t>
  </si>
  <si>
    <t>9991289</t>
  </si>
  <si>
    <t>9990869</t>
  </si>
  <si>
    <t>9990148</t>
  </si>
  <si>
    <t>9990126</t>
  </si>
  <si>
    <t>9990295</t>
  </si>
  <si>
    <t>180114</t>
  </si>
  <si>
    <t>9992701</t>
  </si>
  <si>
    <t>9991494</t>
  </si>
  <si>
    <t>9991137</t>
  </si>
  <si>
    <t>180401</t>
  </si>
  <si>
    <t>9990320</t>
  </si>
  <si>
    <t>9990307</t>
  </si>
  <si>
    <t>9990333</t>
  </si>
  <si>
    <t>9992706</t>
  </si>
  <si>
    <t>9991110</t>
  </si>
  <si>
    <t>180901</t>
  </si>
  <si>
    <t>180601</t>
  </si>
  <si>
    <t>9990761</t>
  </si>
  <si>
    <t>9991845</t>
  </si>
  <si>
    <t>180110</t>
  </si>
  <si>
    <t>9990517</t>
  </si>
  <si>
    <t>180111</t>
  </si>
  <si>
    <t>9990311</t>
  </si>
  <si>
    <t>9990363</t>
  </si>
  <si>
    <t>9990932</t>
  </si>
  <si>
    <t>9990347</t>
  </si>
  <si>
    <t>180118</t>
  </si>
  <si>
    <t>9991094</t>
  </si>
  <si>
    <t>9990312</t>
  </si>
  <si>
    <t>040103</t>
  </si>
  <si>
    <t>9990552</t>
  </si>
  <si>
    <t>581134</t>
  </si>
  <si>
    <t>041001</t>
  </si>
  <si>
    <t>9991276</t>
  </si>
  <si>
    <t>040113</t>
  </si>
  <si>
    <t>9992914</t>
  </si>
  <si>
    <t>040101</t>
  </si>
  <si>
    <t>9992912</t>
  </si>
  <si>
    <t>040105</t>
  </si>
  <si>
    <t>9992910</t>
  </si>
  <si>
    <t>9990054</t>
  </si>
  <si>
    <t>9990075</t>
  </si>
  <si>
    <t>040112</t>
  </si>
  <si>
    <t>9991355</t>
  </si>
  <si>
    <t>9991646</t>
  </si>
  <si>
    <t>9990362</t>
  </si>
  <si>
    <t>041202</t>
  </si>
  <si>
    <t>9993115</t>
  </si>
  <si>
    <t>9993090</t>
  </si>
  <si>
    <t>04 lisière transect</t>
  </si>
  <si>
    <t>9990690</t>
  </si>
  <si>
    <t>040110</t>
  </si>
  <si>
    <t>9990866</t>
  </si>
  <si>
    <t>04 prairie sèche transect</t>
  </si>
  <si>
    <t>9990561</t>
  </si>
  <si>
    <t>9992349</t>
  </si>
  <si>
    <t>9991891</t>
  </si>
  <si>
    <t>040107</t>
  </si>
  <si>
    <t>9990540</t>
  </si>
  <si>
    <t>9991557</t>
  </si>
  <si>
    <t>04 foret conifere transect</t>
  </si>
  <si>
    <t>041101</t>
  </si>
  <si>
    <t>9992510</t>
  </si>
  <si>
    <t>04 autre transect</t>
  </si>
  <si>
    <t>9991274</t>
  </si>
  <si>
    <t>9993301</t>
  </si>
  <si>
    <t>9992885</t>
  </si>
  <si>
    <t>9993091</t>
  </si>
  <si>
    <t>533166</t>
  </si>
  <si>
    <t>260113</t>
  </si>
  <si>
    <t>9990865</t>
  </si>
  <si>
    <t>260109</t>
  </si>
  <si>
    <t>9991668</t>
  </si>
  <si>
    <t>9990992</t>
  </si>
  <si>
    <t>260103</t>
  </si>
  <si>
    <t>9990099</t>
  </si>
  <si>
    <t>9990490</t>
  </si>
  <si>
    <t>260104</t>
  </si>
  <si>
    <t>9990877</t>
  </si>
  <si>
    <t>9990750</t>
  </si>
  <si>
    <t>9991763</t>
  </si>
  <si>
    <t>9991951</t>
  </si>
  <si>
    <t>260301</t>
  </si>
  <si>
    <t>9990917</t>
  </si>
  <si>
    <t>260101</t>
  </si>
  <si>
    <t>9990864</t>
  </si>
  <si>
    <t>9991767</t>
  </si>
  <si>
    <t>261301</t>
  </si>
  <si>
    <t>9991469</t>
  </si>
  <si>
    <t>9992905</t>
  </si>
  <si>
    <t>260105</t>
  </si>
  <si>
    <t>9990513</t>
  </si>
  <si>
    <t>9991652</t>
  </si>
  <si>
    <t>260111</t>
  </si>
  <si>
    <t>9991282</t>
  </si>
  <si>
    <t>260118</t>
  </si>
  <si>
    <t>9993100</t>
  </si>
  <si>
    <t>261501</t>
  </si>
  <si>
    <t>9992925</t>
  </si>
  <si>
    <t>26 autre transect</t>
  </si>
  <si>
    <t>9992911</t>
  </si>
  <si>
    <t>9992889</t>
  </si>
  <si>
    <t>260601</t>
  </si>
  <si>
    <t>9991464</t>
  </si>
  <si>
    <t>9991460</t>
  </si>
  <si>
    <t>9992121</t>
  </si>
  <si>
    <t>9990680</t>
  </si>
  <si>
    <t>9992702</t>
  </si>
  <si>
    <t>9992351</t>
  </si>
  <si>
    <t>9990431</t>
  </si>
  <si>
    <t>9991195</t>
  </si>
  <si>
    <t>9992691</t>
  </si>
  <si>
    <t>9990757</t>
  </si>
  <si>
    <t>9990760</t>
  </si>
  <si>
    <t>9991553</t>
  </si>
  <si>
    <t>9992705</t>
  </si>
  <si>
    <t>9990381</t>
  </si>
  <si>
    <t>9992325</t>
  </si>
  <si>
    <t>9993073</t>
  </si>
  <si>
    <t>9993266</t>
  </si>
  <si>
    <t>260102</t>
  </si>
  <si>
    <t>9991959</t>
  </si>
  <si>
    <t>9992512</t>
  </si>
  <si>
    <t>260108</t>
  </si>
  <si>
    <t>9990961</t>
  </si>
  <si>
    <t>9992735</t>
  </si>
  <si>
    <t>260106</t>
  </si>
  <si>
    <t>9990351</t>
  </si>
  <si>
    <t>9992719</t>
  </si>
  <si>
    <t>9992159</t>
  </si>
  <si>
    <t>260116</t>
  </si>
  <si>
    <t>9991118</t>
  </si>
  <si>
    <t>260112</t>
  </si>
  <si>
    <t>9991917</t>
  </si>
  <si>
    <t>260107</t>
  </si>
  <si>
    <t>9991342</t>
  </si>
  <si>
    <t>9993119</t>
  </si>
  <si>
    <t>9991251</t>
  </si>
  <si>
    <t>9992505</t>
  </si>
  <si>
    <t>260115</t>
  </si>
  <si>
    <t>9991267</t>
  </si>
  <si>
    <t>539174</t>
  </si>
  <si>
    <t>250301</t>
  </si>
  <si>
    <t>9992499</t>
  </si>
  <si>
    <t>9990736</t>
  </si>
  <si>
    <t>9993111</t>
  </si>
  <si>
    <t>9992330</t>
  </si>
  <si>
    <t>9991269</t>
  </si>
  <si>
    <t>9993108</t>
  </si>
  <si>
    <t>250111</t>
  </si>
  <si>
    <t>9991762</t>
  </si>
  <si>
    <t>250117</t>
  </si>
  <si>
    <t>9991877</t>
  </si>
  <si>
    <t>250114</t>
  </si>
  <si>
    <t>9990491</t>
  </si>
  <si>
    <t>9992304</t>
  </si>
  <si>
    <t>25 autre transect</t>
  </si>
  <si>
    <t>9990496</t>
  </si>
  <si>
    <t>9991667</t>
  </si>
  <si>
    <t>9991454</t>
  </si>
  <si>
    <t>251501</t>
  </si>
  <si>
    <t>9992917</t>
  </si>
  <si>
    <t>9990871</t>
  </si>
  <si>
    <t>9991963</t>
  </si>
  <si>
    <t>9991956</t>
  </si>
  <si>
    <t>9991390</t>
  </si>
  <si>
    <t>251502</t>
  </si>
  <si>
    <t>9991871</t>
  </si>
  <si>
    <t>9991279</t>
  </si>
  <si>
    <t>9992892</t>
  </si>
  <si>
    <t>9991673</t>
  </si>
  <si>
    <t>9991356</t>
  </si>
  <si>
    <t>25 forêt mixte transect</t>
  </si>
  <si>
    <t>9991375</t>
  </si>
  <si>
    <t>250101</t>
  </si>
  <si>
    <t>9991732</t>
  </si>
  <si>
    <t>9991703</t>
  </si>
  <si>
    <t>9990879</t>
  </si>
  <si>
    <t>9991264</t>
  </si>
  <si>
    <t>9991266</t>
  </si>
  <si>
    <t>250901</t>
  </si>
  <si>
    <t>9990672</t>
  </si>
  <si>
    <t>9990684</t>
  </si>
  <si>
    <t>9990868</t>
  </si>
  <si>
    <t>250102</t>
  </si>
  <si>
    <t>9990612</t>
  </si>
  <si>
    <t>9991324</t>
  </si>
  <si>
    <t>250601</t>
  </si>
  <si>
    <t>9991679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</si>
  <si>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</si>
  <si>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</si>
  <si>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</si>
  <si>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</si>
  <si>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</si>
  <si>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</si>
  <si>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</si>
  <si>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</si>
  <si>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</si>
  <si>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</si>
  <si>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</si>
  <si>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</si>
  <si>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</si>
  <si>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</si>
  <si>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</si>
  <si>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</si>
  <si>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</si>
  <si>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</si>
  <si>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</si>
  <si>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</si>
  <si>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</si>
  <si>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</si>
  <si>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</si>
  <si>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</si>
  <si>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</si>
  <si>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</si>
  <si>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</si>
  <si>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</si>
  <si>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</si>
  <si>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</si>
  <si>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</si>
  <si>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</si>
  <si>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</si>
  <si>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</si>
  <si>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</si>
  <si>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</si>
  <si>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</si>
  <si>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</si>
  <si>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</si>
  <si>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</si>
  <si>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</si>
  <si>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</si>
  <si>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</si>
  <si>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</si>
  <si>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</si>
  <si>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</si>
  <si>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</si>
  <si>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</si>
  <si>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</si>
  <si>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</si>
  <si>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</si>
  <si>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</si>
  <si>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</si>
  <si>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</si>
  <si>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</si>
  <si>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</si>
  <si>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</si>
  <si>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</si>
  <si>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</si>
  <si>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</si>
  <si>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</si>
  <si>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</si>
  <si>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</si>
  <si>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</si>
  <si>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</si>
  <si>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</si>
  <si>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</si>
  <si>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</si>
  <si>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</si>
  <si>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</si>
  <si>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</si>
  <si>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</si>
  <si>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</si>
  <si>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</si>
  <si>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</si>
  <si>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</si>
  <si>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</si>
  <si>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</si>
  <si>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</si>
  <si>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</si>
  <si>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</si>
  <si>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</si>
  <si>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</si>
  <si>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</si>
  <si>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</si>
  <si>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</si>
  <si>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</si>
  <si>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</si>
  <si>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</si>
  <si>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</si>
  <si>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</si>
  <si>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</si>
  <si>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</si>
  <si>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</si>
  <si>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</si>
  <si>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</si>
  <si>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</si>
  <si>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</si>
  <si>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</si>
  <si>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</si>
  <si>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</si>
  <si>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</si>
  <si>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</si>
  <si>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</si>
  <si>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</si>
  <si>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</si>
  <si>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</si>
  <si>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</si>
  <si>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</si>
  <si>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</si>
  <si>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</si>
  <si>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</si>
  <si>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</si>
  <si>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</si>
  <si>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</si>
  <si>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</si>
  <si>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</si>
  <si>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</si>
  <si>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</si>
  <si>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</si>
  <si>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</si>
  <si>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</si>
  <si>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</si>
  <si>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</si>
  <si>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</si>
  <si>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</si>
  <si>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</si>
  <si>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</si>
  <si>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</si>
  <si>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</si>
  <si>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</si>
  <si>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</si>
  <si>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</si>
  <si>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</si>
  <si>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</si>
  <si>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</si>
  <si>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</si>
  <si>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</si>
  <si>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</si>
  <si>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</si>
  <si>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</si>
  <si>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</si>
  <si>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</si>
  <si>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</si>
  <si>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</si>
  <si>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</si>
  <si>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</si>
  <si>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</si>
  <si>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</si>
  <si>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</si>
  <si>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</si>
  <si>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</si>
  <si>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</si>
  <si>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</si>
  <si>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</si>
  <si>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</si>
  <si>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</si>
  <si>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</si>
  <si>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</si>
  <si>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</si>
  <si>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</si>
  <si>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</si>
  <si>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</si>
  <si>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</si>
  <si>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</si>
  <si>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</si>
  <si>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</si>
  <si>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</si>
  <si>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</si>
  <si>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</si>
  <si>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</si>
  <si>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</si>
  <si>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</si>
  <si>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</si>
  <si>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</si>
  <si>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</si>
  <si>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</si>
  <si>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</si>
  <si>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</si>
  <si>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</si>
  <si>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</si>
  <si>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</si>
  <si>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</si>
  <si>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</si>
  <si>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</si>
  <si>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</si>
  <si>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</si>
  <si>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</si>
  <si>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</si>
  <si>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</si>
  <si>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</si>
  <si>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</si>
  <si>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</si>
  <si>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</si>
  <si>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</si>
  <si>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</si>
  <si>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</si>
  <si>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</si>
  <si>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</si>
  <si>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</si>
  <si>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</si>
  <si>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</si>
  <si>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</si>
  <si>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</si>
  <si>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</si>
  <si>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</si>
  <si>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</si>
  <si>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</si>
  <si>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</si>
  <si>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</si>
  <si>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</si>
  <si>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</si>
  <si>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</si>
  <si>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</si>
  <si>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</si>
  <si>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</si>
  <si>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</si>
  <si>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</si>
  <si>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</si>
  <si>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</si>
  <si>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</si>
  <si>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</si>
  <si>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</si>
  <si>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</si>
  <si>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</si>
  <si>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</si>
  <si>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</si>
  <si>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</si>
  <si>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</si>
  <si>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</si>
  <si>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</si>
  <si>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</si>
  <si>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</si>
  <si>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</si>
  <si>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</si>
  <si>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</si>
  <si>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</si>
  <si>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</si>
  <si>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</si>
  <si>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</si>
  <si>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</si>
  <si>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</si>
  <si>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</si>
  <si>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</si>
  <si>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</si>
  <si>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</si>
  <si>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</si>
  <si>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</si>
  <si>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</si>
  <si>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</si>
  <si>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</si>
  <si>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</si>
  <si>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</si>
  <si>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</si>
  <si>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</si>
  <si>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</si>
  <si>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</si>
  <si>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</si>
  <si>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</si>
  <si>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</si>
  <si>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</si>
  <si>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</si>
  <si>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</si>
  <si>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</si>
  <si>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</si>
  <si>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</si>
  <si>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</si>
  <si>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</si>
  <si>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</si>
  <si>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</si>
  <si>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</si>
  <si>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</si>
  <si>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</si>
  <si>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</si>
  <si>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</si>
  <si>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</si>
  <si>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</si>
  <si>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</si>
  <si>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</si>
  <si>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</si>
  <si>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</si>
  <si>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</si>
  <si>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</si>
  <si>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</si>
  <si>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</si>
  <si>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</si>
  <si>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</si>
  <si>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</si>
  <si>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</si>
  <si>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</si>
  <si>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</si>
  <si>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</si>
  <si>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</si>
  <si>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</si>
  <si>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</si>
  <si>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</si>
  <si>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</si>
  <si>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</si>
  <si>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</si>
  <si>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</si>
  <si>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check lobi</t>
  </si>
  <si>
    <t>check lobi and schenki</t>
  </si>
  <si>
    <t>(check?)</t>
  </si>
  <si>
    <t>503142</t>
  </si>
  <si>
    <t>380503</t>
  </si>
  <si>
    <t>9991531</t>
  </si>
  <si>
    <t>380509</t>
  </si>
  <si>
    <t>9991717</t>
  </si>
  <si>
    <t>9992333</t>
  </si>
  <si>
    <t>9991382</t>
  </si>
  <si>
    <t>380402</t>
  </si>
  <si>
    <t>9990810</t>
  </si>
  <si>
    <t>9990809</t>
  </si>
  <si>
    <t>380510</t>
  </si>
  <si>
    <t>9993087</t>
  </si>
  <si>
    <t>9991073</t>
  </si>
  <si>
    <t>9990742</t>
  </si>
  <si>
    <t>380101</t>
  </si>
  <si>
    <t>9991453</t>
  </si>
  <si>
    <t>9990981</t>
  </si>
  <si>
    <t>9990872</t>
  </si>
  <si>
    <t>9990494</t>
  </si>
  <si>
    <t>9990489</t>
  </si>
  <si>
    <t>380501</t>
  </si>
  <si>
    <t>9990799</t>
  </si>
  <si>
    <t>9991755</t>
  </si>
  <si>
    <t>9991173</t>
  </si>
  <si>
    <t>380404</t>
  </si>
  <si>
    <t>9992327</t>
  </si>
  <si>
    <t>9992695</t>
  </si>
  <si>
    <t>380601</t>
  </si>
  <si>
    <t>9990696</t>
  </si>
  <si>
    <t>9991712</t>
  </si>
  <si>
    <t>9992124</t>
  </si>
  <si>
    <t>381501</t>
  </si>
  <si>
    <t>9991526</t>
  </si>
  <si>
    <t>9991908</t>
  </si>
  <si>
    <t>9991374</t>
  </si>
  <si>
    <t>9991954</t>
  </si>
  <si>
    <t>9990589</t>
  </si>
  <si>
    <t>9992158</t>
  </si>
  <si>
    <t>380605</t>
  </si>
  <si>
    <t>9990701</t>
  </si>
  <si>
    <t>9991911</t>
  </si>
  <si>
    <t>381301</t>
  </si>
  <si>
    <t>9991958</t>
  </si>
  <si>
    <t>9991746</t>
  </si>
  <si>
    <t>9990413</t>
  </si>
  <si>
    <t>9991672</t>
  </si>
  <si>
    <t>380603</t>
  </si>
  <si>
    <t>9990409</t>
  </si>
  <si>
    <t>9990882</t>
  </si>
  <si>
    <t>9991315</t>
  </si>
  <si>
    <t>380602</t>
  </si>
  <si>
    <t>9990988</t>
  </si>
  <si>
    <t>9992345</t>
  </si>
  <si>
    <t>380506</t>
  </si>
  <si>
    <t>9990581</t>
  </si>
  <si>
    <t>9990982</t>
  </si>
  <si>
    <t>380701</t>
  </si>
  <si>
    <t>9992700</t>
  </si>
  <si>
    <t>9991533</t>
  </si>
  <si>
    <t>9991262</t>
  </si>
  <si>
    <t>380504</t>
  </si>
  <si>
    <t>9992920</t>
  </si>
  <si>
    <t>380511</t>
  </si>
  <si>
    <t>9991745</t>
  </si>
  <si>
    <t>380505</t>
  </si>
  <si>
    <t>9990512</t>
  </si>
  <si>
    <t>9990737</t>
  </si>
  <si>
    <t>9991967</t>
  </si>
  <si>
    <t>380403</t>
  </si>
  <si>
    <t>9990983</t>
  </si>
  <si>
    <t>9991169</t>
  </si>
  <si>
    <t>9991488</t>
  </si>
  <si>
    <t>9992688</t>
  </si>
  <si>
    <t>38 Forêt transect feuillus</t>
  </si>
  <si>
    <t>9991072</t>
  </si>
  <si>
    <t>380502</t>
  </si>
  <si>
    <t>9991713</t>
  </si>
  <si>
    <t>38 Gravière transect</t>
  </si>
  <si>
    <t>9990607</t>
  </si>
  <si>
    <t>340902</t>
  </si>
  <si>
    <t>9990282</t>
  </si>
  <si>
    <t>340107</t>
  </si>
  <si>
    <t>9990576</t>
  </si>
  <si>
    <t>340102</t>
  </si>
  <si>
    <t>9991540</t>
  </si>
  <si>
    <t>9991536</t>
  </si>
  <si>
    <t>341301</t>
  </si>
  <si>
    <t>9991568</t>
  </si>
  <si>
    <t>9991545</t>
  </si>
  <si>
    <t>34 Foret conifere transect</t>
  </si>
  <si>
    <t>9990224</t>
  </si>
  <si>
    <t>34 Foret mixte transect</t>
  </si>
  <si>
    <t>9990209</t>
  </si>
  <si>
    <t>340404</t>
  </si>
  <si>
    <t>9991561</t>
  </si>
  <si>
    <t>34 autre transect</t>
  </si>
  <si>
    <t>9990134</t>
  </si>
  <si>
    <t>9990221</t>
  </si>
  <si>
    <t>9990140</t>
  </si>
  <si>
    <t>9990016</t>
  </si>
  <si>
    <t>9990057</t>
  </si>
  <si>
    <t>9990246</t>
  </si>
  <si>
    <t>9990196</t>
  </si>
  <si>
    <t>9990171</t>
  </si>
  <si>
    <t>34 prairie seche transect</t>
  </si>
  <si>
    <t>9990204</t>
  </si>
  <si>
    <t>9990223</t>
  </si>
  <si>
    <t>9990096</t>
  </si>
  <si>
    <t>9990200</t>
  </si>
  <si>
    <t>9990218</t>
  </si>
  <si>
    <t>9990247</t>
  </si>
  <si>
    <t>9990133</t>
  </si>
  <si>
    <t>9990266</t>
  </si>
  <si>
    <t>509158</t>
  </si>
  <si>
    <t>35 prairie seche transect</t>
  </si>
  <si>
    <t>9990011</t>
  </si>
  <si>
    <t>9990121</t>
  </si>
  <si>
    <t>9990236</t>
  </si>
  <si>
    <t>9990117</t>
  </si>
  <si>
    <t>350101</t>
  </si>
  <si>
    <t>9990162</t>
  </si>
  <si>
    <t>350107</t>
  </si>
  <si>
    <t>9990167</t>
  </si>
  <si>
    <t>9990051</t>
  </si>
  <si>
    <t>9990081</t>
  </si>
  <si>
    <t>9990219</t>
  </si>
  <si>
    <t>350109</t>
  </si>
  <si>
    <t>9990183</t>
  </si>
  <si>
    <t>9990025</t>
  </si>
  <si>
    <t>9990124</t>
  </si>
  <si>
    <t>9990150</t>
  </si>
  <si>
    <t>9990049</t>
  </si>
  <si>
    <t>350110</t>
  </si>
  <si>
    <t>9990059</t>
  </si>
  <si>
    <t>35 autre transect</t>
  </si>
  <si>
    <t>9990225</t>
  </si>
  <si>
    <t>9990264</t>
  </si>
  <si>
    <t>9990128</t>
  </si>
  <si>
    <t>9990234</t>
  </si>
  <si>
    <t>9990188</t>
  </si>
  <si>
    <t>9990226</t>
  </si>
  <si>
    <t>9990208</t>
  </si>
  <si>
    <t>9990249</t>
  </si>
  <si>
    <t>9990271</t>
  </si>
  <si>
    <t>9990278</t>
  </si>
  <si>
    <t>9990262</t>
  </si>
  <si>
    <t>9990285</t>
  </si>
  <si>
    <t>9990272</t>
  </si>
  <si>
    <t>9990073</t>
  </si>
  <si>
    <t>9990217</t>
  </si>
  <si>
    <t>9990250</t>
  </si>
  <si>
    <t>9990193</t>
  </si>
  <si>
    <t>9990144</t>
  </si>
  <si>
    <t>9990040</t>
  </si>
  <si>
    <t>9990165</t>
  </si>
  <si>
    <t>351301</t>
  </si>
  <si>
    <t>350102</t>
  </si>
  <si>
    <t>9990058</t>
  </si>
  <si>
    <t>9990139</t>
  </si>
  <si>
    <t>350108</t>
  </si>
  <si>
    <t>9990087</t>
  </si>
  <si>
    <t>350114</t>
  </si>
  <si>
    <t>350112</t>
  </si>
  <si>
    <t>9990074</t>
  </si>
  <si>
    <t>9990154</t>
  </si>
  <si>
    <t>9990228</t>
  </si>
  <si>
    <t>9990195</t>
  </si>
  <si>
    <t>350901</t>
  </si>
  <si>
    <t>9990104</t>
  </si>
  <si>
    <t>351501</t>
  </si>
  <si>
    <t>9990083</t>
  </si>
  <si>
    <t>351203</t>
  </si>
  <si>
    <t>9990229</t>
  </si>
  <si>
    <t>9990107</t>
  </si>
  <si>
    <t>351204</t>
  </si>
  <si>
    <t>9990112</t>
  </si>
  <si>
    <t>9990187</t>
  </si>
  <si>
    <t>9990007</t>
  </si>
  <si>
    <t>9990068</t>
  </si>
  <si>
    <t>9990002</t>
  </si>
  <si>
    <t>9990055</t>
  </si>
  <si>
    <t>35 foret conifere transect</t>
  </si>
  <si>
    <t>9990259</t>
  </si>
  <si>
    <t>9990283</t>
  </si>
  <si>
    <t>9990242</t>
  </si>
  <si>
    <t>9990248</t>
  </si>
  <si>
    <t>9990251</t>
  </si>
  <si>
    <t>9990261</t>
  </si>
  <si>
    <t>9990393</t>
  </si>
  <si>
    <t>9990207</t>
  </si>
  <si>
    <t>351201</t>
  </si>
  <si>
    <t>351202</t>
  </si>
  <si>
    <t>9990190</t>
  </si>
  <si>
    <t>9990109</t>
  </si>
  <si>
    <t>350111</t>
  </si>
  <si>
    <t>9990022</t>
  </si>
  <si>
    <t>9990100</t>
  </si>
  <si>
    <t>9990094</t>
  </si>
  <si>
    <t>350902</t>
  </si>
  <si>
    <t>9990110</t>
  </si>
  <si>
    <t>9990155</t>
  </si>
  <si>
    <t>9990194</t>
  </si>
  <si>
    <t>350402</t>
  </si>
  <si>
    <t>9990206</t>
  </si>
  <si>
    <t>35 lisière transect</t>
  </si>
  <si>
    <t>9990178</t>
  </si>
  <si>
    <t>9990245</t>
  </si>
  <si>
    <t>9990280</t>
  </si>
  <si>
    <t>350113</t>
  </si>
  <si>
    <t>9990168</t>
  </si>
  <si>
    <t>9990175</t>
  </si>
  <si>
    <t>350105</t>
  </si>
  <si>
    <t>9990143</t>
  </si>
  <si>
    <t>9990048</t>
  </si>
  <si>
    <t>350104</t>
  </si>
  <si>
    <t>9990263</t>
  </si>
  <si>
    <t>9990230</t>
  </si>
  <si>
    <t>9990202</t>
  </si>
  <si>
    <t>9990254</t>
  </si>
  <si>
    <t>9990211</t>
  </si>
  <si>
    <t>563126</t>
  </si>
  <si>
    <t>020501</t>
  </si>
  <si>
    <t>9991895</t>
  </si>
  <si>
    <t>9993093</t>
  </si>
  <si>
    <t>9992722</t>
  </si>
  <si>
    <t>020108</t>
  </si>
  <si>
    <t>9990897</t>
  </si>
  <si>
    <t>9991087</t>
  </si>
  <si>
    <t>9990953</t>
  </si>
  <si>
    <t>9991508</t>
  </si>
  <si>
    <t>020105</t>
  </si>
  <si>
    <t>9991057</t>
  </si>
  <si>
    <t>020103</t>
  </si>
  <si>
    <t>9991076</t>
  </si>
  <si>
    <t>9991910</t>
  </si>
  <si>
    <t>9991701</t>
  </si>
  <si>
    <t>021302</t>
  </si>
  <si>
    <t>9991470</t>
  </si>
  <si>
    <t>020901</t>
  </si>
  <si>
    <t>9991369</t>
  </si>
  <si>
    <t>9991940</t>
  </si>
  <si>
    <t>9992543</t>
  </si>
  <si>
    <t>9991455</t>
  </si>
  <si>
    <t>9991702</t>
  </si>
  <si>
    <t>020111</t>
  </si>
  <si>
    <t>020102</t>
  </si>
  <si>
    <t>9991145</t>
  </si>
  <si>
    <t>020401</t>
  </si>
  <si>
    <t>9991115</t>
  </si>
  <si>
    <t>9991915</t>
  </si>
  <si>
    <t>545190</t>
  </si>
  <si>
    <t>9990256</t>
  </si>
  <si>
    <t>culture permanente transect</t>
  </si>
  <si>
    <t>190105</t>
  </si>
  <si>
    <t>9992503</t>
  </si>
  <si>
    <t>9991748</t>
  </si>
  <si>
    <t>9991377</t>
  </si>
  <si>
    <t>9991829</t>
  </si>
  <si>
    <t>9990324</t>
  </si>
  <si>
    <t>9992498</t>
  </si>
  <si>
    <t>190504</t>
  </si>
  <si>
    <t>9992502</t>
  </si>
  <si>
    <t>190507</t>
  </si>
  <si>
    <t>9990084</t>
  </si>
  <si>
    <t>190506</t>
  </si>
  <si>
    <t>9990344</t>
  </si>
  <si>
    <t>190602</t>
  </si>
  <si>
    <t>9993310</t>
  </si>
  <si>
    <t>9992314</t>
  </si>
  <si>
    <t>191301</t>
  </si>
  <si>
    <t>9990014</t>
  </si>
  <si>
    <t>190901</t>
  </si>
  <si>
    <t>9991941</t>
  </si>
  <si>
    <t>19 transport transect</t>
  </si>
  <si>
    <t>9990269</t>
  </si>
  <si>
    <t>190103</t>
  </si>
  <si>
    <t>9991881</t>
  </si>
  <si>
    <t>190505</t>
  </si>
  <si>
    <t>9990047</t>
  </si>
  <si>
    <t>190509</t>
  </si>
  <si>
    <t>9992334</t>
  </si>
  <si>
    <t>191201</t>
  </si>
  <si>
    <t>9991305</t>
  </si>
  <si>
    <t>9990941</t>
  </si>
  <si>
    <t>190501</t>
  </si>
  <si>
    <t>9991128</t>
  </si>
  <si>
    <t>190510</t>
  </si>
  <si>
    <t>9990321</t>
  </si>
  <si>
    <t>190301</t>
  </si>
  <si>
    <t>9990933</t>
  </si>
  <si>
    <t>19 autre transect</t>
  </si>
  <si>
    <t>9991698</t>
  </si>
  <si>
    <t>19 foret conifere transect</t>
  </si>
  <si>
    <t>9991856</t>
  </si>
  <si>
    <t>190104</t>
  </si>
  <si>
    <t>9990131</t>
  </si>
  <si>
    <t>9991513</t>
  </si>
  <si>
    <t>9990253</t>
  </si>
  <si>
    <t>527158</t>
  </si>
  <si>
    <t>270105</t>
  </si>
  <si>
    <t>9992120</t>
  </si>
  <si>
    <t>270101</t>
  </si>
  <si>
    <t>9991256</t>
  </si>
  <si>
    <t>9990808</t>
  </si>
  <si>
    <t>270109</t>
  </si>
  <si>
    <t>9992696</t>
  </si>
  <si>
    <t>9991937</t>
  </si>
  <si>
    <t>270601</t>
  </si>
  <si>
    <t>9990357</t>
  </si>
  <si>
    <t>9990325</t>
  </si>
  <si>
    <t>9990327</t>
  </si>
  <si>
    <t>270113</t>
  </si>
  <si>
    <t>9990531</t>
  </si>
  <si>
    <t>9990767</t>
  </si>
  <si>
    <t>270112</t>
  </si>
  <si>
    <t>9991442</t>
  </si>
  <si>
    <t>270103</t>
  </si>
  <si>
    <t>9990549</t>
  </si>
  <si>
    <t>9991839</t>
  </si>
  <si>
    <t>9991479</t>
  </si>
  <si>
    <t>270102</t>
  </si>
  <si>
    <t>9991318</t>
  </si>
  <si>
    <t>270901</t>
  </si>
  <si>
    <t>9990547</t>
  </si>
  <si>
    <t>270301</t>
  </si>
  <si>
    <t>9990924</t>
  </si>
  <si>
    <t>270108</t>
  </si>
  <si>
    <t>9990904</t>
  </si>
  <si>
    <t>9990317</t>
  </si>
  <si>
    <t>9992347</t>
  </si>
  <si>
    <t>9990326</t>
  </si>
  <si>
    <t>27 Autre Transect</t>
  </si>
  <si>
    <t>9991321</t>
  </si>
  <si>
    <t>9990739</t>
  </si>
  <si>
    <t>9992342</t>
  </si>
  <si>
    <t>270302</t>
  </si>
  <si>
    <t>9991675</t>
  </si>
  <si>
    <t>9990923</t>
  </si>
  <si>
    <t>9991367</t>
  </si>
  <si>
    <t>9990567</t>
  </si>
  <si>
    <t>270501</t>
  </si>
  <si>
    <t>9991527</t>
  </si>
  <si>
    <t>9991919</t>
  </si>
  <si>
    <t>9991125</t>
  </si>
  <si>
    <t>27 Lisiere Transect</t>
  </si>
  <si>
    <t>9991310</t>
  </si>
  <si>
    <t>270104</t>
  </si>
  <si>
    <t>9991636</t>
  </si>
  <si>
    <t>271301</t>
  </si>
  <si>
    <t>9993264</t>
  </si>
  <si>
    <t>9990929</t>
  </si>
  <si>
    <t>9990919</t>
  </si>
  <si>
    <t>9991114</t>
  </si>
  <si>
    <t>9991633</t>
  </si>
  <si>
    <t>9991764</t>
  </si>
  <si>
    <t>9991105</t>
  </si>
  <si>
    <t>9991535</t>
  </si>
  <si>
    <t>497142</t>
  </si>
  <si>
    <t>390109</t>
  </si>
  <si>
    <t>9990523</t>
  </si>
  <si>
    <t>39 Prairie Seche Transect</t>
  </si>
  <si>
    <t>9990521</t>
  </si>
  <si>
    <t>9991726</t>
  </si>
  <si>
    <t>9991463</t>
  </si>
  <si>
    <t>9990895</t>
  </si>
  <si>
    <t>9991770</t>
  </si>
  <si>
    <t>9990893</t>
  </si>
  <si>
    <t>9990900</t>
  </si>
  <si>
    <t>9992730</t>
  </si>
  <si>
    <t>9991691</t>
  </si>
  <si>
    <t>9990557</t>
  </si>
  <si>
    <t>9990753</t>
  </si>
  <si>
    <t>9991138</t>
  </si>
  <si>
    <t>9991095</t>
  </si>
  <si>
    <t>9990516</t>
  </si>
  <si>
    <t>9991644</t>
  </si>
  <si>
    <t>9992723</t>
  </si>
  <si>
    <t>9991109</t>
  </si>
  <si>
    <t>9993308</t>
  </si>
  <si>
    <t>9990050</t>
  </si>
  <si>
    <t>9991897</t>
  </si>
  <si>
    <t>9991293</t>
  </si>
  <si>
    <t>9991947</t>
  </si>
  <si>
    <t>9990704</t>
  </si>
  <si>
    <t>9992713</t>
  </si>
  <si>
    <t>9990910</t>
  </si>
  <si>
    <t>9992734</t>
  </si>
  <si>
    <t>9991471</t>
  </si>
  <si>
    <t>9991059</t>
  </si>
  <si>
    <t>390102</t>
  </si>
  <si>
    <t>9990566</t>
  </si>
  <si>
    <t>391101</t>
  </si>
  <si>
    <t>9991697</t>
  </si>
  <si>
    <t>390107</t>
  </si>
  <si>
    <t>9991089</t>
  </si>
  <si>
    <t>9990958</t>
  </si>
  <si>
    <t>9991928</t>
  </si>
  <si>
    <t>9990999</t>
  </si>
  <si>
    <t>9990885</t>
  </si>
  <si>
    <t>391202</t>
  </si>
  <si>
    <t>9991665</t>
  </si>
  <si>
    <t>9991645</t>
  </si>
  <si>
    <t>390110</t>
  </si>
  <si>
    <t>9990711</t>
  </si>
  <si>
    <t>9990806</t>
  </si>
  <si>
    <t>9991902</t>
  </si>
  <si>
    <t>390901</t>
  </si>
  <si>
    <t>9993277</t>
  </si>
  <si>
    <t>39 Foret Conifere Transect</t>
  </si>
  <si>
    <t>9990959</t>
  </si>
  <si>
    <t>9990555</t>
  </si>
  <si>
    <t>391208</t>
  </si>
  <si>
    <t>9990734</t>
  </si>
  <si>
    <t>39 Autre Transect</t>
  </si>
  <si>
    <t>9990790</t>
  </si>
  <si>
    <t>9993113</t>
  </si>
  <si>
    <t>9992322</t>
  </si>
  <si>
    <t>9992128</t>
  </si>
  <si>
    <t>9992313</t>
  </si>
  <si>
    <t>9990301</t>
  </si>
  <si>
    <t>9991106</t>
  </si>
  <si>
    <t>9990172</t>
  </si>
  <si>
    <t>9993281</t>
  </si>
  <si>
    <t>9991080</t>
  </si>
  <si>
    <t>9991127</t>
  </si>
  <si>
    <t>9992343</t>
  </si>
  <si>
    <t>9991116</t>
  </si>
  <si>
    <t>9991143</t>
  </si>
  <si>
    <t>9993117</t>
  </si>
  <si>
    <t>9990918</t>
  </si>
  <si>
    <t>9991922</t>
  </si>
  <si>
    <t>9991132</t>
  </si>
  <si>
    <t>9992155</t>
  </si>
  <si>
    <t>9991150</t>
  </si>
  <si>
    <t>9991135</t>
  </si>
  <si>
    <t>9990076</t>
  </si>
  <si>
    <t>390101</t>
  </si>
  <si>
    <t>9992694</t>
  </si>
  <si>
    <t>391201</t>
  </si>
  <si>
    <t>9991077</t>
  </si>
  <si>
    <t>9991827</t>
  </si>
  <si>
    <t>391203</t>
  </si>
  <si>
    <t>9991866</t>
  </si>
  <si>
    <t>391205</t>
  </si>
  <si>
    <t>9991194</t>
  </si>
  <si>
    <t>390106</t>
  </si>
  <si>
    <t>9990996</t>
  </si>
  <si>
    <t>391206</t>
  </si>
  <si>
    <t>9991139</t>
  </si>
  <si>
    <t>391501</t>
  </si>
  <si>
    <t>9991704</t>
  </si>
  <si>
    <t>391301</t>
  </si>
  <si>
    <t>9990688</t>
  </si>
  <si>
    <t>9990340</t>
  </si>
  <si>
    <t>390108</t>
  </si>
  <si>
    <t>9991066</t>
  </si>
  <si>
    <t>9992717</t>
  </si>
  <si>
    <t>300105</t>
  </si>
  <si>
    <t>9991506</t>
  </si>
  <si>
    <t>300107</t>
  </si>
  <si>
    <t>9991516</t>
  </si>
  <si>
    <t>300103</t>
  </si>
  <si>
    <t>9990008</t>
  </si>
  <si>
    <t>9992497</t>
  </si>
  <si>
    <t>9990928</t>
  </si>
  <si>
    <t>300403</t>
  </si>
  <si>
    <t>9990103</t>
  </si>
  <si>
    <t>30 prairie sèche transect</t>
  </si>
  <si>
    <t>9991642</t>
  </si>
  <si>
    <t>300413</t>
  </si>
  <si>
    <t>9990024</t>
  </si>
  <si>
    <t>30 Lisière transect</t>
  </si>
  <si>
    <t>9992119</t>
  </si>
  <si>
    <t>9990550</t>
  </si>
  <si>
    <t>30 forêt conifère transect</t>
  </si>
  <si>
    <t>9991068</t>
  </si>
  <si>
    <t>9991736</t>
  </si>
  <si>
    <t>9990777</t>
  </si>
  <si>
    <t>9990499</t>
  </si>
  <si>
    <t>9991483</t>
  </si>
  <si>
    <t>9990568</t>
  </si>
  <si>
    <t>9992698</t>
  </si>
  <si>
    <t>9991384</t>
  </si>
  <si>
    <t>9992500</t>
  </si>
  <si>
    <t>9990560</t>
  </si>
  <si>
    <t>9990725</t>
  </si>
  <si>
    <t>545150</t>
  </si>
  <si>
    <t>120108</t>
  </si>
  <si>
    <t>9990700</t>
  </si>
  <si>
    <t>9991509</t>
  </si>
  <si>
    <t>120109</t>
  </si>
  <si>
    <t>9990949</t>
  </si>
  <si>
    <t>9990608</t>
  </si>
  <si>
    <t>121201</t>
  </si>
  <si>
    <t>9990699</t>
  </si>
  <si>
    <t>9990903</t>
  </si>
  <si>
    <t>120301</t>
  </si>
  <si>
    <t>9990987</t>
  </si>
  <si>
    <t>9991281</t>
  </si>
  <si>
    <t>9992532</t>
  </si>
  <si>
    <t>9991389</t>
  </si>
  <si>
    <t>9990483</t>
  </si>
  <si>
    <t>9993107</t>
  </si>
  <si>
    <t>120106</t>
  </si>
  <si>
    <t>9991723</t>
  </si>
  <si>
    <t>9991144</t>
  </si>
  <si>
    <t>12 autre transect</t>
  </si>
  <si>
    <t>121301</t>
  </si>
  <si>
    <t>120102</t>
  </si>
  <si>
    <t>9991358</t>
  </si>
  <si>
    <t>9990698</t>
  </si>
  <si>
    <t>120701</t>
  </si>
  <si>
    <t>9991099</t>
  </si>
  <si>
    <t>121505</t>
  </si>
  <si>
    <t>120107</t>
  </si>
  <si>
    <t>120601</t>
  </si>
  <si>
    <t>9991678</t>
  </si>
  <si>
    <t>9991477</t>
  </si>
  <si>
    <t>9992112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</si>
  <si>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</si>
  <si>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</si>
  <si>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</si>
  <si>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</si>
  <si>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</si>
  <si>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</si>
  <si>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</si>
  <si>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</si>
  <si>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</si>
  <si>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</si>
  <si>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</si>
  <si>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</si>
  <si>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</si>
  <si>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</si>
  <si>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</si>
  <si>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</si>
  <si>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</si>
  <si>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</si>
  <si>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</si>
  <si>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</si>
  <si>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</si>
  <si>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</si>
  <si>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</si>
  <si>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</si>
  <si>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</si>
  <si>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</si>
  <si>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</si>
  <si>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</si>
  <si>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</si>
  <si>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</si>
  <si>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</si>
  <si>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</si>
  <si>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</si>
  <si>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</si>
  <si>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</si>
  <si>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</si>
  <si>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</si>
  <si>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</si>
  <si>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</si>
  <si>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</si>
  <si>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</si>
  <si>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</si>
  <si>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</si>
  <si>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</si>
  <si>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</si>
  <si>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</si>
  <si>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</si>
  <si>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</si>
  <si>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</si>
  <si>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</si>
  <si>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</si>
  <si>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</si>
  <si>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</si>
  <si>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</si>
  <si>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</si>
  <si>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</si>
  <si>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</si>
  <si>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</si>
  <si>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</si>
  <si>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</si>
  <si>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</si>
  <si>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</si>
  <si>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</si>
  <si>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</si>
  <si>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</si>
  <si>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</si>
  <si>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</si>
  <si>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</si>
  <si>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</si>
  <si>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</si>
  <si>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</si>
  <si>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</si>
  <si>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</si>
  <si>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</si>
  <si>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</si>
  <si>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</si>
  <si>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</si>
  <si>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</si>
  <si>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</si>
  <si>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</si>
  <si>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</si>
  <si>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</si>
  <si>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</si>
  <si>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</si>
  <si>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</si>
  <si>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</si>
  <si>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</si>
  <si>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</si>
  <si>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</si>
  <si>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</si>
  <si>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</si>
  <si>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</si>
  <si>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</si>
  <si>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</si>
  <si>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</si>
  <si>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</si>
  <si>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</si>
  <si>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</si>
  <si>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</si>
  <si>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</si>
  <si>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</si>
  <si>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</si>
  <si>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</si>
  <si>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</si>
  <si>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</si>
  <si>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</si>
  <si>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</si>
  <si>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</si>
  <si>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</si>
  <si>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</si>
  <si>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</si>
  <si>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</si>
  <si>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</si>
  <si>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</si>
  <si>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</si>
  <si>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</si>
  <si>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</si>
  <si>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</si>
  <si>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</si>
  <si>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</si>
  <si>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</si>
  <si>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</si>
  <si>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</si>
  <si>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</si>
  <si>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</si>
  <si>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</si>
  <si>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</si>
  <si>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</si>
  <si>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</si>
  <si>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</si>
  <si>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</si>
  <si>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</si>
  <si>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</si>
  <si>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</si>
  <si>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</si>
  <si>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</si>
  <si>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</si>
  <si>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</si>
  <si>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</si>
  <si>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</si>
  <si>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</si>
  <si>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</si>
  <si>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</si>
  <si>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</si>
  <si>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</si>
  <si>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</si>
  <si>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</si>
  <si>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</si>
  <si>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</si>
  <si>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</si>
  <si>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</si>
  <si>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</si>
  <si>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</si>
  <si>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</si>
  <si>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</si>
  <si>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</si>
  <si>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</si>
  <si>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</si>
  <si>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</si>
  <si>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</si>
  <si>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</si>
  <si>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</si>
  <si>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</si>
  <si>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</si>
  <si>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</si>
  <si>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</si>
  <si>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</si>
  <si>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</si>
  <si>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</si>
  <si>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</si>
  <si>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</si>
  <si>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</si>
  <si>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</si>
  <si>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</si>
  <si>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</si>
  <si>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</si>
  <si>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</si>
  <si>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</si>
  <si>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</si>
  <si>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</si>
  <si>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</si>
  <si>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</si>
  <si>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</si>
  <si>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</si>
  <si>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</si>
  <si>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</si>
  <si>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</si>
  <si>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</si>
  <si>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</si>
  <si>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</si>
  <si>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</si>
  <si>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</si>
  <si>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</si>
  <si>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</si>
  <si>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</si>
  <si>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</si>
  <si>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</si>
  <si>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</si>
  <si>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</si>
  <si>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</si>
  <si>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</si>
  <si>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</si>
  <si>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</si>
  <si>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</si>
  <si>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</si>
  <si>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</si>
  <si>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</si>
  <si>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</si>
  <si>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</si>
  <si>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</si>
  <si>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</si>
  <si>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</si>
  <si>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</si>
  <si>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</si>
  <si>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</si>
  <si>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</si>
  <si>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</si>
  <si>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</si>
  <si>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</si>
  <si>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</si>
  <si>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</si>
  <si>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</si>
  <si>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</si>
  <si>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</si>
  <si>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</si>
  <si>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</si>
  <si>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</si>
  <si>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</si>
  <si>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</si>
  <si>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</si>
  <si>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</si>
  <si>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</si>
  <si>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</si>
  <si>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</si>
  <si>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</si>
  <si>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</si>
  <si>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</si>
  <si>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</si>
  <si>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</si>
  <si>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</si>
  <si>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</si>
  <si>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</si>
  <si>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</si>
  <si>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</si>
  <si>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</si>
  <si>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</si>
  <si>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</si>
  <si>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</si>
  <si>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</si>
  <si>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</si>
  <si>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</si>
  <si>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</si>
  <si>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</si>
  <si>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</si>
  <si>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</si>
  <si>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</si>
  <si>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</si>
  <si>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</si>
  <si>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</si>
  <si>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</si>
  <si>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</si>
  <si>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</si>
  <si>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</si>
  <si>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</si>
  <si>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</si>
  <si>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</si>
  <si>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</si>
  <si>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</si>
  <si>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</si>
  <si>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</si>
  <si>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</si>
  <si>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</si>
  <si>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</si>
  <si>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</si>
  <si>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</si>
  <si>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</si>
  <si>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</si>
  <si>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</si>
  <si>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</si>
  <si>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</si>
  <si>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</si>
  <si>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</si>
  <si>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</si>
  <si>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</si>
  <si>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</si>
  <si>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</si>
  <si>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</si>
  <si>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</si>
  <si>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</si>
  <si>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</si>
  <si>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</si>
  <si>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</si>
  <si>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</si>
  <si>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</si>
  <si>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</si>
  <si>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</si>
  <si>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</si>
  <si>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</si>
  <si>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</si>
  <si>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</si>
  <si>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</si>
  <si>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</si>
  <si>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</si>
  <si>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</si>
  <si>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</si>
  <si>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</si>
  <si>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</si>
  <si>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</si>
  <si>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</si>
  <si>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</si>
  <si>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</si>
  <si>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</si>
  <si>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</si>
  <si>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</si>
  <si>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</si>
  <si>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</si>
  <si>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</si>
  <si>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</si>
  <si>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</si>
  <si>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</si>
  <si>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</si>
  <si>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</si>
  <si>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</si>
  <si>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</si>
  <si>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</si>
  <si>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</si>
  <si>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</si>
  <si>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</si>
  <si>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</si>
  <si>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</si>
  <si>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</si>
  <si>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</si>
  <si>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</si>
  <si>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</si>
  <si>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</si>
  <si>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</si>
  <si>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</si>
  <si>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</si>
  <si>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</si>
  <si>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</si>
  <si>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</si>
  <si>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</si>
  <si>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</si>
  <si>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</si>
  <si>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</si>
  <si>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</si>
  <si>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</si>
  <si>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</si>
  <si>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</si>
  <si>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</si>
  <si>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</si>
  <si>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</si>
  <si>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</si>
  <si>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</si>
  <si>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</si>
  <si>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</si>
  <si>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</si>
  <si>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</si>
  <si>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</si>
  <si>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</si>
  <si>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</si>
  <si>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</si>
  <si>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</si>
  <si>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</si>
  <si>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</si>
  <si>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</si>
  <si>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</si>
  <si>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</si>
  <si>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</si>
  <si>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</si>
  <si>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</si>
  <si>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</si>
  <si>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</si>
  <si>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</si>
  <si>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150102</t>
  </si>
  <si>
    <t>9990759</t>
  </si>
  <si>
    <t>9991680</t>
  </si>
  <si>
    <t>150114</t>
  </si>
  <si>
    <t>9990287</t>
  </si>
  <si>
    <t>9990039</t>
  </si>
  <si>
    <t>9991111</t>
  </si>
  <si>
    <t>9990944</t>
  </si>
  <si>
    <t>9991495</t>
  </si>
  <si>
    <t>150111</t>
  </si>
  <si>
    <t>9990294</t>
  </si>
  <si>
    <t>150110</t>
  </si>
  <si>
    <t>9990723</t>
  </si>
  <si>
    <t>9991499</t>
  </si>
  <si>
    <t>9991126</t>
  </si>
  <si>
    <t>9990041</t>
  </si>
  <si>
    <t>9990069</t>
  </si>
  <si>
    <t>150109</t>
  </si>
  <si>
    <t>9990330</t>
  </si>
  <si>
    <t>9990935</t>
  </si>
  <si>
    <t>15 foret conifere transect</t>
  </si>
  <si>
    <t>9990331</t>
  </si>
  <si>
    <t>9990946</t>
  </si>
  <si>
    <t>2 species in same vial</t>
  </si>
  <si>
    <t>9990298</t>
  </si>
  <si>
    <t>9990937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</si>
  <si>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</si>
  <si>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</si>
  <si>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</si>
  <si>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</si>
  <si>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</si>
  <si>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</si>
  <si>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</si>
  <si>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</si>
  <si>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</si>
  <si>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</si>
  <si>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</si>
  <si>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</si>
  <si>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</si>
  <si>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</si>
  <si>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</si>
  <si>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</si>
  <si>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</si>
  <si>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</si>
  <si>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</si>
  <si>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</si>
  <si>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There is 1 small Lasius fuliginosus queen among the lemani workers</t>
  </si>
  <si>
    <t>44 autre transect</t>
  </si>
  <si>
    <t>9990018</t>
  </si>
  <si>
    <t>441106</t>
  </si>
  <si>
    <t>9990215</t>
  </si>
  <si>
    <t>9991344</t>
  </si>
  <si>
    <t>9990314</t>
  </si>
  <si>
    <t>9990305</t>
  </si>
  <si>
    <t>9990377</t>
  </si>
  <si>
    <t>9990338</t>
  </si>
  <si>
    <t>9990336</t>
  </si>
  <si>
    <t>9990774</t>
  </si>
  <si>
    <t>9991834</t>
  </si>
  <si>
    <t>20 foret mixte transect</t>
  </si>
  <si>
    <t>20 autre transect</t>
  </si>
  <si>
    <t>9990372</t>
  </si>
  <si>
    <t>9990319</t>
  </si>
  <si>
    <t>9990291</t>
  </si>
  <si>
    <t>9990763</t>
  </si>
  <si>
    <t>9991311</t>
  </si>
  <si>
    <t>9990345</t>
  </si>
  <si>
    <t>9990185</t>
  </si>
  <si>
    <t>9991773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</si>
  <si>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</si>
  <si>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</si>
  <si>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</si>
  <si>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</si>
  <si>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</si>
  <si>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</si>
  <si>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</si>
  <si>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</si>
  <si>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</si>
  <si>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</si>
  <si>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</si>
  <si>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</si>
  <si>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</si>
  <si>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</si>
  <si>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</si>
  <si>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</si>
  <si>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</si>
  <si>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</si>
  <si>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Total number of Myrmica</t>
  </si>
  <si>
    <t>Total number of Yellow Lasius</t>
  </si>
  <si>
    <t>fusca/lemani</t>
  </si>
  <si>
    <t>but some individuals with very few hairs on propo</t>
  </si>
  <si>
    <t>could also be a completely black cunicularia</t>
  </si>
  <si>
    <t>to be checked</t>
  </si>
  <si>
    <t>010903</t>
  </si>
  <si>
    <t>9990977</t>
  </si>
  <si>
    <t>9991674</t>
  </si>
  <si>
    <t>9991252</t>
  </si>
  <si>
    <t>010901</t>
  </si>
  <si>
    <t>9990590</t>
  </si>
  <si>
    <t>9991176</t>
  </si>
  <si>
    <t>9991744</t>
  </si>
  <si>
    <t>9990985</t>
  </si>
  <si>
    <t>9990683</t>
  </si>
  <si>
    <t>9991476</t>
  </si>
  <si>
    <t>010501</t>
  </si>
  <si>
    <t>9990563</t>
  </si>
  <si>
    <t>010105</t>
  </si>
  <si>
    <t>9991193</t>
  </si>
  <si>
    <t>9991900</t>
  </si>
  <si>
    <t>9990619</t>
  </si>
  <si>
    <t>9992329</t>
  </si>
  <si>
    <t>9990505</t>
  </si>
  <si>
    <t>9991300</t>
  </si>
  <si>
    <t>With Formicoxenus</t>
  </si>
  <si>
    <t>9991300B</t>
  </si>
  <si>
    <t>010109</t>
  </si>
  <si>
    <t>9990963</t>
  </si>
  <si>
    <t>9991368</t>
  </si>
  <si>
    <t>9991756</t>
  </si>
  <si>
    <t>9990623</t>
  </si>
  <si>
    <t>010106</t>
  </si>
  <si>
    <t>9990520</t>
  </si>
  <si>
    <t>010404</t>
  </si>
  <si>
    <t>9990979</t>
  </si>
  <si>
    <t>9991275</t>
  </si>
  <si>
    <t>010902</t>
  </si>
  <si>
    <t>paturage boisé</t>
  </si>
  <si>
    <t>9991870</t>
  </si>
  <si>
    <t>9990582</t>
  </si>
  <si>
    <t>01 autre transect</t>
  </si>
  <si>
    <t>9990525</t>
  </si>
  <si>
    <t>9990955</t>
  </si>
  <si>
    <t>010406</t>
  </si>
  <si>
    <t>9992153</t>
  </si>
  <si>
    <t>9991170</t>
  </si>
  <si>
    <t>01 foret mixte transect</t>
  </si>
  <si>
    <t>9992154</t>
  </si>
  <si>
    <t>010103</t>
  </si>
  <si>
    <t>9991093</t>
  </si>
  <si>
    <t>9992924</t>
  </si>
  <si>
    <t>010102</t>
  </si>
  <si>
    <t>9991661</t>
  </si>
  <si>
    <t>9991079</t>
  </si>
  <si>
    <t>011301</t>
  </si>
  <si>
    <t>9990588</t>
  </si>
  <si>
    <t>9990794</t>
  </si>
  <si>
    <t>9990511</t>
  </si>
  <si>
    <t>9991182</t>
  </si>
  <si>
    <t>9991769</t>
  </si>
  <si>
    <t>551158</t>
  </si>
  <si>
    <t>11 foret feuillus transect</t>
  </si>
  <si>
    <t>9991666</t>
  </si>
  <si>
    <t>110601</t>
  </si>
  <si>
    <t>9992151</t>
  </si>
  <si>
    <t>110103</t>
  </si>
  <si>
    <t>9991637</t>
  </si>
  <si>
    <t>111501</t>
  </si>
  <si>
    <t>9992116</t>
  </si>
  <si>
    <t>110104</t>
  </si>
  <si>
    <t>9992921</t>
  </si>
  <si>
    <t>9991825</t>
  </si>
  <si>
    <t>110102</t>
  </si>
  <si>
    <t>9991731</t>
  </si>
  <si>
    <t>9990407</t>
  </si>
  <si>
    <t>509150</t>
  </si>
  <si>
    <t>330101</t>
  </si>
  <si>
    <t>9991061</t>
  </si>
  <si>
    <t>330201</t>
  </si>
  <si>
    <t>9990694</t>
  </si>
  <si>
    <t>33 foret conifere transect</t>
  </si>
  <si>
    <t>33 prairie seche transect</t>
  </si>
  <si>
    <t>9991280</t>
  </si>
  <si>
    <t>9992896</t>
  </si>
  <si>
    <t>33 autre transect</t>
  </si>
  <si>
    <t>9990906</t>
  </si>
  <si>
    <t>9991501</t>
  </si>
  <si>
    <t>330108</t>
  </si>
  <si>
    <t>9991503</t>
  </si>
  <si>
    <t>330114</t>
  </si>
  <si>
    <t>9990888</t>
  </si>
  <si>
    <t>330109</t>
  </si>
  <si>
    <t>9990594</t>
  </si>
  <si>
    <t>331501</t>
  </si>
  <si>
    <t>9990597</t>
  </si>
  <si>
    <t>9990781</t>
  </si>
  <si>
    <t>9990779</t>
  </si>
  <si>
    <t>330801</t>
  </si>
  <si>
    <t>9991156</t>
  </si>
  <si>
    <t>9991740</t>
  </si>
  <si>
    <t>330112</t>
  </si>
  <si>
    <t>9990422</t>
  </si>
  <si>
    <t>330601</t>
  </si>
  <si>
    <t>9990784</t>
  </si>
  <si>
    <t>9990584</t>
  </si>
  <si>
    <t>330501</t>
  </si>
  <si>
    <t>9990578</t>
  </si>
  <si>
    <t>9990907</t>
  </si>
  <si>
    <t>platy?</t>
  </si>
  <si>
    <t>??</t>
  </si>
  <si>
    <t>9991525</t>
  </si>
  <si>
    <t>empty tube</t>
  </si>
  <si>
    <t>210106</t>
  </si>
  <si>
    <t>9993291</t>
  </si>
  <si>
    <t>9991370</t>
  </si>
  <si>
    <t>9991258</t>
  </si>
  <si>
    <t>9993101</t>
  </si>
  <si>
    <t>9993273</t>
  </si>
  <si>
    <t>9991298</t>
  </si>
  <si>
    <t>210401</t>
  </si>
  <si>
    <t>9991103</t>
  </si>
  <si>
    <t>9991162</t>
  </si>
  <si>
    <t>9991380</t>
  </si>
  <si>
    <t>9990785</t>
  </si>
  <si>
    <t>210112</t>
  </si>
  <si>
    <t>9993286</t>
  </si>
  <si>
    <t>9991487</t>
  </si>
  <si>
    <t>9992731</t>
  </si>
  <si>
    <t>9991007</t>
  </si>
  <si>
    <t>9991953</t>
  </si>
  <si>
    <t>9991447</t>
  </si>
  <si>
    <t>9990811</t>
  </si>
  <si>
    <t>9990997</t>
  </si>
  <si>
    <t>9991904</t>
  </si>
  <si>
    <t>9992141</t>
  </si>
  <si>
    <t>9990574</t>
  </si>
  <si>
    <t>9991366</t>
  </si>
  <si>
    <t>9990993</t>
  </si>
  <si>
    <t>210103</t>
  </si>
  <si>
    <t>9992341</t>
  </si>
  <si>
    <t>9990613</t>
  </si>
  <si>
    <t>9991302</t>
  </si>
  <si>
    <t>9992890</t>
  </si>
  <si>
    <t>9991197</t>
  </si>
  <si>
    <t>9990342</t>
  </si>
  <si>
    <t>9990778</t>
  </si>
  <si>
    <t>9993088</t>
  </si>
  <si>
    <t>9991669</t>
  </si>
  <si>
    <t>9991750</t>
  </si>
  <si>
    <t>9990519</t>
  </si>
  <si>
    <t>9990599</t>
  </si>
  <si>
    <t>9993296</t>
  </si>
  <si>
    <t>21 autre transect</t>
  </si>
  <si>
    <t>9990558</t>
  </si>
  <si>
    <t>9991361</t>
  </si>
  <si>
    <t>9990807</t>
  </si>
  <si>
    <t>9990682</t>
  </si>
  <si>
    <t>9991179</t>
  </si>
  <si>
    <t>9992541</t>
  </si>
  <si>
    <t>9992708</t>
  </si>
  <si>
    <t>9992146</t>
  </si>
  <si>
    <t>9990990</t>
  </si>
  <si>
    <t>9991966</t>
  </si>
  <si>
    <t>9993269</t>
  </si>
  <si>
    <t>9993282</t>
  </si>
  <si>
    <t>9990510</t>
  </si>
  <si>
    <t>9992526</t>
  </si>
  <si>
    <t>9991075</t>
  </si>
  <si>
    <t>9991063</t>
  </si>
  <si>
    <t>9991710</t>
  </si>
  <si>
    <t>9992305</t>
  </si>
  <si>
    <t>9991485</t>
  </si>
  <si>
    <t>9991913</t>
  </si>
  <si>
    <t>9993096</t>
  </si>
  <si>
    <t>9991664</t>
  </si>
  <si>
    <t>210104</t>
  </si>
  <si>
    <t>9991376</t>
  </si>
  <si>
    <t>9992903</t>
  </si>
  <si>
    <t>210109</t>
  </si>
  <si>
    <t>9992148</t>
  </si>
  <si>
    <t>210108</t>
  </si>
  <si>
    <t>9991632</t>
  </si>
  <si>
    <t>210115</t>
  </si>
  <si>
    <t>9993271</t>
  </si>
  <si>
    <t>9991651</t>
  </si>
  <si>
    <t>210114</t>
  </si>
  <si>
    <t>9992516</t>
  </si>
  <si>
    <t>210901</t>
  </si>
  <si>
    <t>9990508</t>
  </si>
  <si>
    <t>210110</t>
  </si>
  <si>
    <t>9992729</t>
  </si>
  <si>
    <t>9991838</t>
  </si>
  <si>
    <t>210105</t>
  </si>
  <si>
    <t>9990611</t>
  </si>
  <si>
    <t>9992531</t>
  </si>
  <si>
    <t>211301</t>
  </si>
  <si>
    <t>9991824</t>
  </si>
  <si>
    <t>9990902</t>
  </si>
  <si>
    <t>9991727</t>
  </si>
  <si>
    <t>9991386</t>
  </si>
  <si>
    <t>9993089</t>
  </si>
  <si>
    <t>9993077</t>
  </si>
  <si>
    <t>211201</t>
  </si>
  <si>
    <t>9991514</t>
  </si>
  <si>
    <t>9990968</t>
  </si>
  <si>
    <t>210102</t>
  </si>
  <si>
    <t>9990170</t>
  </si>
  <si>
    <t>9991391</t>
  </si>
  <si>
    <t>9993078</t>
  </si>
  <si>
    <t>9993094</t>
  </si>
  <si>
    <t>ou Temno?</t>
  </si>
  <si>
    <t>21 lisière transect</t>
  </si>
  <si>
    <t>9992135</t>
  </si>
  <si>
    <t>557134</t>
  </si>
  <si>
    <t>060501</t>
  </si>
  <si>
    <t>9990591</t>
  </si>
  <si>
    <t>060502</t>
  </si>
  <si>
    <t>9990616</t>
  </si>
  <si>
    <t>9993279</t>
  </si>
  <si>
    <t>060602</t>
  </si>
  <si>
    <t>060103</t>
  </si>
  <si>
    <t>9991714</t>
  </si>
  <si>
    <t>9991752</t>
  </si>
  <si>
    <t>9992919</t>
  </si>
  <si>
    <t>060402</t>
  </si>
  <si>
    <t>9990402</t>
  </si>
  <si>
    <t>9990964</t>
  </si>
  <si>
    <t>581150</t>
  </si>
  <si>
    <t>08 prairie sèche transect</t>
  </si>
  <si>
    <t>9990815</t>
  </si>
  <si>
    <t>081301</t>
  </si>
  <si>
    <t>9992145</t>
  </si>
  <si>
    <t>080101</t>
  </si>
  <si>
    <t>9991086</t>
  </si>
  <si>
    <t>9990356</t>
  </si>
  <si>
    <t>080103</t>
  </si>
  <si>
    <t>080114</t>
  </si>
  <si>
    <t>9992693</t>
  </si>
  <si>
    <t>080110</t>
  </si>
  <si>
    <t>9991906</t>
  </si>
  <si>
    <t>080111</t>
  </si>
  <si>
    <t>9992538</t>
  </si>
  <si>
    <t>080105</t>
  </si>
  <si>
    <t>9991950</t>
  </si>
  <si>
    <t>and yellow Lasius</t>
  </si>
  <si>
    <t>08 Autre transect</t>
  </si>
  <si>
    <t>9991161</t>
  </si>
  <si>
    <t>9991523</t>
  </si>
  <si>
    <t>9992891</t>
  </si>
  <si>
    <t>9991388</t>
  </si>
  <si>
    <t>9993289</t>
  </si>
  <si>
    <t>9991677</t>
  </si>
  <si>
    <t>9991517</t>
  </si>
  <si>
    <t>9992132</t>
  </si>
  <si>
    <t>9990600</t>
  </si>
  <si>
    <t>08 marais transect</t>
  </si>
  <si>
    <t>9991719</t>
  </si>
  <si>
    <t>08 lisière transect</t>
  </si>
  <si>
    <t>9991371</t>
  </si>
  <si>
    <t>9990976</t>
  </si>
  <si>
    <t>080102</t>
  </si>
  <si>
    <t>9992323</t>
  </si>
  <si>
    <t>081001</t>
  </si>
  <si>
    <t>9993300</t>
  </si>
  <si>
    <t>9991465</t>
  </si>
  <si>
    <t>9991177</t>
  </si>
  <si>
    <t>509166</t>
  </si>
  <si>
    <t>360112</t>
  </si>
  <si>
    <t>9991381</t>
  </si>
  <si>
    <t>9990610</t>
  </si>
  <si>
    <t>9991473</t>
  </si>
  <si>
    <t>9991858</t>
  </si>
  <si>
    <t>9991056</t>
  </si>
  <si>
    <t>9991504</t>
  </si>
  <si>
    <t>9991373</t>
  </si>
  <si>
    <t>36 autre transect</t>
  </si>
  <si>
    <t>9991491</t>
  </si>
  <si>
    <t>9991840</t>
  </si>
  <si>
    <t>9992908</t>
  </si>
  <si>
    <t>9991705</t>
  </si>
  <si>
    <t>9990971</t>
  </si>
  <si>
    <t>9993109</t>
  </si>
  <si>
    <t>9990425</t>
  </si>
  <si>
    <t>9990710</t>
  </si>
  <si>
    <t>9991683</t>
  </si>
  <si>
    <t>9993082</t>
  </si>
  <si>
    <t>360115</t>
  </si>
  <si>
    <t>9990936</t>
  </si>
  <si>
    <t>9991319</t>
  </si>
  <si>
    <t>9991859</t>
  </si>
  <si>
    <t>9990874</t>
  </si>
  <si>
    <t>9991078</t>
  </si>
  <si>
    <t>9990922</t>
  </si>
  <si>
    <t>9990967</t>
  </si>
  <si>
    <t>9990065</t>
  </si>
  <si>
    <t>9990788</t>
  </si>
  <si>
    <t>360103</t>
  </si>
  <si>
    <t>9991158</t>
  </si>
  <si>
    <t>9991340</t>
  </si>
  <si>
    <t>9991339</t>
  </si>
  <si>
    <t>9991120</t>
  </si>
  <si>
    <t>9990417</t>
  </si>
  <si>
    <t>9990364</t>
  </si>
  <si>
    <t>361001</t>
  </si>
  <si>
    <t>9991082</t>
  </si>
  <si>
    <t>9990787</t>
  </si>
  <si>
    <t>9990748</t>
  </si>
  <si>
    <t>360110</t>
  </si>
  <si>
    <t>9990601</t>
  </si>
  <si>
    <t>9990586</t>
  </si>
  <si>
    <t>360113</t>
  </si>
  <si>
    <t>9992709</t>
  </si>
  <si>
    <t>9991337</t>
  </si>
  <si>
    <t>361501</t>
  </si>
  <si>
    <t>9990538</t>
  </si>
  <si>
    <t>9991449</t>
  </si>
  <si>
    <t>360102</t>
  </si>
  <si>
    <t>9991149</t>
  </si>
  <si>
    <t>9990604</t>
  </si>
  <si>
    <t>360104</t>
  </si>
  <si>
    <t>36 lisière transect</t>
  </si>
  <si>
    <t>9991167</t>
  </si>
  <si>
    <t>9990419</t>
  </si>
  <si>
    <t>9990795</t>
  </si>
  <si>
    <t>9991515</t>
  </si>
  <si>
    <t>9990972</t>
  </si>
  <si>
    <t>360901</t>
  </si>
  <si>
    <t>9991277</t>
  </si>
  <si>
    <t>9991190</t>
  </si>
  <si>
    <t>9992527</t>
  </si>
  <si>
    <t>503158</t>
  </si>
  <si>
    <t>370102</t>
  </si>
  <si>
    <t>9991000</t>
  </si>
  <si>
    <t>370101</t>
  </si>
  <si>
    <t>9991933</t>
  </si>
  <si>
    <t>9990706</t>
  </si>
  <si>
    <t>370902</t>
  </si>
  <si>
    <t>370901</t>
  </si>
  <si>
    <t>9991849</t>
  </si>
  <si>
    <t>371002</t>
  </si>
  <si>
    <t>9990898</t>
  </si>
  <si>
    <t>370503</t>
  </si>
  <si>
    <t>9992727</t>
  </si>
  <si>
    <t>9991688</t>
  </si>
  <si>
    <t>370110</t>
  </si>
  <si>
    <t>9990526</t>
  </si>
  <si>
    <t>371001</t>
  </si>
  <si>
    <t>9990905</t>
  </si>
  <si>
    <t>9991379</t>
  </si>
  <si>
    <t>9992897</t>
  </si>
  <si>
    <t>371401</t>
  </si>
  <si>
    <t>9992130</t>
  </si>
  <si>
    <t>9991682</t>
  </si>
  <si>
    <t>9993118</t>
  </si>
  <si>
    <t>370105</t>
  </si>
  <si>
    <t>9991326</t>
  </si>
  <si>
    <t>9991641</t>
  </si>
  <si>
    <t>37 autre transect</t>
  </si>
  <si>
    <t>9993112</t>
  </si>
  <si>
    <t>9991684</t>
  </si>
  <si>
    <t>9991459</t>
  </si>
  <si>
    <t>9991737</t>
  </si>
  <si>
    <t>9991559</t>
  </si>
  <si>
    <t>9991308</t>
  </si>
  <si>
    <t>9993268</t>
  </si>
  <si>
    <t>9992895</t>
  </si>
  <si>
    <t>9991468</t>
  </si>
  <si>
    <t>37 lisière transect</t>
  </si>
  <si>
    <t>515158</t>
  </si>
  <si>
    <t>310604</t>
  </si>
  <si>
    <t>9991720</t>
  </si>
  <si>
    <t>9990605</t>
  </si>
  <si>
    <t>9990952</t>
  </si>
  <si>
    <t>9992884</t>
  </si>
  <si>
    <t>310601</t>
  </si>
  <si>
    <t>9990565</t>
  </si>
  <si>
    <t>310609</t>
  </si>
  <si>
    <t>9992535</t>
  </si>
  <si>
    <t>31 foret mixte transect</t>
  </si>
  <si>
    <t>9991472</t>
  </si>
  <si>
    <t>310506</t>
  </si>
  <si>
    <t>9991965</t>
  </si>
  <si>
    <t>9992689</t>
  </si>
  <si>
    <t>9991855</t>
  </si>
  <si>
    <t>310506?</t>
  </si>
  <si>
    <t>310101</t>
  </si>
  <si>
    <t>9991187</t>
  </si>
  <si>
    <t>310602</t>
  </si>
  <si>
    <t>9991312</t>
  </si>
  <si>
    <t>9991774</t>
  </si>
  <si>
    <t>9990776</t>
  </si>
  <si>
    <t>9990367</t>
  </si>
  <si>
    <t>31 foret conifere transect</t>
  </si>
  <si>
    <t>9990427</t>
  </si>
  <si>
    <t>310503</t>
  </si>
  <si>
    <t>9990583</t>
  </si>
  <si>
    <t>310507</t>
  </si>
  <si>
    <t>9991492</t>
  </si>
  <si>
    <t>310504</t>
  </si>
  <si>
    <t>9990066</t>
  </si>
  <si>
    <t>57281298</t>
  </si>
  <si>
    <t>40 autre transect</t>
  </si>
  <si>
    <t>9990527</t>
  </si>
  <si>
    <t>9991894</t>
  </si>
  <si>
    <t>9991662</t>
  </si>
  <si>
    <t>9991081</t>
  </si>
  <si>
    <t>9991101</t>
  </si>
  <si>
    <t>40 prairie sèche transect</t>
  </si>
  <si>
    <t>9991102</t>
  </si>
  <si>
    <t>40 lisière transect</t>
  </si>
  <si>
    <t>9991100</t>
  </si>
  <si>
    <t>9990978</t>
  </si>
  <si>
    <t>400101</t>
  </si>
  <si>
    <t>9991273</t>
  </si>
  <si>
    <t>9991964</t>
  </si>
  <si>
    <t>400114</t>
  </si>
  <si>
    <t>9991005</t>
  </si>
  <si>
    <t>400112</t>
  </si>
  <si>
    <t>9990703</t>
  </si>
  <si>
    <t>400902</t>
  </si>
  <si>
    <t>9991884</t>
  </si>
  <si>
    <t>9991178</t>
  </si>
  <si>
    <t>9991864</t>
  </si>
  <si>
    <t>401101</t>
  </si>
  <si>
    <t>9990714</t>
  </si>
  <si>
    <t>9991154</t>
  </si>
  <si>
    <t>400110</t>
  </si>
  <si>
    <t>9992336</t>
  </si>
  <si>
    <t>40 foret conifere transect</t>
  </si>
  <si>
    <t>9993295</t>
  </si>
  <si>
    <t>9991885</t>
  </si>
  <si>
    <t>400107</t>
  </si>
  <si>
    <t>9991671</t>
  </si>
  <si>
    <t>9990408</t>
  </si>
  <si>
    <t>400801</t>
  </si>
  <si>
    <t>9990775</t>
  </si>
  <si>
    <t>weird - or Lepto?</t>
  </si>
  <si>
    <t>401201</t>
  </si>
  <si>
    <t>9990792</t>
  </si>
  <si>
    <t>400113</t>
  </si>
  <si>
    <t>9993095</t>
  </si>
  <si>
    <t>weird - but with Schencki antennae</t>
  </si>
  <si>
    <t>400105</t>
  </si>
  <si>
    <t>9992308</t>
  </si>
  <si>
    <t>545166</t>
  </si>
  <si>
    <t>140101</t>
  </si>
  <si>
    <t>9990507</t>
  </si>
  <si>
    <t>9991448</t>
  </si>
  <si>
    <t>140113</t>
  </si>
  <si>
    <t>9991098</t>
  </si>
  <si>
    <t>140109</t>
  </si>
  <si>
    <t>9993278</t>
  </si>
  <si>
    <t>9990618</t>
  </si>
  <si>
    <t>140601</t>
  </si>
  <si>
    <t>9990514</t>
  </si>
  <si>
    <t>140401</t>
  </si>
  <si>
    <t>9991685</t>
  </si>
  <si>
    <t>141301</t>
  </si>
  <si>
    <t>9991836</t>
  </si>
  <si>
    <t>9991929</t>
  </si>
  <si>
    <t>9990412</t>
  </si>
  <si>
    <t>9991519</t>
  </si>
  <si>
    <t>141501</t>
  </si>
  <si>
    <t>9990679</t>
  </si>
  <si>
    <t>9992152</t>
  </si>
  <si>
    <t>140105</t>
  </si>
  <si>
    <t>9990421</t>
  </si>
  <si>
    <t>141502</t>
  </si>
  <si>
    <t>9992894</t>
  </si>
  <si>
    <t>141503</t>
  </si>
  <si>
    <t>9991329</t>
  </si>
  <si>
    <t>9993075</t>
  </si>
  <si>
    <t>9991452</t>
  </si>
  <si>
    <t>9991841</t>
  </si>
  <si>
    <t>9991484</t>
  </si>
  <si>
    <t>521150</t>
  </si>
  <si>
    <t>320901</t>
  </si>
  <si>
    <t>9991270</t>
  </si>
  <si>
    <t>9990804</t>
  </si>
  <si>
    <t>320115</t>
  </si>
  <si>
    <t>9990743</t>
  </si>
  <si>
    <t>9992893</t>
  </si>
  <si>
    <t>9990712</t>
  </si>
  <si>
    <t>320111</t>
  </si>
  <si>
    <t>9990559</t>
  </si>
  <si>
    <t>320109</t>
  </si>
  <si>
    <t>9990911</t>
  </si>
  <si>
    <t>9993114</t>
  </si>
  <si>
    <t>9991172</t>
  </si>
  <si>
    <t>9990803</t>
  </si>
  <si>
    <t>9991060</t>
  </si>
  <si>
    <t>321301</t>
  </si>
  <si>
    <t>9990430</t>
  </si>
  <si>
    <t>9991907</t>
  </si>
  <si>
    <t>9990509</t>
  </si>
  <si>
    <t>9990974</t>
  </si>
  <si>
    <t>9990606</t>
  </si>
  <si>
    <t>321502</t>
  </si>
  <si>
    <t>9990343</t>
  </si>
  <si>
    <t>9991729</t>
  </si>
  <si>
    <t>320116</t>
  </si>
  <si>
    <t>9990744</t>
  </si>
  <si>
    <t>9991064</t>
  </si>
  <si>
    <t>9991002</t>
  </si>
  <si>
    <t>9990697</t>
  </si>
  <si>
    <t>321501</t>
  </si>
  <si>
    <t>9990592</t>
  </si>
  <si>
    <t>9991901</t>
  </si>
  <si>
    <t>9990235</t>
  </si>
  <si>
    <t>9991067</t>
  </si>
  <si>
    <t>320103</t>
  </si>
  <si>
    <t>9991006</t>
  </si>
  <si>
    <t>9990674</t>
  </si>
  <si>
    <t>9992918</t>
  </si>
  <si>
    <t>320117</t>
  </si>
  <si>
    <t>9992909</t>
  </si>
  <si>
    <t>9991003</t>
  </si>
  <si>
    <t>32 autre transect</t>
  </si>
  <si>
    <t>9993105</t>
  </si>
  <si>
    <t>9992692</t>
  </si>
  <si>
    <t>9991092</t>
  </si>
  <si>
    <t>9990970</t>
  </si>
  <si>
    <t>32 culture permanente transect</t>
  </si>
  <si>
    <t>9992888</t>
  </si>
  <si>
    <t>9991868</t>
  </si>
  <si>
    <t>320104</t>
  </si>
  <si>
    <t>9990617</t>
  </si>
  <si>
    <t>320105</t>
  </si>
  <si>
    <t>9990782</t>
  </si>
  <si>
    <t>9991171</t>
  </si>
  <si>
    <t>320301</t>
  </si>
  <si>
    <t>9992887</t>
  </si>
  <si>
    <t>9992720</t>
  </si>
  <si>
    <t>320102</t>
  </si>
  <si>
    <t>9990424</t>
  </si>
  <si>
    <t>9991354</t>
  </si>
  <si>
    <t>9992902</t>
  </si>
  <si>
    <t>320113</t>
  </si>
  <si>
    <t>9990481</t>
  </si>
  <si>
    <t>1886</t>
  </si>
  <si>
    <t>1123</t>
  </si>
  <si>
    <t>1052</t>
  </si>
  <si>
    <t>1120</t>
  </si>
  <si>
    <t>1274</t>
  </si>
  <si>
    <t>1405</t>
  </si>
  <si>
    <t>533190</t>
  </si>
  <si>
    <t>1227</t>
  </si>
  <si>
    <t>2065</t>
  </si>
  <si>
    <t>1288</t>
  </si>
  <si>
    <t>1504</t>
  </si>
  <si>
    <t>1352</t>
  </si>
  <si>
    <t>1275</t>
  </si>
  <si>
    <t>1772</t>
  </si>
  <si>
    <t>1860</t>
  </si>
  <si>
    <t>569118</t>
  </si>
  <si>
    <t>Solenopsis fugax</t>
  </si>
  <si>
    <t>Lasius (black)</t>
  </si>
  <si>
    <t>+ Myrmica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</si>
  <si>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</si>
  <si>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</si>
  <si>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</si>
  <si>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</si>
  <si>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</si>
  <si>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</si>
  <si>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</si>
  <si>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</si>
  <si>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</si>
  <si>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</si>
  <si>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</si>
  <si>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</si>
  <si>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</si>
  <si>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</si>
  <si>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</si>
  <si>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</si>
  <si>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</si>
  <si>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</si>
  <si>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</si>
  <si>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</si>
  <si>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</si>
  <si>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</si>
  <si>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</si>
  <si>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</si>
  <si>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</si>
  <si>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</si>
  <si>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</si>
  <si>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</si>
  <si>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</si>
  <si>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</si>
  <si>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</si>
  <si>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</si>
  <si>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</si>
  <si>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</si>
  <si>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</si>
  <si>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</si>
  <si>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</si>
  <si>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</si>
  <si>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</si>
  <si>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</si>
  <si>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</si>
  <si>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</si>
  <si>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</si>
  <si>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</si>
  <si>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</si>
  <si>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</si>
  <si>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</si>
  <si>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</si>
  <si>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</si>
  <si>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</si>
  <si>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</si>
  <si>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</si>
  <si>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</si>
  <si>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</si>
  <si>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</si>
  <si>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</si>
  <si>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</si>
  <si>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</si>
  <si>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</si>
  <si>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</si>
  <si>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</si>
  <si>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</si>
  <si>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</si>
  <si>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</si>
  <si>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</si>
  <si>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</si>
  <si>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</si>
  <si>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</si>
  <si>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</si>
  <si>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</si>
  <si>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</si>
  <si>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</si>
  <si>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</si>
  <si>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</si>
  <si>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</si>
  <si>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</si>
  <si>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</si>
  <si>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</si>
  <si>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</si>
  <si>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</si>
  <si>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</si>
  <si>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</si>
  <si>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</si>
  <si>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</si>
  <si>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</si>
  <si>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</si>
  <si>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</si>
  <si>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</si>
  <si>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</si>
  <si>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</si>
  <si>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</si>
  <si>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</si>
  <si>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</si>
  <si>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</si>
  <si>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</si>
  <si>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</si>
  <si>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</si>
  <si>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</si>
  <si>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</si>
  <si>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</si>
  <si>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</si>
  <si>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</si>
  <si>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</si>
  <si>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</si>
  <si>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</si>
  <si>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</si>
  <si>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</si>
  <si>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</si>
  <si>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</si>
  <si>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</si>
  <si>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</si>
  <si>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</si>
  <si>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</si>
  <si>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</si>
  <si>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</si>
  <si>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</si>
  <si>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</si>
  <si>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</si>
  <si>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</si>
  <si>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</si>
  <si>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</si>
  <si>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</si>
  <si>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</si>
  <si>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</si>
  <si>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</si>
  <si>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</si>
  <si>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1121</t>
  </si>
  <si>
    <t>1122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</si>
  <si>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</si>
  <si>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</si>
  <si>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</si>
  <si>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</si>
  <si>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</si>
  <si>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</si>
  <si>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</si>
  <si>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</si>
  <si>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</si>
  <si>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</si>
  <si>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</si>
  <si>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</si>
  <si>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</si>
  <si>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</si>
  <si>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</si>
  <si>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</si>
  <si>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</si>
  <si>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</si>
  <si>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</si>
  <si>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</si>
  <si>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</si>
  <si>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</si>
  <si>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</si>
  <si>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</si>
  <si>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</si>
  <si>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</si>
  <si>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</si>
  <si>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</si>
  <si>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</si>
  <si>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</si>
  <si>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</si>
  <si>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</si>
  <si>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</si>
  <si>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</si>
  <si>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</si>
  <si>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</si>
  <si>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</si>
  <si>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</si>
  <si>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</si>
  <si>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</si>
  <si>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</si>
  <si>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</si>
  <si>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</si>
  <si>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</si>
  <si>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</si>
  <si>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</si>
  <si>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</si>
  <si>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</si>
  <si>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</si>
  <si>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</si>
  <si>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</si>
  <si>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</si>
  <si>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</si>
  <si>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</si>
  <si>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</si>
  <si>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</si>
  <si>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</si>
  <si>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</si>
  <si>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</si>
  <si>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</si>
  <si>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</si>
  <si>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</si>
  <si>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</si>
  <si>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</si>
  <si>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</si>
  <si>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</si>
  <si>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</si>
  <si>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</si>
  <si>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</si>
  <si>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</si>
  <si>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</si>
  <si>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</si>
  <si>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</si>
  <si>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</si>
  <si>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</si>
  <si>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</si>
  <si>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</si>
  <si>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</si>
  <si>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</si>
  <si>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</si>
  <si>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</si>
  <si>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</si>
  <si>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</si>
  <si>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</si>
  <si>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</si>
  <si>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</si>
  <si>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</si>
  <si>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</si>
  <si>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</si>
  <si>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</si>
  <si>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</si>
  <si>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</si>
  <si>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</si>
  <si>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</si>
  <si>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</si>
  <si>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</si>
  <si>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</si>
  <si>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</si>
  <si>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</si>
  <si>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</si>
  <si>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</si>
  <si>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</si>
  <si>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</si>
  <si>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</si>
  <si>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</si>
  <si>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</si>
  <si>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</si>
  <si>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</si>
  <si>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</si>
  <si>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</si>
  <si>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</si>
  <si>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</si>
  <si>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</si>
  <si>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</si>
  <si>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</si>
  <si>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</si>
  <si>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</si>
  <si>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</si>
  <si>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</si>
  <si>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</si>
  <si>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</si>
  <si>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</si>
  <si>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</si>
  <si>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</si>
  <si>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</si>
  <si>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</si>
  <si>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</si>
  <si>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</si>
  <si>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</si>
  <si>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</si>
  <si>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</si>
  <si>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</si>
  <si>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</si>
  <si>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</si>
  <si>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</si>
  <si>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</si>
  <si>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</si>
  <si>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</si>
  <si>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</si>
  <si>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</si>
  <si>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</si>
  <si>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</si>
  <si>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</si>
  <si>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</si>
  <si>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</si>
  <si>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</si>
  <si>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</si>
  <si>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</si>
  <si>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</si>
  <si>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</si>
  <si>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</si>
  <si>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</si>
  <si>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</si>
  <si>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</si>
  <si>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</si>
  <si>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</si>
  <si>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</si>
  <si>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</si>
  <si>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</si>
  <si>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</si>
  <si>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</si>
  <si>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</si>
  <si>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</si>
  <si>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</si>
  <si>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</si>
  <si>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</si>
  <si>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</si>
  <si>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</si>
  <si>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</si>
  <si>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</si>
  <si>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</si>
  <si>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</si>
  <si>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</si>
  <si>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</si>
  <si>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</si>
  <si>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</si>
  <si>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</si>
  <si>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</si>
  <si>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</si>
  <si>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</si>
  <si>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</si>
  <si>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</si>
  <si>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</si>
  <si>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</si>
  <si>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</si>
  <si>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</si>
  <si>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</si>
  <si>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</si>
  <si>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</si>
  <si>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</si>
  <si>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</si>
  <si>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</si>
  <si>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</si>
  <si>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</si>
  <si>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</si>
  <si>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</si>
  <si>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</si>
  <si>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</si>
  <si>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</si>
  <si>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</si>
  <si>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</si>
  <si>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</si>
  <si>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</si>
  <si>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</si>
  <si>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</si>
  <si>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</si>
  <si>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</si>
  <si>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</si>
  <si>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</si>
  <si>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</si>
  <si>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</si>
  <si>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</si>
  <si>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</si>
  <si>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</si>
  <si>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</si>
  <si>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</si>
  <si>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</si>
  <si>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</si>
  <si>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</si>
  <si>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</si>
  <si>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</si>
  <si>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</si>
  <si>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</si>
  <si>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</si>
  <si>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</si>
  <si>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</si>
  <si>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</si>
  <si>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</si>
  <si>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</si>
  <si>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</si>
  <si>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</si>
  <si>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</si>
  <si>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</si>
  <si>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 xml:space="preserve"> and Solenopsis fugax</t>
  </si>
  <si>
    <t>Galkowski</t>
  </si>
  <si>
    <t>Identified</t>
  </si>
  <si>
    <t>identified</t>
  </si>
  <si>
    <t>Form_lugubris/paralugubris</t>
  </si>
  <si>
    <t>2019</t>
  </si>
  <si>
    <t>Salata</t>
  </si>
  <si>
    <t>524174</t>
  </si>
  <si>
    <t>240605</t>
  </si>
  <si>
    <t>9991765</t>
  </si>
  <si>
    <t>240107</t>
  </si>
  <si>
    <t>9990585</t>
  </si>
  <si>
    <t>240104</t>
  </si>
  <si>
    <t>9991334</t>
  </si>
  <si>
    <t>240604</t>
  </si>
  <si>
    <t>9991295</t>
  </si>
  <si>
    <t>9991716</t>
  </si>
  <si>
    <t>240901</t>
  </si>
  <si>
    <t>9990390</t>
  </si>
  <si>
    <t>9991085</t>
  </si>
  <si>
    <t>240602</t>
  </si>
  <si>
    <t>9991831</t>
  </si>
  <si>
    <t>24 autre transect</t>
  </si>
  <si>
    <t>9991687</t>
  </si>
  <si>
    <t>9990220</t>
  </si>
  <si>
    <t>240106</t>
  </si>
  <si>
    <t>9991498</t>
  </si>
  <si>
    <t>240603</t>
  </si>
  <si>
    <t>9992534</t>
  </si>
  <si>
    <t>240501</t>
  </si>
  <si>
    <t>9990966</t>
  </si>
  <si>
    <t>9991117</t>
  </si>
  <si>
    <t>240103</t>
  </si>
  <si>
    <t>9990755</t>
  </si>
  <si>
    <t>9991107</t>
  </si>
  <si>
    <t>9990394</t>
  </si>
  <si>
    <t>9990947</t>
  </si>
  <si>
    <t>240402</t>
  </si>
  <si>
    <t>9990940</t>
  </si>
  <si>
    <t>9991121</t>
  </si>
  <si>
    <t>9991944</t>
  </si>
  <si>
    <t>563190</t>
  </si>
  <si>
    <t>160101</t>
  </si>
  <si>
    <t>9992926</t>
  </si>
  <si>
    <t>9992721</t>
  </si>
  <si>
    <t>9991842</t>
  </si>
  <si>
    <t>160107</t>
  </si>
  <si>
    <t>9990735</t>
  </si>
  <si>
    <t>160102</t>
  </si>
  <si>
    <t>9993290</t>
  </si>
  <si>
    <t>9990870</t>
  </si>
  <si>
    <t>160112</t>
  </si>
  <si>
    <t>9991456</t>
  </si>
  <si>
    <t>9991663</t>
  </si>
  <si>
    <t>9991283</t>
  </si>
  <si>
    <t>9992533</t>
  </si>
  <si>
    <t>9991511</t>
  </si>
  <si>
    <t>9992138</t>
  </si>
  <si>
    <t>160501</t>
  </si>
  <si>
    <t>160901</t>
  </si>
  <si>
    <t>9991090</t>
  </si>
  <si>
    <t>9990702</t>
  </si>
  <si>
    <t>9990965</t>
  </si>
  <si>
    <t>160114</t>
  </si>
  <si>
    <t>9993304</t>
  </si>
  <si>
    <t>9991843</t>
  </si>
  <si>
    <t>9991522</t>
  </si>
  <si>
    <t>569198</t>
  </si>
  <si>
    <t>170401</t>
  </si>
  <si>
    <t>9991733</t>
  </si>
  <si>
    <t>170109</t>
  </si>
  <si>
    <t>9993083</t>
  </si>
  <si>
    <t>160116</t>
  </si>
  <si>
    <t>9991260</t>
  </si>
  <si>
    <t>G</t>
  </si>
  <si>
    <t>160110</t>
  </si>
  <si>
    <t>9992697</t>
  </si>
  <si>
    <t>160113</t>
  </si>
  <si>
    <t>9991962</t>
  </si>
  <si>
    <t>160108</t>
  </si>
  <si>
    <t>9991890</t>
  </si>
  <si>
    <t>160115</t>
  </si>
  <si>
    <t>9990571</t>
  </si>
  <si>
    <t>9991446</t>
  </si>
  <si>
    <t>9991166</t>
  </si>
  <si>
    <t>9992317</t>
  </si>
  <si>
    <t>9990894</t>
  </si>
  <si>
    <t>9993116</t>
  </si>
  <si>
    <t>161301</t>
  </si>
  <si>
    <t>9991848</t>
  </si>
  <si>
    <t>9990926</t>
  </si>
  <si>
    <t>9991686</t>
  </si>
  <si>
    <t>9991918</t>
  </si>
  <si>
    <t>9990418</t>
  </si>
  <si>
    <t>170402</t>
  </si>
  <si>
    <t>9991730</t>
  </si>
  <si>
    <t>170107</t>
  </si>
  <si>
    <t>9990930</t>
  </si>
  <si>
    <t>9991772</t>
  </si>
  <si>
    <t>170110</t>
  </si>
  <si>
    <t>9991357</t>
  </si>
  <si>
    <t>9990497</t>
  </si>
  <si>
    <t>9991188</t>
  </si>
  <si>
    <t>170103</t>
  </si>
  <si>
    <t>9990596</t>
  </si>
  <si>
    <t>9993104</t>
  </si>
  <si>
    <t>170111</t>
  </si>
  <si>
    <t>9991285</t>
  </si>
  <si>
    <t>last plot 04.09.18</t>
  </si>
  <si>
    <t>9990873</t>
  </si>
  <si>
    <t>9990713</t>
  </si>
  <si>
    <t>9992728</t>
  </si>
  <si>
    <t>170901</t>
  </si>
  <si>
    <t>9991659</t>
  </si>
  <si>
    <t>9991199</t>
  </si>
  <si>
    <t>170501</t>
  </si>
  <si>
    <t>9991091</t>
  </si>
  <si>
    <t>9990934</t>
  </si>
  <si>
    <t>9991905</t>
  </si>
  <si>
    <t>9991124</t>
  </si>
  <si>
    <t>9991378</t>
  </si>
  <si>
    <t>170105</t>
  </si>
  <si>
    <t>9990716</t>
  </si>
  <si>
    <t>170301</t>
  </si>
  <si>
    <t>9990813</t>
  </si>
  <si>
    <t>9990501</t>
  </si>
  <si>
    <t>9990587</t>
  </si>
  <si>
    <t>9991844</t>
  </si>
  <si>
    <t>9992690</t>
  </si>
  <si>
    <t>(lonae?)</t>
  </si>
  <si>
    <t>uncertain w. a completely black cunicularia</t>
  </si>
  <si>
    <t>lobi?</t>
  </si>
  <si>
    <t>check</t>
  </si>
  <si>
    <t>with a small pseudogyne! (but strongly increased pilosity)</t>
  </si>
  <si>
    <t>9990098</t>
  </si>
  <si>
    <t>BDMCORRECTED</t>
  </si>
  <si>
    <t>PLOTCORRECTED</t>
  </si>
  <si>
    <t>527174</t>
  </si>
  <si>
    <t>NOTES</t>
  </si>
  <si>
    <t>empty tube, not in GIS; probably accidentally in bag</t>
  </si>
  <si>
    <t>located on GIS</t>
  </si>
  <si>
    <t>typo for bdm</t>
  </si>
  <si>
    <t>Confirmed that this is the correct tube number</t>
  </si>
  <si>
    <t>Tube number actually 9990098, not 9990198</t>
  </si>
  <si>
    <t>incorrect BDM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</si>
</sst>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Fill="1" applyBorder="1"/>
    <xf numFmtId="0" fontId="0" fillId="0" borderId="0" xfId="0" applyAlignment="1">
      <alignment horizontal="left" vertical="center"/>
    </xf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4" fillId="0" borderId="0" xfId="0" applyFont="1" applyFill="1"/>
    <xf numFmtId="0" fontId="0" fillId="3" borderId="0" xfId="0" applyFill="1"/>
    <xf numFmtId="0" fontId="0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49" fontId="1" fillId="0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left" vertical="center"/>
    </xf>
    <xf numFmtId="49" fontId="1" fillId="4" borderId="0" xfId="1" applyNumberFormat="1" applyFont="1" applyFill="1" applyBorder="1" applyAlignment="1">
      <alignment horizontal="left" vertical="center"/>
    </xf>
    <xf numFmtId="49" fontId="1" fillId="4" borderId="0" xfId="0" applyNumberFormat="1" applyFont="1" applyFill="1" applyBorder="1" applyAlignment="1">
      <alignment horizontal="left" vertical="center"/>
    </xf>
    <xf numFmtId="49" fontId="1" fillId="5" borderId="0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7" fillId="0" borderId="0" xfId="0" applyFont="1" applyFill="1" applyBorder="1"/>
    <xf numFmtId="0" fontId="0" fillId="0" borderId="1" xfId="0" applyNumberFormat="1" applyBorder="1"/>
    <xf numFmtId="49" fontId="0" fillId="0" borderId="0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8" fillId="0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49" fontId="0" fillId="7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49" fontId="5" fillId="0" borderId="0" xfId="0" applyNumberFormat="1" applyFont="1" applyBorder="1" applyAlignment="1">
      <alignment horizontal="left"/>
    </xf>
    <xf numFmtId="2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3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49" fontId="0" fillId="8" borderId="0" xfId="0" applyNumberFormat="1" applyFill="1" applyAlignment="1">
      <alignment horizontal="left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6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206" sqref="E1206"/>
    </sheetView>
  </sheetViews>
  <sheetFormatPr baseColWidth="10" defaultColWidth="9.1640625" defaultRowHeight="15" x14ac:dyDescent="0.2"/>
  <cols>
    <col min="1" max="1" width="9.1640625" style="34"/>
    <col min="2" max="2" width="16.83203125" style="30" bestFit="1" customWidth="1"/>
    <col min="3" max="3" width="24.33203125" style="30" bestFit="1" customWidth="1"/>
    <col min="4" max="4" width="12.5" style="29" customWidth="1"/>
    <col min="5" max="10" width="9.1640625" style="29"/>
    <col min="11" max="11" width="12.5" style="29" customWidth="1"/>
    <col min="12" max="12" width="18.5" style="29" customWidth="1"/>
    <col min="13" max="13" width="29.33203125" style="29" bestFit="1" customWidth="1"/>
    <col min="14" max="26" width="9.1640625" style="29"/>
    <col min="27" max="27" width="15.33203125" style="29" bestFit="1" customWidth="1"/>
    <col min="28" max="28" width="25.33203125" style="29" bestFit="1" customWidth="1"/>
    <col min="29" max="29" width="40.83203125" style="29" bestFit="1" customWidth="1"/>
    <col min="30" max="16384" width="9.1640625" style="29"/>
  </cols>
  <sheetData>
    <row r="1" spans="1:29" s="17" customFormat="1" ht="13" customHeight="1" x14ac:dyDescent="0.2">
      <c r="A1" s="26" t="s">
        <v>175</v>
      </c>
      <c r="B1" s="17" t="s">
        <v>303</v>
      </c>
      <c r="C1" s="17" t="s">
        <v>305</v>
      </c>
      <c r="D1" s="18" t="s">
        <v>306</v>
      </c>
      <c r="E1" s="19" t="s">
        <v>307</v>
      </c>
      <c r="F1" s="20" t="s">
        <v>308</v>
      </c>
      <c r="G1" s="20" t="s">
        <v>309</v>
      </c>
      <c r="H1" s="20" t="s">
        <v>310</v>
      </c>
      <c r="I1" s="20" t="s">
        <v>311</v>
      </c>
      <c r="J1" s="20" t="s">
        <v>312</v>
      </c>
      <c r="K1" s="21" t="s">
        <v>313</v>
      </c>
      <c r="L1" s="21" t="s">
        <v>314</v>
      </c>
      <c r="M1" s="21" t="s">
        <v>315</v>
      </c>
      <c r="N1" s="21" t="s">
        <v>316</v>
      </c>
      <c r="O1" s="21" t="s">
        <v>317</v>
      </c>
      <c r="P1" s="21" t="s">
        <v>318</v>
      </c>
      <c r="Q1" s="21" t="s">
        <v>319</v>
      </c>
      <c r="R1" s="22" t="s">
        <v>320</v>
      </c>
      <c r="S1" s="22" t="s">
        <v>321</v>
      </c>
      <c r="T1" s="22" t="s">
        <v>322</v>
      </c>
      <c r="U1" s="22" t="s">
        <v>323</v>
      </c>
      <c r="V1" s="23" t="s">
        <v>324</v>
      </c>
      <c r="W1" s="23" t="s">
        <v>325</v>
      </c>
      <c r="X1" s="23" t="s">
        <v>326</v>
      </c>
      <c r="Z1" s="17" t="s">
        <v>4120</v>
      </c>
      <c r="AA1" s="17" t="s">
        <v>4252</v>
      </c>
      <c r="AB1" s="17" t="s">
        <v>4253</v>
      </c>
      <c r="AC1" s="17" t="s">
        <v>4255</v>
      </c>
    </row>
    <row r="2" spans="1:29" ht="14.5" customHeight="1" x14ac:dyDescent="0.2">
      <c r="A2" s="34" t="s">
        <v>1381</v>
      </c>
      <c r="B2" s="30">
        <v>527182</v>
      </c>
      <c r="C2" s="30" t="s">
        <v>1067</v>
      </c>
      <c r="D2" s="40">
        <v>1216</v>
      </c>
      <c r="E2" s="29" t="s">
        <v>1068</v>
      </c>
      <c r="F2" s="28">
        <v>10</v>
      </c>
      <c r="G2" s="28"/>
      <c r="H2" s="28"/>
      <c r="I2" s="28"/>
      <c r="J2" s="28"/>
      <c r="K2" s="28" t="s">
        <v>4118</v>
      </c>
      <c r="L2" s="29" t="s">
        <v>0</v>
      </c>
      <c r="M2" s="37" t="s">
        <v>773</v>
      </c>
      <c r="N2" s="30">
        <v>2019</v>
      </c>
      <c r="P2" s="35"/>
      <c r="Z2" s="35" t="str">
        <f t="shared" ref="Z2:Z33" si="0">IF(LEFT(M2,4)=LEFT(L2,4),L2,0)</f>
        <v>Myrmica</v>
      </c>
      <c r="AA2" s="30">
        <v>527182</v>
      </c>
      <c r="AB2" s="30" t="s">
        <v>1067</v>
      </c>
    </row>
    <row r="3" spans="1:29" ht="14.5" customHeight="1" x14ac:dyDescent="0.2">
      <c r="A3" s="26" t="s">
        <v>1382</v>
      </c>
      <c r="B3" s="30">
        <v>527182</v>
      </c>
      <c r="C3" s="30" t="s">
        <v>1069</v>
      </c>
      <c r="D3" s="40">
        <v>1216</v>
      </c>
      <c r="E3" s="29" t="s">
        <v>1070</v>
      </c>
      <c r="F3" s="28">
        <v>10</v>
      </c>
      <c r="G3" s="28"/>
      <c r="H3" s="28"/>
      <c r="I3" s="28"/>
      <c r="J3" s="28"/>
      <c r="K3" s="28" t="s">
        <v>4118</v>
      </c>
      <c r="L3" s="29" t="s">
        <v>0</v>
      </c>
      <c r="M3" s="37" t="s">
        <v>773</v>
      </c>
      <c r="N3" s="30">
        <v>2019</v>
      </c>
      <c r="P3" s="35"/>
      <c r="Z3" s="35" t="str">
        <f t="shared" si="0"/>
        <v>Myrmica</v>
      </c>
      <c r="AA3" s="30">
        <v>527182</v>
      </c>
      <c r="AB3" s="30" t="s">
        <v>1069</v>
      </c>
    </row>
    <row r="4" spans="1:29" ht="14.5" customHeight="1" x14ac:dyDescent="0.2">
      <c r="A4" s="34" t="s">
        <v>1383</v>
      </c>
      <c r="B4" s="30">
        <v>527182</v>
      </c>
      <c r="C4" s="30" t="s">
        <v>1069</v>
      </c>
      <c r="D4" s="40">
        <v>1216</v>
      </c>
      <c r="E4" s="29" t="s">
        <v>1071</v>
      </c>
      <c r="F4" s="29">
        <v>10</v>
      </c>
      <c r="L4" s="29" t="s">
        <v>2</v>
      </c>
      <c r="M4" s="36"/>
      <c r="N4" s="30"/>
      <c r="O4" s="30"/>
      <c r="Z4" s="35">
        <f t="shared" si="0"/>
        <v>0</v>
      </c>
      <c r="AA4" s="30">
        <v>527182</v>
      </c>
      <c r="AB4" s="30" t="s">
        <v>1069</v>
      </c>
    </row>
    <row r="5" spans="1:29" ht="14.5" customHeight="1" x14ac:dyDescent="0.2">
      <c r="A5" s="26" t="s">
        <v>1384</v>
      </c>
      <c r="B5" s="30">
        <v>527182</v>
      </c>
      <c r="C5" s="30" t="s">
        <v>1069</v>
      </c>
      <c r="D5" s="41">
        <v>1216</v>
      </c>
      <c r="E5" s="29" t="s">
        <v>1072</v>
      </c>
      <c r="F5" s="29">
        <v>10</v>
      </c>
      <c r="L5" s="29" t="s">
        <v>2</v>
      </c>
      <c r="M5" s="36"/>
      <c r="N5" s="30"/>
      <c r="O5" s="30"/>
      <c r="Z5" s="35">
        <f t="shared" si="0"/>
        <v>0</v>
      </c>
      <c r="AA5" s="30">
        <v>527182</v>
      </c>
      <c r="AB5" s="30" t="s">
        <v>1069</v>
      </c>
    </row>
    <row r="6" spans="1:29" ht="14.5" customHeight="1" x14ac:dyDescent="0.2">
      <c r="A6" s="26" t="s">
        <v>1386</v>
      </c>
      <c r="B6" s="30">
        <v>527182</v>
      </c>
      <c r="C6" s="30" t="s">
        <v>1075</v>
      </c>
      <c r="D6" s="40">
        <v>1216</v>
      </c>
      <c r="E6" s="29" t="s">
        <v>1076</v>
      </c>
      <c r="F6" s="29">
        <v>10</v>
      </c>
      <c r="K6" s="30"/>
      <c r="L6" s="29" t="s">
        <v>3</v>
      </c>
      <c r="M6" s="36"/>
      <c r="N6" s="30"/>
      <c r="O6" s="30"/>
      <c r="Z6" s="35">
        <f t="shared" si="0"/>
        <v>0</v>
      </c>
      <c r="AA6" s="30">
        <v>527182</v>
      </c>
      <c r="AB6" s="30" t="s">
        <v>1075</v>
      </c>
    </row>
    <row r="7" spans="1:29" ht="14.5" customHeight="1" x14ac:dyDescent="0.2">
      <c r="A7" s="34" t="s">
        <v>1387</v>
      </c>
      <c r="B7" s="30">
        <v>527182</v>
      </c>
      <c r="C7" s="30" t="s">
        <v>1077</v>
      </c>
      <c r="D7" s="41">
        <v>1216</v>
      </c>
      <c r="E7" s="30" t="s">
        <v>1078</v>
      </c>
      <c r="F7" s="29">
        <v>10</v>
      </c>
      <c r="K7" s="30" t="s">
        <v>330</v>
      </c>
      <c r="L7" s="38" t="s">
        <v>432</v>
      </c>
      <c r="M7" s="36" t="s">
        <v>4121</v>
      </c>
      <c r="N7" s="30">
        <v>2019</v>
      </c>
      <c r="O7" s="30"/>
      <c r="Z7" s="35" t="str">
        <f t="shared" si="0"/>
        <v>Formica</v>
      </c>
      <c r="AA7" s="30">
        <v>527182</v>
      </c>
      <c r="AB7" s="30" t="s">
        <v>1077</v>
      </c>
    </row>
    <row r="8" spans="1:29" ht="14.5" customHeight="1" x14ac:dyDescent="0.2">
      <c r="A8" s="26" t="s">
        <v>1388</v>
      </c>
      <c r="B8" s="30">
        <v>527182</v>
      </c>
      <c r="C8" s="30" t="s">
        <v>1077</v>
      </c>
      <c r="D8" s="40">
        <v>1216</v>
      </c>
      <c r="E8" s="29" t="s">
        <v>1079</v>
      </c>
      <c r="F8" s="28">
        <v>15</v>
      </c>
      <c r="G8" s="28"/>
      <c r="H8" s="28"/>
      <c r="I8" s="28"/>
      <c r="J8" s="28"/>
      <c r="K8" s="28" t="s">
        <v>4118</v>
      </c>
      <c r="L8" s="29" t="s">
        <v>0</v>
      </c>
      <c r="M8" s="37" t="s">
        <v>738</v>
      </c>
      <c r="N8" s="30">
        <v>2019</v>
      </c>
      <c r="P8" s="35"/>
      <c r="Z8" s="35" t="str">
        <f t="shared" si="0"/>
        <v>Myrmica</v>
      </c>
      <c r="AA8" s="30">
        <v>527182</v>
      </c>
      <c r="AB8" s="30" t="s">
        <v>1077</v>
      </c>
    </row>
    <row r="9" spans="1:29" ht="14.5" customHeight="1" x14ac:dyDescent="0.2">
      <c r="A9" s="26" t="s">
        <v>1380</v>
      </c>
      <c r="B9" s="30">
        <v>527182</v>
      </c>
      <c r="C9" s="30" t="s">
        <v>1065</v>
      </c>
      <c r="D9" s="40">
        <v>1216</v>
      </c>
      <c r="E9" s="29" t="s">
        <v>1066</v>
      </c>
      <c r="F9" s="28">
        <v>10</v>
      </c>
      <c r="G9" s="28"/>
      <c r="H9" s="28"/>
      <c r="I9" s="28"/>
      <c r="J9" s="28"/>
      <c r="K9" s="28" t="s">
        <v>4118</v>
      </c>
      <c r="L9" s="29" t="s">
        <v>0</v>
      </c>
      <c r="M9" s="37" t="s">
        <v>773</v>
      </c>
      <c r="N9" s="30">
        <v>2019</v>
      </c>
      <c r="O9" s="30"/>
      <c r="P9" s="35"/>
      <c r="Z9" s="35" t="str">
        <f t="shared" si="0"/>
        <v>Myrmica</v>
      </c>
      <c r="AA9" s="30">
        <v>527182</v>
      </c>
      <c r="AB9" s="30" t="s">
        <v>1065</v>
      </c>
    </row>
    <row r="10" spans="1:29" ht="14.5" customHeight="1" x14ac:dyDescent="0.2">
      <c r="A10" s="34" t="s">
        <v>1403</v>
      </c>
      <c r="B10" s="30">
        <v>527182</v>
      </c>
      <c r="C10" s="30" t="s">
        <v>1096</v>
      </c>
      <c r="D10" s="40">
        <v>1216</v>
      </c>
      <c r="E10" s="29" t="s">
        <v>1095</v>
      </c>
      <c r="F10" s="29">
        <v>7</v>
      </c>
      <c r="G10" s="25"/>
      <c r="H10" s="25">
        <v>1</v>
      </c>
      <c r="I10" s="24"/>
      <c r="J10" s="40">
        <v>1</v>
      </c>
      <c r="L10" s="29" t="s">
        <v>115</v>
      </c>
      <c r="M10" s="36"/>
      <c r="N10" s="30"/>
      <c r="O10" s="30"/>
      <c r="Z10" s="35">
        <f t="shared" si="0"/>
        <v>0</v>
      </c>
      <c r="AA10" s="30">
        <v>527182</v>
      </c>
      <c r="AB10" s="30" t="s">
        <v>1096</v>
      </c>
    </row>
    <row r="11" spans="1:29" ht="14.5" customHeight="1" x14ac:dyDescent="0.2">
      <c r="A11" s="26" t="s">
        <v>1404</v>
      </c>
      <c r="B11" s="30">
        <v>527182</v>
      </c>
      <c r="C11" s="30" t="s">
        <v>1096</v>
      </c>
      <c r="D11" s="40">
        <v>1216</v>
      </c>
      <c r="E11" s="29" t="s">
        <v>1097</v>
      </c>
      <c r="F11" s="29" t="s">
        <v>1063</v>
      </c>
      <c r="I11" s="29" t="s">
        <v>175</v>
      </c>
      <c r="J11" s="29" t="s">
        <v>178</v>
      </c>
      <c r="K11" s="30" t="s">
        <v>330</v>
      </c>
      <c r="L11" s="38" t="s">
        <v>432</v>
      </c>
      <c r="M11" s="36" t="s">
        <v>3198</v>
      </c>
      <c r="N11" s="30">
        <v>2019</v>
      </c>
      <c r="O11" s="30"/>
      <c r="Z11" s="35">
        <f t="shared" si="0"/>
        <v>0</v>
      </c>
      <c r="AA11" s="30">
        <v>527182</v>
      </c>
      <c r="AB11" s="30" t="s">
        <v>1096</v>
      </c>
    </row>
    <row r="12" spans="1:29" ht="14.5" customHeight="1" x14ac:dyDescent="0.2">
      <c r="A12" s="34" t="s">
        <v>1405</v>
      </c>
      <c r="B12" s="30">
        <v>527182</v>
      </c>
      <c r="C12" s="30" t="s">
        <v>1096</v>
      </c>
      <c r="D12" s="41">
        <v>1216</v>
      </c>
      <c r="E12" s="29" t="s">
        <v>1098</v>
      </c>
      <c r="F12" s="29" t="s">
        <v>1063</v>
      </c>
      <c r="K12" s="30" t="s">
        <v>330</v>
      </c>
      <c r="L12" s="38" t="s">
        <v>432</v>
      </c>
      <c r="M12" s="40" t="s">
        <v>486</v>
      </c>
      <c r="N12" s="30">
        <v>2019</v>
      </c>
      <c r="Q12" s="30" t="s">
        <v>3200</v>
      </c>
      <c r="Z12" s="35" t="str">
        <f t="shared" si="0"/>
        <v>Formica</v>
      </c>
      <c r="AA12" s="30">
        <v>527182</v>
      </c>
      <c r="AB12" s="30" t="s">
        <v>1096</v>
      </c>
    </row>
    <row r="13" spans="1:29" ht="14.5" customHeight="1" x14ac:dyDescent="0.2">
      <c r="A13" s="34" t="s">
        <v>1385</v>
      </c>
      <c r="B13" s="30">
        <v>527182</v>
      </c>
      <c r="C13" s="30" t="s">
        <v>1073</v>
      </c>
      <c r="D13" s="40">
        <v>1216</v>
      </c>
      <c r="E13" s="29" t="s">
        <v>1074</v>
      </c>
      <c r="F13" s="29">
        <v>10</v>
      </c>
      <c r="L13" s="29" t="s">
        <v>2</v>
      </c>
      <c r="M13" s="36"/>
      <c r="N13" s="30"/>
      <c r="O13" s="30"/>
      <c r="Z13" s="35">
        <f t="shared" si="0"/>
        <v>0</v>
      </c>
      <c r="AA13" s="30">
        <v>527182</v>
      </c>
      <c r="AB13" s="30" t="s">
        <v>1073</v>
      </c>
    </row>
    <row r="14" spans="1:29" ht="14.5" customHeight="1" x14ac:dyDescent="0.2">
      <c r="A14" s="34" t="s">
        <v>1379</v>
      </c>
      <c r="B14" s="30">
        <v>527182</v>
      </c>
      <c r="C14" s="30">
        <v>231501</v>
      </c>
      <c r="D14" s="40">
        <v>1216</v>
      </c>
      <c r="E14" s="29" t="s">
        <v>1064</v>
      </c>
      <c r="F14" s="29" t="s">
        <v>1063</v>
      </c>
      <c r="J14" s="29">
        <v>1</v>
      </c>
      <c r="K14" s="29" t="s">
        <v>4123</v>
      </c>
      <c r="L14" s="29" t="s">
        <v>3</v>
      </c>
      <c r="M14" t="s">
        <v>602</v>
      </c>
      <c r="N14" s="30"/>
      <c r="Z14" s="35" t="str">
        <f t="shared" si="0"/>
        <v>Lasius</v>
      </c>
      <c r="AA14" s="30">
        <v>527182</v>
      </c>
      <c r="AB14" s="30">
        <v>231501</v>
      </c>
    </row>
    <row r="15" spans="1:29" ht="14.5" customHeight="1" x14ac:dyDescent="0.2">
      <c r="A15" s="34" t="s">
        <v>1389</v>
      </c>
      <c r="B15" s="30">
        <v>527182</v>
      </c>
      <c r="C15" s="30" t="s">
        <v>1080</v>
      </c>
      <c r="D15" s="40">
        <v>1216</v>
      </c>
      <c r="E15" s="29" t="s">
        <v>1081</v>
      </c>
      <c r="F15" s="29">
        <v>10</v>
      </c>
      <c r="L15" s="29" t="s">
        <v>34</v>
      </c>
      <c r="M15" s="36"/>
      <c r="N15" s="30"/>
      <c r="O15" s="30"/>
      <c r="Z15" s="35">
        <f t="shared" si="0"/>
        <v>0</v>
      </c>
      <c r="AA15" s="30">
        <v>527182</v>
      </c>
      <c r="AB15" s="30" t="s">
        <v>1080</v>
      </c>
    </row>
    <row r="16" spans="1:29" ht="14.5" customHeight="1" x14ac:dyDescent="0.2">
      <c r="A16" s="26" t="s">
        <v>1390</v>
      </c>
      <c r="B16" s="30">
        <v>527182</v>
      </c>
      <c r="C16" s="30" t="s">
        <v>1080</v>
      </c>
      <c r="D16" s="40">
        <v>1216</v>
      </c>
      <c r="E16" s="29" t="s">
        <v>1082</v>
      </c>
      <c r="F16" s="29">
        <v>10</v>
      </c>
      <c r="L16" s="29" t="s">
        <v>34</v>
      </c>
      <c r="M16" s="36"/>
      <c r="N16" s="30"/>
      <c r="O16" s="30"/>
      <c r="Z16" s="35">
        <f t="shared" si="0"/>
        <v>0</v>
      </c>
      <c r="AA16" s="30">
        <v>527182</v>
      </c>
      <c r="AB16" s="30" t="s">
        <v>1080</v>
      </c>
    </row>
    <row r="17" spans="1:29" ht="14.5" customHeight="1" x14ac:dyDescent="0.2">
      <c r="A17" s="34" t="s">
        <v>1391</v>
      </c>
      <c r="B17" s="30">
        <v>527182</v>
      </c>
      <c r="C17" s="30" t="s">
        <v>1080</v>
      </c>
      <c r="D17" s="40">
        <v>1216</v>
      </c>
      <c r="E17" s="29" t="s">
        <v>1083</v>
      </c>
      <c r="F17" s="29">
        <v>10</v>
      </c>
      <c r="L17" s="29" t="s">
        <v>34</v>
      </c>
      <c r="M17" s="36"/>
      <c r="N17" s="30"/>
      <c r="O17" s="30"/>
      <c r="Z17" s="35">
        <f t="shared" si="0"/>
        <v>0</v>
      </c>
      <c r="AA17" s="30">
        <v>527182</v>
      </c>
      <c r="AB17" s="30" t="s">
        <v>1080</v>
      </c>
    </row>
    <row r="18" spans="1:29" ht="14.5" customHeight="1" x14ac:dyDescent="0.2">
      <c r="A18" s="26" t="s">
        <v>1392</v>
      </c>
      <c r="B18" s="30">
        <v>527182</v>
      </c>
      <c r="C18" s="30" t="s">
        <v>1080</v>
      </c>
      <c r="D18" s="40">
        <v>1216</v>
      </c>
      <c r="E18" s="29" t="s">
        <v>1084</v>
      </c>
      <c r="F18" s="29">
        <v>10</v>
      </c>
      <c r="L18" s="29" t="s">
        <v>34</v>
      </c>
      <c r="M18" s="36"/>
      <c r="N18" s="30"/>
      <c r="O18" s="30"/>
      <c r="Z18" s="35">
        <f t="shared" si="0"/>
        <v>0</v>
      </c>
      <c r="AA18" s="30">
        <v>527182</v>
      </c>
      <c r="AB18" s="30" t="s">
        <v>1080</v>
      </c>
    </row>
    <row r="19" spans="1:29" ht="14.5" customHeight="1" x14ac:dyDescent="0.2">
      <c r="A19" s="34" t="s">
        <v>1393</v>
      </c>
      <c r="B19" s="30">
        <v>527182</v>
      </c>
      <c r="C19" s="30" t="s">
        <v>1080</v>
      </c>
      <c r="D19" s="40">
        <v>1216</v>
      </c>
      <c r="E19" s="29" t="s">
        <v>1085</v>
      </c>
      <c r="F19" s="29">
        <v>10</v>
      </c>
      <c r="L19" s="29" t="s">
        <v>34</v>
      </c>
      <c r="M19" s="36"/>
      <c r="N19" s="30"/>
      <c r="O19" s="30"/>
      <c r="Z19" s="35">
        <f t="shared" si="0"/>
        <v>0</v>
      </c>
      <c r="AA19" s="30">
        <v>527182</v>
      </c>
      <c r="AB19" s="30" t="s">
        <v>1080</v>
      </c>
    </row>
    <row r="20" spans="1:29" ht="14.5" customHeight="1" x14ac:dyDescent="0.2">
      <c r="A20" s="26" t="s">
        <v>1394</v>
      </c>
      <c r="B20" s="30">
        <v>527182</v>
      </c>
      <c r="C20" s="30" t="s">
        <v>1080</v>
      </c>
      <c r="D20" s="40">
        <v>1216</v>
      </c>
      <c r="E20" s="29" t="s">
        <v>1086</v>
      </c>
      <c r="F20" s="29">
        <v>10</v>
      </c>
      <c r="L20" s="29" t="s">
        <v>34</v>
      </c>
      <c r="M20" s="36"/>
      <c r="N20" s="30"/>
      <c r="O20" s="30"/>
      <c r="Z20" s="35">
        <f t="shared" si="0"/>
        <v>0</v>
      </c>
      <c r="AA20" s="30">
        <v>527182</v>
      </c>
      <c r="AB20" s="30" t="s">
        <v>1080</v>
      </c>
    </row>
    <row r="21" spans="1:29" ht="14.5" customHeight="1" x14ac:dyDescent="0.2">
      <c r="A21" s="34" t="s">
        <v>1395</v>
      </c>
      <c r="B21" s="30">
        <v>527182</v>
      </c>
      <c r="C21" s="30" t="s">
        <v>1080</v>
      </c>
      <c r="D21" s="40">
        <v>1216</v>
      </c>
      <c r="E21" s="29" t="s">
        <v>1087</v>
      </c>
      <c r="F21" s="29">
        <v>10</v>
      </c>
      <c r="L21" s="29" t="s">
        <v>34</v>
      </c>
      <c r="M21" s="36"/>
      <c r="N21" s="30"/>
      <c r="O21" s="30"/>
      <c r="Z21" s="35">
        <f t="shared" si="0"/>
        <v>0</v>
      </c>
      <c r="AA21" s="30">
        <v>527182</v>
      </c>
      <c r="AB21" s="30" t="s">
        <v>1080</v>
      </c>
    </row>
    <row r="22" spans="1:29" ht="14.5" customHeight="1" x14ac:dyDescent="0.2">
      <c r="A22" s="26" t="s">
        <v>1396</v>
      </c>
      <c r="B22" s="30">
        <v>527182</v>
      </c>
      <c r="C22" s="30" t="s">
        <v>1080</v>
      </c>
      <c r="D22" s="40">
        <v>1216</v>
      </c>
      <c r="E22" s="29" t="s">
        <v>1088</v>
      </c>
      <c r="F22" s="29">
        <v>10</v>
      </c>
      <c r="L22" s="29" t="s">
        <v>34</v>
      </c>
      <c r="M22" s="36"/>
      <c r="N22" s="30"/>
      <c r="O22" s="30"/>
      <c r="Z22" s="35">
        <f t="shared" si="0"/>
        <v>0</v>
      </c>
      <c r="AA22" s="30">
        <v>527182</v>
      </c>
      <c r="AB22" s="30" t="s">
        <v>1080</v>
      </c>
    </row>
    <row r="23" spans="1:29" ht="14.5" customHeight="1" x14ac:dyDescent="0.2">
      <c r="A23" s="34" t="s">
        <v>1397</v>
      </c>
      <c r="B23" s="30">
        <v>527182</v>
      </c>
      <c r="C23" s="30" t="s">
        <v>1080</v>
      </c>
      <c r="D23" s="40">
        <v>1216</v>
      </c>
      <c r="E23" s="29" t="s">
        <v>1089</v>
      </c>
      <c r="F23" s="29">
        <v>10</v>
      </c>
      <c r="L23" s="29" t="s">
        <v>34</v>
      </c>
      <c r="M23" s="36"/>
      <c r="N23" s="30"/>
      <c r="O23" s="30"/>
      <c r="Z23" s="35">
        <f t="shared" si="0"/>
        <v>0</v>
      </c>
      <c r="AA23" s="30">
        <v>527182</v>
      </c>
      <c r="AB23" s="30" t="s">
        <v>1080</v>
      </c>
    </row>
    <row r="24" spans="1:29" ht="14.5" customHeight="1" x14ac:dyDescent="0.2">
      <c r="A24" s="26" t="s">
        <v>1398</v>
      </c>
      <c r="B24" s="30">
        <v>527182</v>
      </c>
      <c r="C24" s="30" t="s">
        <v>1080</v>
      </c>
      <c r="D24" s="40">
        <v>1216</v>
      </c>
      <c r="E24" s="29" t="s">
        <v>1090</v>
      </c>
      <c r="F24" s="29">
        <v>10</v>
      </c>
      <c r="L24" s="29" t="s">
        <v>34</v>
      </c>
      <c r="M24" s="36"/>
      <c r="N24" s="30"/>
      <c r="O24" s="30"/>
      <c r="Z24" s="35">
        <f t="shared" si="0"/>
        <v>0</v>
      </c>
      <c r="AA24" s="30">
        <v>527182</v>
      </c>
      <c r="AB24" s="30" t="s">
        <v>1080</v>
      </c>
    </row>
    <row r="25" spans="1:29" ht="14.5" customHeight="1" x14ac:dyDescent="0.2">
      <c r="A25" s="34" t="s">
        <v>1399</v>
      </c>
      <c r="B25" s="30">
        <v>527182</v>
      </c>
      <c r="C25" s="30" t="s">
        <v>1080</v>
      </c>
      <c r="D25" s="40">
        <v>1216</v>
      </c>
      <c r="E25" s="29" t="s">
        <v>1091</v>
      </c>
      <c r="F25" s="29">
        <v>10</v>
      </c>
      <c r="L25" s="29" t="s">
        <v>34</v>
      </c>
      <c r="M25" s="36"/>
      <c r="N25" s="30"/>
      <c r="O25" s="30"/>
      <c r="Z25" s="35">
        <f t="shared" si="0"/>
        <v>0</v>
      </c>
      <c r="AA25" s="30">
        <v>527182</v>
      </c>
      <c r="AB25" s="30" t="s">
        <v>1080</v>
      </c>
    </row>
    <row r="26" spans="1:29" ht="14.5" customHeight="1" x14ac:dyDescent="0.2">
      <c r="A26" s="26" t="s">
        <v>1400</v>
      </c>
      <c r="B26" s="30">
        <v>527182</v>
      </c>
      <c r="C26" s="30" t="s">
        <v>1080</v>
      </c>
      <c r="D26" s="40">
        <v>1216</v>
      </c>
      <c r="E26" s="29" t="s">
        <v>1092</v>
      </c>
      <c r="F26" s="29">
        <v>10</v>
      </c>
      <c r="K26" s="29" t="s">
        <v>4123</v>
      </c>
      <c r="L26" s="29" t="s">
        <v>3</v>
      </c>
      <c r="M26" t="s">
        <v>602</v>
      </c>
      <c r="N26" s="30"/>
      <c r="O26" s="30"/>
      <c r="Z26" s="35" t="str">
        <f t="shared" si="0"/>
        <v>Lasius</v>
      </c>
      <c r="AA26" s="30">
        <v>527182</v>
      </c>
      <c r="AB26" s="30" t="s">
        <v>1080</v>
      </c>
    </row>
    <row r="27" spans="1:29" ht="14.5" customHeight="1" x14ac:dyDescent="0.2">
      <c r="A27" s="34" t="s">
        <v>1401</v>
      </c>
      <c r="B27" s="30">
        <v>527182</v>
      </c>
      <c r="C27" s="30" t="s">
        <v>1080</v>
      </c>
      <c r="D27" s="40">
        <v>1216</v>
      </c>
      <c r="E27" s="29" t="s">
        <v>1093</v>
      </c>
      <c r="F27" s="29">
        <v>10</v>
      </c>
      <c r="K27" s="29" t="s">
        <v>4123</v>
      </c>
      <c r="L27" s="29" t="s">
        <v>3</v>
      </c>
      <c r="M27" t="s">
        <v>602</v>
      </c>
      <c r="N27" s="30"/>
      <c r="O27" s="30"/>
      <c r="Z27" s="35" t="str">
        <f t="shared" si="0"/>
        <v>Lasius</v>
      </c>
      <c r="AA27" s="30">
        <v>527182</v>
      </c>
      <c r="AB27" s="30" t="s">
        <v>1080</v>
      </c>
    </row>
    <row r="28" spans="1:29" ht="14.5" customHeight="1" x14ac:dyDescent="0.2">
      <c r="A28" s="26" t="s">
        <v>1402</v>
      </c>
      <c r="B28" s="30">
        <v>527182</v>
      </c>
      <c r="C28" s="30" t="s">
        <v>1080</v>
      </c>
      <c r="D28" s="41">
        <v>1216</v>
      </c>
      <c r="E28" s="30" t="s">
        <v>1094</v>
      </c>
      <c r="F28" s="30">
        <v>10</v>
      </c>
      <c r="G28" s="30"/>
      <c r="H28" s="30"/>
      <c r="I28" s="30"/>
      <c r="J28" s="30"/>
      <c r="K28" s="29" t="s">
        <v>4123</v>
      </c>
      <c r="L28" s="29" t="s">
        <v>3</v>
      </c>
      <c r="M28" t="s">
        <v>602</v>
      </c>
      <c r="N28" s="30"/>
      <c r="O28" s="30"/>
      <c r="Z28" s="35" t="str">
        <f t="shared" si="0"/>
        <v>Lasius</v>
      </c>
      <c r="AA28" s="30">
        <v>527182</v>
      </c>
      <c r="AB28" s="30" t="s">
        <v>1080</v>
      </c>
    </row>
    <row r="29" spans="1:29" ht="14.5" customHeight="1" x14ac:dyDescent="0.2">
      <c r="A29" s="34" t="s">
        <v>3822</v>
      </c>
      <c r="B29" s="30" t="s">
        <v>3307</v>
      </c>
      <c r="C29" s="30" t="s">
        <v>3307</v>
      </c>
      <c r="E29" s="29" t="s">
        <v>3308</v>
      </c>
      <c r="L29" s="29" t="s">
        <v>3309</v>
      </c>
      <c r="M29" s="36"/>
      <c r="Z29" s="35">
        <f t="shared" si="0"/>
        <v>0</v>
      </c>
      <c r="AA29" s="30"/>
      <c r="AB29" s="30"/>
      <c r="AC29" s="29" t="s">
        <v>4256</v>
      </c>
    </row>
    <row r="30" spans="1:29" ht="14.5" customHeight="1" x14ac:dyDescent="0.2">
      <c r="A30" s="34" t="s">
        <v>3056</v>
      </c>
      <c r="B30" s="30" t="s">
        <v>2573</v>
      </c>
      <c r="C30" s="30" t="s">
        <v>2652</v>
      </c>
      <c r="D30" s="29" t="s">
        <v>3747</v>
      </c>
      <c r="E30" s="29" t="s">
        <v>2653</v>
      </c>
      <c r="L30" s="29" t="s">
        <v>0</v>
      </c>
      <c r="M30" s="36"/>
      <c r="Z30" s="35">
        <f t="shared" si="0"/>
        <v>0</v>
      </c>
      <c r="AA30" s="30" t="s">
        <v>2573</v>
      </c>
      <c r="AB30" s="30" t="s">
        <v>2652</v>
      </c>
    </row>
    <row r="31" spans="1:29" ht="14.5" customHeight="1" x14ac:dyDescent="0.2">
      <c r="A31" s="26" t="s">
        <v>3018</v>
      </c>
      <c r="B31" s="30" t="s">
        <v>2573</v>
      </c>
      <c r="C31" s="30" t="s">
        <v>2605</v>
      </c>
      <c r="D31" s="29" t="s">
        <v>3747</v>
      </c>
      <c r="E31" s="29" t="s">
        <v>2606</v>
      </c>
      <c r="K31" s="30" t="s">
        <v>330</v>
      </c>
      <c r="L31" s="38" t="s">
        <v>432</v>
      </c>
      <c r="M31" s="40" t="s">
        <v>486</v>
      </c>
      <c r="N31" s="30">
        <v>2019</v>
      </c>
      <c r="Q31" s="48" t="s">
        <v>3199</v>
      </c>
      <c r="Z31" s="35" t="str">
        <f t="shared" si="0"/>
        <v>Formica</v>
      </c>
      <c r="AA31" s="30" t="s">
        <v>2573</v>
      </c>
      <c r="AB31" s="30" t="s">
        <v>2605</v>
      </c>
    </row>
    <row r="32" spans="1:29" ht="14.5" customHeight="1" x14ac:dyDescent="0.2">
      <c r="A32" s="34" t="s">
        <v>3061</v>
      </c>
      <c r="B32" s="30" t="s">
        <v>2573</v>
      </c>
      <c r="C32" s="30" t="s">
        <v>2661</v>
      </c>
      <c r="D32" s="29" t="s">
        <v>3747</v>
      </c>
      <c r="E32" s="29" t="s">
        <v>2662</v>
      </c>
      <c r="K32" s="30" t="s">
        <v>330</v>
      </c>
      <c r="L32" s="38" t="s">
        <v>432</v>
      </c>
      <c r="M32" s="40" t="s">
        <v>486</v>
      </c>
      <c r="N32" s="30">
        <v>2019</v>
      </c>
      <c r="Q32" s="48" t="s">
        <v>3199</v>
      </c>
      <c r="Z32" s="35" t="str">
        <f t="shared" si="0"/>
        <v>Formica</v>
      </c>
      <c r="AA32" s="30" t="s">
        <v>2573</v>
      </c>
      <c r="AB32" s="30" t="s">
        <v>2661</v>
      </c>
    </row>
    <row r="33" spans="1:28" ht="14.5" customHeight="1" x14ac:dyDescent="0.2">
      <c r="A33" s="34" t="s">
        <v>3020</v>
      </c>
      <c r="B33" s="30" t="s">
        <v>2573</v>
      </c>
      <c r="C33" s="30" t="s">
        <v>2609</v>
      </c>
      <c r="D33" s="29" t="s">
        <v>3747</v>
      </c>
      <c r="E33" s="29" t="s">
        <v>2610</v>
      </c>
      <c r="L33" s="29" t="s">
        <v>34</v>
      </c>
      <c r="M33" s="36"/>
      <c r="Z33" s="35">
        <f t="shared" si="0"/>
        <v>0</v>
      </c>
      <c r="AA33" s="30" t="s">
        <v>2573</v>
      </c>
      <c r="AB33" s="30" t="s">
        <v>2609</v>
      </c>
    </row>
    <row r="34" spans="1:28" ht="14.5" customHeight="1" x14ac:dyDescent="0.2">
      <c r="A34" s="26" t="s">
        <v>3021</v>
      </c>
      <c r="B34" s="30" t="s">
        <v>2573</v>
      </c>
      <c r="C34" s="30" t="s">
        <v>2609</v>
      </c>
      <c r="D34" s="29" t="s">
        <v>3747</v>
      </c>
      <c r="E34" s="29" t="s">
        <v>2611</v>
      </c>
      <c r="K34" s="30" t="s">
        <v>330</v>
      </c>
      <c r="L34" s="38" t="s">
        <v>432</v>
      </c>
      <c r="M34" s="40" t="s">
        <v>486</v>
      </c>
      <c r="N34" s="30">
        <v>2019</v>
      </c>
      <c r="Z34" s="35" t="str">
        <f t="shared" ref="Z34:Z65" si="1">IF(LEFT(M34,4)=LEFT(L34,4),L34,0)</f>
        <v>Formica</v>
      </c>
      <c r="AA34" s="30" t="s">
        <v>2573</v>
      </c>
      <c r="AB34" s="30" t="s">
        <v>2609</v>
      </c>
    </row>
    <row r="35" spans="1:28" ht="14.5" customHeight="1" x14ac:dyDescent="0.2">
      <c r="A35" s="34" t="s">
        <v>3022</v>
      </c>
      <c r="B35" s="30" t="s">
        <v>2573</v>
      </c>
      <c r="C35" s="30" t="s">
        <v>2609</v>
      </c>
      <c r="D35" s="29" t="s">
        <v>3747</v>
      </c>
      <c r="E35" s="29" t="s">
        <v>2612</v>
      </c>
      <c r="L35" s="29" t="s">
        <v>34</v>
      </c>
      <c r="M35" s="36"/>
      <c r="Z35" s="35">
        <f t="shared" si="1"/>
        <v>0</v>
      </c>
      <c r="AA35" s="30" t="s">
        <v>2573</v>
      </c>
      <c r="AB35" s="30" t="s">
        <v>2609</v>
      </c>
    </row>
    <row r="36" spans="1:28" ht="14.5" customHeight="1" x14ac:dyDescent="0.2">
      <c r="A36" s="34" t="s">
        <v>3023</v>
      </c>
      <c r="B36" s="30" t="s">
        <v>2573</v>
      </c>
      <c r="C36" s="30" t="s">
        <v>2609</v>
      </c>
      <c r="D36" s="29" t="s">
        <v>3747</v>
      </c>
      <c r="E36" s="29" t="s">
        <v>2613</v>
      </c>
      <c r="K36" s="30" t="s">
        <v>330</v>
      </c>
      <c r="L36" s="38" t="s">
        <v>432</v>
      </c>
      <c r="M36" s="40" t="s">
        <v>486</v>
      </c>
      <c r="N36" s="30">
        <v>2019</v>
      </c>
      <c r="Z36" s="35" t="str">
        <f t="shared" si="1"/>
        <v>Formica</v>
      </c>
      <c r="AA36" s="30" t="s">
        <v>2573</v>
      </c>
      <c r="AB36" s="30" t="s">
        <v>2609</v>
      </c>
    </row>
    <row r="37" spans="1:28" ht="14.5" customHeight="1" x14ac:dyDescent="0.2">
      <c r="A37" s="26" t="s">
        <v>3024</v>
      </c>
      <c r="B37" s="30" t="s">
        <v>2573</v>
      </c>
      <c r="C37" s="30" t="s">
        <v>2609</v>
      </c>
      <c r="D37" s="29" t="s">
        <v>3747</v>
      </c>
      <c r="E37" s="29" t="s">
        <v>2614</v>
      </c>
      <c r="L37" s="29" t="s">
        <v>34</v>
      </c>
      <c r="M37" s="36"/>
      <c r="Z37" s="35">
        <f t="shared" si="1"/>
        <v>0</v>
      </c>
      <c r="AA37" s="30" t="s">
        <v>2573</v>
      </c>
      <c r="AB37" s="30" t="s">
        <v>2609</v>
      </c>
    </row>
    <row r="38" spans="1:28" ht="14.5" customHeight="1" x14ac:dyDescent="0.2">
      <c r="A38" s="26" t="s">
        <v>3066</v>
      </c>
      <c r="B38" s="30" t="s">
        <v>2573</v>
      </c>
      <c r="C38" s="30" t="s">
        <v>2670</v>
      </c>
      <c r="D38" s="29" t="s">
        <v>3747</v>
      </c>
      <c r="E38" s="29" t="s">
        <v>2671</v>
      </c>
      <c r="L38" s="29" t="s">
        <v>0</v>
      </c>
      <c r="M38" s="36"/>
      <c r="Z38" s="35">
        <f t="shared" si="1"/>
        <v>0</v>
      </c>
      <c r="AA38" s="30" t="s">
        <v>2573</v>
      </c>
      <c r="AB38" s="30" t="s">
        <v>2670</v>
      </c>
    </row>
    <row r="39" spans="1:28" ht="14.5" customHeight="1" x14ac:dyDescent="0.2">
      <c r="A39" s="34" t="s">
        <v>3067</v>
      </c>
      <c r="B39" s="30" t="s">
        <v>2573</v>
      </c>
      <c r="C39" s="30" t="s">
        <v>2670</v>
      </c>
      <c r="D39" s="29" t="s">
        <v>3747</v>
      </c>
      <c r="E39" s="29" t="s">
        <v>2672</v>
      </c>
      <c r="L39" s="29" t="s">
        <v>0</v>
      </c>
      <c r="M39" s="36"/>
      <c r="Z39" s="35">
        <f t="shared" si="1"/>
        <v>0</v>
      </c>
      <c r="AA39" s="30" t="s">
        <v>2573</v>
      </c>
      <c r="AB39" s="30" t="s">
        <v>2670</v>
      </c>
    </row>
    <row r="40" spans="1:28" ht="14.5" customHeight="1" x14ac:dyDescent="0.2">
      <c r="A40" s="34" t="s">
        <v>2989</v>
      </c>
      <c r="B40" s="30" t="s">
        <v>2573</v>
      </c>
      <c r="C40" s="30" t="s">
        <v>2574</v>
      </c>
      <c r="D40" s="29" t="s">
        <v>3747</v>
      </c>
      <c r="E40" s="29" t="s">
        <v>2575</v>
      </c>
      <c r="L40" s="29" t="s">
        <v>34</v>
      </c>
      <c r="M40" s="36"/>
      <c r="Z40" s="35">
        <f t="shared" si="1"/>
        <v>0</v>
      </c>
      <c r="AA40" s="30" t="s">
        <v>2573</v>
      </c>
      <c r="AB40" s="30" t="s">
        <v>2574</v>
      </c>
    </row>
    <row r="41" spans="1:28" ht="14.5" customHeight="1" x14ac:dyDescent="0.2">
      <c r="A41" s="26" t="s">
        <v>3027</v>
      </c>
      <c r="B41" s="30" t="s">
        <v>2573</v>
      </c>
      <c r="C41" s="30" t="s">
        <v>2618</v>
      </c>
      <c r="D41" s="29" t="s">
        <v>3747</v>
      </c>
      <c r="E41" s="29" t="s">
        <v>2619</v>
      </c>
      <c r="K41" s="30" t="s">
        <v>330</v>
      </c>
      <c r="L41" s="38" t="s">
        <v>432</v>
      </c>
      <c r="M41" s="40" t="s">
        <v>486</v>
      </c>
      <c r="N41" s="30">
        <v>2019</v>
      </c>
      <c r="Z41" s="35" t="str">
        <f t="shared" si="1"/>
        <v>Formica</v>
      </c>
      <c r="AA41" s="30" t="s">
        <v>2573</v>
      </c>
      <c r="AB41" s="30" t="s">
        <v>2618</v>
      </c>
    </row>
    <row r="42" spans="1:28" ht="14.5" customHeight="1" x14ac:dyDescent="0.2">
      <c r="A42" s="34" t="s">
        <v>3028</v>
      </c>
      <c r="B42" s="30" t="s">
        <v>2573</v>
      </c>
      <c r="C42" s="30" t="s">
        <v>2618</v>
      </c>
      <c r="D42" s="29" t="s">
        <v>3747</v>
      </c>
      <c r="E42" s="29" t="s">
        <v>2620</v>
      </c>
      <c r="L42" s="29" t="s">
        <v>34</v>
      </c>
      <c r="M42" s="36"/>
      <c r="Z42" s="35">
        <f t="shared" si="1"/>
        <v>0</v>
      </c>
      <c r="AA42" s="30" t="s">
        <v>2573</v>
      </c>
      <c r="AB42" s="30" t="s">
        <v>2618</v>
      </c>
    </row>
    <row r="43" spans="1:28" ht="14.5" customHeight="1" x14ac:dyDescent="0.2">
      <c r="A43" s="34" t="s">
        <v>3029</v>
      </c>
      <c r="B43" s="30" t="s">
        <v>2573</v>
      </c>
      <c r="C43" s="30" t="s">
        <v>2618</v>
      </c>
      <c r="D43" s="29" t="s">
        <v>3747</v>
      </c>
      <c r="E43" s="29" t="s">
        <v>2621</v>
      </c>
      <c r="K43" s="30" t="s">
        <v>330</v>
      </c>
      <c r="L43" s="38" t="s">
        <v>432</v>
      </c>
      <c r="M43" s="40" t="s">
        <v>486</v>
      </c>
      <c r="N43" s="30">
        <v>2019</v>
      </c>
      <c r="Z43" s="35" t="str">
        <f t="shared" si="1"/>
        <v>Formica</v>
      </c>
      <c r="AA43" s="30" t="s">
        <v>2573</v>
      </c>
      <c r="AB43" s="30" t="s">
        <v>2618</v>
      </c>
    </row>
    <row r="44" spans="1:28" ht="14.5" customHeight="1" x14ac:dyDescent="0.2">
      <c r="A44" s="26" t="s">
        <v>3030</v>
      </c>
      <c r="B44" s="30" t="s">
        <v>2573</v>
      </c>
      <c r="C44" s="30" t="s">
        <v>2622</v>
      </c>
      <c r="D44" s="29" t="s">
        <v>3747</v>
      </c>
      <c r="E44" s="29" t="s">
        <v>2623</v>
      </c>
      <c r="K44" s="30" t="s">
        <v>330</v>
      </c>
      <c r="L44" s="38" t="s">
        <v>432</v>
      </c>
      <c r="M44" s="40" t="s">
        <v>510</v>
      </c>
      <c r="N44" s="29">
        <v>2019</v>
      </c>
      <c r="Z44" s="35" t="str">
        <f t="shared" si="1"/>
        <v>Formica</v>
      </c>
      <c r="AA44" s="30" t="s">
        <v>2573</v>
      </c>
      <c r="AB44" s="30" t="s">
        <v>2622</v>
      </c>
    </row>
    <row r="45" spans="1:28" ht="14.5" customHeight="1" x14ac:dyDescent="0.2">
      <c r="A45" s="34" t="s">
        <v>3019</v>
      </c>
      <c r="B45" s="30" t="s">
        <v>2573</v>
      </c>
      <c r="C45" s="30" t="s">
        <v>2607</v>
      </c>
      <c r="D45" s="29" t="s">
        <v>3747</v>
      </c>
      <c r="E45" s="29" t="s">
        <v>2608</v>
      </c>
      <c r="L45" s="29" t="s">
        <v>29</v>
      </c>
      <c r="M45" s="36"/>
      <c r="Z45" s="35">
        <f t="shared" si="1"/>
        <v>0</v>
      </c>
      <c r="AA45" s="30" t="s">
        <v>2573</v>
      </c>
      <c r="AB45" s="30" t="s">
        <v>2607</v>
      </c>
    </row>
    <row r="46" spans="1:28" ht="14.5" customHeight="1" x14ac:dyDescent="0.2">
      <c r="A46" s="26" t="s">
        <v>3057</v>
      </c>
      <c r="B46" s="30" t="s">
        <v>2573</v>
      </c>
      <c r="C46" s="30" t="s">
        <v>2654</v>
      </c>
      <c r="D46" s="29" t="s">
        <v>3747</v>
      </c>
      <c r="E46" s="29" t="s">
        <v>2655</v>
      </c>
      <c r="L46" s="29" t="s">
        <v>115</v>
      </c>
      <c r="M46" s="36"/>
      <c r="Z46" s="35">
        <f t="shared" si="1"/>
        <v>0</v>
      </c>
      <c r="AA46" s="30" t="s">
        <v>2573</v>
      </c>
      <c r="AB46" s="30" t="s">
        <v>2654</v>
      </c>
    </row>
    <row r="47" spans="1:28" ht="14.5" customHeight="1" x14ac:dyDescent="0.2">
      <c r="A47" s="34" t="s">
        <v>3058</v>
      </c>
      <c r="B47" s="30" t="s">
        <v>2573</v>
      </c>
      <c r="C47" s="30" t="s">
        <v>2654</v>
      </c>
      <c r="D47" s="29" t="s">
        <v>3747</v>
      </c>
      <c r="E47" s="29" t="s">
        <v>2656</v>
      </c>
      <c r="K47" s="30" t="s">
        <v>330</v>
      </c>
      <c r="L47" s="38" t="s">
        <v>432</v>
      </c>
      <c r="M47" s="40" t="s">
        <v>486</v>
      </c>
      <c r="N47" s="30">
        <v>2019</v>
      </c>
      <c r="Z47" s="35" t="str">
        <f t="shared" si="1"/>
        <v>Formica</v>
      </c>
      <c r="AA47" s="30" t="s">
        <v>2573</v>
      </c>
      <c r="AB47" s="30" t="s">
        <v>2654</v>
      </c>
    </row>
    <row r="48" spans="1:28" ht="14.5" customHeight="1" x14ac:dyDescent="0.2">
      <c r="A48" s="34" t="s">
        <v>3025</v>
      </c>
      <c r="B48" s="30" t="s">
        <v>2573</v>
      </c>
      <c r="C48" s="30" t="s">
        <v>2615</v>
      </c>
      <c r="D48" s="29" t="s">
        <v>3747</v>
      </c>
      <c r="E48" s="29" t="s">
        <v>2616</v>
      </c>
      <c r="L48" s="29" t="s">
        <v>34</v>
      </c>
      <c r="M48" s="36"/>
      <c r="Z48" s="35">
        <f t="shared" si="1"/>
        <v>0</v>
      </c>
      <c r="AA48" s="30" t="s">
        <v>2573</v>
      </c>
      <c r="AB48" s="30" t="s">
        <v>2615</v>
      </c>
    </row>
    <row r="49" spans="1:28" ht="14.5" customHeight="1" x14ac:dyDescent="0.2">
      <c r="A49" s="34" t="s">
        <v>3026</v>
      </c>
      <c r="B49" s="30" t="s">
        <v>2573</v>
      </c>
      <c r="C49" s="30" t="s">
        <v>2615</v>
      </c>
      <c r="D49" s="29" t="s">
        <v>3747</v>
      </c>
      <c r="E49" s="29" t="s">
        <v>2617</v>
      </c>
      <c r="L49" s="29" t="s">
        <v>34</v>
      </c>
      <c r="M49" s="36"/>
      <c r="Z49" s="35">
        <f t="shared" si="1"/>
        <v>0</v>
      </c>
      <c r="AA49" s="30" t="s">
        <v>2573</v>
      </c>
      <c r="AB49" s="30" t="s">
        <v>2615</v>
      </c>
    </row>
    <row r="50" spans="1:28" ht="14.5" customHeight="1" x14ac:dyDescent="0.2">
      <c r="A50" s="34" t="s">
        <v>3059</v>
      </c>
      <c r="B50" s="30" t="s">
        <v>2573</v>
      </c>
      <c r="C50" s="30" t="s">
        <v>2657</v>
      </c>
      <c r="D50" s="29" t="s">
        <v>3747</v>
      </c>
      <c r="E50" s="29" t="s">
        <v>2658</v>
      </c>
      <c r="K50" s="30" t="s">
        <v>330</v>
      </c>
      <c r="L50" s="38" t="s">
        <v>432</v>
      </c>
      <c r="M50" s="40" t="s">
        <v>486</v>
      </c>
      <c r="N50" s="30">
        <v>2019</v>
      </c>
      <c r="Z50" s="35" t="str">
        <f t="shared" si="1"/>
        <v>Formica</v>
      </c>
      <c r="AA50" s="30" t="s">
        <v>2573</v>
      </c>
      <c r="AB50" s="30" t="s">
        <v>2657</v>
      </c>
    </row>
    <row r="51" spans="1:28" ht="14.5" customHeight="1" x14ac:dyDescent="0.2">
      <c r="A51" s="26" t="s">
        <v>3060</v>
      </c>
      <c r="B51" s="30" t="s">
        <v>2573</v>
      </c>
      <c r="C51" s="30" t="s">
        <v>2659</v>
      </c>
      <c r="D51" s="29" t="s">
        <v>3747</v>
      </c>
      <c r="E51" s="29" t="s">
        <v>2660</v>
      </c>
      <c r="K51" s="29" t="s">
        <v>330</v>
      </c>
      <c r="L51" s="29" t="s">
        <v>110</v>
      </c>
      <c r="M51" s="36" t="s">
        <v>694</v>
      </c>
      <c r="N51" s="30">
        <v>2019</v>
      </c>
      <c r="Z51" s="35" t="str">
        <f t="shared" si="1"/>
        <v>Manica</v>
      </c>
      <c r="AA51" s="30" t="s">
        <v>2573</v>
      </c>
      <c r="AB51" s="30" t="s">
        <v>2659</v>
      </c>
    </row>
    <row r="52" spans="1:28" ht="14.5" customHeight="1" x14ac:dyDescent="0.2">
      <c r="A52" s="34" t="s">
        <v>3062</v>
      </c>
      <c r="B52" s="30" t="s">
        <v>2573</v>
      </c>
      <c r="C52" s="30" t="s">
        <v>2663</v>
      </c>
      <c r="D52" s="29" t="s">
        <v>3747</v>
      </c>
      <c r="E52" s="29" t="s">
        <v>2664</v>
      </c>
      <c r="L52" s="29" t="s">
        <v>0</v>
      </c>
      <c r="M52" s="36"/>
      <c r="Z52" s="35">
        <f t="shared" si="1"/>
        <v>0</v>
      </c>
      <c r="AA52" s="30" t="s">
        <v>2573</v>
      </c>
      <c r="AB52" s="30" t="s">
        <v>2663</v>
      </c>
    </row>
    <row r="53" spans="1:28" ht="14.5" customHeight="1" x14ac:dyDescent="0.2">
      <c r="A53" s="26" t="s">
        <v>3033</v>
      </c>
      <c r="B53" s="30" t="s">
        <v>2573</v>
      </c>
      <c r="C53" s="30" t="s">
        <v>2627</v>
      </c>
      <c r="D53" s="29" t="s">
        <v>3747</v>
      </c>
      <c r="E53" s="29" t="s">
        <v>2628</v>
      </c>
      <c r="K53" s="29" t="s">
        <v>330</v>
      </c>
      <c r="L53" s="29" t="s">
        <v>0</v>
      </c>
      <c r="M53" s="36" t="s">
        <v>756</v>
      </c>
      <c r="Z53" s="35" t="str">
        <f t="shared" si="1"/>
        <v>Myrmica</v>
      </c>
      <c r="AA53" s="30" t="s">
        <v>2573</v>
      </c>
      <c r="AB53" s="30" t="s">
        <v>2627</v>
      </c>
    </row>
    <row r="54" spans="1:28" ht="14.5" customHeight="1" x14ac:dyDescent="0.2">
      <c r="A54" s="34" t="s">
        <v>3064</v>
      </c>
      <c r="B54" s="30" t="s">
        <v>2573</v>
      </c>
      <c r="C54" s="30" t="s">
        <v>2667</v>
      </c>
      <c r="D54" s="29" t="s">
        <v>3747</v>
      </c>
      <c r="E54" s="29" t="s">
        <v>2668</v>
      </c>
      <c r="H54"/>
      <c r="L54" s="29" t="s">
        <v>0</v>
      </c>
      <c r="M54" s="36"/>
      <c r="Z54" s="35">
        <f t="shared" si="1"/>
        <v>0</v>
      </c>
      <c r="AA54" s="30" t="s">
        <v>2573</v>
      </c>
      <c r="AB54" s="30" t="s">
        <v>2667</v>
      </c>
    </row>
    <row r="55" spans="1:28" ht="14.5" customHeight="1" x14ac:dyDescent="0.2">
      <c r="A55" s="34" t="s">
        <v>3065</v>
      </c>
      <c r="B55" s="30" t="s">
        <v>2573</v>
      </c>
      <c r="C55" s="30" t="s">
        <v>2667</v>
      </c>
      <c r="D55" s="29" t="s">
        <v>3747</v>
      </c>
      <c r="E55" s="29" t="s">
        <v>2669</v>
      </c>
      <c r="K55" s="30" t="s">
        <v>330</v>
      </c>
      <c r="L55" s="38" t="s">
        <v>432</v>
      </c>
      <c r="M55" s="36" t="s">
        <v>3198</v>
      </c>
      <c r="N55" s="30">
        <v>2019</v>
      </c>
      <c r="Z55" s="35">
        <f t="shared" si="1"/>
        <v>0</v>
      </c>
      <c r="AA55" s="30" t="s">
        <v>2573</v>
      </c>
      <c r="AB55" s="30" t="s">
        <v>2667</v>
      </c>
    </row>
    <row r="56" spans="1:28" ht="14.5" customHeight="1" x14ac:dyDescent="0.2">
      <c r="A56" s="26" t="s">
        <v>3063</v>
      </c>
      <c r="B56" s="30" t="s">
        <v>2573</v>
      </c>
      <c r="C56" s="30" t="s">
        <v>2665</v>
      </c>
      <c r="D56" s="29" t="s">
        <v>3747</v>
      </c>
      <c r="E56" s="29" t="s">
        <v>2666</v>
      </c>
      <c r="L56" s="29" t="s">
        <v>34</v>
      </c>
      <c r="M56" s="36"/>
      <c r="Z56" s="35">
        <f t="shared" si="1"/>
        <v>0</v>
      </c>
      <c r="AA56" s="30" t="s">
        <v>2573</v>
      </c>
      <c r="AB56" s="30" t="s">
        <v>2665</v>
      </c>
    </row>
    <row r="57" spans="1:28" ht="14.5" customHeight="1" x14ac:dyDescent="0.2">
      <c r="A57" s="34" t="s">
        <v>3034</v>
      </c>
      <c r="B57" s="30" t="s">
        <v>2573</v>
      </c>
      <c r="C57" s="30" t="s">
        <v>2629</v>
      </c>
      <c r="E57" s="29" t="s">
        <v>2630</v>
      </c>
      <c r="L57" s="29" t="s">
        <v>34</v>
      </c>
      <c r="M57" s="36"/>
      <c r="Z57" s="35">
        <f t="shared" si="1"/>
        <v>0</v>
      </c>
      <c r="AA57" s="30" t="s">
        <v>2573</v>
      </c>
      <c r="AB57" s="30" t="s">
        <v>2629</v>
      </c>
    </row>
    <row r="58" spans="1:28" ht="14.5" customHeight="1" x14ac:dyDescent="0.2">
      <c r="A58" s="34" t="s">
        <v>3035</v>
      </c>
      <c r="B58" s="30" t="s">
        <v>2573</v>
      </c>
      <c r="C58" s="30" t="s">
        <v>2629</v>
      </c>
      <c r="E58" s="29" t="s">
        <v>2631</v>
      </c>
      <c r="L58" s="29" t="s">
        <v>34</v>
      </c>
      <c r="M58" s="36"/>
      <c r="Z58" s="35">
        <f t="shared" si="1"/>
        <v>0</v>
      </c>
      <c r="AA58" s="30" t="s">
        <v>2573</v>
      </c>
      <c r="AB58" s="30" t="s">
        <v>2629</v>
      </c>
    </row>
    <row r="59" spans="1:28" x14ac:dyDescent="0.2">
      <c r="A59" s="26" t="s">
        <v>3036</v>
      </c>
      <c r="B59" s="30" t="s">
        <v>2573</v>
      </c>
      <c r="C59" s="30" t="s">
        <v>2629</v>
      </c>
      <c r="E59" s="29" t="s">
        <v>2632</v>
      </c>
      <c r="L59" s="29" t="s">
        <v>34</v>
      </c>
      <c r="M59" s="36"/>
      <c r="Z59" s="35">
        <f t="shared" si="1"/>
        <v>0</v>
      </c>
      <c r="AA59" s="30" t="s">
        <v>2573</v>
      </c>
      <c r="AB59" s="30" t="s">
        <v>2629</v>
      </c>
    </row>
    <row r="60" spans="1:28" ht="14.5" customHeight="1" x14ac:dyDescent="0.2">
      <c r="A60" s="34" t="s">
        <v>3037</v>
      </c>
      <c r="B60" s="30" t="s">
        <v>2573</v>
      </c>
      <c r="C60" s="30" t="s">
        <v>2629</v>
      </c>
      <c r="E60" s="29" t="s">
        <v>2633</v>
      </c>
      <c r="L60" s="29" t="s">
        <v>34</v>
      </c>
      <c r="M60" s="36"/>
      <c r="Z60" s="35">
        <f t="shared" si="1"/>
        <v>0</v>
      </c>
      <c r="AA60" s="30" t="s">
        <v>2573</v>
      </c>
      <c r="AB60" s="30" t="s">
        <v>2629</v>
      </c>
    </row>
    <row r="61" spans="1:28" ht="14.5" customHeight="1" x14ac:dyDescent="0.2">
      <c r="A61" s="34" t="s">
        <v>3038</v>
      </c>
      <c r="B61" s="30" t="s">
        <v>2573</v>
      </c>
      <c r="C61" s="30" t="s">
        <v>2629</v>
      </c>
      <c r="E61" s="29" t="s">
        <v>2634</v>
      </c>
      <c r="L61" s="29" t="s">
        <v>34</v>
      </c>
      <c r="M61" s="36"/>
      <c r="Z61" s="35">
        <f t="shared" si="1"/>
        <v>0</v>
      </c>
      <c r="AA61" s="30" t="s">
        <v>2573</v>
      </c>
      <c r="AB61" s="30" t="s">
        <v>2629</v>
      </c>
    </row>
    <row r="62" spans="1:28" ht="14.5" customHeight="1" x14ac:dyDescent="0.2">
      <c r="A62" s="26" t="s">
        <v>3039</v>
      </c>
      <c r="B62" s="30" t="s">
        <v>2573</v>
      </c>
      <c r="C62" s="30" t="s">
        <v>2629</v>
      </c>
      <c r="E62" s="29" t="s">
        <v>2635</v>
      </c>
      <c r="L62" s="29" t="s">
        <v>34</v>
      </c>
      <c r="M62" s="36"/>
      <c r="Z62" s="35">
        <f t="shared" si="1"/>
        <v>0</v>
      </c>
      <c r="AA62" s="30" t="s">
        <v>2573</v>
      </c>
      <c r="AB62" s="30" t="s">
        <v>2629</v>
      </c>
    </row>
    <row r="63" spans="1:28" ht="14.5" customHeight="1" x14ac:dyDescent="0.2">
      <c r="A63" s="34" t="s">
        <v>3040</v>
      </c>
      <c r="B63" s="30" t="s">
        <v>2573</v>
      </c>
      <c r="C63" s="30" t="s">
        <v>2629</v>
      </c>
      <c r="E63" s="29" t="s">
        <v>2636</v>
      </c>
      <c r="L63" s="29" t="s">
        <v>34</v>
      </c>
      <c r="M63" s="36"/>
      <c r="Z63" s="35">
        <f t="shared" si="1"/>
        <v>0</v>
      </c>
      <c r="AA63" s="30" t="s">
        <v>2573</v>
      </c>
      <c r="AB63" s="30" t="s">
        <v>2629</v>
      </c>
    </row>
    <row r="64" spans="1:28" ht="14.5" customHeight="1" x14ac:dyDescent="0.2">
      <c r="A64" s="34" t="s">
        <v>3041</v>
      </c>
      <c r="B64" s="30" t="s">
        <v>2573</v>
      </c>
      <c r="C64" s="30" t="s">
        <v>2629</v>
      </c>
      <c r="E64" s="29" t="s">
        <v>2637</v>
      </c>
      <c r="L64" s="29" t="s">
        <v>34</v>
      </c>
      <c r="M64" s="36"/>
      <c r="Z64" s="35">
        <f t="shared" si="1"/>
        <v>0</v>
      </c>
      <c r="AA64" s="30" t="s">
        <v>2573</v>
      </c>
      <c r="AB64" s="30" t="s">
        <v>2629</v>
      </c>
    </row>
    <row r="65" spans="1:28" ht="14.5" customHeight="1" x14ac:dyDescent="0.2">
      <c r="A65" s="26" t="s">
        <v>3042</v>
      </c>
      <c r="B65" s="30" t="s">
        <v>2573</v>
      </c>
      <c r="C65" s="30" t="s">
        <v>2629</v>
      </c>
      <c r="E65" s="29" t="s">
        <v>2638</v>
      </c>
      <c r="L65" s="29" t="s">
        <v>34</v>
      </c>
      <c r="M65" s="36"/>
      <c r="Z65" s="35">
        <f t="shared" si="1"/>
        <v>0</v>
      </c>
      <c r="AA65" s="30" t="s">
        <v>2573</v>
      </c>
      <c r="AB65" s="30" t="s">
        <v>2629</v>
      </c>
    </row>
    <row r="66" spans="1:28" ht="14.5" customHeight="1" x14ac:dyDescent="0.2">
      <c r="A66" s="34" t="s">
        <v>3043</v>
      </c>
      <c r="B66" s="30" t="s">
        <v>2573</v>
      </c>
      <c r="C66" s="30" t="s">
        <v>2629</v>
      </c>
      <c r="E66" s="29" t="s">
        <v>2639</v>
      </c>
      <c r="L66" s="29" t="s">
        <v>34</v>
      </c>
      <c r="M66" s="36"/>
      <c r="Z66" s="35">
        <f t="shared" ref="Z66:Z82" si="2">IF(LEFT(M66,4)=LEFT(L66,4),L66,0)</f>
        <v>0</v>
      </c>
      <c r="AA66" s="30" t="s">
        <v>2573</v>
      </c>
      <c r="AB66" s="30" t="s">
        <v>2629</v>
      </c>
    </row>
    <row r="67" spans="1:28" ht="14.5" customHeight="1" x14ac:dyDescent="0.2">
      <c r="A67" s="34" t="s">
        <v>3044</v>
      </c>
      <c r="B67" s="30" t="s">
        <v>2573</v>
      </c>
      <c r="C67" s="30" t="s">
        <v>2629</v>
      </c>
      <c r="E67" s="29" t="s">
        <v>2640</v>
      </c>
      <c r="L67" s="29" t="s">
        <v>34</v>
      </c>
      <c r="M67" s="36"/>
      <c r="Z67" s="35">
        <f t="shared" si="2"/>
        <v>0</v>
      </c>
      <c r="AA67" s="30" t="s">
        <v>2573</v>
      </c>
      <c r="AB67" s="30" t="s">
        <v>2629</v>
      </c>
    </row>
    <row r="68" spans="1:28" ht="14.5" customHeight="1" x14ac:dyDescent="0.2">
      <c r="A68" s="26" t="s">
        <v>3045</v>
      </c>
      <c r="B68" s="30" t="s">
        <v>2573</v>
      </c>
      <c r="C68" s="30" t="s">
        <v>2629</v>
      </c>
      <c r="E68" s="29" t="s">
        <v>2641</v>
      </c>
      <c r="L68" s="29" t="s">
        <v>34</v>
      </c>
      <c r="M68" s="36"/>
      <c r="Z68" s="35">
        <f t="shared" si="2"/>
        <v>0</v>
      </c>
      <c r="AA68" s="30" t="s">
        <v>2573</v>
      </c>
      <c r="AB68" s="30" t="s">
        <v>2629</v>
      </c>
    </row>
    <row r="69" spans="1:28" ht="14.5" customHeight="1" x14ac:dyDescent="0.2">
      <c r="A69" s="34" t="s">
        <v>3046</v>
      </c>
      <c r="B69" s="30" t="s">
        <v>2573</v>
      </c>
      <c r="C69" s="30" t="s">
        <v>2629</v>
      </c>
      <c r="D69" s="30"/>
      <c r="E69" s="30" t="s">
        <v>2642</v>
      </c>
      <c r="F69" s="30"/>
      <c r="G69" s="30"/>
      <c r="H69" s="30"/>
      <c r="I69" s="30"/>
      <c r="J69" s="30"/>
      <c r="K69" s="30"/>
      <c r="L69" s="29" t="s">
        <v>34</v>
      </c>
      <c r="M69" s="34"/>
      <c r="N69" s="30"/>
      <c r="O69" s="30"/>
      <c r="Z69" s="35">
        <f t="shared" si="2"/>
        <v>0</v>
      </c>
      <c r="AA69" s="30" t="s">
        <v>2573</v>
      </c>
      <c r="AB69" s="30" t="s">
        <v>2629</v>
      </c>
    </row>
    <row r="70" spans="1:28" ht="14.5" customHeight="1" x14ac:dyDescent="0.2">
      <c r="A70" s="34" t="s">
        <v>3047</v>
      </c>
      <c r="B70" s="30" t="s">
        <v>2573</v>
      </c>
      <c r="C70" s="30" t="s">
        <v>2629</v>
      </c>
      <c r="E70" s="29" t="s">
        <v>2643</v>
      </c>
      <c r="L70" s="29" t="s">
        <v>34</v>
      </c>
      <c r="M70" s="36"/>
      <c r="Z70" s="35">
        <f t="shared" si="2"/>
        <v>0</v>
      </c>
      <c r="AA70" s="30" t="s">
        <v>2573</v>
      </c>
      <c r="AB70" s="30" t="s">
        <v>2629</v>
      </c>
    </row>
    <row r="71" spans="1:28" ht="14.5" customHeight="1" x14ac:dyDescent="0.2">
      <c r="A71" s="26" t="s">
        <v>3048</v>
      </c>
      <c r="B71" s="30" t="s">
        <v>2573</v>
      </c>
      <c r="C71" s="30" t="s">
        <v>2629</v>
      </c>
      <c r="E71" s="29" t="s">
        <v>2644</v>
      </c>
      <c r="L71" s="29" t="s">
        <v>34</v>
      </c>
      <c r="M71" s="36"/>
      <c r="Z71" s="35">
        <f t="shared" si="2"/>
        <v>0</v>
      </c>
      <c r="AA71" s="30" t="s">
        <v>2573</v>
      </c>
      <c r="AB71" s="30" t="s">
        <v>2629</v>
      </c>
    </row>
    <row r="72" spans="1:28" ht="14.5" customHeight="1" x14ac:dyDescent="0.2">
      <c r="A72" s="34" t="s">
        <v>3049</v>
      </c>
      <c r="B72" s="30" t="s">
        <v>2573</v>
      </c>
      <c r="C72" s="30" t="s">
        <v>2629</v>
      </c>
      <c r="E72" s="29" t="s">
        <v>2645</v>
      </c>
      <c r="L72" s="29" t="s">
        <v>34</v>
      </c>
      <c r="M72" s="36"/>
      <c r="Z72" s="35">
        <f t="shared" si="2"/>
        <v>0</v>
      </c>
      <c r="AA72" s="30" t="s">
        <v>2573</v>
      </c>
      <c r="AB72" s="30" t="s">
        <v>2629</v>
      </c>
    </row>
    <row r="73" spans="1:28" ht="14.5" customHeight="1" x14ac:dyDescent="0.2">
      <c r="A73" s="34" t="s">
        <v>3050</v>
      </c>
      <c r="B73" s="30" t="s">
        <v>2573</v>
      </c>
      <c r="C73" s="30" t="s">
        <v>2629</v>
      </c>
      <c r="D73" s="30"/>
      <c r="E73" s="30" t="s">
        <v>2646</v>
      </c>
      <c r="F73" s="30"/>
      <c r="G73" s="30"/>
      <c r="H73" s="30"/>
      <c r="I73" s="30"/>
      <c r="J73" s="30"/>
      <c r="K73" s="30"/>
      <c r="L73" s="29" t="s">
        <v>34</v>
      </c>
      <c r="M73" s="34"/>
      <c r="N73" s="30"/>
      <c r="O73" s="30"/>
      <c r="Z73" s="35">
        <f t="shared" si="2"/>
        <v>0</v>
      </c>
      <c r="AA73" s="30" t="s">
        <v>2573</v>
      </c>
      <c r="AB73" s="30" t="s">
        <v>2629</v>
      </c>
    </row>
    <row r="74" spans="1:28" ht="14.5" customHeight="1" x14ac:dyDescent="0.2">
      <c r="A74" s="26" t="s">
        <v>3051</v>
      </c>
      <c r="B74" s="30" t="s">
        <v>2573</v>
      </c>
      <c r="C74" s="30" t="s">
        <v>2629</v>
      </c>
      <c r="E74" s="29" t="s">
        <v>2647</v>
      </c>
      <c r="L74" s="29" t="s">
        <v>34</v>
      </c>
      <c r="M74" s="36"/>
      <c r="Z74" s="35">
        <f t="shared" si="2"/>
        <v>0</v>
      </c>
      <c r="AA74" s="30" t="s">
        <v>2573</v>
      </c>
      <c r="AB74" s="30" t="s">
        <v>2629</v>
      </c>
    </row>
    <row r="75" spans="1:28" ht="14.5" customHeight="1" x14ac:dyDescent="0.2">
      <c r="A75" s="34" t="s">
        <v>3052</v>
      </c>
      <c r="B75" s="30" t="s">
        <v>2573</v>
      </c>
      <c r="C75" s="30" t="s">
        <v>2629</v>
      </c>
      <c r="E75" s="29" t="s">
        <v>2648</v>
      </c>
      <c r="L75" s="29" t="s">
        <v>34</v>
      </c>
      <c r="M75" s="36"/>
      <c r="Z75" s="35">
        <f t="shared" si="2"/>
        <v>0</v>
      </c>
      <c r="AA75" s="30" t="s">
        <v>2573</v>
      </c>
      <c r="AB75" s="30" t="s">
        <v>2629</v>
      </c>
    </row>
    <row r="76" spans="1:28" ht="14.5" customHeight="1" x14ac:dyDescent="0.2">
      <c r="A76" s="34" t="s">
        <v>3053</v>
      </c>
      <c r="B76" s="30" t="s">
        <v>2573</v>
      </c>
      <c r="C76" s="30" t="s">
        <v>2629</v>
      </c>
      <c r="E76" s="29" t="s">
        <v>2649</v>
      </c>
      <c r="L76" s="29" t="s">
        <v>34</v>
      </c>
      <c r="M76" s="36"/>
      <c r="Z76" s="35">
        <f t="shared" si="2"/>
        <v>0</v>
      </c>
      <c r="AA76" s="30" t="s">
        <v>2573</v>
      </c>
      <c r="AB76" s="30" t="s">
        <v>2629</v>
      </c>
    </row>
    <row r="77" spans="1:28" ht="14.5" customHeight="1" x14ac:dyDescent="0.2">
      <c r="A77" s="26" t="s">
        <v>3054</v>
      </c>
      <c r="B77" s="30" t="s">
        <v>2573</v>
      </c>
      <c r="C77" s="30" t="s">
        <v>2629</v>
      </c>
      <c r="E77" s="29" t="s">
        <v>2650</v>
      </c>
      <c r="L77" s="29" t="s">
        <v>34</v>
      </c>
      <c r="M77" s="36"/>
      <c r="Z77" s="35">
        <f t="shared" si="2"/>
        <v>0</v>
      </c>
      <c r="AA77" s="30" t="s">
        <v>2573</v>
      </c>
      <c r="AB77" s="30" t="s">
        <v>2629</v>
      </c>
    </row>
    <row r="78" spans="1:28" ht="14.5" customHeight="1" x14ac:dyDescent="0.2">
      <c r="A78" s="34" t="s">
        <v>3055</v>
      </c>
      <c r="B78" s="30" t="s">
        <v>2573</v>
      </c>
      <c r="C78" s="30" t="s">
        <v>2629</v>
      </c>
      <c r="E78" s="29" t="s">
        <v>2651</v>
      </c>
      <c r="L78" s="29" t="s">
        <v>34</v>
      </c>
      <c r="M78" s="36"/>
      <c r="Z78" s="35">
        <f t="shared" si="2"/>
        <v>0</v>
      </c>
      <c r="AA78" s="30" t="s">
        <v>2573</v>
      </c>
      <c r="AB78" s="30" t="s">
        <v>2629</v>
      </c>
    </row>
    <row r="79" spans="1:28" ht="14.5" customHeight="1" x14ac:dyDescent="0.2">
      <c r="A79" s="34" t="s">
        <v>3031</v>
      </c>
      <c r="B79" s="30" t="s">
        <v>2573</v>
      </c>
      <c r="C79" s="30" t="s">
        <v>2624</v>
      </c>
      <c r="E79" s="29" t="s">
        <v>2625</v>
      </c>
      <c r="K79" s="30" t="s">
        <v>330</v>
      </c>
      <c r="L79" s="38" t="s">
        <v>432</v>
      </c>
      <c r="M79" s="40" t="s">
        <v>510</v>
      </c>
      <c r="N79" s="29">
        <v>2019</v>
      </c>
      <c r="Z79" s="35" t="str">
        <f t="shared" si="2"/>
        <v>Formica</v>
      </c>
      <c r="AA79" s="30" t="s">
        <v>2573</v>
      </c>
      <c r="AB79" s="30" t="s">
        <v>2624</v>
      </c>
    </row>
    <row r="80" spans="1:28" ht="14.5" customHeight="1" x14ac:dyDescent="0.2">
      <c r="A80" s="34" t="s">
        <v>3032</v>
      </c>
      <c r="B80" s="30" t="s">
        <v>2573</v>
      </c>
      <c r="C80" s="30" t="s">
        <v>2624</v>
      </c>
      <c r="E80" s="29" t="s">
        <v>2626</v>
      </c>
      <c r="K80" s="30" t="s">
        <v>330</v>
      </c>
      <c r="L80" s="38" t="s">
        <v>432</v>
      </c>
      <c r="M80" s="40" t="s">
        <v>510</v>
      </c>
      <c r="N80" s="30">
        <v>2019</v>
      </c>
      <c r="Z80" s="35" t="str">
        <f t="shared" si="2"/>
        <v>Formica</v>
      </c>
      <c r="AA80" s="30" t="s">
        <v>2573</v>
      </c>
      <c r="AB80" s="30" t="s">
        <v>2624</v>
      </c>
    </row>
    <row r="81" spans="1:28" ht="14.5" customHeight="1" x14ac:dyDescent="0.2">
      <c r="A81" s="34" t="s">
        <v>2990</v>
      </c>
      <c r="B81" s="30" t="s">
        <v>2573</v>
      </c>
      <c r="C81" s="30" t="s">
        <v>2576</v>
      </c>
      <c r="E81" s="29" t="s">
        <v>2577</v>
      </c>
      <c r="L81" s="29" t="s">
        <v>34</v>
      </c>
      <c r="M81" s="36"/>
      <c r="Z81" s="35">
        <f t="shared" si="2"/>
        <v>0</v>
      </c>
      <c r="AA81" s="30" t="s">
        <v>2573</v>
      </c>
      <c r="AB81" s="30" t="s">
        <v>2576</v>
      </c>
    </row>
    <row r="82" spans="1:28" x14ac:dyDescent="0.2">
      <c r="A82" s="26" t="s">
        <v>2991</v>
      </c>
      <c r="B82" s="30" t="s">
        <v>2573</v>
      </c>
      <c r="C82" s="30" t="s">
        <v>2576</v>
      </c>
      <c r="E82" s="29" t="s">
        <v>2578</v>
      </c>
      <c r="L82" s="29" t="s">
        <v>34</v>
      </c>
      <c r="M82" s="36"/>
      <c r="Z82" s="35">
        <f t="shared" si="2"/>
        <v>0</v>
      </c>
      <c r="AA82" s="30" t="s">
        <v>2573</v>
      </c>
      <c r="AB82" s="30" t="s">
        <v>2576</v>
      </c>
    </row>
    <row r="83" spans="1:28" x14ac:dyDescent="0.2">
      <c r="A83" s="34" t="s">
        <v>2992</v>
      </c>
      <c r="B83" s="30" t="s">
        <v>2573</v>
      </c>
      <c r="C83" s="30" t="s">
        <v>2576</v>
      </c>
      <c r="E83" s="29" t="s">
        <v>2579</v>
      </c>
      <c r="L83" s="29" t="s">
        <v>34</v>
      </c>
      <c r="M83" s="36"/>
      <c r="Z83" s="35">
        <f>IF(LEFT(Q83,4)=LEFT(L83,4),L83,0)</f>
        <v>0</v>
      </c>
      <c r="AA83" s="30" t="s">
        <v>2573</v>
      </c>
      <c r="AB83" s="30" t="s">
        <v>2576</v>
      </c>
    </row>
    <row r="84" spans="1:28" ht="14.5" customHeight="1" x14ac:dyDescent="0.2">
      <c r="A84" s="34" t="s">
        <v>2993</v>
      </c>
      <c r="B84" s="30" t="s">
        <v>2573</v>
      </c>
      <c r="C84" s="30" t="s">
        <v>2576</v>
      </c>
      <c r="E84" s="29" t="s">
        <v>2580</v>
      </c>
      <c r="L84" s="29" t="s">
        <v>34</v>
      </c>
      <c r="M84" s="36"/>
      <c r="Z84" s="35">
        <f t="shared" ref="Z84:Z126" si="3">IF(LEFT(M84,4)=LEFT(L84,4),L84,0)</f>
        <v>0</v>
      </c>
      <c r="AA84" s="30" t="s">
        <v>2573</v>
      </c>
      <c r="AB84" s="30" t="s">
        <v>2576</v>
      </c>
    </row>
    <row r="85" spans="1:28" ht="14.5" customHeight="1" x14ac:dyDescent="0.2">
      <c r="A85" s="26" t="s">
        <v>2994</v>
      </c>
      <c r="B85" s="30" t="s">
        <v>2573</v>
      </c>
      <c r="C85" s="30" t="s">
        <v>2576</v>
      </c>
      <c r="E85" s="29" t="s">
        <v>2581</v>
      </c>
      <c r="L85" s="29" t="s">
        <v>34</v>
      </c>
      <c r="M85" s="36"/>
      <c r="Z85" s="35">
        <f t="shared" si="3"/>
        <v>0</v>
      </c>
      <c r="AA85" s="30" t="s">
        <v>2573</v>
      </c>
      <c r="AB85" s="30" t="s">
        <v>2576</v>
      </c>
    </row>
    <row r="86" spans="1:28" ht="14.5" customHeight="1" x14ac:dyDescent="0.2">
      <c r="A86" s="34" t="s">
        <v>2995</v>
      </c>
      <c r="B86" s="30" t="s">
        <v>2573</v>
      </c>
      <c r="C86" s="30" t="s">
        <v>2576</v>
      </c>
      <c r="E86" s="29" t="s">
        <v>2582</v>
      </c>
      <c r="L86" s="29" t="s">
        <v>34</v>
      </c>
      <c r="M86" s="36"/>
      <c r="Z86" s="35">
        <f t="shared" si="3"/>
        <v>0</v>
      </c>
      <c r="AA86" s="30" t="s">
        <v>2573</v>
      </c>
      <c r="AB86" s="30" t="s">
        <v>2576</v>
      </c>
    </row>
    <row r="87" spans="1:28" ht="14.5" customHeight="1" x14ac:dyDescent="0.2">
      <c r="A87" s="34" t="s">
        <v>2996</v>
      </c>
      <c r="B87" s="30" t="s">
        <v>2573</v>
      </c>
      <c r="C87" s="30" t="s">
        <v>2576</v>
      </c>
      <c r="E87" s="29" t="s">
        <v>2583</v>
      </c>
      <c r="L87" s="29" t="s">
        <v>34</v>
      </c>
      <c r="M87" s="36"/>
      <c r="Z87" s="35">
        <f t="shared" si="3"/>
        <v>0</v>
      </c>
      <c r="AA87" s="30" t="s">
        <v>2573</v>
      </c>
      <c r="AB87" s="30" t="s">
        <v>2576</v>
      </c>
    </row>
    <row r="88" spans="1:28" ht="14.5" customHeight="1" x14ac:dyDescent="0.2">
      <c r="A88" s="26" t="s">
        <v>2997</v>
      </c>
      <c r="B88" s="30" t="s">
        <v>2573</v>
      </c>
      <c r="C88" s="30" t="s">
        <v>2576</v>
      </c>
      <c r="E88" s="29" t="s">
        <v>2584</v>
      </c>
      <c r="L88" s="29" t="s">
        <v>34</v>
      </c>
      <c r="M88" s="36"/>
      <c r="Z88" s="35">
        <f t="shared" si="3"/>
        <v>0</v>
      </c>
      <c r="AA88" s="30" t="s">
        <v>2573</v>
      </c>
      <c r="AB88" s="30" t="s">
        <v>2576</v>
      </c>
    </row>
    <row r="89" spans="1:28" ht="14.5" customHeight="1" x14ac:dyDescent="0.2">
      <c r="A89" s="34" t="s">
        <v>2998</v>
      </c>
      <c r="B89" s="30" t="s">
        <v>2573</v>
      </c>
      <c r="C89" s="30" t="s">
        <v>2576</v>
      </c>
      <c r="E89" s="29" t="s">
        <v>2585</v>
      </c>
      <c r="L89" s="29" t="s">
        <v>34</v>
      </c>
      <c r="M89" s="36"/>
      <c r="Z89" s="35">
        <f t="shared" si="3"/>
        <v>0</v>
      </c>
      <c r="AA89" s="30" t="s">
        <v>2573</v>
      </c>
      <c r="AB89" s="30" t="s">
        <v>2576</v>
      </c>
    </row>
    <row r="90" spans="1:28" ht="14.5" customHeight="1" x14ac:dyDescent="0.2">
      <c r="A90" s="34" t="s">
        <v>2999</v>
      </c>
      <c r="B90" s="30" t="s">
        <v>2573</v>
      </c>
      <c r="C90" s="30" t="s">
        <v>2576</v>
      </c>
      <c r="E90" s="29" t="s">
        <v>2586</v>
      </c>
      <c r="L90" s="29" t="s">
        <v>34</v>
      </c>
      <c r="M90" s="36"/>
      <c r="Z90" s="35">
        <f t="shared" si="3"/>
        <v>0</v>
      </c>
      <c r="AA90" s="30" t="s">
        <v>2573</v>
      </c>
      <c r="AB90" s="30" t="s">
        <v>2576</v>
      </c>
    </row>
    <row r="91" spans="1:28" ht="14.5" customHeight="1" x14ac:dyDescent="0.2">
      <c r="A91" s="26" t="s">
        <v>3000</v>
      </c>
      <c r="B91" s="30" t="s">
        <v>2573</v>
      </c>
      <c r="C91" s="30" t="s">
        <v>2576</v>
      </c>
      <c r="E91" s="29" t="s">
        <v>2587</v>
      </c>
      <c r="L91" s="29" t="s">
        <v>34</v>
      </c>
      <c r="M91" s="36"/>
      <c r="Z91" s="35">
        <f t="shared" si="3"/>
        <v>0</v>
      </c>
      <c r="AA91" s="30" t="s">
        <v>2573</v>
      </c>
      <c r="AB91" s="30" t="s">
        <v>2576</v>
      </c>
    </row>
    <row r="92" spans="1:28" ht="14.5" customHeight="1" x14ac:dyDescent="0.2">
      <c r="A92" s="34" t="s">
        <v>3001</v>
      </c>
      <c r="B92" s="30" t="s">
        <v>2573</v>
      </c>
      <c r="C92" s="30" t="s">
        <v>2576</v>
      </c>
      <c r="E92" s="29" t="s">
        <v>2588</v>
      </c>
      <c r="L92" s="29" t="s">
        <v>34</v>
      </c>
      <c r="M92" s="36"/>
      <c r="Z92" s="35">
        <f t="shared" si="3"/>
        <v>0</v>
      </c>
      <c r="AA92" s="30" t="s">
        <v>2573</v>
      </c>
      <c r="AB92" s="30" t="s">
        <v>2576</v>
      </c>
    </row>
    <row r="93" spans="1:28" ht="14.5" customHeight="1" x14ac:dyDescent="0.2">
      <c r="A93" s="34" t="s">
        <v>3002</v>
      </c>
      <c r="B93" s="30" t="s">
        <v>2573</v>
      </c>
      <c r="C93" s="30" t="s">
        <v>2576</v>
      </c>
      <c r="E93" s="29" t="s">
        <v>2589</v>
      </c>
      <c r="L93" s="29" t="s">
        <v>34</v>
      </c>
      <c r="M93" s="36"/>
      <c r="Z93" s="35">
        <f t="shared" si="3"/>
        <v>0</v>
      </c>
      <c r="AA93" s="30" t="s">
        <v>2573</v>
      </c>
      <c r="AB93" s="30" t="s">
        <v>2576</v>
      </c>
    </row>
    <row r="94" spans="1:28" ht="14.5" customHeight="1" x14ac:dyDescent="0.2">
      <c r="A94" s="26" t="s">
        <v>3003</v>
      </c>
      <c r="B94" s="30" t="s">
        <v>2573</v>
      </c>
      <c r="C94" s="30" t="s">
        <v>2576</v>
      </c>
      <c r="E94" s="29" t="s">
        <v>2590</v>
      </c>
      <c r="L94" s="29" t="s">
        <v>34</v>
      </c>
      <c r="M94" s="36"/>
      <c r="Z94" s="35">
        <f t="shared" si="3"/>
        <v>0</v>
      </c>
      <c r="AA94" s="30" t="s">
        <v>2573</v>
      </c>
      <c r="AB94" s="30" t="s">
        <v>2576</v>
      </c>
    </row>
    <row r="95" spans="1:28" ht="14.5" customHeight="1" x14ac:dyDescent="0.2">
      <c r="A95" s="34" t="s">
        <v>3004</v>
      </c>
      <c r="B95" s="30" t="s">
        <v>2573</v>
      </c>
      <c r="C95" s="30" t="s">
        <v>2576</v>
      </c>
      <c r="E95" s="29" t="s">
        <v>2591</v>
      </c>
      <c r="L95" s="29" t="s">
        <v>34</v>
      </c>
      <c r="M95" s="36"/>
      <c r="Z95" s="35">
        <f t="shared" si="3"/>
        <v>0</v>
      </c>
      <c r="AA95" s="30" t="s">
        <v>2573</v>
      </c>
      <c r="AB95" s="30" t="s">
        <v>2576</v>
      </c>
    </row>
    <row r="96" spans="1:28" ht="14.5" customHeight="1" x14ac:dyDescent="0.2">
      <c r="A96" s="34" t="s">
        <v>3005</v>
      </c>
      <c r="B96" s="30" t="s">
        <v>2573</v>
      </c>
      <c r="C96" s="30" t="s">
        <v>2576</v>
      </c>
      <c r="E96" s="29" t="s">
        <v>2592</v>
      </c>
      <c r="L96" s="29" t="s">
        <v>34</v>
      </c>
      <c r="M96" s="36"/>
      <c r="Z96" s="35">
        <f t="shared" si="3"/>
        <v>0</v>
      </c>
      <c r="AA96" s="30" t="s">
        <v>2573</v>
      </c>
      <c r="AB96" s="30" t="s">
        <v>2576</v>
      </c>
    </row>
    <row r="97" spans="1:28" ht="14.5" customHeight="1" x14ac:dyDescent="0.2">
      <c r="A97" s="26" t="s">
        <v>3006</v>
      </c>
      <c r="B97" s="30" t="s">
        <v>2573</v>
      </c>
      <c r="C97" s="30" t="s">
        <v>2576</v>
      </c>
      <c r="E97" s="29" t="s">
        <v>2593</v>
      </c>
      <c r="L97" s="29" t="s">
        <v>34</v>
      </c>
      <c r="M97" s="36"/>
      <c r="Z97" s="35">
        <f t="shared" si="3"/>
        <v>0</v>
      </c>
      <c r="AA97" s="30" t="s">
        <v>2573</v>
      </c>
      <c r="AB97" s="30" t="s">
        <v>2576</v>
      </c>
    </row>
    <row r="98" spans="1:28" ht="14.5" customHeight="1" x14ac:dyDescent="0.2">
      <c r="A98" s="34" t="s">
        <v>3007</v>
      </c>
      <c r="B98" s="30" t="s">
        <v>2573</v>
      </c>
      <c r="C98" s="30" t="s">
        <v>2576</v>
      </c>
      <c r="E98" s="29" t="s">
        <v>2594</v>
      </c>
      <c r="L98" s="29" t="s">
        <v>34</v>
      </c>
      <c r="M98" s="36"/>
      <c r="Z98" s="35">
        <f t="shared" si="3"/>
        <v>0</v>
      </c>
      <c r="AA98" s="30" t="s">
        <v>2573</v>
      </c>
      <c r="AB98" s="30" t="s">
        <v>2576</v>
      </c>
    </row>
    <row r="99" spans="1:28" ht="14.5" customHeight="1" x14ac:dyDescent="0.2">
      <c r="A99" s="34" t="s">
        <v>3008</v>
      </c>
      <c r="B99" s="30" t="s">
        <v>2573</v>
      </c>
      <c r="C99" s="30" t="s">
        <v>2576</v>
      </c>
      <c r="E99" s="29" t="s">
        <v>2595</v>
      </c>
      <c r="L99" s="29" t="s">
        <v>34</v>
      </c>
      <c r="M99" s="36"/>
      <c r="Z99" s="35">
        <f t="shared" si="3"/>
        <v>0</v>
      </c>
      <c r="AA99" s="30" t="s">
        <v>2573</v>
      </c>
      <c r="AB99" s="30" t="s">
        <v>2576</v>
      </c>
    </row>
    <row r="100" spans="1:28" ht="14.5" customHeight="1" x14ac:dyDescent="0.2">
      <c r="A100" s="26" t="s">
        <v>3009</v>
      </c>
      <c r="B100" s="30" t="s">
        <v>2573</v>
      </c>
      <c r="C100" s="30" t="s">
        <v>2576</v>
      </c>
      <c r="E100" s="29" t="s">
        <v>2596</v>
      </c>
      <c r="L100" s="29" t="s">
        <v>34</v>
      </c>
      <c r="M100" s="36"/>
      <c r="Z100" s="35">
        <f t="shared" si="3"/>
        <v>0</v>
      </c>
      <c r="AA100" s="30" t="s">
        <v>2573</v>
      </c>
      <c r="AB100" s="30" t="s">
        <v>2576</v>
      </c>
    </row>
    <row r="101" spans="1:28" ht="14.5" customHeight="1" x14ac:dyDescent="0.2">
      <c r="A101" s="34" t="s">
        <v>3010</v>
      </c>
      <c r="B101" s="30" t="s">
        <v>2573</v>
      </c>
      <c r="C101" s="30" t="s">
        <v>2576</v>
      </c>
      <c r="E101" s="29" t="s">
        <v>2597</v>
      </c>
      <c r="L101" s="29" t="s">
        <v>34</v>
      </c>
      <c r="M101" s="36"/>
      <c r="Z101" s="35">
        <f t="shared" si="3"/>
        <v>0</v>
      </c>
      <c r="AA101" s="30" t="s">
        <v>2573</v>
      </c>
      <c r="AB101" s="30" t="s">
        <v>2576</v>
      </c>
    </row>
    <row r="102" spans="1:28" ht="14.5" customHeight="1" x14ac:dyDescent="0.2">
      <c r="A102" s="34" t="s">
        <v>3011</v>
      </c>
      <c r="B102" s="30" t="s">
        <v>2573</v>
      </c>
      <c r="C102" s="30" t="s">
        <v>2576</v>
      </c>
      <c r="E102" s="29" t="s">
        <v>2598</v>
      </c>
      <c r="L102" s="29" t="s">
        <v>34</v>
      </c>
      <c r="M102" s="36"/>
      <c r="Z102" s="35">
        <f t="shared" si="3"/>
        <v>0</v>
      </c>
      <c r="AA102" s="30" t="s">
        <v>2573</v>
      </c>
      <c r="AB102" s="30" t="s">
        <v>2576</v>
      </c>
    </row>
    <row r="103" spans="1:28" ht="14.5" customHeight="1" x14ac:dyDescent="0.2">
      <c r="A103" s="26" t="s">
        <v>3012</v>
      </c>
      <c r="B103" s="30" t="s">
        <v>2573</v>
      </c>
      <c r="C103" s="30" t="s">
        <v>2576</v>
      </c>
      <c r="E103" s="29" t="s">
        <v>2599</v>
      </c>
      <c r="K103" s="30" t="s">
        <v>330</v>
      </c>
      <c r="L103" s="38" t="s">
        <v>432</v>
      </c>
      <c r="M103" s="40" t="s">
        <v>452</v>
      </c>
      <c r="N103" s="30">
        <v>2019</v>
      </c>
      <c r="Z103" s="35" t="str">
        <f t="shared" si="3"/>
        <v>Formica</v>
      </c>
      <c r="AA103" s="30" t="s">
        <v>2573</v>
      </c>
      <c r="AB103" s="30" t="s">
        <v>2576</v>
      </c>
    </row>
    <row r="104" spans="1:28" ht="14.5" customHeight="1" x14ac:dyDescent="0.2">
      <c r="A104" s="34" t="s">
        <v>3013</v>
      </c>
      <c r="B104" s="30" t="s">
        <v>2573</v>
      </c>
      <c r="C104" s="30" t="s">
        <v>2576</v>
      </c>
      <c r="E104" s="29" t="s">
        <v>2600</v>
      </c>
      <c r="L104" s="29" t="s">
        <v>34</v>
      </c>
      <c r="M104" s="36"/>
      <c r="Z104" s="35">
        <f t="shared" si="3"/>
        <v>0</v>
      </c>
      <c r="AA104" s="30" t="s">
        <v>2573</v>
      </c>
      <c r="AB104" s="30" t="s">
        <v>2576</v>
      </c>
    </row>
    <row r="105" spans="1:28" ht="14.5" customHeight="1" x14ac:dyDescent="0.2">
      <c r="A105" s="34" t="s">
        <v>3014</v>
      </c>
      <c r="B105" s="30" t="s">
        <v>2573</v>
      </c>
      <c r="C105" s="30" t="s">
        <v>2576</v>
      </c>
      <c r="E105" s="29" t="s">
        <v>2601</v>
      </c>
      <c r="L105" s="29" t="s">
        <v>34</v>
      </c>
      <c r="M105" s="36"/>
      <c r="Z105" s="35">
        <f t="shared" si="3"/>
        <v>0</v>
      </c>
      <c r="AA105" s="30" t="s">
        <v>2573</v>
      </c>
      <c r="AB105" s="30" t="s">
        <v>2576</v>
      </c>
    </row>
    <row r="106" spans="1:28" ht="14.5" customHeight="1" x14ac:dyDescent="0.2">
      <c r="A106" s="26" t="s">
        <v>3015</v>
      </c>
      <c r="B106" s="30" t="s">
        <v>2573</v>
      </c>
      <c r="C106" s="30" t="s">
        <v>2576</v>
      </c>
      <c r="E106" s="29" t="s">
        <v>2602</v>
      </c>
      <c r="L106" s="29" t="s">
        <v>34</v>
      </c>
      <c r="M106" s="36"/>
      <c r="Z106" s="35">
        <f t="shared" si="3"/>
        <v>0</v>
      </c>
      <c r="AA106" s="30" t="s">
        <v>2573</v>
      </c>
      <c r="AB106" s="30" t="s">
        <v>2576</v>
      </c>
    </row>
    <row r="107" spans="1:28" ht="14.5" customHeight="1" x14ac:dyDescent="0.2">
      <c r="A107" s="34" t="s">
        <v>3016</v>
      </c>
      <c r="B107" s="30" t="s">
        <v>2573</v>
      </c>
      <c r="C107" s="30" t="s">
        <v>2576</v>
      </c>
      <c r="E107" s="29" t="s">
        <v>2603</v>
      </c>
      <c r="L107" s="29" t="s">
        <v>34</v>
      </c>
      <c r="M107" s="36"/>
      <c r="Z107" s="35">
        <f t="shared" si="3"/>
        <v>0</v>
      </c>
      <c r="AA107" s="30" t="s">
        <v>2573</v>
      </c>
      <c r="AB107" s="30" t="s">
        <v>2576</v>
      </c>
    </row>
    <row r="108" spans="1:28" ht="14.5" customHeight="1" x14ac:dyDescent="0.2">
      <c r="A108" s="34" t="s">
        <v>3017</v>
      </c>
      <c r="B108" s="30" t="s">
        <v>2573</v>
      </c>
      <c r="C108" s="30" t="s">
        <v>2576</v>
      </c>
      <c r="E108" s="29" t="s">
        <v>2604</v>
      </c>
      <c r="L108" s="29" t="s">
        <v>34</v>
      </c>
      <c r="M108" s="36"/>
      <c r="Z108" s="35">
        <f t="shared" si="3"/>
        <v>0</v>
      </c>
      <c r="AA108" s="30" t="s">
        <v>2573</v>
      </c>
      <c r="AB108" s="30" t="s">
        <v>2576</v>
      </c>
    </row>
    <row r="109" spans="1:28" x14ac:dyDescent="0.2">
      <c r="A109" s="34" t="s">
        <v>2744</v>
      </c>
      <c r="B109" s="30" t="s">
        <v>2216</v>
      </c>
      <c r="C109" s="30" t="s">
        <v>2230</v>
      </c>
      <c r="D109" s="29" t="s">
        <v>2781</v>
      </c>
      <c r="E109" s="29" t="s">
        <v>2231</v>
      </c>
      <c r="L109" s="29" t="s">
        <v>115</v>
      </c>
      <c r="M109" s="36"/>
      <c r="Z109" s="35">
        <f t="shared" si="3"/>
        <v>0</v>
      </c>
      <c r="AA109" s="30" t="s">
        <v>2216</v>
      </c>
      <c r="AB109" s="30" t="s">
        <v>2230</v>
      </c>
    </row>
    <row r="110" spans="1:28" ht="14.5" customHeight="1" x14ac:dyDescent="0.2">
      <c r="A110" s="26" t="s">
        <v>2745</v>
      </c>
      <c r="B110" s="30" t="s">
        <v>2216</v>
      </c>
      <c r="C110" s="30" t="s">
        <v>2230</v>
      </c>
      <c r="D110" s="29" t="s">
        <v>2781</v>
      </c>
      <c r="E110" s="29" t="s">
        <v>2232</v>
      </c>
      <c r="K110" s="29" t="s">
        <v>330</v>
      </c>
      <c r="L110" s="29" t="s">
        <v>830</v>
      </c>
      <c r="M110" s="40" t="s">
        <v>829</v>
      </c>
      <c r="N110" s="29" t="s">
        <v>4122</v>
      </c>
      <c r="Z110" s="35" t="str">
        <f t="shared" si="3"/>
        <v>Solenopsis</v>
      </c>
      <c r="AA110" s="30" t="s">
        <v>2216</v>
      </c>
      <c r="AB110" s="30" t="s">
        <v>2230</v>
      </c>
    </row>
    <row r="111" spans="1:28" ht="14.5" customHeight="1" x14ac:dyDescent="0.2">
      <c r="A111" s="34" t="s">
        <v>2746</v>
      </c>
      <c r="B111" s="30" t="s">
        <v>2216</v>
      </c>
      <c r="C111" s="30" t="s">
        <v>2230</v>
      </c>
      <c r="D111" s="29" t="s">
        <v>2781</v>
      </c>
      <c r="E111" s="29" t="s">
        <v>2233</v>
      </c>
      <c r="K111" s="29" t="s">
        <v>330</v>
      </c>
      <c r="L111" s="29" t="s">
        <v>0</v>
      </c>
      <c r="M111" s="40" t="s">
        <v>763</v>
      </c>
      <c r="N111" s="29" t="s">
        <v>4122</v>
      </c>
      <c r="Q111" s="36" t="s">
        <v>4246</v>
      </c>
      <c r="Z111" s="35" t="str">
        <f t="shared" si="3"/>
        <v>Myrmica</v>
      </c>
      <c r="AA111" s="30" t="s">
        <v>2216</v>
      </c>
      <c r="AB111" s="30" t="s">
        <v>2230</v>
      </c>
    </row>
    <row r="112" spans="1:28" ht="14.5" customHeight="1" x14ac:dyDescent="0.2">
      <c r="A112" s="34" t="s">
        <v>2747</v>
      </c>
      <c r="B112" s="30" t="s">
        <v>2216</v>
      </c>
      <c r="C112" s="30" t="s">
        <v>2230</v>
      </c>
      <c r="D112" s="29" t="s">
        <v>2781</v>
      </c>
      <c r="E112" s="29" t="s">
        <v>2234</v>
      </c>
      <c r="K112" s="29" t="s">
        <v>330</v>
      </c>
      <c r="L112" s="29" t="s">
        <v>3</v>
      </c>
      <c r="M112" s="40" t="s">
        <v>634</v>
      </c>
      <c r="N112" s="29" t="s">
        <v>4122</v>
      </c>
      <c r="Z112" s="35" t="str">
        <f t="shared" si="3"/>
        <v>Lasius</v>
      </c>
      <c r="AA112" s="30" t="s">
        <v>2216</v>
      </c>
      <c r="AB112" s="30" t="s">
        <v>2230</v>
      </c>
    </row>
    <row r="113" spans="1:28" ht="14.5" customHeight="1" x14ac:dyDescent="0.2">
      <c r="A113" s="26" t="s">
        <v>2748</v>
      </c>
      <c r="B113" s="30" t="s">
        <v>2216</v>
      </c>
      <c r="C113" s="30" t="s">
        <v>2230</v>
      </c>
      <c r="D113" s="29" t="s">
        <v>2781</v>
      </c>
      <c r="E113" s="29" t="s">
        <v>2235</v>
      </c>
      <c r="K113" s="29" t="s">
        <v>330</v>
      </c>
      <c r="L113" s="29" t="s">
        <v>3</v>
      </c>
      <c r="M113" s="40" t="s">
        <v>634</v>
      </c>
      <c r="N113" s="29" t="s">
        <v>4122</v>
      </c>
      <c r="Z113" s="35" t="str">
        <f t="shared" si="3"/>
        <v>Lasius</v>
      </c>
      <c r="AA113" s="30" t="s">
        <v>2216</v>
      </c>
      <c r="AB113" s="30" t="s">
        <v>2230</v>
      </c>
    </row>
    <row r="114" spans="1:28" ht="14.5" customHeight="1" x14ac:dyDescent="0.2">
      <c r="A114" s="26" t="s">
        <v>2739</v>
      </c>
      <c r="B114" s="30" t="s">
        <v>2216</v>
      </c>
      <c r="C114" s="30" t="s">
        <v>2223</v>
      </c>
      <c r="D114" s="29" t="s">
        <v>2781</v>
      </c>
      <c r="E114" s="29" t="s">
        <v>2224</v>
      </c>
      <c r="L114" s="29" t="s">
        <v>115</v>
      </c>
      <c r="M114" s="36"/>
      <c r="Z114" s="35">
        <f t="shared" si="3"/>
        <v>0</v>
      </c>
      <c r="AA114" s="30" t="s">
        <v>2216</v>
      </c>
      <c r="AB114" s="30" t="s">
        <v>2223</v>
      </c>
    </row>
    <row r="115" spans="1:28" ht="14.5" customHeight="1" x14ac:dyDescent="0.2">
      <c r="A115" s="34" t="s">
        <v>2740</v>
      </c>
      <c r="B115" s="30" t="s">
        <v>2216</v>
      </c>
      <c r="C115" s="30" t="s">
        <v>2223</v>
      </c>
      <c r="D115" s="29" t="s">
        <v>2781</v>
      </c>
      <c r="E115" s="29" t="s">
        <v>2225</v>
      </c>
      <c r="L115" s="29" t="s">
        <v>115</v>
      </c>
      <c r="M115" s="36"/>
      <c r="Z115" s="35">
        <f t="shared" si="3"/>
        <v>0</v>
      </c>
      <c r="AA115" s="30" t="s">
        <v>2216</v>
      </c>
      <c r="AB115" s="30" t="s">
        <v>2223</v>
      </c>
    </row>
    <row r="116" spans="1:28" ht="14.5" customHeight="1" x14ac:dyDescent="0.2">
      <c r="A116" s="26" t="s">
        <v>2784</v>
      </c>
      <c r="B116" s="30" t="s">
        <v>2216</v>
      </c>
      <c r="C116" s="30" t="s">
        <v>2284</v>
      </c>
      <c r="D116" s="29" t="s">
        <v>2781</v>
      </c>
      <c r="E116" s="29" t="s">
        <v>2285</v>
      </c>
      <c r="L116" s="29" t="s">
        <v>12</v>
      </c>
      <c r="M116" s="36"/>
      <c r="Z116" s="35">
        <f t="shared" si="3"/>
        <v>0</v>
      </c>
      <c r="AA116" s="30" t="s">
        <v>2216</v>
      </c>
      <c r="AB116" s="30" t="s">
        <v>2284</v>
      </c>
    </row>
    <row r="117" spans="1:28" ht="14.5" customHeight="1" x14ac:dyDescent="0.2">
      <c r="A117" s="34" t="s">
        <v>2785</v>
      </c>
      <c r="B117" s="30" t="s">
        <v>2216</v>
      </c>
      <c r="C117" s="30" t="s">
        <v>2284</v>
      </c>
      <c r="D117" s="29" t="s">
        <v>2781</v>
      </c>
      <c r="E117" s="29" t="s">
        <v>2286</v>
      </c>
      <c r="L117" s="29" t="s">
        <v>115</v>
      </c>
      <c r="M117" s="36"/>
      <c r="Z117" s="35">
        <f t="shared" si="3"/>
        <v>0</v>
      </c>
      <c r="AA117" s="30" t="s">
        <v>2216</v>
      </c>
      <c r="AB117" s="30" t="s">
        <v>2284</v>
      </c>
    </row>
    <row r="118" spans="1:28" ht="14.5" customHeight="1" x14ac:dyDescent="0.2">
      <c r="A118" s="34" t="s">
        <v>2786</v>
      </c>
      <c r="B118" s="30" t="s">
        <v>2216</v>
      </c>
      <c r="C118" s="30" t="s">
        <v>2284</v>
      </c>
      <c r="D118" s="29" t="s">
        <v>2781</v>
      </c>
      <c r="E118" s="29" t="s">
        <v>2287</v>
      </c>
      <c r="L118" s="29" t="s">
        <v>115</v>
      </c>
      <c r="M118" s="36"/>
      <c r="Z118" s="35">
        <f t="shared" si="3"/>
        <v>0</v>
      </c>
      <c r="AA118" s="30" t="s">
        <v>2216</v>
      </c>
      <c r="AB118" s="30" t="s">
        <v>2284</v>
      </c>
    </row>
    <row r="119" spans="1:28" ht="14.5" customHeight="1" x14ac:dyDescent="0.2">
      <c r="A119" s="26" t="s">
        <v>2787</v>
      </c>
      <c r="B119" s="30" t="s">
        <v>2216</v>
      </c>
      <c r="C119" s="30" t="s">
        <v>2284</v>
      </c>
      <c r="D119" s="29" t="s">
        <v>2781</v>
      </c>
      <c r="E119" s="29" t="s">
        <v>2288</v>
      </c>
      <c r="L119" s="29" t="s">
        <v>115</v>
      </c>
      <c r="M119" s="36"/>
      <c r="Z119" s="35">
        <f t="shared" si="3"/>
        <v>0</v>
      </c>
      <c r="AA119" s="30" t="s">
        <v>2216</v>
      </c>
      <c r="AB119" s="30" t="s">
        <v>2284</v>
      </c>
    </row>
    <row r="120" spans="1:28" ht="14.5" customHeight="1" x14ac:dyDescent="0.2">
      <c r="A120" s="34" t="s">
        <v>2752</v>
      </c>
      <c r="B120" s="30" t="s">
        <v>2216</v>
      </c>
      <c r="C120" s="30" t="s">
        <v>2240</v>
      </c>
      <c r="D120" s="29" t="s">
        <v>2781</v>
      </c>
      <c r="E120" s="29" t="s">
        <v>2241</v>
      </c>
      <c r="L120" s="29" t="s">
        <v>115</v>
      </c>
      <c r="M120" s="36"/>
      <c r="Z120" s="35">
        <f t="shared" si="3"/>
        <v>0</v>
      </c>
      <c r="AA120" s="30" t="s">
        <v>2216</v>
      </c>
      <c r="AB120" s="30" t="s">
        <v>2240</v>
      </c>
    </row>
    <row r="121" spans="1:28" ht="14.5" customHeight="1" x14ac:dyDescent="0.2">
      <c r="A121" s="34" t="s">
        <v>2753</v>
      </c>
      <c r="B121" s="30" t="s">
        <v>2216</v>
      </c>
      <c r="C121" s="30" t="s">
        <v>2240</v>
      </c>
      <c r="D121" s="29" t="s">
        <v>2781</v>
      </c>
      <c r="E121" s="29" t="s">
        <v>2242</v>
      </c>
      <c r="L121" s="29" t="s">
        <v>115</v>
      </c>
      <c r="M121" s="36"/>
      <c r="Z121" s="35">
        <f t="shared" si="3"/>
        <v>0</v>
      </c>
      <c r="AA121" s="30" t="s">
        <v>2216</v>
      </c>
      <c r="AB121" s="30" t="s">
        <v>2240</v>
      </c>
    </row>
    <row r="122" spans="1:28" ht="14.5" customHeight="1" x14ac:dyDescent="0.2">
      <c r="A122" s="34" t="s">
        <v>2749</v>
      </c>
      <c r="B122" s="30" t="s">
        <v>2216</v>
      </c>
      <c r="C122" s="30" t="s">
        <v>2236</v>
      </c>
      <c r="D122" s="29" t="s">
        <v>2781</v>
      </c>
      <c r="E122" s="29" t="s">
        <v>2237</v>
      </c>
      <c r="L122" s="29" t="s">
        <v>115</v>
      </c>
      <c r="M122" s="36"/>
      <c r="Z122" s="35">
        <f t="shared" si="3"/>
        <v>0</v>
      </c>
      <c r="AA122" s="30" t="s">
        <v>2216</v>
      </c>
      <c r="AB122" s="30" t="s">
        <v>2236</v>
      </c>
    </row>
    <row r="123" spans="1:28" x14ac:dyDescent="0.2">
      <c r="A123" s="34" t="s">
        <v>2750</v>
      </c>
      <c r="B123" s="30" t="s">
        <v>2216</v>
      </c>
      <c r="C123" s="30" t="s">
        <v>2236</v>
      </c>
      <c r="D123" s="29" t="s">
        <v>2781</v>
      </c>
      <c r="E123" s="29" t="s">
        <v>2238</v>
      </c>
      <c r="L123" s="29" t="s">
        <v>115</v>
      </c>
      <c r="M123" s="36"/>
      <c r="Z123" s="35">
        <f t="shared" si="3"/>
        <v>0</v>
      </c>
      <c r="AA123" s="30" t="s">
        <v>2216</v>
      </c>
      <c r="AB123" s="30" t="s">
        <v>2236</v>
      </c>
    </row>
    <row r="124" spans="1:28" ht="14.5" customHeight="1" x14ac:dyDescent="0.2">
      <c r="A124" s="26" t="s">
        <v>2751</v>
      </c>
      <c r="B124" s="30" t="s">
        <v>2216</v>
      </c>
      <c r="C124" s="30" t="s">
        <v>2236</v>
      </c>
      <c r="D124" s="29" t="s">
        <v>2781</v>
      </c>
      <c r="E124" s="29" t="s">
        <v>2239</v>
      </c>
      <c r="K124" s="29" t="s">
        <v>330</v>
      </c>
      <c r="L124" s="29" t="s">
        <v>0</v>
      </c>
      <c r="M124" s="40" t="s">
        <v>756</v>
      </c>
      <c r="N124" s="29" t="s">
        <v>4122</v>
      </c>
      <c r="Z124" s="35" t="str">
        <f t="shared" si="3"/>
        <v>Myrmica</v>
      </c>
      <c r="AA124" s="30" t="s">
        <v>2216</v>
      </c>
      <c r="AB124" s="30" t="s">
        <v>2236</v>
      </c>
    </row>
    <row r="125" spans="1:28" ht="14.5" customHeight="1" x14ac:dyDescent="0.2">
      <c r="A125" s="34" t="s">
        <v>2789</v>
      </c>
      <c r="B125" s="30" t="s">
        <v>2216</v>
      </c>
      <c r="C125" s="30" t="s">
        <v>2291</v>
      </c>
      <c r="D125" s="29" t="s">
        <v>2781</v>
      </c>
      <c r="E125" s="29" t="s">
        <v>2292</v>
      </c>
      <c r="K125" s="29" t="s">
        <v>330</v>
      </c>
      <c r="L125" s="29" t="s">
        <v>3</v>
      </c>
      <c r="M125" s="40" t="s">
        <v>643</v>
      </c>
      <c r="N125" s="29" t="s">
        <v>4122</v>
      </c>
      <c r="Z125" s="35" t="str">
        <f t="shared" si="3"/>
        <v>Lasius</v>
      </c>
      <c r="AA125" s="30" t="s">
        <v>2216</v>
      </c>
      <c r="AB125" s="30" t="s">
        <v>2291</v>
      </c>
    </row>
    <row r="126" spans="1:28" ht="14.5" customHeight="1" x14ac:dyDescent="0.2">
      <c r="A126" s="34" t="s">
        <v>2735</v>
      </c>
      <c r="B126" s="30" t="s">
        <v>2216</v>
      </c>
      <c r="C126" s="30" t="s">
        <v>2217</v>
      </c>
      <c r="D126" s="29" t="s">
        <v>2781</v>
      </c>
      <c r="E126" s="29" t="s">
        <v>2218</v>
      </c>
      <c r="L126" s="29" t="s">
        <v>115</v>
      </c>
      <c r="M126" s="36"/>
      <c r="Z126" s="35">
        <f t="shared" si="3"/>
        <v>0</v>
      </c>
      <c r="AA126" s="30" t="s">
        <v>2216</v>
      </c>
      <c r="AB126" s="30" t="s">
        <v>2217</v>
      </c>
    </row>
    <row r="127" spans="1:28" ht="14.5" customHeight="1" x14ac:dyDescent="0.2">
      <c r="A127" s="34" t="s">
        <v>2779</v>
      </c>
      <c r="B127" s="30" t="s">
        <v>2216</v>
      </c>
      <c r="C127" s="30" t="s">
        <v>2276</v>
      </c>
      <c r="D127" s="29" t="s">
        <v>2781</v>
      </c>
      <c r="E127" s="29" t="s">
        <v>2277</v>
      </c>
      <c r="L127" s="29" t="s">
        <v>115</v>
      </c>
      <c r="M127" s="36"/>
      <c r="Z127" s="35">
        <f>IF(LEFT(Q127,4)=LEFT(L127,4),L127,0)</f>
        <v>0</v>
      </c>
      <c r="AA127" s="30" t="s">
        <v>2216</v>
      </c>
      <c r="AB127" s="30" t="s">
        <v>2276</v>
      </c>
    </row>
    <row r="128" spans="1:28" ht="14.5" customHeight="1" x14ac:dyDescent="0.2">
      <c r="A128" s="26" t="s">
        <v>2781</v>
      </c>
      <c r="B128" s="30" t="s">
        <v>2216</v>
      </c>
      <c r="C128" s="30" t="s">
        <v>2280</v>
      </c>
      <c r="D128" s="29" t="s">
        <v>2781</v>
      </c>
      <c r="E128" s="29" t="s">
        <v>2281</v>
      </c>
      <c r="K128" s="30" t="s">
        <v>330</v>
      </c>
      <c r="L128" s="38" t="s">
        <v>432</v>
      </c>
      <c r="M128" s="40" t="s">
        <v>519</v>
      </c>
      <c r="N128" s="30">
        <v>2019</v>
      </c>
      <c r="Z128" s="35" t="str">
        <f t="shared" ref="Z128:Z191" si="4">IF(LEFT(M128,4)=LEFT(L128,4),L128,0)</f>
        <v>Formica</v>
      </c>
      <c r="AA128" s="30" t="s">
        <v>2216</v>
      </c>
      <c r="AB128" s="30" t="s">
        <v>2280</v>
      </c>
    </row>
    <row r="129" spans="1:28" ht="14.5" customHeight="1" x14ac:dyDescent="0.2">
      <c r="A129" s="34" t="s">
        <v>2782</v>
      </c>
      <c r="B129" s="30" t="s">
        <v>2216</v>
      </c>
      <c r="C129" s="30" t="s">
        <v>2280</v>
      </c>
      <c r="D129" s="29" t="s">
        <v>2781</v>
      </c>
      <c r="E129" s="29" t="s">
        <v>2282</v>
      </c>
      <c r="L129" s="29" t="s">
        <v>115</v>
      </c>
      <c r="M129" s="36"/>
      <c r="Z129" s="35">
        <f t="shared" si="4"/>
        <v>0</v>
      </c>
      <c r="AA129" s="30" t="s">
        <v>2216</v>
      </c>
      <c r="AB129" s="30" t="s">
        <v>2280</v>
      </c>
    </row>
    <row r="130" spans="1:28" ht="14.5" customHeight="1" x14ac:dyDescent="0.2">
      <c r="A130" s="34" t="s">
        <v>2783</v>
      </c>
      <c r="B130" s="30" t="s">
        <v>2216</v>
      </c>
      <c r="C130" s="30" t="s">
        <v>2280</v>
      </c>
      <c r="D130" s="29" t="s">
        <v>2781</v>
      </c>
      <c r="E130" s="29" t="s">
        <v>2283</v>
      </c>
      <c r="K130" s="30" t="s">
        <v>330</v>
      </c>
      <c r="L130" s="38" t="s">
        <v>432</v>
      </c>
      <c r="M130" s="10" t="s">
        <v>472</v>
      </c>
      <c r="N130" s="30">
        <v>2019</v>
      </c>
      <c r="Z130" s="35" t="str">
        <f t="shared" si="4"/>
        <v>Formica</v>
      </c>
      <c r="AA130" s="30" t="s">
        <v>2216</v>
      </c>
      <c r="AB130" s="30" t="s">
        <v>2280</v>
      </c>
    </row>
    <row r="131" spans="1:28" ht="14.5" customHeight="1" x14ac:dyDescent="0.2">
      <c r="A131" s="34" t="s">
        <v>2774</v>
      </c>
      <c r="B131" s="30" t="s">
        <v>2216</v>
      </c>
      <c r="C131" s="30" t="s">
        <v>2269</v>
      </c>
      <c r="D131" s="29" t="s">
        <v>2781</v>
      </c>
      <c r="E131" s="29" t="s">
        <v>2270</v>
      </c>
      <c r="L131" s="29" t="s">
        <v>22</v>
      </c>
      <c r="M131" s="36"/>
      <c r="Z131" s="35">
        <f t="shared" si="4"/>
        <v>0</v>
      </c>
      <c r="AA131" s="30" t="s">
        <v>2216</v>
      </c>
      <c r="AB131" s="30" t="s">
        <v>2269</v>
      </c>
    </row>
    <row r="132" spans="1:28" ht="14.5" customHeight="1" x14ac:dyDescent="0.2">
      <c r="A132" s="26" t="s">
        <v>2775</v>
      </c>
      <c r="B132" s="30" t="s">
        <v>2216</v>
      </c>
      <c r="C132" s="30" t="s">
        <v>2269</v>
      </c>
      <c r="D132" s="29" t="s">
        <v>2781</v>
      </c>
      <c r="E132" s="29" t="s">
        <v>2271</v>
      </c>
      <c r="L132" s="29" t="s">
        <v>22</v>
      </c>
      <c r="M132" s="36"/>
      <c r="Z132" s="35">
        <f t="shared" si="4"/>
        <v>0</v>
      </c>
      <c r="AA132" s="30" t="s">
        <v>2216</v>
      </c>
      <c r="AB132" s="30" t="s">
        <v>2269</v>
      </c>
    </row>
    <row r="133" spans="1:28" ht="14.5" customHeight="1" x14ac:dyDescent="0.2">
      <c r="A133" s="26" t="s">
        <v>2736</v>
      </c>
      <c r="B133" s="30" t="s">
        <v>2216</v>
      </c>
      <c r="C133" s="30" t="s">
        <v>2219</v>
      </c>
      <c r="D133" s="29" t="s">
        <v>2781</v>
      </c>
      <c r="E133" s="29" t="s">
        <v>2220</v>
      </c>
      <c r="L133" s="29" t="s">
        <v>115</v>
      </c>
      <c r="M133" s="36"/>
      <c r="Z133" s="35">
        <f t="shared" si="4"/>
        <v>0</v>
      </c>
      <c r="AA133" s="30" t="s">
        <v>2216</v>
      </c>
      <c r="AB133" s="30" t="s">
        <v>2219</v>
      </c>
    </row>
    <row r="134" spans="1:28" ht="14.5" customHeight="1" x14ac:dyDescent="0.2">
      <c r="A134" s="34" t="s">
        <v>2737</v>
      </c>
      <c r="B134" s="30" t="s">
        <v>2216</v>
      </c>
      <c r="C134" s="30" t="s">
        <v>2219</v>
      </c>
      <c r="D134" s="29" t="s">
        <v>2781</v>
      </c>
      <c r="E134" s="29" t="s">
        <v>2221</v>
      </c>
      <c r="L134" s="29" t="s">
        <v>115</v>
      </c>
      <c r="M134" s="36"/>
      <c r="Z134" s="35">
        <f t="shared" si="4"/>
        <v>0</v>
      </c>
      <c r="AA134" s="30" t="s">
        <v>2216</v>
      </c>
      <c r="AB134" s="30" t="s">
        <v>2219</v>
      </c>
    </row>
    <row r="135" spans="1:28" ht="14.5" customHeight="1" x14ac:dyDescent="0.2">
      <c r="A135" s="34" t="s">
        <v>2738</v>
      </c>
      <c r="B135" s="30" t="s">
        <v>2216</v>
      </c>
      <c r="C135" s="30" t="s">
        <v>2219</v>
      </c>
      <c r="D135" s="29" t="s">
        <v>2781</v>
      </c>
      <c r="E135" s="29" t="s">
        <v>2222</v>
      </c>
      <c r="L135" s="29" t="s">
        <v>115</v>
      </c>
      <c r="M135" s="36"/>
      <c r="Z135" s="35">
        <f t="shared" si="4"/>
        <v>0</v>
      </c>
      <c r="AA135" s="30" t="s">
        <v>2216</v>
      </c>
      <c r="AB135" s="30" t="s">
        <v>2219</v>
      </c>
    </row>
    <row r="136" spans="1:28" x14ac:dyDescent="0.2">
      <c r="A136" s="34" t="s">
        <v>2741</v>
      </c>
      <c r="B136" s="30" t="s">
        <v>2216</v>
      </c>
      <c r="C136" s="30" t="s">
        <v>2226</v>
      </c>
      <c r="D136" s="29" t="s">
        <v>2781</v>
      </c>
      <c r="E136" s="29" t="s">
        <v>2227</v>
      </c>
      <c r="L136" s="29" t="s">
        <v>115</v>
      </c>
      <c r="M136" s="36"/>
      <c r="Z136" s="35">
        <f t="shared" si="4"/>
        <v>0</v>
      </c>
      <c r="AA136" s="30" t="s">
        <v>2216</v>
      </c>
      <c r="AB136" s="30" t="s">
        <v>2226</v>
      </c>
    </row>
    <row r="137" spans="1:28" ht="14.5" customHeight="1" x14ac:dyDescent="0.2">
      <c r="A137" s="26" t="s">
        <v>2742</v>
      </c>
      <c r="B137" s="30" t="s">
        <v>2216</v>
      </c>
      <c r="C137" s="30" t="s">
        <v>2226</v>
      </c>
      <c r="D137" s="29" t="s">
        <v>2781</v>
      </c>
      <c r="E137" s="29" t="s">
        <v>2228</v>
      </c>
      <c r="L137" s="29" t="s">
        <v>115</v>
      </c>
      <c r="M137" s="36"/>
      <c r="Z137" s="35">
        <f t="shared" si="4"/>
        <v>0</v>
      </c>
      <c r="AA137" s="30" t="s">
        <v>2216</v>
      </c>
      <c r="AB137" s="30" t="s">
        <v>2226</v>
      </c>
    </row>
    <row r="138" spans="1:28" ht="14.5" customHeight="1" x14ac:dyDescent="0.2">
      <c r="A138" s="34" t="s">
        <v>2743</v>
      </c>
      <c r="B138" s="30" t="s">
        <v>2216</v>
      </c>
      <c r="C138" s="30" t="s">
        <v>2226</v>
      </c>
      <c r="D138" s="29" t="s">
        <v>2781</v>
      </c>
      <c r="E138" s="29" t="s">
        <v>2229</v>
      </c>
      <c r="L138" s="29" t="s">
        <v>115</v>
      </c>
      <c r="M138" s="36"/>
      <c r="Z138" s="35">
        <f t="shared" si="4"/>
        <v>0</v>
      </c>
      <c r="AA138" s="30" t="s">
        <v>2216</v>
      </c>
      <c r="AB138" s="30" t="s">
        <v>2226</v>
      </c>
    </row>
    <row r="139" spans="1:28" ht="14.5" customHeight="1" x14ac:dyDescent="0.2">
      <c r="A139" s="34" t="s">
        <v>2780</v>
      </c>
      <c r="B139" s="30" t="s">
        <v>2216</v>
      </c>
      <c r="C139" s="30" t="s">
        <v>2278</v>
      </c>
      <c r="D139" s="29" t="s">
        <v>2781</v>
      </c>
      <c r="E139" s="29" t="s">
        <v>2279</v>
      </c>
      <c r="K139" s="29" t="s">
        <v>330</v>
      </c>
      <c r="L139" s="29" t="s">
        <v>3</v>
      </c>
      <c r="M139" s="40" t="s">
        <v>643</v>
      </c>
      <c r="N139" s="29" t="s">
        <v>4122</v>
      </c>
      <c r="Z139" s="35" t="str">
        <f t="shared" si="4"/>
        <v>Lasius</v>
      </c>
      <c r="AA139" s="30" t="s">
        <v>2216</v>
      </c>
      <c r="AB139" s="30" t="s">
        <v>2278</v>
      </c>
    </row>
    <row r="140" spans="1:28" ht="14.5" customHeight="1" x14ac:dyDescent="0.2">
      <c r="A140" s="26" t="s">
        <v>2754</v>
      </c>
      <c r="B140" s="30" t="s">
        <v>2216</v>
      </c>
      <c r="C140" s="30" t="s">
        <v>2243</v>
      </c>
      <c r="D140" s="29" t="s">
        <v>2781</v>
      </c>
      <c r="E140" s="29" t="s">
        <v>2244</v>
      </c>
      <c r="L140" s="29" t="s">
        <v>22</v>
      </c>
      <c r="M140" s="36"/>
      <c r="Z140" s="35">
        <f t="shared" si="4"/>
        <v>0</v>
      </c>
      <c r="AA140" s="30" t="s">
        <v>2216</v>
      </c>
      <c r="AB140" s="30" t="s">
        <v>2243</v>
      </c>
    </row>
    <row r="141" spans="1:28" ht="14.5" customHeight="1" x14ac:dyDescent="0.2">
      <c r="A141" s="34" t="s">
        <v>2755</v>
      </c>
      <c r="B141" s="30" t="s">
        <v>2216</v>
      </c>
      <c r="C141" s="30" t="s">
        <v>2243</v>
      </c>
      <c r="D141" s="29" t="s">
        <v>2781</v>
      </c>
      <c r="E141" s="29" t="s">
        <v>2245</v>
      </c>
      <c r="K141" s="29" t="s">
        <v>330</v>
      </c>
      <c r="L141" s="29" t="s">
        <v>3</v>
      </c>
      <c r="M141" s="40" t="s">
        <v>634</v>
      </c>
      <c r="N141" s="29" t="s">
        <v>4122</v>
      </c>
      <c r="Z141" s="35" t="str">
        <f t="shared" si="4"/>
        <v>Lasius</v>
      </c>
      <c r="AA141" s="30" t="s">
        <v>2216</v>
      </c>
      <c r="AB141" s="30" t="s">
        <v>2243</v>
      </c>
    </row>
    <row r="142" spans="1:28" ht="14.5" customHeight="1" x14ac:dyDescent="0.2">
      <c r="A142" s="34" t="s">
        <v>2756</v>
      </c>
      <c r="B142" s="30" t="s">
        <v>2216</v>
      </c>
      <c r="C142" s="30" t="s">
        <v>2243</v>
      </c>
      <c r="D142" s="29" t="s">
        <v>2781</v>
      </c>
      <c r="E142" s="29" t="s">
        <v>2246</v>
      </c>
      <c r="K142" s="29" t="s">
        <v>330</v>
      </c>
      <c r="L142" s="29" t="s">
        <v>3</v>
      </c>
      <c r="M142" s="40" t="s">
        <v>634</v>
      </c>
      <c r="N142" s="29" t="s">
        <v>4122</v>
      </c>
      <c r="Z142" s="35" t="str">
        <f t="shared" si="4"/>
        <v>Lasius</v>
      </c>
      <c r="AA142" s="30" t="s">
        <v>2216</v>
      </c>
      <c r="AB142" s="30" t="s">
        <v>2243</v>
      </c>
    </row>
    <row r="143" spans="1:28" ht="14.5" customHeight="1" x14ac:dyDescent="0.2">
      <c r="A143" s="26" t="s">
        <v>2772</v>
      </c>
      <c r="B143" s="30" t="s">
        <v>2216</v>
      </c>
      <c r="C143" s="30" t="s">
        <v>2266</v>
      </c>
      <c r="D143" s="29" t="s">
        <v>2781</v>
      </c>
      <c r="E143" s="29" t="s">
        <v>2267</v>
      </c>
      <c r="L143" s="29" t="s">
        <v>115</v>
      </c>
      <c r="M143" s="36"/>
      <c r="Z143" s="35">
        <f t="shared" si="4"/>
        <v>0</v>
      </c>
      <c r="AA143" s="30" t="s">
        <v>2216</v>
      </c>
      <c r="AB143" s="30" t="s">
        <v>2266</v>
      </c>
    </row>
    <row r="144" spans="1:28" ht="14.5" customHeight="1" x14ac:dyDescent="0.2">
      <c r="A144" s="34" t="s">
        <v>2773</v>
      </c>
      <c r="B144" s="30" t="s">
        <v>2216</v>
      </c>
      <c r="C144" s="30" t="s">
        <v>2266</v>
      </c>
      <c r="D144" s="29" t="s">
        <v>2781</v>
      </c>
      <c r="E144" s="29" t="s">
        <v>2268</v>
      </c>
      <c r="L144" s="29" t="s">
        <v>115</v>
      </c>
      <c r="M144" s="36"/>
      <c r="Z144" s="35">
        <f t="shared" si="4"/>
        <v>0</v>
      </c>
      <c r="AA144" s="30" t="s">
        <v>2216</v>
      </c>
      <c r="AB144" s="30" t="s">
        <v>2266</v>
      </c>
    </row>
    <row r="145" spans="1:28" ht="14.5" customHeight="1" x14ac:dyDescent="0.2">
      <c r="A145" s="26" t="s">
        <v>2769</v>
      </c>
      <c r="B145" s="30" t="s">
        <v>2216</v>
      </c>
      <c r="C145" s="30" t="s">
        <v>2262</v>
      </c>
      <c r="D145" s="29" t="s">
        <v>2781</v>
      </c>
      <c r="E145" s="29" t="s">
        <v>2263</v>
      </c>
      <c r="L145" s="29" t="s">
        <v>115</v>
      </c>
      <c r="M145" s="36"/>
      <c r="Z145" s="35">
        <f t="shared" si="4"/>
        <v>0</v>
      </c>
      <c r="AA145" s="30" t="s">
        <v>2216</v>
      </c>
      <c r="AB145" s="30" t="s">
        <v>2262</v>
      </c>
    </row>
    <row r="146" spans="1:28" ht="14.5" customHeight="1" x14ac:dyDescent="0.2">
      <c r="A146" s="34" t="s">
        <v>2770</v>
      </c>
      <c r="B146" s="30" t="s">
        <v>2216</v>
      </c>
      <c r="C146" s="30" t="s">
        <v>2262</v>
      </c>
      <c r="D146" s="29" t="s">
        <v>2781</v>
      </c>
      <c r="E146" s="29" t="s">
        <v>2264</v>
      </c>
      <c r="F146" s="29" t="s">
        <v>187</v>
      </c>
      <c r="H146" s="29" t="s">
        <v>1196</v>
      </c>
      <c r="K146" s="29" t="s">
        <v>330</v>
      </c>
      <c r="L146" s="29" t="s">
        <v>710</v>
      </c>
      <c r="M146" s="10" t="s">
        <v>709</v>
      </c>
      <c r="N146" s="29" t="s">
        <v>4122</v>
      </c>
      <c r="Z146" s="35" t="str">
        <f t="shared" si="4"/>
        <v>Myrmecina</v>
      </c>
      <c r="AA146" s="30" t="s">
        <v>2216</v>
      </c>
      <c r="AB146" s="30" t="s">
        <v>2262</v>
      </c>
    </row>
    <row r="147" spans="1:28" ht="14.5" customHeight="1" x14ac:dyDescent="0.2">
      <c r="A147" s="34" t="s">
        <v>2771</v>
      </c>
      <c r="B147" s="30" t="s">
        <v>2216</v>
      </c>
      <c r="C147" s="30" t="s">
        <v>2262</v>
      </c>
      <c r="D147" s="29" t="s">
        <v>2781</v>
      </c>
      <c r="E147" s="29" t="s">
        <v>2265</v>
      </c>
      <c r="K147" s="29" t="s">
        <v>330</v>
      </c>
      <c r="L147" s="29" t="s">
        <v>0</v>
      </c>
      <c r="M147" s="40" t="s">
        <v>756</v>
      </c>
      <c r="N147" s="29" t="s">
        <v>4122</v>
      </c>
      <c r="Z147" s="35" t="str">
        <f t="shared" si="4"/>
        <v>Myrmica</v>
      </c>
      <c r="AA147" s="30" t="s">
        <v>2216</v>
      </c>
      <c r="AB147" s="30" t="s">
        <v>2262</v>
      </c>
    </row>
    <row r="148" spans="1:28" ht="14.5" customHeight="1" x14ac:dyDescent="0.2">
      <c r="A148" s="26" t="s">
        <v>2763</v>
      </c>
      <c r="B148" s="30" t="s">
        <v>2216</v>
      </c>
      <c r="C148" s="30" t="s">
        <v>2254</v>
      </c>
      <c r="D148" s="29" t="s">
        <v>2781</v>
      </c>
      <c r="E148" s="29" t="s">
        <v>2255</v>
      </c>
      <c r="L148" s="29" t="s">
        <v>115</v>
      </c>
      <c r="M148" s="36"/>
      <c r="Z148" s="35">
        <f t="shared" si="4"/>
        <v>0</v>
      </c>
      <c r="AA148" s="30" t="s">
        <v>2216</v>
      </c>
      <c r="AB148" s="30" t="s">
        <v>2254</v>
      </c>
    </row>
    <row r="149" spans="1:28" ht="14.5" customHeight="1" x14ac:dyDescent="0.2">
      <c r="A149" s="34" t="s">
        <v>2764</v>
      </c>
      <c r="B149" s="30" t="s">
        <v>2216</v>
      </c>
      <c r="C149" s="30" t="s">
        <v>2254</v>
      </c>
      <c r="D149" s="29" t="s">
        <v>2781</v>
      </c>
      <c r="E149" s="29" t="s">
        <v>2256</v>
      </c>
      <c r="K149" s="29" t="s">
        <v>330</v>
      </c>
      <c r="L149" s="29" t="s">
        <v>710</v>
      </c>
      <c r="M149" s="10" t="s">
        <v>709</v>
      </c>
      <c r="N149" s="29" t="s">
        <v>4122</v>
      </c>
      <c r="Z149" s="35" t="str">
        <f t="shared" si="4"/>
        <v>Myrmecina</v>
      </c>
      <c r="AA149" s="30" t="s">
        <v>2216</v>
      </c>
      <c r="AB149" s="30" t="s">
        <v>2254</v>
      </c>
    </row>
    <row r="150" spans="1:28" ht="14.5" customHeight="1" x14ac:dyDescent="0.2">
      <c r="A150" s="34" t="s">
        <v>2776</v>
      </c>
      <c r="B150" s="30" t="s">
        <v>2216</v>
      </c>
      <c r="C150" s="30" t="s">
        <v>2272</v>
      </c>
      <c r="D150" s="29" t="s">
        <v>2781</v>
      </c>
      <c r="E150" s="29" t="s">
        <v>2273</v>
      </c>
      <c r="L150" s="29" t="s">
        <v>22</v>
      </c>
      <c r="M150" s="36"/>
      <c r="Z150" s="35">
        <f t="shared" si="4"/>
        <v>0</v>
      </c>
      <c r="AA150" s="30" t="s">
        <v>2216</v>
      </c>
      <c r="AB150" s="30" t="s">
        <v>2272</v>
      </c>
    </row>
    <row r="151" spans="1:28" ht="14.5" customHeight="1" x14ac:dyDescent="0.2">
      <c r="A151" s="34" t="s">
        <v>2777</v>
      </c>
      <c r="B151" s="30" t="s">
        <v>2216</v>
      </c>
      <c r="C151" s="30" t="s">
        <v>2272</v>
      </c>
      <c r="D151" s="29" t="s">
        <v>2781</v>
      </c>
      <c r="E151" s="29" t="s">
        <v>2274</v>
      </c>
      <c r="L151" s="29" t="s">
        <v>22</v>
      </c>
      <c r="M151" s="36"/>
      <c r="Z151" s="35">
        <f t="shared" si="4"/>
        <v>0</v>
      </c>
      <c r="AA151" s="30" t="s">
        <v>2216</v>
      </c>
      <c r="AB151" s="30" t="s">
        <v>2272</v>
      </c>
    </row>
    <row r="152" spans="1:28" ht="14.5" customHeight="1" x14ac:dyDescent="0.2">
      <c r="A152" s="26" t="s">
        <v>2778</v>
      </c>
      <c r="B152" s="30" t="s">
        <v>2216</v>
      </c>
      <c r="C152" s="30" t="s">
        <v>2272</v>
      </c>
      <c r="D152" s="29" t="s">
        <v>2781</v>
      </c>
      <c r="E152" s="29" t="s">
        <v>2275</v>
      </c>
      <c r="L152" s="29" t="s">
        <v>22</v>
      </c>
      <c r="M152" s="36"/>
      <c r="Z152" s="35">
        <f t="shared" si="4"/>
        <v>0</v>
      </c>
      <c r="AA152" s="30" t="s">
        <v>2216</v>
      </c>
      <c r="AB152" s="30" t="s">
        <v>2272</v>
      </c>
    </row>
    <row r="153" spans="1:28" ht="14.5" customHeight="1" x14ac:dyDescent="0.2">
      <c r="A153" s="34" t="s">
        <v>2765</v>
      </c>
      <c r="B153" s="30" t="s">
        <v>2216</v>
      </c>
      <c r="C153" s="30" t="s">
        <v>2257</v>
      </c>
      <c r="D153" s="29" t="s">
        <v>2781</v>
      </c>
      <c r="E153" s="29" t="s">
        <v>2258</v>
      </c>
      <c r="L153" s="29" t="s">
        <v>29</v>
      </c>
      <c r="M153" s="36"/>
      <c r="Z153" s="35">
        <f t="shared" si="4"/>
        <v>0</v>
      </c>
      <c r="AA153" s="30" t="s">
        <v>2216</v>
      </c>
      <c r="AB153" s="30" t="s">
        <v>2257</v>
      </c>
    </row>
    <row r="154" spans="1:28" ht="14.5" customHeight="1" x14ac:dyDescent="0.2">
      <c r="A154" s="26" t="s">
        <v>2766</v>
      </c>
      <c r="B154" s="30" t="s">
        <v>2216</v>
      </c>
      <c r="C154" s="30" t="s">
        <v>2257</v>
      </c>
      <c r="D154" s="29" t="s">
        <v>2781</v>
      </c>
      <c r="E154" s="29" t="s">
        <v>2259</v>
      </c>
      <c r="L154" s="29" t="s">
        <v>29</v>
      </c>
      <c r="M154" s="36"/>
      <c r="Z154" s="35">
        <f t="shared" si="4"/>
        <v>0</v>
      </c>
      <c r="AA154" s="30" t="s">
        <v>2216</v>
      </c>
      <c r="AB154" s="30" t="s">
        <v>2257</v>
      </c>
    </row>
    <row r="155" spans="1:28" ht="14.5" customHeight="1" x14ac:dyDescent="0.2">
      <c r="A155" s="34" t="s">
        <v>2767</v>
      </c>
      <c r="B155" s="30" t="s">
        <v>2216</v>
      </c>
      <c r="C155" s="30" t="s">
        <v>2257</v>
      </c>
      <c r="D155" s="29" t="s">
        <v>2781</v>
      </c>
      <c r="E155" s="29" t="s">
        <v>2260</v>
      </c>
      <c r="L155" s="29" t="s">
        <v>29</v>
      </c>
      <c r="Q155" s="43" t="s">
        <v>4117</v>
      </c>
      <c r="Z155" s="35">
        <f t="shared" si="4"/>
        <v>0</v>
      </c>
      <c r="AA155" s="30" t="s">
        <v>2216</v>
      </c>
      <c r="AB155" s="30" t="s">
        <v>2257</v>
      </c>
    </row>
    <row r="156" spans="1:28" ht="14.5" customHeight="1" x14ac:dyDescent="0.2">
      <c r="A156" s="34" t="s">
        <v>2768</v>
      </c>
      <c r="B156" s="30" t="s">
        <v>2216</v>
      </c>
      <c r="C156" s="30" t="s">
        <v>2257</v>
      </c>
      <c r="D156" s="29" t="s">
        <v>2781</v>
      </c>
      <c r="E156" s="29" t="s">
        <v>2261</v>
      </c>
      <c r="K156" s="29" t="s">
        <v>330</v>
      </c>
      <c r="L156" s="29" t="s">
        <v>830</v>
      </c>
      <c r="M156" s="40" t="s">
        <v>829</v>
      </c>
      <c r="N156" s="29" t="s">
        <v>4122</v>
      </c>
      <c r="Z156" s="35" t="str">
        <f t="shared" si="4"/>
        <v>Solenopsis</v>
      </c>
      <c r="AA156" s="30" t="s">
        <v>2216</v>
      </c>
      <c r="AB156" s="30" t="s">
        <v>2257</v>
      </c>
    </row>
    <row r="157" spans="1:28" ht="14.5" customHeight="1" x14ac:dyDescent="0.2">
      <c r="A157" s="26" t="s">
        <v>2757</v>
      </c>
      <c r="B157" s="30" t="s">
        <v>2216</v>
      </c>
      <c r="C157" s="30" t="s">
        <v>2247</v>
      </c>
      <c r="D157" s="29" t="s">
        <v>2781</v>
      </c>
      <c r="E157" s="29" t="s">
        <v>2248</v>
      </c>
      <c r="K157" s="29" t="s">
        <v>330</v>
      </c>
      <c r="L157" s="29" t="s">
        <v>830</v>
      </c>
      <c r="M157" s="40" t="s">
        <v>829</v>
      </c>
      <c r="N157" s="29" t="s">
        <v>4122</v>
      </c>
      <c r="Z157" s="35" t="str">
        <f t="shared" si="4"/>
        <v>Solenopsis</v>
      </c>
      <c r="AA157" s="30" t="s">
        <v>2216</v>
      </c>
      <c r="AB157" s="30" t="s">
        <v>2247</v>
      </c>
    </row>
    <row r="158" spans="1:28" ht="14.5" customHeight="1" x14ac:dyDescent="0.2">
      <c r="A158" s="34" t="s">
        <v>2758</v>
      </c>
      <c r="B158" s="30" t="s">
        <v>2216</v>
      </c>
      <c r="C158" s="30" t="s">
        <v>2247</v>
      </c>
      <c r="D158" s="29" t="s">
        <v>2781</v>
      </c>
      <c r="E158" s="29" t="s">
        <v>2249</v>
      </c>
      <c r="L158" s="29" t="s">
        <v>29</v>
      </c>
      <c r="M158" s="36"/>
      <c r="Z158" s="35">
        <f t="shared" si="4"/>
        <v>0</v>
      </c>
      <c r="AA158" s="30" t="s">
        <v>2216</v>
      </c>
      <c r="AB158" s="30" t="s">
        <v>2247</v>
      </c>
    </row>
    <row r="159" spans="1:28" ht="14.5" customHeight="1" x14ac:dyDescent="0.2">
      <c r="A159" s="34" t="s">
        <v>2759</v>
      </c>
      <c r="B159" s="30" t="s">
        <v>2216</v>
      </c>
      <c r="C159" s="30" t="s">
        <v>2247</v>
      </c>
      <c r="D159" s="29" t="s">
        <v>2781</v>
      </c>
      <c r="E159" s="29" t="s">
        <v>2250</v>
      </c>
      <c r="K159" s="29" t="s">
        <v>330</v>
      </c>
      <c r="L159" s="29" t="s">
        <v>3</v>
      </c>
      <c r="M159" s="40" t="s">
        <v>570</v>
      </c>
      <c r="N159" s="29" t="s">
        <v>4122</v>
      </c>
      <c r="Z159" s="35" t="str">
        <f t="shared" si="4"/>
        <v>Lasius</v>
      </c>
      <c r="AA159" s="30" t="s">
        <v>2216</v>
      </c>
      <c r="AB159" s="30" t="s">
        <v>2247</v>
      </c>
    </row>
    <row r="160" spans="1:28" ht="14.5" customHeight="1" x14ac:dyDescent="0.2">
      <c r="A160" s="26" t="s">
        <v>2760</v>
      </c>
      <c r="B160" s="30" t="s">
        <v>2216</v>
      </c>
      <c r="C160" s="30" t="s">
        <v>2247</v>
      </c>
      <c r="D160" s="29" t="s">
        <v>2781</v>
      </c>
      <c r="E160" s="29" t="s">
        <v>2251</v>
      </c>
      <c r="K160" s="29" t="s">
        <v>330</v>
      </c>
      <c r="L160" s="29" t="s">
        <v>3</v>
      </c>
      <c r="M160" s="40" t="s">
        <v>570</v>
      </c>
      <c r="N160" s="29" t="s">
        <v>4122</v>
      </c>
      <c r="Z160" s="35" t="str">
        <f t="shared" si="4"/>
        <v>Lasius</v>
      </c>
      <c r="AA160" s="30" t="s">
        <v>2216</v>
      </c>
      <c r="AB160" s="30" t="s">
        <v>2247</v>
      </c>
    </row>
    <row r="161" spans="1:28" ht="14.5" customHeight="1" x14ac:dyDescent="0.2">
      <c r="A161" s="34" t="s">
        <v>2761</v>
      </c>
      <c r="B161" s="30" t="s">
        <v>2216</v>
      </c>
      <c r="C161" s="30" t="s">
        <v>2247</v>
      </c>
      <c r="D161" s="29" t="s">
        <v>2781</v>
      </c>
      <c r="E161" s="29" t="s">
        <v>2252</v>
      </c>
      <c r="K161" s="29" t="s">
        <v>330</v>
      </c>
      <c r="L161" s="29" t="s">
        <v>3</v>
      </c>
      <c r="M161" s="40" t="s">
        <v>570</v>
      </c>
      <c r="N161" s="29" t="s">
        <v>4122</v>
      </c>
      <c r="Z161" s="35" t="str">
        <f t="shared" si="4"/>
        <v>Lasius</v>
      </c>
      <c r="AA161" s="30" t="s">
        <v>2216</v>
      </c>
      <c r="AB161" s="30" t="s">
        <v>2247</v>
      </c>
    </row>
    <row r="162" spans="1:28" ht="14.5" customHeight="1" x14ac:dyDescent="0.2">
      <c r="A162" s="34" t="s">
        <v>2762</v>
      </c>
      <c r="B162" s="30" t="s">
        <v>2216</v>
      </c>
      <c r="C162" s="30" t="s">
        <v>2247</v>
      </c>
      <c r="D162" s="29" t="s">
        <v>2781</v>
      </c>
      <c r="E162" s="29" t="s">
        <v>2253</v>
      </c>
      <c r="K162" s="29" t="s">
        <v>330</v>
      </c>
      <c r="L162" s="29" t="s">
        <v>3</v>
      </c>
      <c r="M162" s="40" t="s">
        <v>570</v>
      </c>
      <c r="N162" s="29" t="s">
        <v>4122</v>
      </c>
      <c r="Z162" s="35" t="str">
        <f t="shared" si="4"/>
        <v>Lasius</v>
      </c>
      <c r="AA162" s="30" t="s">
        <v>2216</v>
      </c>
      <c r="AB162" s="30" t="s">
        <v>2247</v>
      </c>
    </row>
    <row r="163" spans="1:28" ht="14.5" customHeight="1" x14ac:dyDescent="0.2">
      <c r="A163" s="34" t="s">
        <v>2788</v>
      </c>
      <c r="B163" s="30" t="s">
        <v>2216</v>
      </c>
      <c r="C163" s="30" t="s">
        <v>2289</v>
      </c>
      <c r="D163" s="29" t="s">
        <v>2781</v>
      </c>
      <c r="E163" s="29" t="s">
        <v>2290</v>
      </c>
      <c r="L163" s="29" t="s">
        <v>12</v>
      </c>
      <c r="M163" s="36"/>
      <c r="Z163" s="35">
        <f t="shared" si="4"/>
        <v>0</v>
      </c>
      <c r="AA163" s="30" t="s">
        <v>2216</v>
      </c>
      <c r="AB163" s="30" t="s">
        <v>2289</v>
      </c>
    </row>
    <row r="164" spans="1:28" ht="14.5" customHeight="1" x14ac:dyDescent="0.2">
      <c r="A164" s="26" t="s">
        <v>2790</v>
      </c>
      <c r="B164" s="30" t="s">
        <v>2216</v>
      </c>
      <c r="C164" s="30" t="s">
        <v>2293</v>
      </c>
      <c r="D164" s="29" t="s">
        <v>2781</v>
      </c>
      <c r="E164" s="29" t="s">
        <v>2294</v>
      </c>
      <c r="K164" s="30" t="s">
        <v>330</v>
      </c>
      <c r="L164" s="29" t="s">
        <v>3</v>
      </c>
      <c r="M164" s="40" t="s">
        <v>634</v>
      </c>
      <c r="N164" s="30">
        <v>2019</v>
      </c>
      <c r="Z164" s="35" t="str">
        <f t="shared" si="4"/>
        <v>Lasius</v>
      </c>
      <c r="AA164" s="30" t="s">
        <v>2216</v>
      </c>
      <c r="AB164" s="30" t="s">
        <v>2293</v>
      </c>
    </row>
    <row r="165" spans="1:28" ht="14.5" customHeight="1" x14ac:dyDescent="0.2">
      <c r="A165" s="26" t="s">
        <v>1442</v>
      </c>
      <c r="B165" s="30" t="s">
        <v>1156</v>
      </c>
      <c r="C165" s="30" t="s">
        <v>1157</v>
      </c>
      <c r="D165" s="40">
        <v>1275</v>
      </c>
      <c r="E165" s="29" t="s">
        <v>1158</v>
      </c>
      <c r="F165" s="28">
        <v>10</v>
      </c>
      <c r="G165" s="28"/>
      <c r="H165" s="28"/>
      <c r="I165" s="28"/>
      <c r="J165" s="28"/>
      <c r="K165" s="28" t="s">
        <v>4118</v>
      </c>
      <c r="L165" s="29" t="s">
        <v>0</v>
      </c>
      <c r="M165" s="37" t="s">
        <v>773</v>
      </c>
      <c r="N165" s="30">
        <v>2019</v>
      </c>
      <c r="P165" s="35"/>
      <c r="Z165" s="35" t="str">
        <f t="shared" si="4"/>
        <v>Myrmica</v>
      </c>
      <c r="AA165" s="30" t="s">
        <v>1156</v>
      </c>
      <c r="AB165" s="30" t="s">
        <v>1157</v>
      </c>
    </row>
    <row r="166" spans="1:28" ht="14.5" customHeight="1" x14ac:dyDescent="0.2">
      <c r="A166" s="34" t="s">
        <v>1443</v>
      </c>
      <c r="B166" s="30" t="s">
        <v>1156</v>
      </c>
      <c r="C166" s="30" t="s">
        <v>1157</v>
      </c>
      <c r="D166" s="40">
        <v>1275</v>
      </c>
      <c r="E166" s="29" t="s">
        <v>1159</v>
      </c>
      <c r="F166" s="28">
        <v>8</v>
      </c>
      <c r="G166" s="28"/>
      <c r="H166" s="28"/>
      <c r="I166" s="28"/>
      <c r="J166" s="28"/>
      <c r="K166" s="28" t="s">
        <v>4118</v>
      </c>
      <c r="L166" s="29" t="s">
        <v>0</v>
      </c>
      <c r="M166" s="37" t="s">
        <v>734</v>
      </c>
      <c r="N166" s="30">
        <v>2019</v>
      </c>
      <c r="P166" s="35"/>
      <c r="Z166" s="35" t="str">
        <f t="shared" si="4"/>
        <v>Myrmica</v>
      </c>
      <c r="AA166" s="30" t="s">
        <v>1156</v>
      </c>
      <c r="AB166" s="30" t="s">
        <v>1157</v>
      </c>
    </row>
    <row r="167" spans="1:28" ht="14.5" customHeight="1" x14ac:dyDescent="0.2">
      <c r="A167" s="26" t="s">
        <v>2793</v>
      </c>
      <c r="B167" s="30" t="s">
        <v>1156</v>
      </c>
      <c r="C167" s="30" t="s">
        <v>2299</v>
      </c>
      <c r="D167" s="40">
        <v>1275</v>
      </c>
      <c r="E167" s="29" t="s">
        <v>2300</v>
      </c>
      <c r="K167" s="30" t="s">
        <v>330</v>
      </c>
      <c r="L167" s="38" t="s">
        <v>432</v>
      </c>
      <c r="M167" s="40" t="s">
        <v>486</v>
      </c>
      <c r="N167" s="30">
        <v>2019</v>
      </c>
      <c r="Z167" s="35" t="str">
        <f t="shared" si="4"/>
        <v>Formica</v>
      </c>
      <c r="AA167" s="30" t="s">
        <v>1156</v>
      </c>
      <c r="AB167" s="30" t="s">
        <v>2299</v>
      </c>
    </row>
    <row r="168" spans="1:28" ht="14.5" customHeight="1" x14ac:dyDescent="0.2">
      <c r="A168" s="34" t="s">
        <v>2794</v>
      </c>
      <c r="B168" s="30" t="s">
        <v>1156</v>
      </c>
      <c r="C168" s="30" t="s">
        <v>2299</v>
      </c>
      <c r="D168" s="40">
        <v>1275</v>
      </c>
      <c r="E168" s="29" t="s">
        <v>2301</v>
      </c>
      <c r="K168" s="30" t="s">
        <v>330</v>
      </c>
      <c r="L168" s="38" t="s">
        <v>432</v>
      </c>
      <c r="M168" s="40" t="s">
        <v>486</v>
      </c>
      <c r="N168" s="30">
        <v>2019</v>
      </c>
      <c r="Z168" s="35" t="str">
        <f t="shared" si="4"/>
        <v>Formica</v>
      </c>
      <c r="AA168" s="30" t="s">
        <v>1156</v>
      </c>
      <c r="AB168" s="30" t="s">
        <v>2299</v>
      </c>
    </row>
    <row r="169" spans="1:28" ht="14.5" customHeight="1" x14ac:dyDescent="0.2">
      <c r="A169" s="26" t="s">
        <v>1951</v>
      </c>
      <c r="B169" s="30" t="s">
        <v>1156</v>
      </c>
      <c r="C169" s="30" t="s">
        <v>1532</v>
      </c>
      <c r="D169" s="40">
        <v>1275</v>
      </c>
      <c r="E169" s="29" t="s">
        <v>1533</v>
      </c>
      <c r="K169" s="29" t="s">
        <v>330</v>
      </c>
      <c r="L169" s="29" t="s">
        <v>0</v>
      </c>
      <c r="M169" s="40" t="s">
        <v>734</v>
      </c>
      <c r="N169" s="30">
        <v>2019</v>
      </c>
      <c r="Z169" s="35" t="str">
        <f t="shared" si="4"/>
        <v>Myrmica</v>
      </c>
      <c r="AA169" s="30" t="s">
        <v>1156</v>
      </c>
      <c r="AB169" s="30" t="s">
        <v>1532</v>
      </c>
    </row>
    <row r="170" spans="1:28" ht="14.5" customHeight="1" x14ac:dyDescent="0.2">
      <c r="A170" s="34" t="s">
        <v>1952</v>
      </c>
      <c r="B170" s="30" t="s">
        <v>1156</v>
      </c>
      <c r="C170" s="30" t="s">
        <v>1532</v>
      </c>
      <c r="D170" s="40">
        <v>1275</v>
      </c>
      <c r="E170" s="29" t="s">
        <v>1534</v>
      </c>
      <c r="K170" s="29" t="s">
        <v>330</v>
      </c>
      <c r="L170" s="29" t="s">
        <v>0</v>
      </c>
      <c r="M170" s="40" t="s">
        <v>734</v>
      </c>
      <c r="N170" s="30">
        <v>2019</v>
      </c>
      <c r="Z170" s="35" t="str">
        <f t="shared" si="4"/>
        <v>Myrmica</v>
      </c>
      <c r="AA170" s="30" t="s">
        <v>1156</v>
      </c>
      <c r="AB170" s="30" t="s">
        <v>1532</v>
      </c>
    </row>
    <row r="171" spans="1:28" ht="14.5" customHeight="1" x14ac:dyDescent="0.2">
      <c r="A171" s="34" t="s">
        <v>1447</v>
      </c>
      <c r="B171" s="30" t="s">
        <v>1156</v>
      </c>
      <c r="C171" s="30" t="s">
        <v>1166</v>
      </c>
      <c r="D171" s="40">
        <v>1275</v>
      </c>
      <c r="E171" s="29" t="s">
        <v>1167</v>
      </c>
      <c r="F171" s="28">
        <v>10</v>
      </c>
      <c r="G171" s="28"/>
      <c r="H171" s="28"/>
      <c r="I171" s="28"/>
      <c r="J171" s="28"/>
      <c r="K171" s="28" t="s">
        <v>4118</v>
      </c>
      <c r="L171" s="29" t="s">
        <v>0</v>
      </c>
      <c r="M171" s="37" t="s">
        <v>773</v>
      </c>
      <c r="N171" s="30">
        <v>2019</v>
      </c>
      <c r="P171" s="35"/>
      <c r="Z171" s="35" t="str">
        <f t="shared" si="4"/>
        <v>Myrmica</v>
      </c>
      <c r="AA171" s="30" t="s">
        <v>1156</v>
      </c>
      <c r="AB171" s="30" t="s">
        <v>1166</v>
      </c>
    </row>
    <row r="172" spans="1:28" ht="14.5" customHeight="1" x14ac:dyDescent="0.2">
      <c r="A172" s="26" t="s">
        <v>1448</v>
      </c>
      <c r="B172" s="30" t="s">
        <v>1156</v>
      </c>
      <c r="C172" s="30" t="s">
        <v>1168</v>
      </c>
      <c r="D172" s="40">
        <v>1275</v>
      </c>
      <c r="E172" s="29" t="s">
        <v>1169</v>
      </c>
      <c r="F172" s="28">
        <v>8</v>
      </c>
      <c r="G172" s="28"/>
      <c r="H172" s="28"/>
      <c r="I172" s="28"/>
      <c r="J172" s="28"/>
      <c r="K172" s="28" t="s">
        <v>4118</v>
      </c>
      <c r="L172" s="29" t="s">
        <v>0</v>
      </c>
      <c r="M172" s="37" t="s">
        <v>773</v>
      </c>
      <c r="N172" s="30">
        <v>2019</v>
      </c>
      <c r="P172" s="35"/>
      <c r="Z172" s="35" t="str">
        <f t="shared" si="4"/>
        <v>Myrmica</v>
      </c>
      <c r="AA172" s="30" t="s">
        <v>1156</v>
      </c>
      <c r="AB172" s="30" t="s">
        <v>1168</v>
      </c>
    </row>
    <row r="173" spans="1:28" ht="14.5" customHeight="1" x14ac:dyDescent="0.2">
      <c r="A173" s="26" t="s">
        <v>1446</v>
      </c>
      <c r="B173" s="30" t="s">
        <v>1156</v>
      </c>
      <c r="C173" s="30" t="s">
        <v>1164</v>
      </c>
      <c r="D173" s="40">
        <v>1275</v>
      </c>
      <c r="E173" s="29" t="s">
        <v>1165</v>
      </c>
      <c r="F173" s="28">
        <v>10</v>
      </c>
      <c r="G173" s="28"/>
      <c r="H173" s="28"/>
      <c r="I173" s="28"/>
      <c r="J173" s="28"/>
      <c r="K173" s="28" t="s">
        <v>4118</v>
      </c>
      <c r="L173" s="29" t="s">
        <v>0</v>
      </c>
      <c r="M173" s="37" t="s">
        <v>773</v>
      </c>
      <c r="N173" s="30">
        <v>2019</v>
      </c>
      <c r="P173" s="35"/>
      <c r="Z173" s="35" t="str">
        <f t="shared" si="4"/>
        <v>Myrmica</v>
      </c>
      <c r="AA173" s="30" t="s">
        <v>1156</v>
      </c>
      <c r="AB173" s="30" t="s">
        <v>1164</v>
      </c>
    </row>
    <row r="174" spans="1:28" ht="14.5" customHeight="1" x14ac:dyDescent="0.2">
      <c r="A174" s="34" t="s">
        <v>2792</v>
      </c>
      <c r="B174" s="30" t="s">
        <v>1156</v>
      </c>
      <c r="C174" s="30" t="s">
        <v>2297</v>
      </c>
      <c r="D174" s="40">
        <v>1275</v>
      </c>
      <c r="E174" s="29" t="s">
        <v>2298</v>
      </c>
      <c r="K174" s="30" t="s">
        <v>330</v>
      </c>
      <c r="L174" s="38" t="s">
        <v>432</v>
      </c>
      <c r="M174" s="40" t="s">
        <v>486</v>
      </c>
      <c r="N174" s="30">
        <v>2019</v>
      </c>
      <c r="Z174" s="35" t="str">
        <f t="shared" si="4"/>
        <v>Formica</v>
      </c>
      <c r="AA174" s="30" t="s">
        <v>1156</v>
      </c>
      <c r="AB174" s="30" t="s">
        <v>2297</v>
      </c>
    </row>
    <row r="175" spans="1:28" ht="14.5" customHeight="1" x14ac:dyDescent="0.2">
      <c r="A175" s="26" t="s">
        <v>1458</v>
      </c>
      <c r="B175" s="30" t="s">
        <v>1156</v>
      </c>
      <c r="C175" s="30" t="s">
        <v>1184</v>
      </c>
      <c r="D175" s="40">
        <v>1275</v>
      </c>
      <c r="E175" s="29" t="s">
        <v>1181</v>
      </c>
      <c r="F175" s="29" t="s">
        <v>1191</v>
      </c>
      <c r="K175" s="30" t="s">
        <v>330</v>
      </c>
      <c r="L175" s="38" t="s">
        <v>432</v>
      </c>
      <c r="M175" s="40" t="s">
        <v>486</v>
      </c>
      <c r="N175" s="30">
        <v>2019</v>
      </c>
      <c r="Q175" s="30" t="s">
        <v>4247</v>
      </c>
      <c r="Z175" s="35" t="str">
        <f t="shared" si="4"/>
        <v>Formica</v>
      </c>
      <c r="AA175" s="30" t="s">
        <v>1156</v>
      </c>
      <c r="AB175" s="30" t="s">
        <v>1184</v>
      </c>
    </row>
    <row r="176" spans="1:28" ht="14.5" customHeight="1" x14ac:dyDescent="0.2">
      <c r="A176" s="34" t="s">
        <v>1459</v>
      </c>
      <c r="B176" s="30" t="s">
        <v>1156</v>
      </c>
      <c r="C176" s="30" t="s">
        <v>1184</v>
      </c>
      <c r="D176" s="40">
        <v>1275</v>
      </c>
      <c r="E176" s="29" t="s">
        <v>1182</v>
      </c>
      <c r="F176" s="29" t="s">
        <v>1192</v>
      </c>
      <c r="L176" s="29" t="s">
        <v>34</v>
      </c>
      <c r="M176" s="36"/>
      <c r="N176" s="30"/>
      <c r="Q176" s="30"/>
      <c r="Z176" s="35">
        <f t="shared" si="4"/>
        <v>0</v>
      </c>
      <c r="AA176" s="30" t="s">
        <v>1156</v>
      </c>
      <c r="AB176" s="30" t="s">
        <v>1184</v>
      </c>
    </row>
    <row r="177" spans="1:28" ht="14.5" customHeight="1" x14ac:dyDescent="0.2">
      <c r="A177" s="26" t="s">
        <v>1460</v>
      </c>
      <c r="B177" s="30" t="s">
        <v>1156</v>
      </c>
      <c r="C177" s="30" t="s">
        <v>1184</v>
      </c>
      <c r="D177" s="40">
        <v>1275</v>
      </c>
      <c r="E177" s="30" t="s">
        <v>1183</v>
      </c>
      <c r="F177" s="28">
        <v>10</v>
      </c>
      <c r="G177" s="28"/>
      <c r="H177" s="28"/>
      <c r="I177" s="28"/>
      <c r="J177" s="28"/>
      <c r="K177" s="28" t="s">
        <v>4118</v>
      </c>
      <c r="L177" s="29" t="s">
        <v>0</v>
      </c>
      <c r="M177" s="37" t="s">
        <v>756</v>
      </c>
      <c r="N177" s="30">
        <v>2019</v>
      </c>
      <c r="P177" s="35"/>
      <c r="Q177" s="30"/>
      <c r="Z177" s="35" t="str">
        <f t="shared" si="4"/>
        <v>Myrmica</v>
      </c>
      <c r="AA177" s="30" t="s">
        <v>1156</v>
      </c>
      <c r="AB177" s="30" t="s">
        <v>1184</v>
      </c>
    </row>
    <row r="178" spans="1:28" ht="14.5" customHeight="1" x14ac:dyDescent="0.2">
      <c r="A178" s="34" t="s">
        <v>1445</v>
      </c>
      <c r="B178" s="30" t="s">
        <v>1156</v>
      </c>
      <c r="C178" s="30" t="s">
        <v>1162</v>
      </c>
      <c r="D178" s="40">
        <v>1275</v>
      </c>
      <c r="E178" s="29" t="s">
        <v>1163</v>
      </c>
      <c r="F178" s="28">
        <v>10</v>
      </c>
      <c r="G178" s="28"/>
      <c r="H178" s="28"/>
      <c r="I178" s="28"/>
      <c r="J178" s="28"/>
      <c r="K178" s="28" t="s">
        <v>4118</v>
      </c>
      <c r="L178" s="29" t="s">
        <v>0</v>
      </c>
      <c r="M178" s="37" t="s">
        <v>756</v>
      </c>
      <c r="N178" s="30">
        <v>2019</v>
      </c>
      <c r="P178" s="35"/>
      <c r="Z178" s="35" t="str">
        <f t="shared" si="4"/>
        <v>Myrmica</v>
      </c>
      <c r="AA178" s="30" t="s">
        <v>1156</v>
      </c>
      <c r="AB178" s="30" t="s">
        <v>1162</v>
      </c>
    </row>
    <row r="179" spans="1:28" ht="14.5" customHeight="1" x14ac:dyDescent="0.2">
      <c r="A179" s="34" t="s">
        <v>1449</v>
      </c>
      <c r="B179" s="30" t="s">
        <v>1156</v>
      </c>
      <c r="C179" s="30" t="s">
        <v>1170</v>
      </c>
      <c r="D179" s="40">
        <v>1275</v>
      </c>
      <c r="E179" s="29" t="s">
        <v>1171</v>
      </c>
      <c r="F179" s="28">
        <v>10</v>
      </c>
      <c r="G179" s="28"/>
      <c r="H179" s="28"/>
      <c r="I179" s="28"/>
      <c r="J179" s="28"/>
      <c r="K179" s="28" t="s">
        <v>4118</v>
      </c>
      <c r="L179" s="29" t="s">
        <v>0</v>
      </c>
      <c r="M179" s="37" t="s">
        <v>773</v>
      </c>
      <c r="N179" s="30">
        <v>2019</v>
      </c>
      <c r="O179" s="30"/>
      <c r="P179" s="35"/>
      <c r="Z179" s="35" t="str">
        <f t="shared" si="4"/>
        <v>Myrmica</v>
      </c>
      <c r="AA179" s="30" t="s">
        <v>1156</v>
      </c>
      <c r="AB179" s="30" t="s">
        <v>1170</v>
      </c>
    </row>
    <row r="180" spans="1:28" ht="14.5" customHeight="1" x14ac:dyDescent="0.2">
      <c r="A180" s="26" t="s">
        <v>1450</v>
      </c>
      <c r="B180" s="30" t="s">
        <v>1156</v>
      </c>
      <c r="C180" s="30" t="s">
        <v>1170</v>
      </c>
      <c r="D180" s="40">
        <v>1275</v>
      </c>
      <c r="E180" s="29" t="s">
        <v>1172</v>
      </c>
      <c r="F180" s="28">
        <v>5</v>
      </c>
      <c r="G180" s="28"/>
      <c r="H180" s="28"/>
      <c r="I180" s="28"/>
      <c r="J180" s="28"/>
      <c r="K180" s="28" t="s">
        <v>4118</v>
      </c>
      <c r="L180" s="29" t="s">
        <v>0</v>
      </c>
      <c r="M180" s="37" t="s">
        <v>773</v>
      </c>
      <c r="N180" s="30">
        <v>2019</v>
      </c>
      <c r="P180" s="35"/>
      <c r="Z180" s="35" t="str">
        <f t="shared" si="4"/>
        <v>Myrmica</v>
      </c>
      <c r="AA180" s="30" t="s">
        <v>1156</v>
      </c>
      <c r="AB180" s="30" t="s">
        <v>1170</v>
      </c>
    </row>
    <row r="181" spans="1:28" ht="14.5" customHeight="1" x14ac:dyDescent="0.2">
      <c r="A181" s="34" t="s">
        <v>1451</v>
      </c>
      <c r="B181" s="30" t="s">
        <v>1156</v>
      </c>
      <c r="C181" s="30" t="s">
        <v>1170</v>
      </c>
      <c r="D181" s="40">
        <v>1275</v>
      </c>
      <c r="E181" s="29" t="s">
        <v>1173</v>
      </c>
      <c r="F181" s="28">
        <v>10</v>
      </c>
      <c r="G181" s="28"/>
      <c r="H181" s="28"/>
      <c r="I181" s="28"/>
      <c r="J181" s="28"/>
      <c r="K181" s="28" t="s">
        <v>4118</v>
      </c>
      <c r="L181" s="29" t="s">
        <v>0</v>
      </c>
      <c r="M181" s="37" t="s">
        <v>773</v>
      </c>
      <c r="N181" s="30">
        <v>2019</v>
      </c>
      <c r="P181" s="35"/>
      <c r="Z181" s="35" t="str">
        <f t="shared" si="4"/>
        <v>Myrmica</v>
      </c>
      <c r="AA181" s="30" t="s">
        <v>1156</v>
      </c>
      <c r="AB181" s="30" t="s">
        <v>1170</v>
      </c>
    </row>
    <row r="182" spans="1:28" x14ac:dyDescent="0.2">
      <c r="A182" s="26" t="s">
        <v>2799</v>
      </c>
      <c r="B182" s="30" t="s">
        <v>1156</v>
      </c>
      <c r="C182" s="30" t="s">
        <v>2309</v>
      </c>
      <c r="D182" s="40">
        <v>1275</v>
      </c>
      <c r="E182" s="29" t="s">
        <v>2310</v>
      </c>
      <c r="L182" s="29" t="s">
        <v>12</v>
      </c>
      <c r="M182" s="36"/>
      <c r="Z182" s="35">
        <f t="shared" si="4"/>
        <v>0</v>
      </c>
      <c r="AA182" s="30" t="s">
        <v>1156</v>
      </c>
      <c r="AB182" s="30" t="s">
        <v>2309</v>
      </c>
    </row>
    <row r="183" spans="1:28" ht="14.5" customHeight="1" x14ac:dyDescent="0.2">
      <c r="A183" s="26" t="s">
        <v>1452</v>
      </c>
      <c r="B183" s="30" t="s">
        <v>1156</v>
      </c>
      <c r="C183" s="30" t="s">
        <v>1175</v>
      </c>
      <c r="D183" s="40">
        <v>1275</v>
      </c>
      <c r="E183" s="29" t="s">
        <v>1174</v>
      </c>
      <c r="F183" s="29" t="s">
        <v>1063</v>
      </c>
      <c r="K183" s="29" t="s">
        <v>330</v>
      </c>
      <c r="L183" s="29" t="s">
        <v>110</v>
      </c>
      <c r="M183" s="36" t="s">
        <v>694</v>
      </c>
      <c r="N183" s="30">
        <v>2019</v>
      </c>
      <c r="O183" s="30"/>
      <c r="Z183" s="35" t="str">
        <f t="shared" si="4"/>
        <v>Manica</v>
      </c>
      <c r="AA183" s="30" t="s">
        <v>1156</v>
      </c>
      <c r="AB183" s="30" t="s">
        <v>1175</v>
      </c>
    </row>
    <row r="184" spans="1:28" ht="14.5" customHeight="1" x14ac:dyDescent="0.2">
      <c r="A184" s="34" t="s">
        <v>1453</v>
      </c>
      <c r="B184" s="30" t="s">
        <v>1156</v>
      </c>
      <c r="C184" s="30" t="s">
        <v>1175</v>
      </c>
      <c r="D184" s="40">
        <v>1275</v>
      </c>
      <c r="E184" s="29" t="s">
        <v>1176</v>
      </c>
      <c r="F184" s="28">
        <v>5</v>
      </c>
      <c r="G184" s="28"/>
      <c r="H184" s="28"/>
      <c r="I184" s="28"/>
      <c r="J184" s="28"/>
      <c r="K184" s="28" t="s">
        <v>4118</v>
      </c>
      <c r="L184" s="29" t="s">
        <v>0</v>
      </c>
      <c r="M184" s="37" t="s">
        <v>763</v>
      </c>
      <c r="N184" s="30">
        <v>2019</v>
      </c>
      <c r="P184" s="35"/>
      <c r="Z184" s="35" t="str">
        <f t="shared" si="4"/>
        <v>Myrmica</v>
      </c>
      <c r="AA184" s="30" t="s">
        <v>1156</v>
      </c>
      <c r="AB184" s="30" t="s">
        <v>1175</v>
      </c>
    </row>
    <row r="185" spans="1:28" ht="14.5" customHeight="1" x14ac:dyDescent="0.2">
      <c r="A185" s="26" t="s">
        <v>1454</v>
      </c>
      <c r="B185" s="30" t="s">
        <v>1156</v>
      </c>
      <c r="C185" s="30" t="s">
        <v>1175</v>
      </c>
      <c r="D185" s="40">
        <v>1275</v>
      </c>
      <c r="E185" s="29" t="s">
        <v>1177</v>
      </c>
      <c r="F185" s="29" t="s">
        <v>175</v>
      </c>
      <c r="K185" s="30" t="s">
        <v>330</v>
      </c>
      <c r="L185" s="38" t="s">
        <v>432</v>
      </c>
      <c r="M185" s="40" t="s">
        <v>510</v>
      </c>
      <c r="N185" s="30">
        <v>2019</v>
      </c>
      <c r="O185" s="30"/>
      <c r="Z185" s="35" t="str">
        <f t="shared" si="4"/>
        <v>Formica</v>
      </c>
      <c r="AA185" s="30" t="s">
        <v>1156</v>
      </c>
      <c r="AB185" s="30" t="s">
        <v>1175</v>
      </c>
    </row>
    <row r="186" spans="1:28" ht="14.5" customHeight="1" x14ac:dyDescent="0.2">
      <c r="A186" s="34" t="s">
        <v>1455</v>
      </c>
      <c r="B186" s="30" t="s">
        <v>1156</v>
      </c>
      <c r="C186" s="30" t="s">
        <v>1175</v>
      </c>
      <c r="D186" s="40">
        <v>1275</v>
      </c>
      <c r="E186" s="29" t="s">
        <v>1178</v>
      </c>
      <c r="F186" s="29" t="s">
        <v>1063</v>
      </c>
      <c r="L186" s="29" t="s">
        <v>12</v>
      </c>
      <c r="M186" s="36"/>
      <c r="N186" s="30"/>
      <c r="O186" s="30"/>
      <c r="Z186" s="35">
        <f t="shared" si="4"/>
        <v>0</v>
      </c>
      <c r="AA186" s="30" t="s">
        <v>1156</v>
      </c>
      <c r="AB186" s="30" t="s">
        <v>1175</v>
      </c>
    </row>
    <row r="187" spans="1:28" ht="14.5" customHeight="1" x14ac:dyDescent="0.2">
      <c r="A187" s="26" t="s">
        <v>1456</v>
      </c>
      <c r="B187" s="30" t="s">
        <v>1156</v>
      </c>
      <c r="C187" s="30" t="s">
        <v>1175</v>
      </c>
      <c r="D187" s="40">
        <v>1275</v>
      </c>
      <c r="E187" s="29" t="s">
        <v>1179</v>
      </c>
      <c r="F187" s="29" t="s">
        <v>1063</v>
      </c>
      <c r="L187" s="29" t="s">
        <v>1143</v>
      </c>
      <c r="M187" s="36"/>
      <c r="N187" s="30"/>
      <c r="O187" s="30"/>
      <c r="Z187" s="35">
        <f t="shared" si="4"/>
        <v>0</v>
      </c>
      <c r="AA187" s="30" t="s">
        <v>1156</v>
      </c>
      <c r="AB187" s="30" t="s">
        <v>1175</v>
      </c>
    </row>
    <row r="188" spans="1:28" ht="14.5" customHeight="1" x14ac:dyDescent="0.2">
      <c r="A188" s="34" t="s">
        <v>1457</v>
      </c>
      <c r="B188" s="30" t="s">
        <v>1156</v>
      </c>
      <c r="C188" s="30" t="s">
        <v>1175</v>
      </c>
      <c r="D188" s="40">
        <v>1275</v>
      </c>
      <c r="E188" s="29" t="s">
        <v>1180</v>
      </c>
      <c r="F188" s="29" t="s">
        <v>1063</v>
      </c>
      <c r="K188" s="30" t="s">
        <v>330</v>
      </c>
      <c r="L188" s="38" t="s">
        <v>432</v>
      </c>
      <c r="M188" s="40" t="s">
        <v>486</v>
      </c>
      <c r="N188" s="30">
        <v>2019</v>
      </c>
      <c r="O188" s="30"/>
      <c r="Z188" s="35" t="str">
        <f t="shared" si="4"/>
        <v>Formica</v>
      </c>
      <c r="AA188" s="30" t="s">
        <v>1156</v>
      </c>
      <c r="AB188" s="30" t="s">
        <v>1175</v>
      </c>
    </row>
    <row r="189" spans="1:28" ht="14.5" customHeight="1" x14ac:dyDescent="0.2">
      <c r="A189" s="34" t="s">
        <v>1461</v>
      </c>
      <c r="B189" s="30" t="s">
        <v>1156</v>
      </c>
      <c r="C189" s="30" t="s">
        <v>1186</v>
      </c>
      <c r="D189" s="40">
        <v>1275</v>
      </c>
      <c r="E189" s="30" t="s">
        <v>1185</v>
      </c>
      <c r="F189" s="28">
        <v>7</v>
      </c>
      <c r="G189" s="28"/>
      <c r="H189" s="28"/>
      <c r="I189" s="28"/>
      <c r="J189" s="28"/>
      <c r="K189" s="28" t="s">
        <v>4118</v>
      </c>
      <c r="L189" s="29" t="s">
        <v>0</v>
      </c>
      <c r="M189" s="37" t="s">
        <v>773</v>
      </c>
      <c r="N189" s="30">
        <v>2019</v>
      </c>
      <c r="P189" s="35"/>
      <c r="Z189" s="35" t="str">
        <f t="shared" si="4"/>
        <v>Myrmica</v>
      </c>
      <c r="AA189" s="30" t="s">
        <v>1156</v>
      </c>
      <c r="AB189" s="30" t="s">
        <v>1186</v>
      </c>
    </row>
    <row r="190" spans="1:28" ht="14.5" customHeight="1" x14ac:dyDescent="0.2">
      <c r="A190" s="26" t="s">
        <v>1462</v>
      </c>
      <c r="B190" s="30" t="s">
        <v>1156</v>
      </c>
      <c r="C190" s="30" t="s">
        <v>1186</v>
      </c>
      <c r="D190" s="40">
        <v>1275</v>
      </c>
      <c r="E190" s="30" t="s">
        <v>1187</v>
      </c>
      <c r="F190" s="30" t="s">
        <v>1195</v>
      </c>
      <c r="G190" s="30"/>
      <c r="H190" s="30"/>
      <c r="I190" s="30"/>
      <c r="J190" s="30"/>
      <c r="K190" s="30"/>
      <c r="L190" s="29" t="s">
        <v>115</v>
      </c>
      <c r="M190" s="34"/>
      <c r="N190" s="30"/>
      <c r="Q190" s="30"/>
      <c r="Z190" s="35">
        <f t="shared" si="4"/>
        <v>0</v>
      </c>
      <c r="AA190" s="30" t="s">
        <v>1156</v>
      </c>
      <c r="AB190" s="30" t="s">
        <v>1186</v>
      </c>
    </row>
    <row r="191" spans="1:28" ht="14.5" customHeight="1" x14ac:dyDescent="0.2">
      <c r="A191" s="34" t="s">
        <v>1463</v>
      </c>
      <c r="B191" s="30" t="s">
        <v>1156</v>
      </c>
      <c r="C191" s="30" t="s">
        <v>1186</v>
      </c>
      <c r="D191" s="40">
        <v>1275</v>
      </c>
      <c r="E191" s="30" t="s">
        <v>1188</v>
      </c>
      <c r="F191" s="30" t="s">
        <v>1063</v>
      </c>
      <c r="G191" s="30"/>
      <c r="H191" s="30"/>
      <c r="I191" s="30"/>
      <c r="J191" s="30"/>
      <c r="K191" s="30" t="s">
        <v>330</v>
      </c>
      <c r="L191" s="38" t="s">
        <v>432</v>
      </c>
      <c r="M191" s="40" t="s">
        <v>452</v>
      </c>
      <c r="N191" s="30">
        <v>2019</v>
      </c>
      <c r="Q191" s="30"/>
      <c r="Z191" s="35" t="str">
        <f t="shared" si="4"/>
        <v>Formica</v>
      </c>
      <c r="AA191" s="30" t="s">
        <v>1156</v>
      </c>
      <c r="AB191" s="30" t="s">
        <v>1186</v>
      </c>
    </row>
    <row r="192" spans="1:28" ht="14.5" customHeight="1" x14ac:dyDescent="0.2">
      <c r="A192" s="26" t="s">
        <v>1464</v>
      </c>
      <c r="B192" s="30" t="s">
        <v>1156</v>
      </c>
      <c r="C192" s="30" t="s">
        <v>1186</v>
      </c>
      <c r="D192" s="40">
        <v>1275</v>
      </c>
      <c r="E192" s="30" t="s">
        <v>1189</v>
      </c>
      <c r="F192" s="30" t="s">
        <v>1063</v>
      </c>
      <c r="G192" s="30"/>
      <c r="H192" s="30"/>
      <c r="I192" s="30"/>
      <c r="J192" s="30"/>
      <c r="K192" s="30" t="s">
        <v>330</v>
      </c>
      <c r="L192" s="38" t="s">
        <v>432</v>
      </c>
      <c r="M192" s="40" t="s">
        <v>486</v>
      </c>
      <c r="N192" s="30">
        <v>2019</v>
      </c>
      <c r="Q192" s="30"/>
      <c r="Z192" s="35" t="str">
        <f t="shared" ref="Z192:Z255" si="5">IF(LEFT(M192,4)=LEFT(L192,4),L192,0)</f>
        <v>Formica</v>
      </c>
      <c r="AA192" s="30" t="s">
        <v>1156</v>
      </c>
      <c r="AB192" s="30" t="s">
        <v>1186</v>
      </c>
    </row>
    <row r="193" spans="1:28" ht="14.5" customHeight="1" x14ac:dyDescent="0.2">
      <c r="A193" s="34" t="s">
        <v>1465</v>
      </c>
      <c r="B193" s="30" t="s">
        <v>1156</v>
      </c>
      <c r="C193" s="30" t="s">
        <v>1186</v>
      </c>
      <c r="D193" s="40">
        <v>1275</v>
      </c>
      <c r="E193" s="30" t="s">
        <v>1190</v>
      </c>
      <c r="F193" s="30" t="s">
        <v>1063</v>
      </c>
      <c r="G193" s="30"/>
      <c r="H193" s="30"/>
      <c r="I193" s="30"/>
      <c r="J193" s="30"/>
      <c r="K193" s="30" t="s">
        <v>330</v>
      </c>
      <c r="L193" s="38" t="s">
        <v>432</v>
      </c>
      <c r="M193" s="40" t="s">
        <v>486</v>
      </c>
      <c r="N193" s="30">
        <v>2019</v>
      </c>
      <c r="P193" s="30"/>
      <c r="Q193" s="30"/>
      <c r="R193" s="30"/>
      <c r="S193" s="30"/>
      <c r="T193" s="30"/>
      <c r="Z193" s="35" t="str">
        <f t="shared" si="5"/>
        <v>Formica</v>
      </c>
      <c r="AA193" s="30" t="s">
        <v>1156</v>
      </c>
      <c r="AB193" s="30" t="s">
        <v>1186</v>
      </c>
    </row>
    <row r="194" spans="1:28" ht="14.5" customHeight="1" x14ac:dyDescent="0.2">
      <c r="A194" s="34" t="s">
        <v>2791</v>
      </c>
      <c r="B194" s="30" t="s">
        <v>1156</v>
      </c>
      <c r="C194" s="30" t="s">
        <v>2295</v>
      </c>
      <c r="D194" s="40">
        <v>1275</v>
      </c>
      <c r="E194" s="29" t="s">
        <v>2296</v>
      </c>
      <c r="K194" s="30" t="s">
        <v>330</v>
      </c>
      <c r="L194" s="38" t="s">
        <v>432</v>
      </c>
      <c r="M194" s="40" t="s">
        <v>486</v>
      </c>
      <c r="N194" s="30">
        <v>2019</v>
      </c>
      <c r="Z194" s="35" t="str">
        <f t="shared" si="5"/>
        <v>Formica</v>
      </c>
      <c r="AA194" s="30" t="s">
        <v>1156</v>
      </c>
      <c r="AB194" s="30" t="s">
        <v>2295</v>
      </c>
    </row>
    <row r="195" spans="1:28" ht="14.5" customHeight="1" x14ac:dyDescent="0.2">
      <c r="A195" s="26" t="s">
        <v>1444</v>
      </c>
      <c r="B195" s="30" t="s">
        <v>1156</v>
      </c>
      <c r="C195" s="30" t="s">
        <v>1160</v>
      </c>
      <c r="D195" s="40">
        <v>1275</v>
      </c>
      <c r="E195" s="29" t="s">
        <v>1161</v>
      </c>
      <c r="F195" s="29" t="s">
        <v>1063</v>
      </c>
      <c r="L195" s="29" t="s">
        <v>1143</v>
      </c>
      <c r="M195" s="36"/>
      <c r="N195" s="30"/>
      <c r="O195" s="30"/>
      <c r="Z195" s="35">
        <f t="shared" si="5"/>
        <v>0</v>
      </c>
      <c r="AA195" s="30" t="s">
        <v>1156</v>
      </c>
      <c r="AB195" s="30" t="s">
        <v>1160</v>
      </c>
    </row>
    <row r="196" spans="1:28" ht="14.5" customHeight="1" x14ac:dyDescent="0.2">
      <c r="A196" s="34" t="s">
        <v>1435</v>
      </c>
      <c r="B196" s="30" t="s">
        <v>1156</v>
      </c>
      <c r="C196" s="30" t="s">
        <v>1150</v>
      </c>
      <c r="D196" s="40">
        <v>1275</v>
      </c>
      <c r="E196" s="29" t="s">
        <v>1148</v>
      </c>
      <c r="F196" s="29" t="s">
        <v>1063</v>
      </c>
      <c r="K196" s="30" t="s">
        <v>330</v>
      </c>
      <c r="L196" s="38" t="s">
        <v>432</v>
      </c>
      <c r="M196" s="40" t="s">
        <v>486</v>
      </c>
      <c r="N196" s="30">
        <v>2019</v>
      </c>
      <c r="O196" s="30"/>
      <c r="Z196" s="35" t="str">
        <f t="shared" si="5"/>
        <v>Formica</v>
      </c>
      <c r="AA196" s="30" t="s">
        <v>1156</v>
      </c>
      <c r="AB196" s="30" t="s">
        <v>1150</v>
      </c>
    </row>
    <row r="197" spans="1:28" ht="14.5" customHeight="1" x14ac:dyDescent="0.2">
      <c r="A197" s="26" t="s">
        <v>1436</v>
      </c>
      <c r="B197" s="30" t="s">
        <v>1156</v>
      </c>
      <c r="C197" s="30" t="s">
        <v>1150</v>
      </c>
      <c r="D197" s="40">
        <v>1275</v>
      </c>
      <c r="E197" s="29" t="s">
        <v>1149</v>
      </c>
      <c r="F197" s="29" t="s">
        <v>1063</v>
      </c>
      <c r="K197" s="30" t="s">
        <v>330</v>
      </c>
      <c r="L197" s="38" t="s">
        <v>432</v>
      </c>
      <c r="M197" s="40" t="s">
        <v>486</v>
      </c>
      <c r="N197" s="30">
        <v>2019</v>
      </c>
      <c r="O197" s="30"/>
      <c r="Z197" s="35" t="str">
        <f t="shared" si="5"/>
        <v>Formica</v>
      </c>
      <c r="AA197" s="30" t="s">
        <v>1156</v>
      </c>
      <c r="AB197" s="30" t="s">
        <v>1150</v>
      </c>
    </row>
    <row r="198" spans="1:28" ht="14.5" customHeight="1" x14ac:dyDescent="0.2">
      <c r="A198" s="34" t="s">
        <v>1437</v>
      </c>
      <c r="B198" s="30" t="s">
        <v>1156</v>
      </c>
      <c r="C198" s="30" t="s">
        <v>1150</v>
      </c>
      <c r="D198" s="40">
        <v>1275</v>
      </c>
      <c r="E198" s="29" t="s">
        <v>1151</v>
      </c>
      <c r="F198" s="28">
        <v>5</v>
      </c>
      <c r="G198" s="28"/>
      <c r="H198" s="28"/>
      <c r="I198" s="28"/>
      <c r="J198" s="28"/>
      <c r="K198" s="28" t="s">
        <v>4118</v>
      </c>
      <c r="L198" s="29" t="s">
        <v>0</v>
      </c>
      <c r="M198" s="37" t="s">
        <v>773</v>
      </c>
      <c r="N198" s="30">
        <v>2019</v>
      </c>
      <c r="P198" s="35"/>
      <c r="Z198" s="35" t="str">
        <f t="shared" si="5"/>
        <v>Myrmica</v>
      </c>
      <c r="AA198" s="30" t="s">
        <v>1156</v>
      </c>
      <c r="AB198" s="30" t="s">
        <v>1150</v>
      </c>
    </row>
    <row r="199" spans="1:28" ht="14.5" customHeight="1" x14ac:dyDescent="0.2">
      <c r="A199" s="26" t="s">
        <v>1438</v>
      </c>
      <c r="B199" s="30" t="s">
        <v>1156</v>
      </c>
      <c r="C199" s="30" t="s">
        <v>1150</v>
      </c>
      <c r="D199" s="40">
        <v>1275</v>
      </c>
      <c r="E199" s="30" t="s">
        <v>1152</v>
      </c>
      <c r="F199" s="28">
        <v>10</v>
      </c>
      <c r="G199" s="28"/>
      <c r="H199" s="28"/>
      <c r="I199" s="28"/>
      <c r="J199" s="28"/>
      <c r="K199" s="28" t="s">
        <v>4118</v>
      </c>
      <c r="L199" s="29" t="s">
        <v>0</v>
      </c>
      <c r="M199" s="37" t="s">
        <v>773</v>
      </c>
      <c r="N199" s="30">
        <v>2019</v>
      </c>
      <c r="P199" s="35"/>
      <c r="Z199" s="35" t="str">
        <f t="shared" si="5"/>
        <v>Myrmica</v>
      </c>
      <c r="AA199" s="30" t="s">
        <v>1156</v>
      </c>
      <c r="AB199" s="30" t="s">
        <v>1150</v>
      </c>
    </row>
    <row r="200" spans="1:28" ht="14.5" customHeight="1" x14ac:dyDescent="0.2">
      <c r="A200" s="34" t="s">
        <v>1439</v>
      </c>
      <c r="B200" s="30" t="s">
        <v>1156</v>
      </c>
      <c r="C200" s="30" t="s">
        <v>1150</v>
      </c>
      <c r="D200" s="40">
        <v>1275</v>
      </c>
      <c r="E200" s="29" t="s">
        <v>1153</v>
      </c>
      <c r="F200" s="28">
        <v>7</v>
      </c>
      <c r="G200" s="28"/>
      <c r="H200" s="28"/>
      <c r="I200" s="28"/>
      <c r="J200" s="28"/>
      <c r="K200" s="28" t="s">
        <v>4118</v>
      </c>
      <c r="L200" s="29" t="s">
        <v>0</v>
      </c>
      <c r="M200" s="37" t="s">
        <v>777</v>
      </c>
      <c r="N200" s="30">
        <v>2019</v>
      </c>
      <c r="P200" s="35"/>
      <c r="Z200" s="35" t="str">
        <f t="shared" si="5"/>
        <v>Myrmica</v>
      </c>
      <c r="AA200" s="30" t="s">
        <v>1156</v>
      </c>
      <c r="AB200" s="30" t="s">
        <v>1150</v>
      </c>
    </row>
    <row r="201" spans="1:28" ht="14.5" customHeight="1" x14ac:dyDescent="0.2">
      <c r="A201" s="26" t="s">
        <v>1440</v>
      </c>
      <c r="B201" s="30" t="s">
        <v>1156</v>
      </c>
      <c r="C201" s="30" t="s">
        <v>1150</v>
      </c>
      <c r="D201" s="40">
        <v>1275</v>
      </c>
      <c r="E201" s="29" t="s">
        <v>1154</v>
      </c>
      <c r="F201" s="28">
        <v>10</v>
      </c>
      <c r="G201" s="28"/>
      <c r="H201" s="28"/>
      <c r="I201" s="28"/>
      <c r="J201" s="28"/>
      <c r="K201" s="28" t="s">
        <v>4118</v>
      </c>
      <c r="L201" s="29" t="s">
        <v>0</v>
      </c>
      <c r="M201" s="37" t="s">
        <v>773</v>
      </c>
      <c r="N201" s="30">
        <v>2019</v>
      </c>
      <c r="P201" s="35"/>
      <c r="Z201" s="35" t="str">
        <f t="shared" si="5"/>
        <v>Myrmica</v>
      </c>
      <c r="AA201" s="30" t="s">
        <v>1156</v>
      </c>
      <c r="AB201" s="30" t="s">
        <v>1150</v>
      </c>
    </row>
    <row r="202" spans="1:28" ht="14.5" customHeight="1" x14ac:dyDescent="0.2">
      <c r="A202" s="34" t="s">
        <v>1441</v>
      </c>
      <c r="B202" s="30" t="s">
        <v>1156</v>
      </c>
      <c r="C202" s="30" t="s">
        <v>1150</v>
      </c>
      <c r="D202" s="40">
        <v>1275</v>
      </c>
      <c r="E202" s="31" t="s">
        <v>1155</v>
      </c>
      <c r="F202" s="28">
        <v>6</v>
      </c>
      <c r="G202" s="28"/>
      <c r="H202" s="28"/>
      <c r="I202" s="28"/>
      <c r="J202" s="28"/>
      <c r="K202" s="28" t="s">
        <v>4118</v>
      </c>
      <c r="L202" s="29" t="s">
        <v>0</v>
      </c>
      <c r="M202" s="37" t="s">
        <v>773</v>
      </c>
      <c r="N202" s="30">
        <v>2019</v>
      </c>
      <c r="O202" s="30"/>
      <c r="P202" s="35"/>
      <c r="Z202" s="35" t="str">
        <f t="shared" si="5"/>
        <v>Myrmica</v>
      </c>
      <c r="AA202" s="30" t="s">
        <v>1156</v>
      </c>
      <c r="AB202" s="30" t="s">
        <v>1150</v>
      </c>
    </row>
    <row r="203" spans="1:28" ht="14.5" customHeight="1" x14ac:dyDescent="0.2">
      <c r="A203" s="34" t="s">
        <v>2795</v>
      </c>
      <c r="B203" s="30" t="s">
        <v>1156</v>
      </c>
      <c r="C203" s="30" t="s">
        <v>2302</v>
      </c>
      <c r="D203" s="40">
        <v>1275</v>
      </c>
      <c r="E203" s="29" t="s">
        <v>2303</v>
      </c>
      <c r="K203" s="30" t="s">
        <v>330</v>
      </c>
      <c r="L203" s="38" t="s">
        <v>432</v>
      </c>
      <c r="M203" s="40" t="s">
        <v>486</v>
      </c>
      <c r="N203" s="30">
        <v>2019</v>
      </c>
      <c r="Z203" s="35" t="str">
        <f t="shared" si="5"/>
        <v>Formica</v>
      </c>
      <c r="AA203" s="30" t="s">
        <v>1156</v>
      </c>
      <c r="AB203" s="30" t="s">
        <v>2302</v>
      </c>
    </row>
    <row r="204" spans="1:28" ht="14.5" customHeight="1" x14ac:dyDescent="0.2">
      <c r="A204" s="26" t="s">
        <v>2796</v>
      </c>
      <c r="B204" s="30" t="s">
        <v>1156</v>
      </c>
      <c r="C204" s="30" t="s">
        <v>2302</v>
      </c>
      <c r="D204" s="40">
        <v>1275</v>
      </c>
      <c r="E204" s="29" t="s">
        <v>2304</v>
      </c>
      <c r="L204" s="29" t="s">
        <v>12</v>
      </c>
      <c r="M204" s="36"/>
      <c r="Z204" s="35">
        <f t="shared" si="5"/>
        <v>0</v>
      </c>
      <c r="AA204" s="30" t="s">
        <v>1156</v>
      </c>
      <c r="AB204" s="30" t="s">
        <v>2302</v>
      </c>
    </row>
    <row r="205" spans="1:28" ht="14.5" customHeight="1" x14ac:dyDescent="0.2">
      <c r="A205" s="34" t="s">
        <v>2800</v>
      </c>
      <c r="B205" s="30" t="s">
        <v>1156</v>
      </c>
      <c r="C205" s="30" t="s">
        <v>2311</v>
      </c>
      <c r="D205" s="40">
        <v>1275</v>
      </c>
      <c r="E205" s="29" t="s">
        <v>2312</v>
      </c>
      <c r="L205" s="29" t="s">
        <v>34</v>
      </c>
      <c r="M205" s="36"/>
      <c r="Z205" s="35">
        <f t="shared" si="5"/>
        <v>0</v>
      </c>
      <c r="AA205" s="30" t="s">
        <v>1156</v>
      </c>
      <c r="AB205" s="30" t="s">
        <v>2311</v>
      </c>
    </row>
    <row r="206" spans="1:28" ht="14.5" customHeight="1" x14ac:dyDescent="0.2">
      <c r="A206" s="34" t="s">
        <v>2801</v>
      </c>
      <c r="B206" s="30" t="s">
        <v>1156</v>
      </c>
      <c r="C206" s="30" t="s">
        <v>2311</v>
      </c>
      <c r="D206" s="40">
        <v>1275</v>
      </c>
      <c r="E206" s="29" t="s">
        <v>2313</v>
      </c>
      <c r="L206" s="29" t="s">
        <v>34</v>
      </c>
      <c r="M206" s="36"/>
      <c r="Z206" s="35">
        <f t="shared" si="5"/>
        <v>0</v>
      </c>
      <c r="AA206" s="30" t="s">
        <v>1156</v>
      </c>
      <c r="AB206" s="30" t="s">
        <v>2311</v>
      </c>
    </row>
    <row r="207" spans="1:28" ht="14.5" customHeight="1" x14ac:dyDescent="0.2">
      <c r="A207" s="26" t="s">
        <v>2802</v>
      </c>
      <c r="B207" s="30" t="s">
        <v>1156</v>
      </c>
      <c r="C207" s="30" t="s">
        <v>2311</v>
      </c>
      <c r="D207" s="40">
        <v>1275</v>
      </c>
      <c r="E207" s="29" t="s">
        <v>2314</v>
      </c>
      <c r="L207" s="29" t="s">
        <v>34</v>
      </c>
      <c r="M207" s="36"/>
      <c r="Z207" s="35">
        <f t="shared" si="5"/>
        <v>0</v>
      </c>
      <c r="AA207" s="30" t="s">
        <v>1156</v>
      </c>
      <c r="AB207" s="30" t="s">
        <v>2311</v>
      </c>
    </row>
    <row r="208" spans="1:28" ht="14.5" customHeight="1" x14ac:dyDescent="0.2">
      <c r="A208" s="34" t="s">
        <v>2803</v>
      </c>
      <c r="B208" s="30" t="s">
        <v>1156</v>
      </c>
      <c r="C208" s="30" t="s">
        <v>2311</v>
      </c>
      <c r="D208" s="40">
        <v>1275</v>
      </c>
      <c r="E208" s="29" t="s">
        <v>2315</v>
      </c>
      <c r="L208" s="29" t="s">
        <v>34</v>
      </c>
      <c r="M208" s="36"/>
      <c r="Z208" s="35">
        <f t="shared" si="5"/>
        <v>0</v>
      </c>
      <c r="AA208" s="30" t="s">
        <v>1156</v>
      </c>
      <c r="AB208" s="30" t="s">
        <v>2311</v>
      </c>
    </row>
    <row r="209" spans="1:28" ht="14.5" customHeight="1" x14ac:dyDescent="0.2">
      <c r="A209" s="34" t="s">
        <v>2804</v>
      </c>
      <c r="B209" s="30" t="s">
        <v>1156</v>
      </c>
      <c r="C209" s="30" t="s">
        <v>2311</v>
      </c>
      <c r="D209" s="40">
        <v>1275</v>
      </c>
      <c r="E209" s="29" t="s">
        <v>2316</v>
      </c>
      <c r="L209" s="29" t="s">
        <v>34</v>
      </c>
      <c r="M209" s="36"/>
      <c r="Z209" s="35">
        <f t="shared" si="5"/>
        <v>0</v>
      </c>
      <c r="AA209" s="30" t="s">
        <v>1156</v>
      </c>
      <c r="AB209" s="30" t="s">
        <v>2311</v>
      </c>
    </row>
    <row r="210" spans="1:28" ht="14.5" customHeight="1" x14ac:dyDescent="0.2">
      <c r="A210" s="26" t="s">
        <v>2805</v>
      </c>
      <c r="B210" s="30" t="s">
        <v>1156</v>
      </c>
      <c r="C210" s="30" t="s">
        <v>2311</v>
      </c>
      <c r="D210" s="40">
        <v>1275</v>
      </c>
      <c r="E210" s="29" t="s">
        <v>2317</v>
      </c>
      <c r="L210" s="29" t="s">
        <v>34</v>
      </c>
      <c r="M210" s="36"/>
      <c r="Z210" s="35">
        <f t="shared" si="5"/>
        <v>0</v>
      </c>
      <c r="AA210" s="30" t="s">
        <v>1156</v>
      </c>
      <c r="AB210" s="30" t="s">
        <v>2311</v>
      </c>
    </row>
    <row r="211" spans="1:28" ht="14.5" customHeight="1" x14ac:dyDescent="0.2">
      <c r="A211" s="34" t="s">
        <v>2806</v>
      </c>
      <c r="B211" s="30" t="s">
        <v>1156</v>
      </c>
      <c r="C211" s="30" t="s">
        <v>2311</v>
      </c>
      <c r="D211" s="40">
        <v>1275</v>
      </c>
      <c r="E211" s="29" t="s">
        <v>2318</v>
      </c>
      <c r="L211" s="29" t="s">
        <v>34</v>
      </c>
      <c r="M211" s="36"/>
      <c r="Z211" s="35">
        <f t="shared" si="5"/>
        <v>0</v>
      </c>
      <c r="AA211" s="30" t="s">
        <v>1156</v>
      </c>
      <c r="AB211" s="30" t="s">
        <v>2311</v>
      </c>
    </row>
    <row r="212" spans="1:28" ht="14.5" customHeight="1" x14ac:dyDescent="0.2">
      <c r="A212" s="34" t="s">
        <v>2807</v>
      </c>
      <c r="B212" s="30" t="s">
        <v>1156</v>
      </c>
      <c r="C212" s="30" t="s">
        <v>2311</v>
      </c>
      <c r="D212" s="40">
        <v>1275</v>
      </c>
      <c r="E212" s="29" t="s">
        <v>2319</v>
      </c>
      <c r="L212" s="29" t="s">
        <v>34</v>
      </c>
      <c r="M212" s="36"/>
      <c r="Z212" s="35">
        <f t="shared" si="5"/>
        <v>0</v>
      </c>
      <c r="AA212" s="30" t="s">
        <v>1156</v>
      </c>
      <c r="AB212" s="30" t="s">
        <v>2311</v>
      </c>
    </row>
    <row r="213" spans="1:28" ht="14.5" customHeight="1" x14ac:dyDescent="0.2">
      <c r="A213" s="34" t="s">
        <v>2797</v>
      </c>
      <c r="B213" s="30" t="s">
        <v>1156</v>
      </c>
      <c r="C213" s="30" t="s">
        <v>2305</v>
      </c>
      <c r="D213" s="40">
        <v>1275</v>
      </c>
      <c r="E213" s="29" t="s">
        <v>2306</v>
      </c>
      <c r="J213" s="48"/>
      <c r="K213" s="50" t="s">
        <v>330</v>
      </c>
      <c r="L213" s="52" t="s">
        <v>432</v>
      </c>
      <c r="M213" s="10" t="s">
        <v>510</v>
      </c>
      <c r="N213" s="48">
        <v>2019</v>
      </c>
      <c r="O213" s="48"/>
      <c r="P213" s="48"/>
      <c r="Q213" s="48" t="s">
        <v>3201</v>
      </c>
      <c r="R213" s="48"/>
      <c r="Z213" s="35" t="str">
        <f t="shared" si="5"/>
        <v>Formica</v>
      </c>
      <c r="AA213" s="30" t="s">
        <v>1156</v>
      </c>
      <c r="AB213" s="30" t="s">
        <v>2305</v>
      </c>
    </row>
    <row r="214" spans="1:28" ht="14.5" customHeight="1" x14ac:dyDescent="0.2">
      <c r="A214" s="34" t="s">
        <v>2798</v>
      </c>
      <c r="B214" s="30" t="s">
        <v>1156</v>
      </c>
      <c r="C214" s="30" t="s">
        <v>2307</v>
      </c>
      <c r="D214" s="40">
        <v>1275</v>
      </c>
      <c r="E214" s="29" t="s">
        <v>2308</v>
      </c>
      <c r="J214" s="48"/>
      <c r="K214" s="50" t="s">
        <v>330</v>
      </c>
      <c r="L214" s="52" t="s">
        <v>432</v>
      </c>
      <c r="M214" s="10" t="s">
        <v>510</v>
      </c>
      <c r="N214" s="50">
        <v>2019</v>
      </c>
      <c r="O214" s="48"/>
      <c r="P214" s="48"/>
      <c r="Q214" s="48" t="s">
        <v>3201</v>
      </c>
      <c r="R214" s="48"/>
      <c r="Z214" s="35" t="str">
        <f t="shared" si="5"/>
        <v>Formica</v>
      </c>
      <c r="AA214" s="30" t="s">
        <v>1156</v>
      </c>
      <c r="AB214" s="30" t="s">
        <v>2307</v>
      </c>
    </row>
    <row r="215" spans="1:28" ht="14.5" customHeight="1" x14ac:dyDescent="0.2">
      <c r="A215" s="26" t="s">
        <v>2808</v>
      </c>
      <c r="B215" s="30" t="s">
        <v>1156</v>
      </c>
      <c r="C215" s="30" t="s">
        <v>2320</v>
      </c>
      <c r="D215" s="40">
        <v>1275</v>
      </c>
      <c r="E215" s="29" t="s">
        <v>2321</v>
      </c>
      <c r="L215" s="29" t="s">
        <v>34</v>
      </c>
      <c r="M215" s="36"/>
      <c r="Z215" s="35">
        <f t="shared" si="5"/>
        <v>0</v>
      </c>
      <c r="AA215" s="30" t="s">
        <v>1156</v>
      </c>
      <c r="AB215" s="30" t="s">
        <v>2320</v>
      </c>
    </row>
    <row r="216" spans="1:28" ht="14.5" customHeight="1" x14ac:dyDescent="0.2">
      <c r="A216" s="34" t="s">
        <v>2809</v>
      </c>
      <c r="B216" s="30" t="s">
        <v>1156</v>
      </c>
      <c r="C216" s="30" t="s">
        <v>2320</v>
      </c>
      <c r="D216" s="40">
        <v>1275</v>
      </c>
      <c r="E216" s="29" t="s">
        <v>2322</v>
      </c>
      <c r="L216" s="29" t="s">
        <v>34</v>
      </c>
      <c r="M216" s="36"/>
      <c r="Z216" s="35">
        <f t="shared" si="5"/>
        <v>0</v>
      </c>
      <c r="AA216" s="30" t="s">
        <v>1156</v>
      </c>
      <c r="AB216" s="30" t="s">
        <v>2320</v>
      </c>
    </row>
    <row r="217" spans="1:28" ht="14.5" customHeight="1" x14ac:dyDescent="0.2">
      <c r="A217" s="34" t="s">
        <v>2810</v>
      </c>
      <c r="B217" s="30" t="s">
        <v>1156</v>
      </c>
      <c r="C217" s="30" t="s">
        <v>2320</v>
      </c>
      <c r="D217" s="40">
        <v>1275</v>
      </c>
      <c r="E217" s="29" t="s">
        <v>2323</v>
      </c>
      <c r="L217" s="29" t="s">
        <v>34</v>
      </c>
      <c r="M217" s="36"/>
      <c r="Z217" s="35">
        <f t="shared" si="5"/>
        <v>0</v>
      </c>
      <c r="AA217" s="30" t="s">
        <v>1156</v>
      </c>
      <c r="AB217" s="30" t="s">
        <v>2320</v>
      </c>
    </row>
    <row r="218" spans="1:28" ht="14.5" customHeight="1" x14ac:dyDescent="0.2">
      <c r="A218" s="26" t="s">
        <v>2811</v>
      </c>
      <c r="B218" s="30" t="s">
        <v>1156</v>
      </c>
      <c r="C218" s="30" t="s">
        <v>2320</v>
      </c>
      <c r="D218" s="40">
        <v>1275</v>
      </c>
      <c r="E218" s="29" t="s">
        <v>2324</v>
      </c>
      <c r="L218" s="29" t="s">
        <v>34</v>
      </c>
      <c r="M218" s="36"/>
      <c r="Z218" s="35">
        <f t="shared" si="5"/>
        <v>0</v>
      </c>
      <c r="AA218" s="30" t="s">
        <v>1156</v>
      </c>
      <c r="AB218" s="30" t="s">
        <v>2320</v>
      </c>
    </row>
    <row r="219" spans="1:28" ht="14.5" customHeight="1" x14ac:dyDescent="0.2">
      <c r="A219" s="34" t="s">
        <v>2812</v>
      </c>
      <c r="B219" s="30" t="s">
        <v>1156</v>
      </c>
      <c r="C219" s="30" t="s">
        <v>2320</v>
      </c>
      <c r="D219" s="40">
        <v>1275</v>
      </c>
      <c r="E219" s="29" t="s">
        <v>2325</v>
      </c>
      <c r="L219" s="29" t="s">
        <v>34</v>
      </c>
      <c r="M219" s="36"/>
      <c r="Z219" s="35">
        <f t="shared" si="5"/>
        <v>0</v>
      </c>
      <c r="AA219" s="30" t="s">
        <v>1156</v>
      </c>
      <c r="AB219" s="30" t="s">
        <v>2320</v>
      </c>
    </row>
    <row r="220" spans="1:28" ht="14.5" customHeight="1" x14ac:dyDescent="0.2">
      <c r="A220" s="34" t="s">
        <v>2813</v>
      </c>
      <c r="B220" s="30" t="s">
        <v>1156</v>
      </c>
      <c r="C220" s="30" t="s">
        <v>2320</v>
      </c>
      <c r="D220" s="40">
        <v>1275</v>
      </c>
      <c r="E220" s="29" t="s">
        <v>2326</v>
      </c>
      <c r="L220" s="29" t="s">
        <v>34</v>
      </c>
      <c r="M220" s="36"/>
      <c r="Z220" s="35">
        <f t="shared" si="5"/>
        <v>0</v>
      </c>
      <c r="AA220" s="30" t="s">
        <v>1156</v>
      </c>
      <c r="AB220" s="30" t="s">
        <v>2320</v>
      </c>
    </row>
    <row r="221" spans="1:28" ht="14.5" customHeight="1" x14ac:dyDescent="0.2">
      <c r="A221" s="26" t="s">
        <v>2814</v>
      </c>
      <c r="B221" s="30" t="s">
        <v>1156</v>
      </c>
      <c r="C221" s="30" t="s">
        <v>2320</v>
      </c>
      <c r="D221" s="40">
        <v>1275</v>
      </c>
      <c r="E221" s="29" t="s">
        <v>2327</v>
      </c>
      <c r="L221" s="29" t="s">
        <v>34</v>
      </c>
      <c r="M221" s="36"/>
      <c r="Z221" s="35">
        <f t="shared" si="5"/>
        <v>0</v>
      </c>
      <c r="AA221" s="30" t="s">
        <v>1156</v>
      </c>
      <c r="AB221" s="30" t="s">
        <v>2320</v>
      </c>
    </row>
    <row r="222" spans="1:28" ht="14.5" customHeight="1" x14ac:dyDescent="0.2">
      <c r="A222" s="34" t="s">
        <v>2815</v>
      </c>
      <c r="B222" s="30" t="s">
        <v>1156</v>
      </c>
      <c r="C222" s="30" t="s">
        <v>2320</v>
      </c>
      <c r="D222" s="40">
        <v>1275</v>
      </c>
      <c r="E222" s="29" t="s">
        <v>2328</v>
      </c>
      <c r="L222" s="29" t="s">
        <v>34</v>
      </c>
      <c r="M222" s="36"/>
      <c r="Z222" s="35">
        <f t="shared" si="5"/>
        <v>0</v>
      </c>
      <c r="AA222" s="30" t="s">
        <v>1156</v>
      </c>
      <c r="AB222" s="30" t="s">
        <v>2320</v>
      </c>
    </row>
    <row r="223" spans="1:28" ht="14.5" customHeight="1" x14ac:dyDescent="0.2">
      <c r="A223" s="34" t="s">
        <v>3986</v>
      </c>
      <c r="B223" s="30" t="s">
        <v>3528</v>
      </c>
      <c r="C223" s="30" t="s">
        <v>3531</v>
      </c>
      <c r="D223" s="29" t="s">
        <v>3739</v>
      </c>
      <c r="E223" s="29" t="s">
        <v>3532</v>
      </c>
      <c r="L223" s="29" t="s">
        <v>0</v>
      </c>
      <c r="M223" s="36"/>
      <c r="Z223" s="35">
        <f t="shared" si="5"/>
        <v>0</v>
      </c>
      <c r="AA223" s="30" t="s">
        <v>3528</v>
      </c>
      <c r="AB223" s="30" t="s">
        <v>3531</v>
      </c>
    </row>
    <row r="224" spans="1:28" ht="14.5" customHeight="1" x14ac:dyDescent="0.2">
      <c r="A224" s="34" t="s">
        <v>3985</v>
      </c>
      <c r="B224" s="30" t="s">
        <v>3528</v>
      </c>
      <c r="C224" s="30" t="s">
        <v>3529</v>
      </c>
      <c r="D224" s="29" t="s">
        <v>3739</v>
      </c>
      <c r="E224" s="29" t="s">
        <v>3530</v>
      </c>
      <c r="L224" s="29" t="s">
        <v>0</v>
      </c>
      <c r="M224" s="36"/>
      <c r="Z224" s="35">
        <f t="shared" si="5"/>
        <v>0</v>
      </c>
      <c r="AA224" s="30" t="s">
        <v>3528</v>
      </c>
      <c r="AB224" s="30" t="s">
        <v>3529</v>
      </c>
    </row>
    <row r="225" spans="1:28" ht="14.5" customHeight="1" x14ac:dyDescent="0.2">
      <c r="A225" s="34" t="s">
        <v>3999</v>
      </c>
      <c r="B225" s="30" t="s">
        <v>3528</v>
      </c>
      <c r="C225" s="30" t="s">
        <v>3552</v>
      </c>
      <c r="D225" s="29" t="s">
        <v>3739</v>
      </c>
      <c r="E225" s="29" t="s">
        <v>3553</v>
      </c>
      <c r="L225" s="29" t="s">
        <v>0</v>
      </c>
      <c r="M225" s="36"/>
      <c r="Z225" s="35">
        <f t="shared" si="5"/>
        <v>0</v>
      </c>
      <c r="AA225" s="30" t="s">
        <v>3528</v>
      </c>
      <c r="AB225" s="30" t="s">
        <v>3552</v>
      </c>
    </row>
    <row r="226" spans="1:28" ht="14.5" customHeight="1" x14ac:dyDescent="0.2">
      <c r="A226" s="34" t="s">
        <v>4000</v>
      </c>
      <c r="B226" s="30" t="s">
        <v>3528</v>
      </c>
      <c r="C226" s="30" t="s">
        <v>3552</v>
      </c>
      <c r="D226" s="29" t="s">
        <v>3739</v>
      </c>
      <c r="E226" s="29" t="s">
        <v>3554</v>
      </c>
      <c r="L226" s="29" t="s">
        <v>0</v>
      </c>
      <c r="M226" s="36"/>
      <c r="Z226" s="35">
        <f t="shared" si="5"/>
        <v>0</v>
      </c>
      <c r="AA226" s="30" t="s">
        <v>3528</v>
      </c>
      <c r="AB226" s="30" t="s">
        <v>3552</v>
      </c>
    </row>
    <row r="227" spans="1:28" ht="14.5" customHeight="1" x14ac:dyDescent="0.2">
      <c r="A227" s="34" t="s">
        <v>3992</v>
      </c>
      <c r="B227" s="30" t="s">
        <v>3528</v>
      </c>
      <c r="C227" s="30" t="s">
        <v>3542</v>
      </c>
      <c r="D227" s="29" t="s">
        <v>3739</v>
      </c>
      <c r="E227" s="29" t="s">
        <v>3543</v>
      </c>
      <c r="L227" s="29" t="s">
        <v>0</v>
      </c>
      <c r="M227" s="36"/>
      <c r="Z227" s="35">
        <f t="shared" si="5"/>
        <v>0</v>
      </c>
      <c r="AA227" s="30" t="s">
        <v>3528</v>
      </c>
      <c r="AB227" s="30" t="s">
        <v>3542</v>
      </c>
    </row>
    <row r="228" spans="1:28" ht="14.5" customHeight="1" x14ac:dyDescent="0.2">
      <c r="A228" s="34" t="s">
        <v>3990</v>
      </c>
      <c r="B228" s="30" t="s">
        <v>3528</v>
      </c>
      <c r="C228" s="30" t="s">
        <v>3539</v>
      </c>
      <c r="D228" s="29" t="s">
        <v>3739</v>
      </c>
      <c r="E228" s="29" t="s">
        <v>3540</v>
      </c>
      <c r="K228" s="29" t="s">
        <v>330</v>
      </c>
      <c r="L228" s="29" t="s">
        <v>0</v>
      </c>
      <c r="M228" s="36" t="s">
        <v>756</v>
      </c>
      <c r="Z228" s="35" t="str">
        <f t="shared" si="5"/>
        <v>Myrmica</v>
      </c>
      <c r="AA228" s="30" t="s">
        <v>3528</v>
      </c>
      <c r="AB228" s="30" t="s">
        <v>3539</v>
      </c>
    </row>
    <row r="229" spans="1:28" ht="14.5" customHeight="1" x14ac:dyDescent="0.2">
      <c r="A229" s="34" t="s">
        <v>3991</v>
      </c>
      <c r="B229" s="30" t="s">
        <v>3528</v>
      </c>
      <c r="C229" s="30" t="s">
        <v>3539</v>
      </c>
      <c r="D229" s="29" t="s">
        <v>3739</v>
      </c>
      <c r="E229" s="29" t="s">
        <v>3541</v>
      </c>
      <c r="K229" s="29" t="s">
        <v>330</v>
      </c>
      <c r="L229" s="29" t="s">
        <v>0</v>
      </c>
      <c r="M229" s="36" t="s">
        <v>756</v>
      </c>
      <c r="Z229" s="35" t="str">
        <f t="shared" si="5"/>
        <v>Myrmica</v>
      </c>
      <c r="AA229" s="30" t="s">
        <v>3528</v>
      </c>
      <c r="AB229" s="30" t="s">
        <v>3539</v>
      </c>
    </row>
    <row r="230" spans="1:28" ht="14.5" customHeight="1" x14ac:dyDescent="0.2">
      <c r="A230" s="34" t="s">
        <v>3988</v>
      </c>
      <c r="B230" s="30" t="s">
        <v>3528</v>
      </c>
      <c r="C230" s="30" t="s">
        <v>3535</v>
      </c>
      <c r="D230" s="29" t="s">
        <v>3739</v>
      </c>
      <c r="E230" s="30" t="s">
        <v>3536</v>
      </c>
      <c r="J230" s="48"/>
      <c r="K230" s="48"/>
      <c r="L230" s="48" t="s">
        <v>2</v>
      </c>
      <c r="M230" s="49"/>
      <c r="N230" s="48"/>
      <c r="O230" s="48"/>
      <c r="Z230" s="35">
        <f t="shared" si="5"/>
        <v>0</v>
      </c>
      <c r="AA230" s="30" t="s">
        <v>3528</v>
      </c>
      <c r="AB230" s="30" t="s">
        <v>3535</v>
      </c>
    </row>
    <row r="231" spans="1:28" ht="14.5" customHeight="1" x14ac:dyDescent="0.2">
      <c r="A231" s="34" t="s">
        <v>3987</v>
      </c>
      <c r="B231" s="30" t="s">
        <v>3528</v>
      </c>
      <c r="C231" s="30" t="s">
        <v>3534</v>
      </c>
      <c r="D231" s="29" t="s">
        <v>3739</v>
      </c>
      <c r="E231" s="29" t="s">
        <v>3533</v>
      </c>
      <c r="K231" s="29" t="s">
        <v>330</v>
      </c>
      <c r="L231" s="29" t="s">
        <v>0</v>
      </c>
      <c r="M231" s="36" t="s">
        <v>751</v>
      </c>
      <c r="Z231" s="35" t="str">
        <f t="shared" si="5"/>
        <v>Myrmica</v>
      </c>
      <c r="AA231" s="30" t="s">
        <v>3528</v>
      </c>
      <c r="AB231" s="30" t="s">
        <v>3534</v>
      </c>
    </row>
    <row r="232" spans="1:28" ht="14.5" customHeight="1" x14ac:dyDescent="0.2">
      <c r="A232" s="34" t="s">
        <v>3993</v>
      </c>
      <c r="B232" s="30" t="s">
        <v>3528</v>
      </c>
      <c r="C232" s="30" t="s">
        <v>3544</v>
      </c>
      <c r="D232" s="29" t="s">
        <v>3739</v>
      </c>
      <c r="E232" s="29" t="s">
        <v>3545</v>
      </c>
      <c r="H232"/>
      <c r="L232" s="29" t="s">
        <v>0</v>
      </c>
      <c r="M232" s="36"/>
      <c r="Z232" s="35">
        <f t="shared" si="5"/>
        <v>0</v>
      </c>
      <c r="AA232" s="30" t="s">
        <v>3528</v>
      </c>
      <c r="AB232" s="30" t="s">
        <v>3544</v>
      </c>
    </row>
    <row r="233" spans="1:28" ht="14.5" customHeight="1" x14ac:dyDescent="0.2">
      <c r="A233" s="34" t="s">
        <v>3994</v>
      </c>
      <c r="B233" s="30" t="s">
        <v>3528</v>
      </c>
      <c r="C233" s="30" t="s">
        <v>3544</v>
      </c>
      <c r="D233" s="29" t="s">
        <v>3739</v>
      </c>
      <c r="E233" s="29" t="s">
        <v>3546</v>
      </c>
      <c r="L233" s="29" t="s">
        <v>0</v>
      </c>
      <c r="M233" s="36"/>
      <c r="Z233" s="35">
        <f t="shared" si="5"/>
        <v>0</v>
      </c>
      <c r="AA233" s="30" t="s">
        <v>3528</v>
      </c>
      <c r="AB233" s="30" t="s">
        <v>3544</v>
      </c>
    </row>
    <row r="234" spans="1:28" ht="14.5" customHeight="1" x14ac:dyDescent="0.2">
      <c r="A234" s="34" t="s">
        <v>3995</v>
      </c>
      <c r="B234" s="30" t="s">
        <v>3528</v>
      </c>
      <c r="C234" s="30" t="s">
        <v>3544</v>
      </c>
      <c r="D234" s="29" t="s">
        <v>3739</v>
      </c>
      <c r="E234" s="29" t="s">
        <v>3547</v>
      </c>
      <c r="L234" s="29" t="s">
        <v>0</v>
      </c>
      <c r="M234" s="36"/>
      <c r="Z234" s="35">
        <f t="shared" si="5"/>
        <v>0</v>
      </c>
      <c r="AA234" s="30" t="s">
        <v>3528</v>
      </c>
      <c r="AB234" s="30" t="s">
        <v>3544</v>
      </c>
    </row>
    <row r="235" spans="1:28" ht="14.5" customHeight="1" x14ac:dyDescent="0.2">
      <c r="A235" s="34" t="s">
        <v>3989</v>
      </c>
      <c r="B235" s="30" t="s">
        <v>3528</v>
      </c>
      <c r="C235" s="30" t="s">
        <v>3537</v>
      </c>
      <c r="D235" s="29" t="s">
        <v>3739</v>
      </c>
      <c r="E235" s="29" t="s">
        <v>3538</v>
      </c>
      <c r="K235" s="29" t="s">
        <v>330</v>
      </c>
      <c r="L235" s="29" t="s">
        <v>0</v>
      </c>
      <c r="M235" s="36" t="s">
        <v>756</v>
      </c>
      <c r="Z235" s="35" t="str">
        <f t="shared" si="5"/>
        <v>Myrmica</v>
      </c>
      <c r="AA235" s="30" t="s">
        <v>3528</v>
      </c>
      <c r="AB235" s="30" t="s">
        <v>3537</v>
      </c>
    </row>
    <row r="236" spans="1:28" ht="14.5" customHeight="1" x14ac:dyDescent="0.2">
      <c r="A236" s="34" t="s">
        <v>3996</v>
      </c>
      <c r="B236" s="30" t="s">
        <v>3528</v>
      </c>
      <c r="C236" s="30" t="s">
        <v>3548</v>
      </c>
      <c r="D236" s="29" t="s">
        <v>3739</v>
      </c>
      <c r="E236" s="29" t="s">
        <v>3549</v>
      </c>
      <c r="K236" s="29" t="s">
        <v>330</v>
      </c>
      <c r="L236" s="29" t="s">
        <v>0</v>
      </c>
      <c r="M236" s="36" t="s">
        <v>751</v>
      </c>
      <c r="Z236" s="35" t="str">
        <f t="shared" si="5"/>
        <v>Myrmica</v>
      </c>
      <c r="AA236" s="30" t="s">
        <v>3528</v>
      </c>
      <c r="AB236" s="30" t="s">
        <v>3548</v>
      </c>
    </row>
    <row r="237" spans="1:28" ht="14.5" customHeight="1" x14ac:dyDescent="0.2">
      <c r="A237" s="34" t="s">
        <v>3997</v>
      </c>
      <c r="B237" s="30" t="s">
        <v>3528</v>
      </c>
      <c r="C237" s="30" t="s">
        <v>3548</v>
      </c>
      <c r="D237" s="29" t="s">
        <v>3739</v>
      </c>
      <c r="E237" s="29" t="s">
        <v>3550</v>
      </c>
      <c r="K237" s="29" t="s">
        <v>330</v>
      </c>
      <c r="L237" s="29" t="s">
        <v>0</v>
      </c>
      <c r="M237" s="36" t="s">
        <v>751</v>
      </c>
      <c r="Z237" s="35" t="str">
        <f t="shared" si="5"/>
        <v>Myrmica</v>
      </c>
      <c r="AA237" s="30" t="s">
        <v>3528</v>
      </c>
      <c r="AB237" s="30" t="s">
        <v>3548</v>
      </c>
    </row>
    <row r="238" spans="1:28" ht="14.5" customHeight="1" x14ac:dyDescent="0.2">
      <c r="A238" s="34" t="s">
        <v>3998</v>
      </c>
      <c r="B238" s="30" t="s">
        <v>3528</v>
      </c>
      <c r="C238" s="30" t="s">
        <v>3548</v>
      </c>
      <c r="D238" s="29" t="s">
        <v>3739</v>
      </c>
      <c r="E238" s="29" t="s">
        <v>3551</v>
      </c>
      <c r="K238" s="29" t="s">
        <v>330</v>
      </c>
      <c r="L238" s="29" t="s">
        <v>0</v>
      </c>
      <c r="M238" s="36" t="s">
        <v>751</v>
      </c>
      <c r="Z238" s="35" t="str">
        <f t="shared" si="5"/>
        <v>Myrmica</v>
      </c>
      <c r="AA238" s="30" t="s">
        <v>3528</v>
      </c>
      <c r="AB238" s="30" t="s">
        <v>3548</v>
      </c>
    </row>
    <row r="239" spans="1:28" x14ac:dyDescent="0.2">
      <c r="A239" s="34" t="s">
        <v>4001</v>
      </c>
      <c r="B239" s="30" t="s">
        <v>3528</v>
      </c>
      <c r="C239" s="30" t="s">
        <v>3555</v>
      </c>
      <c r="D239" s="29" t="s">
        <v>3739</v>
      </c>
      <c r="E239" s="29" t="s">
        <v>3556</v>
      </c>
      <c r="L239" s="29" t="s">
        <v>22</v>
      </c>
      <c r="M239" s="36"/>
      <c r="Z239" s="35">
        <f t="shared" si="5"/>
        <v>0</v>
      </c>
      <c r="AA239" s="30" t="s">
        <v>3528</v>
      </c>
      <c r="AB239" s="30" t="s">
        <v>3555</v>
      </c>
    </row>
    <row r="240" spans="1:28" x14ac:dyDescent="0.2">
      <c r="A240" s="34" t="s">
        <v>4002</v>
      </c>
      <c r="B240" s="30" t="s">
        <v>3528</v>
      </c>
      <c r="C240" s="30" t="s">
        <v>3555</v>
      </c>
      <c r="D240" s="29" t="s">
        <v>3739</v>
      </c>
      <c r="E240" s="29" t="s">
        <v>3557</v>
      </c>
      <c r="J240" s="48"/>
      <c r="K240" s="48"/>
      <c r="L240" s="48" t="s">
        <v>2</v>
      </c>
      <c r="M240" s="49"/>
      <c r="N240" s="48"/>
      <c r="O240" s="48"/>
      <c r="Z240" s="35">
        <f t="shared" si="5"/>
        <v>0</v>
      </c>
      <c r="AA240" s="30" t="s">
        <v>3528</v>
      </c>
      <c r="AB240" s="30" t="s">
        <v>3555</v>
      </c>
    </row>
    <row r="241" spans="1:28" ht="14.5" customHeight="1" x14ac:dyDescent="0.2">
      <c r="A241" s="34" t="s">
        <v>4003</v>
      </c>
      <c r="B241" s="30" t="s">
        <v>3528</v>
      </c>
      <c r="C241" s="30" t="s">
        <v>3555</v>
      </c>
      <c r="D241" s="29" t="s">
        <v>3739</v>
      </c>
      <c r="E241" s="29" t="s">
        <v>3558</v>
      </c>
      <c r="L241" s="29" t="s">
        <v>34</v>
      </c>
      <c r="M241" s="36"/>
      <c r="Z241" s="35">
        <f t="shared" si="5"/>
        <v>0</v>
      </c>
      <c r="AA241" s="30" t="s">
        <v>3528</v>
      </c>
      <c r="AB241" s="30" t="s">
        <v>3555</v>
      </c>
    </row>
    <row r="242" spans="1:28" x14ac:dyDescent="0.2">
      <c r="A242" s="34" t="s">
        <v>4004</v>
      </c>
      <c r="B242" s="30" t="s">
        <v>3528</v>
      </c>
      <c r="C242" s="30" t="s">
        <v>3555</v>
      </c>
      <c r="D242" s="29" t="s">
        <v>3739</v>
      </c>
      <c r="E242" s="29" t="s">
        <v>3559</v>
      </c>
      <c r="L242" s="29" t="s">
        <v>34</v>
      </c>
      <c r="M242" s="36"/>
      <c r="Z242" s="35">
        <f t="shared" si="5"/>
        <v>0</v>
      </c>
      <c r="AA242" s="30" t="s">
        <v>3528</v>
      </c>
      <c r="AB242" s="30" t="s">
        <v>3555</v>
      </c>
    </row>
    <row r="243" spans="1:28" ht="14.5" customHeight="1" x14ac:dyDescent="0.2">
      <c r="A243" s="34" t="s">
        <v>4005</v>
      </c>
      <c r="B243" s="30" t="s">
        <v>3528</v>
      </c>
      <c r="C243" s="30" t="s">
        <v>3555</v>
      </c>
      <c r="D243" s="29" t="s">
        <v>3739</v>
      </c>
      <c r="E243" s="29" t="s">
        <v>3560</v>
      </c>
      <c r="L243" s="29" t="s">
        <v>34</v>
      </c>
      <c r="M243" s="36"/>
      <c r="Z243" s="35">
        <f t="shared" si="5"/>
        <v>0</v>
      </c>
      <c r="AA243" s="30" t="s">
        <v>3528</v>
      </c>
      <c r="AB243" s="30" t="s">
        <v>3555</v>
      </c>
    </row>
    <row r="244" spans="1:28" ht="14.5" customHeight="1" x14ac:dyDescent="0.2">
      <c r="A244" s="34" t="s">
        <v>4006</v>
      </c>
      <c r="B244" s="30" t="s">
        <v>3528</v>
      </c>
      <c r="C244" s="30" t="s">
        <v>3555</v>
      </c>
      <c r="D244" s="29" t="s">
        <v>3739</v>
      </c>
      <c r="E244" s="29" t="s">
        <v>3561</v>
      </c>
      <c r="L244" s="29" t="s">
        <v>34</v>
      </c>
      <c r="M244" s="36"/>
      <c r="Z244" s="35">
        <f t="shared" si="5"/>
        <v>0</v>
      </c>
      <c r="AA244" s="30" t="s">
        <v>3528</v>
      </c>
      <c r="AB244" s="30" t="s">
        <v>3555</v>
      </c>
    </row>
    <row r="245" spans="1:28" x14ac:dyDescent="0.2">
      <c r="A245" s="34" t="s">
        <v>4007</v>
      </c>
      <c r="B245" s="30" t="s">
        <v>3528</v>
      </c>
      <c r="C245" s="30" t="s">
        <v>3555</v>
      </c>
      <c r="D245" s="29" t="s">
        <v>3739</v>
      </c>
      <c r="E245" s="29" t="s">
        <v>3562</v>
      </c>
      <c r="L245" s="29" t="s">
        <v>34</v>
      </c>
      <c r="M245" s="36"/>
      <c r="Z245" s="35">
        <f t="shared" si="5"/>
        <v>0</v>
      </c>
      <c r="AA245" s="30" t="s">
        <v>3528</v>
      </c>
      <c r="AB245" s="30" t="s">
        <v>3555</v>
      </c>
    </row>
    <row r="246" spans="1:28" ht="14.5" customHeight="1" x14ac:dyDescent="0.2">
      <c r="A246" s="34" t="s">
        <v>4008</v>
      </c>
      <c r="B246" s="30" t="s">
        <v>3528</v>
      </c>
      <c r="C246" s="30" t="s">
        <v>3555</v>
      </c>
      <c r="D246" s="29" t="s">
        <v>3739</v>
      </c>
      <c r="E246" s="29" t="s">
        <v>3563</v>
      </c>
      <c r="L246" s="29" t="s">
        <v>34</v>
      </c>
      <c r="M246" s="36"/>
      <c r="Z246" s="35">
        <f t="shared" si="5"/>
        <v>0</v>
      </c>
      <c r="AA246" s="30" t="s">
        <v>3528</v>
      </c>
      <c r="AB246" s="30" t="s">
        <v>3555</v>
      </c>
    </row>
    <row r="247" spans="1:28" ht="14.5" customHeight="1" x14ac:dyDescent="0.2">
      <c r="A247" s="34" t="s">
        <v>4009</v>
      </c>
      <c r="B247" s="30" t="s">
        <v>3528</v>
      </c>
      <c r="C247" s="30" t="s">
        <v>3565</v>
      </c>
      <c r="D247" s="29" t="s">
        <v>3739</v>
      </c>
      <c r="E247" s="29" t="s">
        <v>3564</v>
      </c>
      <c r="L247" s="38" t="s">
        <v>432</v>
      </c>
      <c r="M247" s="36"/>
      <c r="Z247" s="35">
        <f t="shared" si="5"/>
        <v>0</v>
      </c>
      <c r="AA247" s="30" t="s">
        <v>3528</v>
      </c>
      <c r="AB247" s="30" t="s">
        <v>3565</v>
      </c>
    </row>
    <row r="248" spans="1:28" x14ac:dyDescent="0.2">
      <c r="A248" s="34" t="s">
        <v>3804</v>
      </c>
      <c r="B248" s="30" t="s">
        <v>3273</v>
      </c>
      <c r="C248" s="30" t="s">
        <v>3274</v>
      </c>
      <c r="D248" s="29" t="s">
        <v>3063</v>
      </c>
      <c r="E248" s="29" t="s">
        <v>3275</v>
      </c>
      <c r="L248" s="29" t="s">
        <v>3</v>
      </c>
      <c r="M248" s="36"/>
      <c r="Z248" s="35">
        <f t="shared" si="5"/>
        <v>0</v>
      </c>
      <c r="AA248" s="30" t="s">
        <v>3273</v>
      </c>
      <c r="AB248" s="30" t="s">
        <v>3274</v>
      </c>
    </row>
    <row r="249" spans="1:28" ht="14.5" customHeight="1" x14ac:dyDescent="0.2">
      <c r="A249" s="34" t="s">
        <v>3810</v>
      </c>
      <c r="B249" s="30" t="s">
        <v>3273</v>
      </c>
      <c r="C249" s="30" t="s">
        <v>3285</v>
      </c>
      <c r="D249" s="29" t="s">
        <v>3063</v>
      </c>
      <c r="E249" s="29" t="s">
        <v>3286</v>
      </c>
      <c r="K249" s="30" t="s">
        <v>330</v>
      </c>
      <c r="L249" s="48" t="s">
        <v>3</v>
      </c>
      <c r="M249" s="10" t="s">
        <v>634</v>
      </c>
      <c r="N249" s="50">
        <v>2019</v>
      </c>
      <c r="O249" s="48"/>
      <c r="P249" s="48"/>
      <c r="Q249" s="48" t="s">
        <v>3306</v>
      </c>
      <c r="R249" s="48"/>
      <c r="S249" s="48"/>
      <c r="T249" s="48"/>
      <c r="Z249" s="35" t="str">
        <f t="shared" si="5"/>
        <v>Lasius</v>
      </c>
      <c r="AA249" s="30" t="s">
        <v>3273</v>
      </c>
      <c r="AB249" s="30" t="s">
        <v>3285</v>
      </c>
    </row>
    <row r="250" spans="1:28" ht="14.5" customHeight="1" x14ac:dyDescent="0.2">
      <c r="A250" s="34" t="s">
        <v>3812</v>
      </c>
      <c r="B250" s="30" t="s">
        <v>3273</v>
      </c>
      <c r="C250" s="30" t="s">
        <v>3289</v>
      </c>
      <c r="D250" s="29" t="s">
        <v>3063</v>
      </c>
      <c r="E250" s="29" t="s">
        <v>3290</v>
      </c>
      <c r="L250" s="29" t="s">
        <v>22</v>
      </c>
      <c r="M250" s="36"/>
      <c r="Z250" s="35">
        <f t="shared" si="5"/>
        <v>0</v>
      </c>
      <c r="AA250" s="30" t="s">
        <v>3273</v>
      </c>
      <c r="AB250" s="30" t="s">
        <v>3289</v>
      </c>
    </row>
    <row r="251" spans="1:28" ht="14.5" customHeight="1" x14ac:dyDescent="0.2">
      <c r="A251" s="34" t="s">
        <v>3817</v>
      </c>
      <c r="B251" s="30" t="s">
        <v>3273</v>
      </c>
      <c r="C251" s="30" t="s">
        <v>3298</v>
      </c>
      <c r="D251" s="29" t="s">
        <v>3063</v>
      </c>
      <c r="E251" s="29" t="s">
        <v>3299</v>
      </c>
      <c r="L251" s="29" t="s">
        <v>3</v>
      </c>
      <c r="M251" s="36"/>
      <c r="Z251" s="35">
        <f t="shared" si="5"/>
        <v>0</v>
      </c>
      <c r="AA251" s="30" t="s">
        <v>3273</v>
      </c>
      <c r="AB251" s="30" t="s">
        <v>3298</v>
      </c>
    </row>
    <row r="252" spans="1:28" ht="14.5" customHeight="1" x14ac:dyDescent="0.2">
      <c r="A252" s="34" t="s">
        <v>3811</v>
      </c>
      <c r="B252" s="30" t="s">
        <v>3273</v>
      </c>
      <c r="C252" s="30" t="s">
        <v>3287</v>
      </c>
      <c r="D252" s="29" t="s">
        <v>3063</v>
      </c>
      <c r="E252" s="29" t="s">
        <v>3288</v>
      </c>
      <c r="L252" s="29" t="s">
        <v>22</v>
      </c>
      <c r="M252" s="36"/>
      <c r="Z252" s="35">
        <f t="shared" si="5"/>
        <v>0</v>
      </c>
      <c r="AA252" s="30" t="s">
        <v>3273</v>
      </c>
      <c r="AB252" s="30" t="s">
        <v>3287</v>
      </c>
    </row>
    <row r="253" spans="1:28" ht="14.5" customHeight="1" x14ac:dyDescent="0.2">
      <c r="A253" s="34" t="s">
        <v>3805</v>
      </c>
      <c r="B253" s="30" t="s">
        <v>3273</v>
      </c>
      <c r="C253" s="30" t="s">
        <v>3276</v>
      </c>
      <c r="D253" s="29" t="s">
        <v>3063</v>
      </c>
      <c r="E253" s="29" t="s">
        <v>3277</v>
      </c>
      <c r="L253" s="29" t="s">
        <v>3</v>
      </c>
      <c r="M253" s="36"/>
      <c r="Z253" s="35">
        <f t="shared" si="5"/>
        <v>0</v>
      </c>
      <c r="AA253" s="30" t="s">
        <v>3273</v>
      </c>
      <c r="AB253" s="30" t="s">
        <v>3276</v>
      </c>
    </row>
    <row r="254" spans="1:28" ht="14.5" customHeight="1" x14ac:dyDescent="0.2">
      <c r="A254" s="34" t="s">
        <v>3820</v>
      </c>
      <c r="B254" s="30" t="s">
        <v>3273</v>
      </c>
      <c r="C254" s="30" t="s">
        <v>3303</v>
      </c>
      <c r="D254" s="29" t="s">
        <v>3063</v>
      </c>
      <c r="E254" s="29" t="s">
        <v>3304</v>
      </c>
      <c r="L254" s="29" t="s">
        <v>115</v>
      </c>
      <c r="M254" s="36"/>
      <c r="Z254" s="35">
        <f t="shared" si="5"/>
        <v>0</v>
      </c>
      <c r="AA254" s="30" t="s">
        <v>3273</v>
      </c>
      <c r="AB254" s="30" t="s">
        <v>3303</v>
      </c>
    </row>
    <row r="255" spans="1:28" ht="14.5" customHeight="1" x14ac:dyDescent="0.2">
      <c r="A255" s="34" t="s">
        <v>3821</v>
      </c>
      <c r="B255" s="30" t="s">
        <v>3273</v>
      </c>
      <c r="C255" s="30" t="s">
        <v>3303</v>
      </c>
      <c r="D255" s="29" t="s">
        <v>3063</v>
      </c>
      <c r="E255" s="29" t="s">
        <v>3305</v>
      </c>
      <c r="L255" s="29" t="s">
        <v>0</v>
      </c>
      <c r="M255" s="36"/>
      <c r="Z255" s="35">
        <f t="shared" si="5"/>
        <v>0</v>
      </c>
      <c r="AA255" s="30" t="s">
        <v>3273</v>
      </c>
      <c r="AB255" s="30" t="s">
        <v>3303</v>
      </c>
    </row>
    <row r="256" spans="1:28" ht="14.5" customHeight="1" x14ac:dyDescent="0.2">
      <c r="A256" s="34" t="s">
        <v>3818</v>
      </c>
      <c r="B256" s="30" t="s">
        <v>3273</v>
      </c>
      <c r="C256" s="30" t="s">
        <v>3300</v>
      </c>
      <c r="D256" s="29" t="s">
        <v>3063</v>
      </c>
      <c r="E256" s="29" t="s">
        <v>3301</v>
      </c>
      <c r="L256" s="29" t="s">
        <v>0</v>
      </c>
      <c r="M256" s="36"/>
      <c r="Z256" s="35">
        <f t="shared" ref="Z256:Z319" si="6">IF(LEFT(M256,4)=LEFT(L256,4),L256,0)</f>
        <v>0</v>
      </c>
      <c r="AA256" s="30" t="s">
        <v>3273</v>
      </c>
      <c r="AB256" s="30" t="s">
        <v>3300</v>
      </c>
    </row>
    <row r="257" spans="1:28" ht="14.5" customHeight="1" x14ac:dyDescent="0.2">
      <c r="A257" s="34" t="s">
        <v>3819</v>
      </c>
      <c r="B257" s="30" t="s">
        <v>3273</v>
      </c>
      <c r="C257" s="30" t="s">
        <v>3300</v>
      </c>
      <c r="D257" s="29" t="s">
        <v>3063</v>
      </c>
      <c r="E257" s="29" t="s">
        <v>3302</v>
      </c>
      <c r="L257" s="29" t="s">
        <v>115</v>
      </c>
      <c r="M257" s="36"/>
      <c r="Z257" s="35">
        <f t="shared" si="6"/>
        <v>0</v>
      </c>
      <c r="AA257" s="30" t="s">
        <v>3273</v>
      </c>
      <c r="AB257" s="30" t="s">
        <v>3300</v>
      </c>
    </row>
    <row r="258" spans="1:28" x14ac:dyDescent="0.2">
      <c r="A258" s="34" t="s">
        <v>3815</v>
      </c>
      <c r="B258" s="30" t="s">
        <v>3273</v>
      </c>
      <c r="C258" s="30" t="s">
        <v>3295</v>
      </c>
      <c r="D258" s="29" t="s">
        <v>3063</v>
      </c>
      <c r="E258" s="29" t="s">
        <v>3296</v>
      </c>
      <c r="L258" s="29" t="s">
        <v>22</v>
      </c>
      <c r="M258" s="36"/>
      <c r="Z258" s="35">
        <f t="shared" si="6"/>
        <v>0</v>
      </c>
      <c r="AA258" s="30" t="s">
        <v>3273</v>
      </c>
      <c r="AB258" s="30" t="s">
        <v>3295</v>
      </c>
    </row>
    <row r="259" spans="1:28" ht="14.5" customHeight="1" x14ac:dyDescent="0.2">
      <c r="A259" s="34" t="s">
        <v>3816</v>
      </c>
      <c r="B259" s="30" t="s">
        <v>3273</v>
      </c>
      <c r="C259" s="30" t="s">
        <v>3295</v>
      </c>
      <c r="D259" s="29" t="s">
        <v>3063</v>
      </c>
      <c r="E259" s="29" t="s">
        <v>3297</v>
      </c>
      <c r="L259" s="29" t="s">
        <v>3</v>
      </c>
      <c r="M259" s="36"/>
      <c r="Z259" s="35">
        <f t="shared" si="6"/>
        <v>0</v>
      </c>
      <c r="AA259" s="30" t="s">
        <v>3273</v>
      </c>
      <c r="AB259" s="30" t="s">
        <v>3295</v>
      </c>
    </row>
    <row r="260" spans="1:28" ht="14.5" customHeight="1" x14ac:dyDescent="0.2">
      <c r="A260" s="34" t="s">
        <v>3813</v>
      </c>
      <c r="B260" s="30" t="s">
        <v>3273</v>
      </c>
      <c r="C260" s="30" t="s">
        <v>3291</v>
      </c>
      <c r="D260" s="29" t="s">
        <v>3063</v>
      </c>
      <c r="E260" s="29" t="s">
        <v>3292</v>
      </c>
      <c r="L260" s="29" t="s">
        <v>22</v>
      </c>
      <c r="M260" s="36"/>
      <c r="Z260" s="35">
        <f t="shared" si="6"/>
        <v>0</v>
      </c>
      <c r="AA260" s="30" t="s">
        <v>3273</v>
      </c>
      <c r="AB260" s="30" t="s">
        <v>3291</v>
      </c>
    </row>
    <row r="261" spans="1:28" x14ac:dyDescent="0.2">
      <c r="A261" s="34" t="s">
        <v>3814</v>
      </c>
      <c r="B261" s="30" t="s">
        <v>3273</v>
      </c>
      <c r="C261" s="30" t="s">
        <v>3291</v>
      </c>
      <c r="D261" s="29" t="s">
        <v>3063</v>
      </c>
      <c r="E261" s="29" t="s">
        <v>3293</v>
      </c>
      <c r="L261" s="29" t="s">
        <v>22</v>
      </c>
      <c r="M261" s="36"/>
      <c r="Z261" s="35">
        <f t="shared" si="6"/>
        <v>0</v>
      </c>
      <c r="AA261" s="30" t="s">
        <v>3273</v>
      </c>
      <c r="AB261" s="30" t="s">
        <v>3291</v>
      </c>
    </row>
    <row r="262" spans="1:28" ht="14.5" customHeight="1" x14ac:dyDescent="0.2">
      <c r="A262" s="34" t="s">
        <v>3739</v>
      </c>
      <c r="B262" s="30" t="s">
        <v>3273</v>
      </c>
      <c r="C262" s="30" t="s">
        <v>3291</v>
      </c>
      <c r="D262" s="29" t="s">
        <v>3063</v>
      </c>
      <c r="E262" s="29" t="s">
        <v>3294</v>
      </c>
      <c r="L262" s="29" t="s">
        <v>3</v>
      </c>
      <c r="M262" s="36"/>
      <c r="Z262" s="35">
        <f t="shared" si="6"/>
        <v>0</v>
      </c>
      <c r="AA262" s="30" t="s">
        <v>3273</v>
      </c>
      <c r="AB262" s="30" t="s">
        <v>3291</v>
      </c>
    </row>
    <row r="263" spans="1:28" ht="14.5" customHeight="1" x14ac:dyDescent="0.2">
      <c r="A263" s="34" t="s">
        <v>3808</v>
      </c>
      <c r="B263" s="30" t="s">
        <v>3273</v>
      </c>
      <c r="C263" s="30" t="s">
        <v>3282</v>
      </c>
      <c r="D263" s="29" t="s">
        <v>3063</v>
      </c>
      <c r="E263" s="29" t="s">
        <v>3283</v>
      </c>
      <c r="K263" s="30" t="s">
        <v>330</v>
      </c>
      <c r="L263" s="38" t="s">
        <v>432</v>
      </c>
      <c r="M263" s="40" t="s">
        <v>452</v>
      </c>
      <c r="N263" s="30">
        <v>2019</v>
      </c>
      <c r="Z263" s="35" t="str">
        <f t="shared" si="6"/>
        <v>Formica</v>
      </c>
      <c r="AA263" s="30" t="s">
        <v>3273</v>
      </c>
      <c r="AB263" s="30" t="s">
        <v>3282</v>
      </c>
    </row>
    <row r="264" spans="1:28" ht="14.5" customHeight="1" x14ac:dyDescent="0.2">
      <c r="A264" s="34" t="s">
        <v>3809</v>
      </c>
      <c r="B264" s="30" t="s">
        <v>3273</v>
      </c>
      <c r="C264" s="30" t="s">
        <v>3282</v>
      </c>
      <c r="D264" s="29" t="s">
        <v>3063</v>
      </c>
      <c r="E264" s="29" t="s">
        <v>3284</v>
      </c>
      <c r="J264" s="48"/>
      <c r="K264" s="48"/>
      <c r="L264" s="48" t="s">
        <v>2</v>
      </c>
      <c r="M264" s="49"/>
      <c r="N264" s="48"/>
      <c r="O264" s="48"/>
      <c r="Z264" s="35">
        <f t="shared" si="6"/>
        <v>0</v>
      </c>
      <c r="AA264" s="30" t="s">
        <v>3273</v>
      </c>
      <c r="AB264" s="30" t="s">
        <v>3282</v>
      </c>
    </row>
    <row r="265" spans="1:28" ht="14.5" customHeight="1" x14ac:dyDescent="0.2">
      <c r="A265" s="34" t="s">
        <v>3806</v>
      </c>
      <c r="B265" s="30" t="s">
        <v>3273</v>
      </c>
      <c r="C265" s="30" t="s">
        <v>3278</v>
      </c>
      <c r="D265" s="29" t="s">
        <v>3063</v>
      </c>
      <c r="E265" s="29" t="s">
        <v>3280</v>
      </c>
      <c r="J265" s="48"/>
      <c r="K265" s="48"/>
      <c r="L265" s="48" t="s">
        <v>2</v>
      </c>
      <c r="M265" s="49"/>
      <c r="N265" s="48"/>
      <c r="O265" s="48"/>
      <c r="Z265" s="35">
        <f t="shared" si="6"/>
        <v>0</v>
      </c>
      <c r="AA265" s="30" t="s">
        <v>3273</v>
      </c>
      <c r="AB265" s="30" t="s">
        <v>3278</v>
      </c>
    </row>
    <row r="266" spans="1:28" ht="14.5" customHeight="1" x14ac:dyDescent="0.2">
      <c r="A266" s="34" t="s">
        <v>3807</v>
      </c>
      <c r="B266" s="30" t="s">
        <v>3273</v>
      </c>
      <c r="C266" s="30" t="s">
        <v>3279</v>
      </c>
      <c r="D266" s="29" t="s">
        <v>3063</v>
      </c>
      <c r="E266" s="29" t="s">
        <v>3281</v>
      </c>
      <c r="L266" s="38" t="s">
        <v>432</v>
      </c>
      <c r="M266" s="36"/>
      <c r="Z266" s="35">
        <f t="shared" si="6"/>
        <v>0</v>
      </c>
      <c r="AA266" s="30" t="s">
        <v>3273</v>
      </c>
      <c r="AB266" s="30" t="s">
        <v>3279</v>
      </c>
    </row>
    <row r="267" spans="1:28" ht="14.5" customHeight="1" x14ac:dyDescent="0.2">
      <c r="A267" s="26" t="s">
        <v>2820</v>
      </c>
      <c r="B267" s="30" t="s">
        <v>2329</v>
      </c>
      <c r="C267" s="30" t="s">
        <v>2335</v>
      </c>
      <c r="E267" s="29" t="s">
        <v>2336</v>
      </c>
      <c r="L267" s="29" t="s">
        <v>29</v>
      </c>
      <c r="M267" s="36"/>
      <c r="Z267" s="35">
        <f t="shared" si="6"/>
        <v>0</v>
      </c>
      <c r="AA267" s="30" t="s">
        <v>2329</v>
      </c>
      <c r="AB267" s="30" t="s">
        <v>2335</v>
      </c>
    </row>
    <row r="268" spans="1:28" ht="14.5" customHeight="1" x14ac:dyDescent="0.2">
      <c r="A268" s="34" t="s">
        <v>2851</v>
      </c>
      <c r="B268" s="30" t="s">
        <v>2329</v>
      </c>
      <c r="C268" s="30" t="s">
        <v>2372</v>
      </c>
      <c r="E268" s="29" t="s">
        <v>2374</v>
      </c>
      <c r="K268" s="29" t="s">
        <v>330</v>
      </c>
      <c r="L268" s="29" t="s">
        <v>0</v>
      </c>
      <c r="M268" s="40" t="s">
        <v>773</v>
      </c>
      <c r="N268" s="30">
        <v>2019</v>
      </c>
      <c r="Z268" s="35" t="str">
        <f t="shared" si="6"/>
        <v>Myrmica</v>
      </c>
      <c r="AA268" s="30" t="s">
        <v>2329</v>
      </c>
      <c r="AB268" s="30" t="s">
        <v>2372</v>
      </c>
    </row>
    <row r="269" spans="1:28" ht="14.5" customHeight="1" x14ac:dyDescent="0.2">
      <c r="A269" s="34" t="s">
        <v>2852</v>
      </c>
      <c r="B269" s="30" t="s">
        <v>2329</v>
      </c>
      <c r="C269" s="30" t="s">
        <v>2372</v>
      </c>
      <c r="E269" s="29" t="s">
        <v>2373</v>
      </c>
      <c r="K269" s="30" t="s">
        <v>330</v>
      </c>
      <c r="L269" s="38" t="s">
        <v>432</v>
      </c>
      <c r="M269" s="40" t="s">
        <v>486</v>
      </c>
      <c r="N269" s="30">
        <v>2019</v>
      </c>
      <c r="Z269" s="35" t="str">
        <f t="shared" si="6"/>
        <v>Formica</v>
      </c>
      <c r="AA269" s="30" t="s">
        <v>2329</v>
      </c>
      <c r="AB269" s="30" t="s">
        <v>2372</v>
      </c>
    </row>
    <row r="270" spans="1:28" ht="14.5" customHeight="1" x14ac:dyDescent="0.2">
      <c r="A270" s="34" t="s">
        <v>2893</v>
      </c>
      <c r="B270" s="30" t="s">
        <v>2329</v>
      </c>
      <c r="C270" s="30" t="s">
        <v>2430</v>
      </c>
      <c r="E270" s="29" t="s">
        <v>2431</v>
      </c>
      <c r="L270" s="29" t="s">
        <v>29</v>
      </c>
      <c r="M270" s="36"/>
      <c r="Z270" s="35">
        <f t="shared" si="6"/>
        <v>0</v>
      </c>
      <c r="AA270" s="30" t="s">
        <v>2329</v>
      </c>
      <c r="AB270" s="30" t="s">
        <v>2430</v>
      </c>
    </row>
    <row r="271" spans="1:28" ht="14.5" customHeight="1" x14ac:dyDescent="0.2">
      <c r="A271" s="34" t="s">
        <v>2894</v>
      </c>
      <c r="B271" s="30" t="s">
        <v>2329</v>
      </c>
      <c r="C271" s="30" t="s">
        <v>2430</v>
      </c>
      <c r="E271" s="29" t="s">
        <v>2432</v>
      </c>
      <c r="K271" s="29" t="s">
        <v>330</v>
      </c>
      <c r="L271" s="29" t="s">
        <v>0</v>
      </c>
      <c r="M271" s="40" t="s">
        <v>763</v>
      </c>
      <c r="N271" s="30">
        <v>2019</v>
      </c>
      <c r="Z271" s="35" t="str">
        <f t="shared" si="6"/>
        <v>Myrmica</v>
      </c>
      <c r="AA271" s="30" t="s">
        <v>2329</v>
      </c>
      <c r="AB271" s="30" t="s">
        <v>2430</v>
      </c>
    </row>
    <row r="272" spans="1:28" ht="14.5" customHeight="1" x14ac:dyDescent="0.2">
      <c r="A272" s="26" t="s">
        <v>2895</v>
      </c>
      <c r="B272" s="30" t="s">
        <v>2329</v>
      </c>
      <c r="C272" s="30" t="s">
        <v>2430</v>
      </c>
      <c r="E272" s="29" t="s">
        <v>2433</v>
      </c>
      <c r="K272" s="29" t="s">
        <v>330</v>
      </c>
      <c r="L272" s="29" t="s">
        <v>0</v>
      </c>
      <c r="M272" s="40" t="s">
        <v>763</v>
      </c>
      <c r="N272" s="30">
        <v>2019</v>
      </c>
      <c r="Z272" s="35" t="str">
        <f t="shared" si="6"/>
        <v>Myrmica</v>
      </c>
      <c r="AA272" s="30" t="s">
        <v>2329</v>
      </c>
      <c r="AB272" s="30" t="s">
        <v>2430</v>
      </c>
    </row>
    <row r="273" spans="1:28" ht="14.5" customHeight="1" x14ac:dyDescent="0.2">
      <c r="A273" s="34" t="s">
        <v>2896</v>
      </c>
      <c r="B273" s="30" t="s">
        <v>2329</v>
      </c>
      <c r="C273" s="30" t="s">
        <v>2430</v>
      </c>
      <c r="E273" s="29" t="s">
        <v>2434</v>
      </c>
      <c r="K273" s="29" t="s">
        <v>330</v>
      </c>
      <c r="L273" s="29" t="s">
        <v>115</v>
      </c>
      <c r="M273" s="40" t="s">
        <v>945</v>
      </c>
      <c r="N273" s="30">
        <v>2019</v>
      </c>
      <c r="Z273" s="35" t="str">
        <f t="shared" si="6"/>
        <v>Temnothorax</v>
      </c>
      <c r="AA273" s="30" t="s">
        <v>2329</v>
      </c>
      <c r="AB273" s="30" t="s">
        <v>2430</v>
      </c>
    </row>
    <row r="274" spans="1:28" ht="14.5" customHeight="1" x14ac:dyDescent="0.2">
      <c r="A274" s="34" t="s">
        <v>2897</v>
      </c>
      <c r="B274" s="30" t="s">
        <v>2329</v>
      </c>
      <c r="C274" s="30" t="s">
        <v>2430</v>
      </c>
      <c r="E274" s="29" t="s">
        <v>2435</v>
      </c>
      <c r="K274" s="30" t="s">
        <v>330</v>
      </c>
      <c r="L274" s="38" t="s">
        <v>432</v>
      </c>
      <c r="M274" s="40" t="s">
        <v>486</v>
      </c>
      <c r="N274" s="30">
        <v>2019</v>
      </c>
      <c r="Z274" s="35" t="str">
        <f t="shared" si="6"/>
        <v>Formica</v>
      </c>
      <c r="AA274" s="30" t="s">
        <v>2329</v>
      </c>
      <c r="AB274" s="30" t="s">
        <v>2430</v>
      </c>
    </row>
    <row r="275" spans="1:28" ht="14.5" customHeight="1" x14ac:dyDescent="0.2">
      <c r="A275" s="34" t="s">
        <v>2891</v>
      </c>
      <c r="B275" s="30" t="s">
        <v>2329</v>
      </c>
      <c r="C275" s="30" t="s">
        <v>2427</v>
      </c>
      <c r="E275" s="29" t="s">
        <v>2428</v>
      </c>
      <c r="K275" s="29" t="s">
        <v>330</v>
      </c>
      <c r="L275" s="29" t="s">
        <v>0</v>
      </c>
      <c r="M275" s="40" t="s">
        <v>773</v>
      </c>
      <c r="N275" s="30">
        <v>2019</v>
      </c>
      <c r="Z275" s="35" t="str">
        <f t="shared" si="6"/>
        <v>Myrmica</v>
      </c>
      <c r="AA275" s="30" t="s">
        <v>2329</v>
      </c>
      <c r="AB275" s="30" t="s">
        <v>2427</v>
      </c>
    </row>
    <row r="276" spans="1:28" ht="14.5" customHeight="1" x14ac:dyDescent="0.2">
      <c r="A276" s="26" t="s">
        <v>2892</v>
      </c>
      <c r="B276" s="30" t="s">
        <v>2329</v>
      </c>
      <c r="C276" s="30" t="s">
        <v>2427</v>
      </c>
      <c r="D276" s="29" t="s">
        <v>3748</v>
      </c>
      <c r="E276" s="29" t="s">
        <v>2429</v>
      </c>
      <c r="K276" s="29" t="s">
        <v>330</v>
      </c>
      <c r="L276" s="29" t="s">
        <v>110</v>
      </c>
      <c r="M276" s="36" t="s">
        <v>694</v>
      </c>
      <c r="N276" s="30">
        <v>2019</v>
      </c>
      <c r="Z276" s="35" t="str">
        <f t="shared" si="6"/>
        <v>Manica</v>
      </c>
      <c r="AA276" s="30" t="s">
        <v>2329</v>
      </c>
      <c r="AB276" s="30" t="s">
        <v>2427</v>
      </c>
    </row>
    <row r="277" spans="1:28" ht="14.5" customHeight="1" x14ac:dyDescent="0.2">
      <c r="A277" s="34" t="s">
        <v>2821</v>
      </c>
      <c r="B277" s="30" t="s">
        <v>2329</v>
      </c>
      <c r="C277" s="30" t="s">
        <v>2337</v>
      </c>
      <c r="E277" s="29" t="s">
        <v>2338</v>
      </c>
      <c r="K277" s="30" t="s">
        <v>1556</v>
      </c>
      <c r="L277" s="38" t="s">
        <v>432</v>
      </c>
      <c r="M277" s="36" t="s">
        <v>516</v>
      </c>
      <c r="Z277" s="35">
        <f t="shared" si="6"/>
        <v>0</v>
      </c>
      <c r="AA277" s="30" t="s">
        <v>2329</v>
      </c>
      <c r="AB277" s="30" t="s">
        <v>2337</v>
      </c>
    </row>
    <row r="278" spans="1:28" ht="14.5" customHeight="1" x14ac:dyDescent="0.2">
      <c r="A278" s="34" t="s">
        <v>2822</v>
      </c>
      <c r="B278" s="30" t="s">
        <v>2329</v>
      </c>
      <c r="C278" s="30" t="s">
        <v>2337</v>
      </c>
      <c r="E278" s="29" t="s">
        <v>2339</v>
      </c>
      <c r="K278" s="30" t="s">
        <v>330</v>
      </c>
      <c r="L278" s="38" t="s">
        <v>432</v>
      </c>
      <c r="M278" s="40" t="s">
        <v>486</v>
      </c>
      <c r="N278" s="30">
        <v>2019</v>
      </c>
      <c r="Z278" s="35" t="str">
        <f t="shared" si="6"/>
        <v>Formica</v>
      </c>
      <c r="AA278" s="30" t="s">
        <v>2329</v>
      </c>
      <c r="AB278" s="30" t="s">
        <v>2337</v>
      </c>
    </row>
    <row r="279" spans="1:28" ht="14.5" customHeight="1" x14ac:dyDescent="0.2">
      <c r="A279" s="26" t="s">
        <v>2823</v>
      </c>
      <c r="B279" s="30" t="s">
        <v>2329</v>
      </c>
      <c r="C279" s="30" t="s">
        <v>2337</v>
      </c>
      <c r="D279" s="30"/>
      <c r="E279" s="30" t="s">
        <v>2340</v>
      </c>
      <c r="K279" s="30" t="s">
        <v>330</v>
      </c>
      <c r="L279" s="38" t="s">
        <v>432</v>
      </c>
      <c r="M279" s="40" t="s">
        <v>486</v>
      </c>
      <c r="N279" s="30">
        <v>2019</v>
      </c>
      <c r="Z279" s="35" t="str">
        <f t="shared" si="6"/>
        <v>Formica</v>
      </c>
      <c r="AA279" s="30" t="s">
        <v>2329</v>
      </c>
      <c r="AB279" s="30" t="s">
        <v>2337</v>
      </c>
    </row>
    <row r="280" spans="1:28" ht="14.5" customHeight="1" x14ac:dyDescent="0.2">
      <c r="A280" s="34" t="s">
        <v>2824</v>
      </c>
      <c r="B280" s="30" t="s">
        <v>2329</v>
      </c>
      <c r="C280" s="30" t="s">
        <v>2337</v>
      </c>
      <c r="E280" s="29" t="s">
        <v>2341</v>
      </c>
      <c r="L280" s="29" t="s">
        <v>29</v>
      </c>
      <c r="M280" s="36"/>
      <c r="Z280" s="35">
        <f t="shared" si="6"/>
        <v>0</v>
      </c>
      <c r="AA280" s="30" t="s">
        <v>2329</v>
      </c>
      <c r="AB280" s="30" t="s">
        <v>2337</v>
      </c>
    </row>
    <row r="281" spans="1:28" ht="14.5" customHeight="1" x14ac:dyDescent="0.2">
      <c r="A281" s="26" t="s">
        <v>2853</v>
      </c>
      <c r="B281" s="30" t="s">
        <v>2329</v>
      </c>
      <c r="C281" s="30" t="s">
        <v>2375</v>
      </c>
      <c r="E281" s="29" t="s">
        <v>2376</v>
      </c>
      <c r="K281" s="29" t="s">
        <v>330</v>
      </c>
      <c r="L281" s="29" t="s">
        <v>0</v>
      </c>
      <c r="M281" s="40" t="s">
        <v>773</v>
      </c>
      <c r="N281" s="30">
        <v>2019</v>
      </c>
      <c r="Z281" s="35" t="str">
        <f t="shared" si="6"/>
        <v>Myrmica</v>
      </c>
      <c r="AA281" s="30" t="s">
        <v>2329</v>
      </c>
      <c r="AB281" s="30" t="s">
        <v>2375</v>
      </c>
    </row>
    <row r="282" spans="1:28" ht="14.5" customHeight="1" x14ac:dyDescent="0.2">
      <c r="A282" s="34" t="s">
        <v>2825</v>
      </c>
      <c r="B282" s="30" t="s">
        <v>2329</v>
      </c>
      <c r="C282" s="30" t="s">
        <v>2342</v>
      </c>
      <c r="E282" s="29" t="s">
        <v>2343</v>
      </c>
      <c r="K282" s="30" t="s">
        <v>1556</v>
      </c>
      <c r="L282" s="38" t="s">
        <v>432</v>
      </c>
      <c r="M282" s="36" t="s">
        <v>516</v>
      </c>
      <c r="Z282" s="35">
        <f t="shared" si="6"/>
        <v>0</v>
      </c>
      <c r="AA282" s="30" t="s">
        <v>2329</v>
      </c>
      <c r="AB282" s="30" t="s">
        <v>2342</v>
      </c>
    </row>
    <row r="283" spans="1:28" ht="14.5" customHeight="1" x14ac:dyDescent="0.2">
      <c r="A283" s="26" t="s">
        <v>2826</v>
      </c>
      <c r="B283" s="30" t="s">
        <v>2329</v>
      </c>
      <c r="C283" s="30" t="s">
        <v>2342</v>
      </c>
      <c r="E283" s="29" t="s">
        <v>2344</v>
      </c>
      <c r="K283" s="30" t="s">
        <v>1556</v>
      </c>
      <c r="L283" s="38" t="s">
        <v>432</v>
      </c>
      <c r="M283" s="36" t="s">
        <v>516</v>
      </c>
      <c r="Z283" s="35">
        <f t="shared" si="6"/>
        <v>0</v>
      </c>
      <c r="AA283" s="30" t="s">
        <v>2329</v>
      </c>
      <c r="AB283" s="30" t="s">
        <v>2342</v>
      </c>
    </row>
    <row r="284" spans="1:28" ht="14.5" customHeight="1" x14ac:dyDescent="0.2">
      <c r="A284" s="34" t="s">
        <v>2827</v>
      </c>
      <c r="B284" s="30" t="s">
        <v>2329</v>
      </c>
      <c r="C284" s="30" t="s">
        <v>2342</v>
      </c>
      <c r="E284" s="29" t="s">
        <v>2345</v>
      </c>
      <c r="K284" s="30" t="s">
        <v>1556</v>
      </c>
      <c r="L284" s="38" t="s">
        <v>432</v>
      </c>
      <c r="M284" s="36" t="s">
        <v>516</v>
      </c>
      <c r="Z284" s="35">
        <f t="shared" si="6"/>
        <v>0</v>
      </c>
      <c r="AA284" s="30" t="s">
        <v>2329</v>
      </c>
      <c r="AB284" s="30" t="s">
        <v>2342</v>
      </c>
    </row>
    <row r="285" spans="1:28" ht="14.5" customHeight="1" x14ac:dyDescent="0.2">
      <c r="A285" s="34" t="s">
        <v>2828</v>
      </c>
      <c r="B285" s="30" t="s">
        <v>2329</v>
      </c>
      <c r="C285" s="30" t="s">
        <v>2342</v>
      </c>
      <c r="E285" s="29" t="s">
        <v>2346</v>
      </c>
      <c r="K285" s="30" t="s">
        <v>330</v>
      </c>
      <c r="L285" s="38" t="s">
        <v>432</v>
      </c>
      <c r="M285" s="40" t="s">
        <v>452</v>
      </c>
      <c r="N285" s="30">
        <v>2019</v>
      </c>
      <c r="Z285" s="35" t="str">
        <f t="shared" si="6"/>
        <v>Formica</v>
      </c>
      <c r="AA285" s="30" t="s">
        <v>2329</v>
      </c>
      <c r="AB285" s="30" t="s">
        <v>2342</v>
      </c>
    </row>
    <row r="286" spans="1:28" ht="14.5" customHeight="1" x14ac:dyDescent="0.2">
      <c r="A286" s="26" t="s">
        <v>2829</v>
      </c>
      <c r="B286" s="30" t="s">
        <v>2329</v>
      </c>
      <c r="C286" s="30" t="s">
        <v>2342</v>
      </c>
      <c r="E286" s="29" t="s">
        <v>2347</v>
      </c>
      <c r="K286" s="29" t="s">
        <v>330</v>
      </c>
      <c r="L286" s="29" t="s">
        <v>0</v>
      </c>
      <c r="M286" s="40" t="s">
        <v>763</v>
      </c>
      <c r="N286" s="30">
        <v>2019</v>
      </c>
      <c r="Z286" s="35" t="str">
        <f t="shared" si="6"/>
        <v>Myrmica</v>
      </c>
      <c r="AA286" s="30" t="s">
        <v>2329</v>
      </c>
      <c r="AB286" s="30" t="s">
        <v>2342</v>
      </c>
    </row>
    <row r="287" spans="1:28" ht="14.5" customHeight="1" x14ac:dyDescent="0.2">
      <c r="A287" s="34" t="s">
        <v>2830</v>
      </c>
      <c r="B287" s="30" t="s">
        <v>2329</v>
      </c>
      <c r="C287" s="30" t="s">
        <v>2348</v>
      </c>
      <c r="E287" s="29" t="s">
        <v>2349</v>
      </c>
      <c r="K287" s="29" t="s">
        <v>330</v>
      </c>
      <c r="L287" s="29" t="s">
        <v>110</v>
      </c>
      <c r="M287" s="36" t="s">
        <v>694</v>
      </c>
      <c r="N287" s="30">
        <v>2019</v>
      </c>
      <c r="Z287" s="35" t="str">
        <f t="shared" si="6"/>
        <v>Manica</v>
      </c>
      <c r="AA287" s="30" t="s">
        <v>2329</v>
      </c>
      <c r="AB287" s="30" t="s">
        <v>2348</v>
      </c>
    </row>
    <row r="288" spans="1:28" ht="14.5" customHeight="1" x14ac:dyDescent="0.2">
      <c r="A288" s="34" t="s">
        <v>2879</v>
      </c>
      <c r="B288" s="30" t="s">
        <v>2329</v>
      </c>
      <c r="C288" s="30" t="s">
        <v>2410</v>
      </c>
      <c r="E288" s="29" t="s">
        <v>2411</v>
      </c>
      <c r="K288" s="30" t="s">
        <v>330</v>
      </c>
      <c r="L288" s="38" t="s">
        <v>432</v>
      </c>
      <c r="M288" s="40" t="s">
        <v>486</v>
      </c>
      <c r="N288" s="30">
        <v>2019</v>
      </c>
      <c r="Z288" s="35" t="str">
        <f t="shared" si="6"/>
        <v>Formica</v>
      </c>
      <c r="AA288" s="30" t="s">
        <v>2329</v>
      </c>
      <c r="AB288" s="30" t="s">
        <v>2410</v>
      </c>
    </row>
    <row r="289" spans="1:29" ht="14.5" customHeight="1" x14ac:dyDescent="0.2">
      <c r="A289" s="26" t="s">
        <v>2880</v>
      </c>
      <c r="B289" s="30" t="s">
        <v>2329</v>
      </c>
      <c r="C289" s="30" t="s">
        <v>2410</v>
      </c>
      <c r="E289" s="29" t="s">
        <v>2412</v>
      </c>
      <c r="K289" s="30" t="s">
        <v>330</v>
      </c>
      <c r="L289" s="38" t="s">
        <v>432</v>
      </c>
      <c r="M289" s="40" t="s">
        <v>486</v>
      </c>
      <c r="N289" s="30">
        <v>2019</v>
      </c>
      <c r="Z289" s="35" t="str">
        <f t="shared" si="6"/>
        <v>Formica</v>
      </c>
      <c r="AA289" s="30" t="s">
        <v>2329</v>
      </c>
      <c r="AB289" s="30" t="s">
        <v>2410</v>
      </c>
    </row>
    <row r="290" spans="1:29" ht="14.5" customHeight="1" x14ac:dyDescent="0.2">
      <c r="A290" s="34" t="s">
        <v>2881</v>
      </c>
      <c r="B290" s="30" t="s">
        <v>2329</v>
      </c>
      <c r="C290" s="30" t="s">
        <v>2410</v>
      </c>
      <c r="D290" s="30"/>
      <c r="E290" s="30" t="s">
        <v>2413</v>
      </c>
      <c r="F290" s="30"/>
      <c r="G290" s="30"/>
      <c r="H290" s="30"/>
      <c r="I290" s="30"/>
      <c r="J290" s="30"/>
      <c r="K290" s="30" t="s">
        <v>330</v>
      </c>
      <c r="L290" s="38" t="s">
        <v>432</v>
      </c>
      <c r="M290" s="40" t="s">
        <v>486</v>
      </c>
      <c r="N290" s="30">
        <v>2019</v>
      </c>
      <c r="O290" s="30"/>
      <c r="P290" s="30"/>
      <c r="Q290" s="30"/>
      <c r="R290" s="30"/>
      <c r="S290" s="30"/>
      <c r="T290" s="30"/>
      <c r="Z290" s="35" t="str">
        <f t="shared" si="6"/>
        <v>Formica</v>
      </c>
      <c r="AA290" s="30" t="s">
        <v>2329</v>
      </c>
      <c r="AB290" s="30" t="s">
        <v>2410</v>
      </c>
    </row>
    <row r="291" spans="1:29" ht="14.5" customHeight="1" x14ac:dyDescent="0.2">
      <c r="A291" s="34" t="s">
        <v>2855</v>
      </c>
      <c r="B291" s="30" t="s">
        <v>2329</v>
      </c>
      <c r="C291" s="30" t="s">
        <v>2378</v>
      </c>
      <c r="E291" s="29" t="s">
        <v>2379</v>
      </c>
      <c r="K291" s="30" t="s">
        <v>330</v>
      </c>
      <c r="L291" s="38" t="s">
        <v>432</v>
      </c>
      <c r="M291" s="40" t="s">
        <v>486</v>
      </c>
      <c r="N291" s="30">
        <v>2019</v>
      </c>
      <c r="Z291" s="35" t="str">
        <f t="shared" si="6"/>
        <v>Formica</v>
      </c>
      <c r="AA291" s="30" t="s">
        <v>2329</v>
      </c>
      <c r="AB291" s="30" t="s">
        <v>2378</v>
      </c>
    </row>
    <row r="292" spans="1:29" ht="14.5" customHeight="1" x14ac:dyDescent="0.2">
      <c r="A292" s="26" t="s">
        <v>2856</v>
      </c>
      <c r="B292" s="30" t="s">
        <v>2329</v>
      </c>
      <c r="C292" s="30" t="s">
        <v>2378</v>
      </c>
      <c r="E292" s="29" t="s">
        <v>2380</v>
      </c>
      <c r="K292" s="30" t="s">
        <v>330</v>
      </c>
      <c r="L292" s="38" t="s">
        <v>432</v>
      </c>
      <c r="M292" s="40" t="s">
        <v>486</v>
      </c>
      <c r="N292" s="30">
        <v>2019</v>
      </c>
      <c r="Z292" s="35" t="str">
        <f t="shared" si="6"/>
        <v>Formica</v>
      </c>
      <c r="AA292" s="30" t="s">
        <v>2329</v>
      </c>
      <c r="AB292" s="30" t="s">
        <v>2378</v>
      </c>
    </row>
    <row r="293" spans="1:29" ht="14.5" customHeight="1" x14ac:dyDescent="0.2">
      <c r="A293" s="34" t="s">
        <v>2857</v>
      </c>
      <c r="B293" s="30" t="s">
        <v>2329</v>
      </c>
      <c r="C293" s="30" t="s">
        <v>2378</v>
      </c>
      <c r="E293" s="29" t="s">
        <v>2381</v>
      </c>
      <c r="K293" s="29" t="s">
        <v>330</v>
      </c>
      <c r="L293" s="29" t="s">
        <v>115</v>
      </c>
      <c r="M293" s="40" t="s">
        <v>958</v>
      </c>
      <c r="N293" s="30">
        <v>2019</v>
      </c>
      <c r="Z293" s="35" t="str">
        <f t="shared" si="6"/>
        <v>Temnothorax</v>
      </c>
      <c r="AA293" s="30" t="s">
        <v>2329</v>
      </c>
      <c r="AB293" s="30" t="s">
        <v>2378</v>
      </c>
    </row>
    <row r="294" spans="1:29" ht="14.5" customHeight="1" x14ac:dyDescent="0.2">
      <c r="A294" s="26" t="s">
        <v>2889</v>
      </c>
      <c r="B294" s="30" t="s">
        <v>2329</v>
      </c>
      <c r="C294" s="30" t="s">
        <v>2424</v>
      </c>
      <c r="E294" s="29" t="s">
        <v>2425</v>
      </c>
      <c r="K294" s="29" t="s">
        <v>330</v>
      </c>
      <c r="L294" s="29" t="s">
        <v>0</v>
      </c>
      <c r="M294" s="40" t="s">
        <v>734</v>
      </c>
      <c r="N294" s="30">
        <v>2019</v>
      </c>
      <c r="Z294" s="35" t="str">
        <f t="shared" si="6"/>
        <v>Myrmica</v>
      </c>
      <c r="AA294" s="30" t="s">
        <v>2329</v>
      </c>
      <c r="AB294" s="30" t="s">
        <v>2424</v>
      </c>
    </row>
    <row r="295" spans="1:29" x14ac:dyDescent="0.2">
      <c r="A295" s="34" t="s">
        <v>2890</v>
      </c>
      <c r="B295" s="30" t="s">
        <v>2329</v>
      </c>
      <c r="C295" s="30" t="s">
        <v>2424</v>
      </c>
      <c r="E295" s="30" t="s">
        <v>2426</v>
      </c>
      <c r="K295" s="30" t="s">
        <v>330</v>
      </c>
      <c r="L295" s="38" t="s">
        <v>432</v>
      </c>
      <c r="M295" s="40" t="s">
        <v>486</v>
      </c>
      <c r="N295" s="30">
        <v>2019</v>
      </c>
      <c r="Z295" s="35" t="str">
        <f t="shared" si="6"/>
        <v>Formica</v>
      </c>
      <c r="AA295" s="30" t="s">
        <v>2329</v>
      </c>
      <c r="AB295" s="30" t="s">
        <v>2424</v>
      </c>
    </row>
    <row r="296" spans="1:29" ht="14.5" customHeight="1" x14ac:dyDescent="0.2">
      <c r="A296" s="34" t="s">
        <v>2854</v>
      </c>
      <c r="B296" s="30" t="s">
        <v>2329</v>
      </c>
      <c r="C296" s="30" t="s">
        <v>2377</v>
      </c>
      <c r="E296" s="39" t="s">
        <v>4251</v>
      </c>
      <c r="K296" s="30" t="s">
        <v>330</v>
      </c>
      <c r="L296" s="38" t="s">
        <v>432</v>
      </c>
      <c r="M296" s="40" t="s">
        <v>486</v>
      </c>
      <c r="N296" s="30">
        <v>2019</v>
      </c>
      <c r="Z296" s="35" t="str">
        <f t="shared" si="6"/>
        <v>Formica</v>
      </c>
      <c r="AA296" s="30" t="s">
        <v>2329</v>
      </c>
      <c r="AB296" s="30" t="s">
        <v>2377</v>
      </c>
      <c r="AC296" s="29" t="s">
        <v>4260</v>
      </c>
    </row>
    <row r="297" spans="1:29" ht="14.5" customHeight="1" x14ac:dyDescent="0.2">
      <c r="A297" s="34" t="s">
        <v>2885</v>
      </c>
      <c r="B297" s="30" t="s">
        <v>2329</v>
      </c>
      <c r="C297" s="30" t="s">
        <v>2418</v>
      </c>
      <c r="E297" s="29" t="s">
        <v>2419</v>
      </c>
      <c r="K297" s="29" t="s">
        <v>330</v>
      </c>
      <c r="L297" s="29" t="s">
        <v>0</v>
      </c>
      <c r="M297" s="40" t="s">
        <v>756</v>
      </c>
      <c r="N297" s="30">
        <v>2019</v>
      </c>
      <c r="Z297" s="35" t="str">
        <f t="shared" si="6"/>
        <v>Myrmica</v>
      </c>
      <c r="AA297" s="30" t="s">
        <v>2329</v>
      </c>
      <c r="AB297" s="30" t="s">
        <v>2418</v>
      </c>
    </row>
    <row r="298" spans="1:29" ht="14.5" customHeight="1" x14ac:dyDescent="0.2">
      <c r="A298" s="34" t="s">
        <v>2858</v>
      </c>
      <c r="B298" s="30" t="s">
        <v>2329</v>
      </c>
      <c r="C298" s="30" t="s">
        <v>2383</v>
      </c>
      <c r="E298" s="29" t="s">
        <v>2382</v>
      </c>
      <c r="K298" s="29" t="s">
        <v>330</v>
      </c>
      <c r="L298" s="29" t="s">
        <v>0</v>
      </c>
      <c r="M298" s="40" t="s">
        <v>773</v>
      </c>
      <c r="N298" s="30">
        <v>2019</v>
      </c>
      <c r="Z298" s="35" t="str">
        <f t="shared" si="6"/>
        <v>Myrmica</v>
      </c>
      <c r="AA298" s="30" t="s">
        <v>2329</v>
      </c>
      <c r="AB298" s="30" t="s">
        <v>2383</v>
      </c>
    </row>
    <row r="299" spans="1:29" ht="14.5" customHeight="1" x14ac:dyDescent="0.2">
      <c r="A299" s="26" t="s">
        <v>2859</v>
      </c>
      <c r="B299" s="30" t="s">
        <v>2329</v>
      </c>
      <c r="C299" s="30" t="s">
        <v>2383</v>
      </c>
      <c r="D299" s="30"/>
      <c r="E299" s="29" t="s">
        <v>2384</v>
      </c>
      <c r="K299" s="30" t="s">
        <v>330</v>
      </c>
      <c r="L299" s="38" t="s">
        <v>432</v>
      </c>
      <c r="M299" s="36" t="s">
        <v>4121</v>
      </c>
      <c r="N299" s="30">
        <v>2019</v>
      </c>
      <c r="Z299" s="35" t="str">
        <f t="shared" si="6"/>
        <v>Formica</v>
      </c>
      <c r="AA299" s="30" t="s">
        <v>2329</v>
      </c>
      <c r="AB299" s="30" t="s">
        <v>2383</v>
      </c>
    </row>
    <row r="300" spans="1:29" ht="14.5" customHeight="1" x14ac:dyDescent="0.2">
      <c r="A300" s="34" t="s">
        <v>2882</v>
      </c>
      <c r="B300" s="30" t="s">
        <v>2329</v>
      </c>
      <c r="C300" s="30" t="s">
        <v>2414</v>
      </c>
      <c r="E300" s="29" t="s">
        <v>2415</v>
      </c>
      <c r="K300" s="29" t="s">
        <v>330</v>
      </c>
      <c r="L300" s="29" t="s">
        <v>0</v>
      </c>
      <c r="M300" s="40" t="s">
        <v>773</v>
      </c>
      <c r="N300" s="30">
        <v>2019</v>
      </c>
      <c r="Z300" s="35" t="str">
        <f t="shared" si="6"/>
        <v>Myrmica</v>
      </c>
      <c r="AA300" s="30" t="s">
        <v>2329</v>
      </c>
      <c r="AB300" s="30" t="s">
        <v>2414</v>
      </c>
    </row>
    <row r="301" spans="1:29" ht="14.5" customHeight="1" x14ac:dyDescent="0.2">
      <c r="A301" s="26" t="s">
        <v>2883</v>
      </c>
      <c r="B301" s="30" t="s">
        <v>2329</v>
      </c>
      <c r="C301" s="30" t="s">
        <v>2414</v>
      </c>
      <c r="E301" s="29" t="s">
        <v>2416</v>
      </c>
      <c r="K301" s="30" t="s">
        <v>330</v>
      </c>
      <c r="L301" s="38" t="s">
        <v>432</v>
      </c>
      <c r="M301" s="40" t="s">
        <v>486</v>
      </c>
      <c r="N301" s="30">
        <v>2019</v>
      </c>
      <c r="Z301" s="35" t="str">
        <f t="shared" si="6"/>
        <v>Formica</v>
      </c>
      <c r="AA301" s="30" t="s">
        <v>2329</v>
      </c>
      <c r="AB301" s="30" t="s">
        <v>2414</v>
      </c>
    </row>
    <row r="302" spans="1:29" ht="14.5" customHeight="1" x14ac:dyDescent="0.2">
      <c r="A302" s="34" t="s">
        <v>2876</v>
      </c>
      <c r="B302" s="30" t="s">
        <v>2329</v>
      </c>
      <c r="C302" s="30" t="s">
        <v>2406</v>
      </c>
      <c r="E302" s="29" t="s">
        <v>2405</v>
      </c>
      <c r="K302" s="29" t="s">
        <v>330</v>
      </c>
      <c r="L302" s="29" t="s">
        <v>0</v>
      </c>
      <c r="M302" s="40" t="s">
        <v>763</v>
      </c>
      <c r="N302" s="30">
        <v>2019</v>
      </c>
      <c r="Z302" s="35" t="str">
        <f t="shared" si="6"/>
        <v>Myrmica</v>
      </c>
      <c r="AA302" s="30" t="s">
        <v>2329</v>
      </c>
      <c r="AB302" s="30" t="s">
        <v>2406</v>
      </c>
    </row>
    <row r="303" spans="1:29" ht="14.5" customHeight="1" x14ac:dyDescent="0.2">
      <c r="A303" s="26" t="s">
        <v>2877</v>
      </c>
      <c r="B303" s="30" t="s">
        <v>2329</v>
      </c>
      <c r="C303" s="30" t="s">
        <v>2407</v>
      </c>
      <c r="E303" s="29" t="s">
        <v>2408</v>
      </c>
      <c r="K303" s="29" t="s">
        <v>330</v>
      </c>
      <c r="L303" s="29" t="s">
        <v>21</v>
      </c>
      <c r="M303" s="37" t="s">
        <v>666</v>
      </c>
      <c r="N303" s="30">
        <v>2019</v>
      </c>
      <c r="Z303" s="35" t="str">
        <f t="shared" si="6"/>
        <v>Leptothorax</v>
      </c>
      <c r="AA303" s="30" t="s">
        <v>2329</v>
      </c>
      <c r="AB303" s="30" t="s">
        <v>2407</v>
      </c>
    </row>
    <row r="304" spans="1:29" x14ac:dyDescent="0.2">
      <c r="A304" s="34" t="s">
        <v>2878</v>
      </c>
      <c r="B304" s="30" t="s">
        <v>2329</v>
      </c>
      <c r="C304" s="30" t="s">
        <v>2407</v>
      </c>
      <c r="E304" s="29" t="s">
        <v>2409</v>
      </c>
      <c r="K304" s="29" t="s">
        <v>330</v>
      </c>
      <c r="L304" s="29" t="s">
        <v>0</v>
      </c>
      <c r="M304" s="40" t="s">
        <v>763</v>
      </c>
      <c r="N304" s="30">
        <v>2019</v>
      </c>
      <c r="Z304" s="35" t="str">
        <f t="shared" si="6"/>
        <v>Myrmica</v>
      </c>
      <c r="AA304" s="30" t="s">
        <v>2329</v>
      </c>
      <c r="AB304" s="30" t="s">
        <v>2407</v>
      </c>
    </row>
    <row r="305" spans="1:28" ht="14.5" customHeight="1" x14ac:dyDescent="0.2">
      <c r="A305" s="34" t="s">
        <v>2861</v>
      </c>
      <c r="B305" s="30" t="s">
        <v>2329</v>
      </c>
      <c r="C305" s="30" t="s">
        <v>2387</v>
      </c>
      <c r="E305" s="29" t="s">
        <v>2388</v>
      </c>
      <c r="K305" s="29" t="s">
        <v>330</v>
      </c>
      <c r="L305" s="29" t="s">
        <v>0</v>
      </c>
      <c r="M305" s="40" t="s">
        <v>763</v>
      </c>
      <c r="N305" s="30">
        <v>2019</v>
      </c>
      <c r="Z305" s="35" t="str">
        <f t="shared" si="6"/>
        <v>Myrmica</v>
      </c>
      <c r="AA305" s="30" t="s">
        <v>2329</v>
      </c>
      <c r="AB305" s="30" t="s">
        <v>2387</v>
      </c>
    </row>
    <row r="306" spans="1:28" ht="14.5" customHeight="1" x14ac:dyDescent="0.2">
      <c r="A306" s="26" t="s">
        <v>2862</v>
      </c>
      <c r="B306" s="30" t="s">
        <v>2329</v>
      </c>
      <c r="C306" s="30" t="s">
        <v>2387</v>
      </c>
      <c r="E306" s="29" t="s">
        <v>2389</v>
      </c>
      <c r="K306" s="29" t="s">
        <v>330</v>
      </c>
      <c r="L306" s="29" t="s">
        <v>0</v>
      </c>
      <c r="M306" s="40" t="s">
        <v>763</v>
      </c>
      <c r="N306" s="30">
        <v>2019</v>
      </c>
      <c r="Z306" s="35" t="str">
        <f t="shared" si="6"/>
        <v>Myrmica</v>
      </c>
      <c r="AA306" s="30" t="s">
        <v>2329</v>
      </c>
      <c r="AB306" s="30" t="s">
        <v>2387</v>
      </c>
    </row>
    <row r="307" spans="1:28" ht="14.5" customHeight="1" x14ac:dyDescent="0.2">
      <c r="A307" s="34" t="s">
        <v>2884</v>
      </c>
      <c r="B307" s="30" t="s">
        <v>2329</v>
      </c>
      <c r="C307" s="30" t="s">
        <v>2387</v>
      </c>
      <c r="E307" s="29" t="s">
        <v>2417</v>
      </c>
      <c r="K307" s="29" t="s">
        <v>330</v>
      </c>
      <c r="L307" s="29" t="s">
        <v>0</v>
      </c>
      <c r="M307" s="40" t="s">
        <v>756</v>
      </c>
      <c r="N307" s="30">
        <v>2019</v>
      </c>
      <c r="Z307" s="35" t="str">
        <f t="shared" si="6"/>
        <v>Myrmica</v>
      </c>
      <c r="AA307" s="30" t="s">
        <v>2329</v>
      </c>
      <c r="AB307" s="30" t="s">
        <v>2387</v>
      </c>
    </row>
    <row r="308" spans="1:28" ht="14.5" customHeight="1" x14ac:dyDescent="0.2">
      <c r="A308" s="34" t="s">
        <v>2863</v>
      </c>
      <c r="B308" s="30" t="s">
        <v>2329</v>
      </c>
      <c r="C308" s="30" t="s">
        <v>2390</v>
      </c>
      <c r="E308" s="29" t="s">
        <v>2391</v>
      </c>
      <c r="K308" s="30" t="s">
        <v>330</v>
      </c>
      <c r="L308" s="38" t="s">
        <v>432</v>
      </c>
      <c r="M308" s="40" t="s">
        <v>486</v>
      </c>
      <c r="N308" s="30">
        <v>2019</v>
      </c>
      <c r="Z308" s="35" t="str">
        <f t="shared" si="6"/>
        <v>Formica</v>
      </c>
      <c r="AA308" s="30" t="s">
        <v>2329</v>
      </c>
      <c r="AB308" s="30" t="s">
        <v>2390</v>
      </c>
    </row>
    <row r="309" spans="1:28" ht="14.5" customHeight="1" x14ac:dyDescent="0.2">
      <c r="A309" s="34" t="s">
        <v>2864</v>
      </c>
      <c r="B309" s="30" t="s">
        <v>2329</v>
      </c>
      <c r="C309" s="30" t="s">
        <v>2390</v>
      </c>
      <c r="E309" s="29" t="s">
        <v>2392</v>
      </c>
      <c r="L309" s="29" t="s">
        <v>29</v>
      </c>
      <c r="M309" s="36"/>
      <c r="Z309" s="35">
        <f t="shared" si="6"/>
        <v>0</v>
      </c>
      <c r="AA309" s="30" t="s">
        <v>2329</v>
      </c>
      <c r="AB309" s="30" t="s">
        <v>2390</v>
      </c>
    </row>
    <row r="310" spans="1:28" ht="14.5" customHeight="1" x14ac:dyDescent="0.2">
      <c r="A310" s="26" t="s">
        <v>2865</v>
      </c>
      <c r="B310" s="30" t="s">
        <v>2329</v>
      </c>
      <c r="C310" s="30" t="s">
        <v>2390</v>
      </c>
      <c r="E310" s="29" t="s">
        <v>2393</v>
      </c>
      <c r="L310" s="29" t="s">
        <v>29</v>
      </c>
      <c r="M310" s="36"/>
      <c r="Z310" s="35">
        <f t="shared" si="6"/>
        <v>0</v>
      </c>
      <c r="AA310" s="30" t="s">
        <v>2329</v>
      </c>
      <c r="AB310" s="30" t="s">
        <v>2390</v>
      </c>
    </row>
    <row r="311" spans="1:28" ht="14.5" customHeight="1" x14ac:dyDescent="0.2">
      <c r="A311" s="34" t="s">
        <v>2866</v>
      </c>
      <c r="B311" s="30" t="s">
        <v>2329</v>
      </c>
      <c r="C311" s="30" t="s">
        <v>2390</v>
      </c>
      <c r="E311" s="29" t="s">
        <v>2394</v>
      </c>
      <c r="K311" s="29" t="s">
        <v>330</v>
      </c>
      <c r="L311" s="29" t="s">
        <v>0</v>
      </c>
      <c r="M311" s="40" t="s">
        <v>773</v>
      </c>
      <c r="N311" s="30">
        <v>2019</v>
      </c>
      <c r="Z311" s="35" t="str">
        <f t="shared" si="6"/>
        <v>Myrmica</v>
      </c>
      <c r="AA311" s="30" t="s">
        <v>2329</v>
      </c>
      <c r="AB311" s="30" t="s">
        <v>2390</v>
      </c>
    </row>
    <row r="312" spans="1:28" ht="14.5" customHeight="1" x14ac:dyDescent="0.2">
      <c r="A312" s="34" t="s">
        <v>2867</v>
      </c>
      <c r="B312" s="30" t="s">
        <v>2329</v>
      </c>
      <c r="C312" s="30" t="s">
        <v>2390</v>
      </c>
      <c r="E312" s="29" t="s">
        <v>2395</v>
      </c>
      <c r="K312" s="29" t="s">
        <v>330</v>
      </c>
      <c r="L312" s="29" t="s">
        <v>0</v>
      </c>
      <c r="M312" s="40" t="s">
        <v>773</v>
      </c>
      <c r="N312" s="30">
        <v>2019</v>
      </c>
      <c r="Z312" s="35" t="str">
        <f t="shared" si="6"/>
        <v>Myrmica</v>
      </c>
      <c r="AA312" s="30" t="s">
        <v>2329</v>
      </c>
      <c r="AB312" s="30" t="s">
        <v>2390</v>
      </c>
    </row>
    <row r="313" spans="1:28" ht="14.5" customHeight="1" x14ac:dyDescent="0.2">
      <c r="A313" s="26" t="s">
        <v>2868</v>
      </c>
      <c r="B313" s="30" t="s">
        <v>2329</v>
      </c>
      <c r="C313" s="30" t="s">
        <v>2390</v>
      </c>
      <c r="E313" s="29" t="s">
        <v>2396</v>
      </c>
      <c r="K313" s="29" t="s">
        <v>330</v>
      </c>
      <c r="L313" s="29" t="s">
        <v>110</v>
      </c>
      <c r="M313" s="36" t="s">
        <v>694</v>
      </c>
      <c r="N313" s="30">
        <v>2019</v>
      </c>
      <c r="Z313" s="35" t="str">
        <f t="shared" si="6"/>
        <v>Manica</v>
      </c>
      <c r="AA313" s="30" t="s">
        <v>2329</v>
      </c>
      <c r="AB313" s="30" t="s">
        <v>2390</v>
      </c>
    </row>
    <row r="314" spans="1:28" ht="14.5" customHeight="1" x14ac:dyDescent="0.2">
      <c r="A314" s="34" t="s">
        <v>2849</v>
      </c>
      <c r="B314" s="30" t="s">
        <v>2329</v>
      </c>
      <c r="C314" s="30" t="s">
        <v>2371</v>
      </c>
      <c r="E314" s="29" t="s">
        <v>2369</v>
      </c>
      <c r="K314" s="29" t="s">
        <v>330</v>
      </c>
      <c r="L314" s="29" t="s">
        <v>0</v>
      </c>
      <c r="M314" s="40" t="s">
        <v>756</v>
      </c>
      <c r="N314" s="30">
        <v>2019</v>
      </c>
      <c r="Z314" s="35" t="str">
        <f t="shared" si="6"/>
        <v>Myrmica</v>
      </c>
      <c r="AA314" s="30" t="s">
        <v>2329</v>
      </c>
      <c r="AB314" s="30" t="s">
        <v>2371</v>
      </c>
    </row>
    <row r="315" spans="1:28" ht="14.5" customHeight="1" x14ac:dyDescent="0.2">
      <c r="A315" s="26" t="s">
        <v>2850</v>
      </c>
      <c r="B315" s="30" t="s">
        <v>2329</v>
      </c>
      <c r="C315" s="30" t="s">
        <v>2371</v>
      </c>
      <c r="E315" s="29" t="s">
        <v>2370</v>
      </c>
      <c r="K315" s="30" t="s">
        <v>330</v>
      </c>
      <c r="L315" s="38" t="s">
        <v>432</v>
      </c>
      <c r="M315" s="36" t="s">
        <v>4121</v>
      </c>
      <c r="N315" s="30">
        <v>2019</v>
      </c>
      <c r="Z315" s="35" t="str">
        <f t="shared" si="6"/>
        <v>Formica</v>
      </c>
      <c r="AA315" s="30" t="s">
        <v>2329</v>
      </c>
      <c r="AB315" s="30" t="s">
        <v>2371</v>
      </c>
    </row>
    <row r="316" spans="1:28" ht="14.5" customHeight="1" x14ac:dyDescent="0.2">
      <c r="A316" s="34" t="s">
        <v>2860</v>
      </c>
      <c r="B316" s="30" t="s">
        <v>2329</v>
      </c>
      <c r="C316" s="30" t="s">
        <v>2385</v>
      </c>
      <c r="E316" s="29" t="s">
        <v>2386</v>
      </c>
      <c r="K316" s="29" t="s">
        <v>330</v>
      </c>
      <c r="L316" s="29" t="s">
        <v>0</v>
      </c>
      <c r="M316" s="40" t="s">
        <v>751</v>
      </c>
      <c r="N316" s="30">
        <v>2019</v>
      </c>
      <c r="Z316" s="35" t="str">
        <f t="shared" si="6"/>
        <v>Myrmica</v>
      </c>
      <c r="AA316" s="30" t="s">
        <v>2329</v>
      </c>
      <c r="AB316" s="30" t="s">
        <v>2385</v>
      </c>
    </row>
    <row r="317" spans="1:28" ht="14.5" customHeight="1" x14ac:dyDescent="0.2">
      <c r="A317" s="34" t="s">
        <v>2831</v>
      </c>
      <c r="B317" s="30" t="s">
        <v>2329</v>
      </c>
      <c r="C317" s="30" t="s">
        <v>2350</v>
      </c>
      <c r="E317" s="29" t="s">
        <v>2351</v>
      </c>
      <c r="K317" s="30" t="s">
        <v>1556</v>
      </c>
      <c r="L317" s="38" t="s">
        <v>432</v>
      </c>
      <c r="M317" s="36" t="s">
        <v>516</v>
      </c>
      <c r="Z317" s="35">
        <f t="shared" si="6"/>
        <v>0</v>
      </c>
      <c r="AA317" s="30" t="s">
        <v>2329</v>
      </c>
      <c r="AB317" s="30" t="s">
        <v>2350</v>
      </c>
    </row>
    <row r="318" spans="1:28" ht="14.5" customHeight="1" x14ac:dyDescent="0.2">
      <c r="A318" s="26" t="s">
        <v>2832</v>
      </c>
      <c r="B318" s="30" t="s">
        <v>2329</v>
      </c>
      <c r="C318" s="30" t="s">
        <v>2350</v>
      </c>
      <c r="E318" s="29" t="s">
        <v>2352</v>
      </c>
      <c r="K318" s="30" t="s">
        <v>1556</v>
      </c>
      <c r="L318" s="38" t="s">
        <v>432</v>
      </c>
      <c r="M318" s="36" t="s">
        <v>516</v>
      </c>
      <c r="Z318" s="35">
        <f t="shared" si="6"/>
        <v>0</v>
      </c>
      <c r="AA318" s="30" t="s">
        <v>2329</v>
      </c>
      <c r="AB318" s="30" t="s">
        <v>2350</v>
      </c>
    </row>
    <row r="319" spans="1:28" ht="14.5" customHeight="1" x14ac:dyDescent="0.2">
      <c r="A319" s="34" t="s">
        <v>2833</v>
      </c>
      <c r="B319" s="30" t="s">
        <v>2329</v>
      </c>
      <c r="C319" s="30" t="s">
        <v>2350</v>
      </c>
      <c r="D319" s="30"/>
      <c r="E319" s="30" t="s">
        <v>2353</v>
      </c>
      <c r="F319" s="30"/>
      <c r="G319" s="30"/>
      <c r="H319" s="30"/>
      <c r="I319" s="30"/>
      <c r="J319" s="30"/>
      <c r="K319" s="30" t="s">
        <v>1556</v>
      </c>
      <c r="L319" s="38" t="s">
        <v>432</v>
      </c>
      <c r="M319" s="34" t="s">
        <v>516</v>
      </c>
      <c r="N319" s="30"/>
      <c r="O319" s="30"/>
      <c r="P319" s="30"/>
      <c r="Q319" s="30"/>
      <c r="R319" s="30"/>
      <c r="S319" s="30"/>
      <c r="T319" s="30"/>
      <c r="Z319" s="35">
        <f t="shared" si="6"/>
        <v>0</v>
      </c>
      <c r="AA319" s="30" t="s">
        <v>2329</v>
      </c>
      <c r="AB319" s="30" t="s">
        <v>2350</v>
      </c>
    </row>
    <row r="320" spans="1:28" ht="14.5" customHeight="1" x14ac:dyDescent="0.2">
      <c r="A320" s="34" t="s">
        <v>2834</v>
      </c>
      <c r="B320" s="30" t="s">
        <v>2329</v>
      </c>
      <c r="C320" s="30" t="s">
        <v>2350</v>
      </c>
      <c r="E320" s="29" t="s">
        <v>2354</v>
      </c>
      <c r="K320" s="30" t="s">
        <v>1556</v>
      </c>
      <c r="L320" s="38" t="s">
        <v>432</v>
      </c>
      <c r="M320" s="36" t="s">
        <v>516</v>
      </c>
      <c r="Z320" s="35">
        <f t="shared" ref="Z320:Z383" si="7">IF(LEFT(M320,4)=LEFT(L320,4),L320,0)</f>
        <v>0</v>
      </c>
      <c r="AA320" s="30" t="s">
        <v>2329</v>
      </c>
      <c r="AB320" s="30" t="s">
        <v>2350</v>
      </c>
    </row>
    <row r="321" spans="1:28" ht="14.5" customHeight="1" x14ac:dyDescent="0.2">
      <c r="A321" s="26" t="s">
        <v>2835</v>
      </c>
      <c r="B321" s="30" t="s">
        <v>2329</v>
      </c>
      <c r="C321" s="30" t="s">
        <v>2350</v>
      </c>
      <c r="E321" s="29" t="s">
        <v>2355</v>
      </c>
      <c r="K321" s="30" t="s">
        <v>1556</v>
      </c>
      <c r="L321" s="38" t="s">
        <v>432</v>
      </c>
      <c r="M321" s="36" t="s">
        <v>516</v>
      </c>
      <c r="Z321" s="35">
        <f t="shared" si="7"/>
        <v>0</v>
      </c>
      <c r="AA321" s="30" t="s">
        <v>2329</v>
      </c>
      <c r="AB321" s="30" t="s">
        <v>2350</v>
      </c>
    </row>
    <row r="322" spans="1:28" ht="14.5" customHeight="1" x14ac:dyDescent="0.2">
      <c r="A322" s="34" t="s">
        <v>2836</v>
      </c>
      <c r="B322" s="30" t="s">
        <v>2329</v>
      </c>
      <c r="C322" s="30" t="s">
        <v>2350</v>
      </c>
      <c r="E322" s="29" t="s">
        <v>2356</v>
      </c>
      <c r="K322" s="30" t="s">
        <v>1556</v>
      </c>
      <c r="L322" s="38" t="s">
        <v>432</v>
      </c>
      <c r="M322" s="36" t="s">
        <v>516</v>
      </c>
      <c r="Z322" s="35">
        <f t="shared" si="7"/>
        <v>0</v>
      </c>
      <c r="AA322" s="30" t="s">
        <v>2329</v>
      </c>
      <c r="AB322" s="30" t="s">
        <v>2350</v>
      </c>
    </row>
    <row r="323" spans="1:28" ht="14.5" customHeight="1" x14ac:dyDescent="0.2">
      <c r="A323" s="34" t="s">
        <v>2837</v>
      </c>
      <c r="B323" s="30" t="s">
        <v>2329</v>
      </c>
      <c r="C323" s="30" t="s">
        <v>2350</v>
      </c>
      <c r="E323" s="29" t="s">
        <v>2357</v>
      </c>
      <c r="K323" s="30" t="s">
        <v>1556</v>
      </c>
      <c r="L323" s="38" t="s">
        <v>432</v>
      </c>
      <c r="M323" s="36" t="s">
        <v>516</v>
      </c>
      <c r="Z323" s="35">
        <f t="shared" si="7"/>
        <v>0</v>
      </c>
      <c r="AA323" s="30" t="s">
        <v>2329</v>
      </c>
      <c r="AB323" s="30" t="s">
        <v>2350</v>
      </c>
    </row>
    <row r="324" spans="1:28" ht="14.5" customHeight="1" x14ac:dyDescent="0.2">
      <c r="A324" s="26" t="s">
        <v>2838</v>
      </c>
      <c r="B324" s="30" t="s">
        <v>2329</v>
      </c>
      <c r="C324" s="30" t="s">
        <v>2350</v>
      </c>
      <c r="E324" s="29" t="s">
        <v>2358</v>
      </c>
      <c r="K324" s="30" t="s">
        <v>1556</v>
      </c>
      <c r="L324" s="38" t="s">
        <v>432</v>
      </c>
      <c r="M324" s="36" t="s">
        <v>516</v>
      </c>
      <c r="Z324" s="35">
        <f t="shared" si="7"/>
        <v>0</v>
      </c>
      <c r="AA324" s="30" t="s">
        <v>2329</v>
      </c>
      <c r="AB324" s="30" t="s">
        <v>2350</v>
      </c>
    </row>
    <row r="325" spans="1:28" ht="14.5" customHeight="1" x14ac:dyDescent="0.2">
      <c r="A325" s="34" t="s">
        <v>2839</v>
      </c>
      <c r="B325" s="30" t="s">
        <v>2329</v>
      </c>
      <c r="C325" s="30" t="s">
        <v>2350</v>
      </c>
      <c r="E325" s="29" t="s">
        <v>2359</v>
      </c>
      <c r="K325" s="30" t="s">
        <v>1556</v>
      </c>
      <c r="L325" s="38" t="s">
        <v>432</v>
      </c>
      <c r="M325" s="36" t="s">
        <v>516</v>
      </c>
      <c r="Z325" s="35">
        <f t="shared" si="7"/>
        <v>0</v>
      </c>
      <c r="AA325" s="30" t="s">
        <v>2329</v>
      </c>
      <c r="AB325" s="30" t="s">
        <v>2350</v>
      </c>
    </row>
    <row r="326" spans="1:28" ht="14.5" customHeight="1" x14ac:dyDescent="0.2">
      <c r="A326" s="34" t="s">
        <v>2840</v>
      </c>
      <c r="B326" s="30" t="s">
        <v>2329</v>
      </c>
      <c r="C326" s="30" t="s">
        <v>2350</v>
      </c>
      <c r="E326" s="29" t="s">
        <v>2360</v>
      </c>
      <c r="K326" s="30" t="s">
        <v>1556</v>
      </c>
      <c r="L326" s="38" t="s">
        <v>432</v>
      </c>
      <c r="M326" s="36" t="s">
        <v>516</v>
      </c>
      <c r="Z326" s="35">
        <f t="shared" si="7"/>
        <v>0</v>
      </c>
      <c r="AA326" s="30" t="s">
        <v>2329</v>
      </c>
      <c r="AB326" s="30" t="s">
        <v>2350</v>
      </c>
    </row>
    <row r="327" spans="1:28" ht="14.5" customHeight="1" x14ac:dyDescent="0.2">
      <c r="A327" s="26" t="s">
        <v>2841</v>
      </c>
      <c r="B327" s="30" t="s">
        <v>2329</v>
      </c>
      <c r="C327" s="30" t="s">
        <v>2350</v>
      </c>
      <c r="E327" s="29" t="s">
        <v>2361</v>
      </c>
      <c r="K327" s="30" t="s">
        <v>1556</v>
      </c>
      <c r="L327" s="38" t="s">
        <v>432</v>
      </c>
      <c r="M327" s="36" t="s">
        <v>516</v>
      </c>
      <c r="Z327" s="35">
        <f t="shared" si="7"/>
        <v>0</v>
      </c>
      <c r="AA327" s="30" t="s">
        <v>2329</v>
      </c>
      <c r="AB327" s="30" t="s">
        <v>2350</v>
      </c>
    </row>
    <row r="328" spans="1:28" ht="14.5" customHeight="1" x14ac:dyDescent="0.2">
      <c r="A328" s="34" t="s">
        <v>2842</v>
      </c>
      <c r="B328" s="30" t="s">
        <v>2329</v>
      </c>
      <c r="C328" s="30" t="s">
        <v>2350</v>
      </c>
      <c r="E328" s="29" t="s">
        <v>2362</v>
      </c>
      <c r="K328" s="30" t="s">
        <v>1556</v>
      </c>
      <c r="L328" s="38" t="s">
        <v>432</v>
      </c>
      <c r="M328" s="36" t="s">
        <v>516</v>
      </c>
      <c r="Z328" s="35">
        <f t="shared" si="7"/>
        <v>0</v>
      </c>
      <c r="AA328" s="30" t="s">
        <v>2329</v>
      </c>
      <c r="AB328" s="30" t="s">
        <v>2350</v>
      </c>
    </row>
    <row r="329" spans="1:28" ht="14.5" customHeight="1" x14ac:dyDescent="0.2">
      <c r="A329" s="34" t="s">
        <v>2843</v>
      </c>
      <c r="B329" s="30" t="s">
        <v>2329</v>
      </c>
      <c r="C329" s="30" t="s">
        <v>2350</v>
      </c>
      <c r="E329" s="29" t="s">
        <v>2363</v>
      </c>
      <c r="K329" s="30" t="s">
        <v>1556</v>
      </c>
      <c r="L329" s="38" t="s">
        <v>432</v>
      </c>
      <c r="M329" s="36" t="s">
        <v>516</v>
      </c>
      <c r="Z329" s="35">
        <f t="shared" si="7"/>
        <v>0</v>
      </c>
      <c r="AA329" s="30" t="s">
        <v>2329</v>
      </c>
      <c r="AB329" s="30" t="s">
        <v>2350</v>
      </c>
    </row>
    <row r="330" spans="1:28" ht="14.5" customHeight="1" x14ac:dyDescent="0.2">
      <c r="A330" s="26" t="s">
        <v>2844</v>
      </c>
      <c r="B330" s="30" t="s">
        <v>2329</v>
      </c>
      <c r="C330" s="30" t="s">
        <v>2350</v>
      </c>
      <c r="E330" s="29" t="s">
        <v>2364</v>
      </c>
      <c r="K330" s="30" t="s">
        <v>1556</v>
      </c>
      <c r="L330" s="38" t="s">
        <v>432</v>
      </c>
      <c r="M330" s="36" t="s">
        <v>516</v>
      </c>
      <c r="Z330" s="35">
        <f t="shared" si="7"/>
        <v>0</v>
      </c>
      <c r="AA330" s="30" t="s">
        <v>2329</v>
      </c>
      <c r="AB330" s="30" t="s">
        <v>2350</v>
      </c>
    </row>
    <row r="331" spans="1:28" x14ac:dyDescent="0.2">
      <c r="A331" s="34" t="s">
        <v>2845</v>
      </c>
      <c r="B331" s="30" t="s">
        <v>2329</v>
      </c>
      <c r="C331" s="30" t="s">
        <v>2350</v>
      </c>
      <c r="E331" s="29" t="s">
        <v>2365</v>
      </c>
      <c r="K331" s="30" t="s">
        <v>1556</v>
      </c>
      <c r="L331" s="38" t="s">
        <v>432</v>
      </c>
      <c r="M331" s="36" t="s">
        <v>516</v>
      </c>
      <c r="Z331" s="35">
        <f t="shared" si="7"/>
        <v>0</v>
      </c>
      <c r="AA331" s="30" t="s">
        <v>2329</v>
      </c>
      <c r="AB331" s="30" t="s">
        <v>2350</v>
      </c>
    </row>
    <row r="332" spans="1:28" ht="14.5" customHeight="1" x14ac:dyDescent="0.2">
      <c r="A332" s="34" t="s">
        <v>2846</v>
      </c>
      <c r="B332" s="30" t="s">
        <v>2329</v>
      </c>
      <c r="C332" s="30" t="s">
        <v>2350</v>
      </c>
      <c r="E332" s="29" t="s">
        <v>2366</v>
      </c>
      <c r="K332" s="30" t="s">
        <v>1556</v>
      </c>
      <c r="L332" s="38" t="s">
        <v>432</v>
      </c>
      <c r="M332" s="36" t="s">
        <v>516</v>
      </c>
      <c r="Z332" s="35">
        <f t="shared" si="7"/>
        <v>0</v>
      </c>
      <c r="AA332" s="30" t="s">
        <v>2329</v>
      </c>
      <c r="AB332" s="30" t="s">
        <v>2350</v>
      </c>
    </row>
    <row r="333" spans="1:28" ht="14.5" customHeight="1" x14ac:dyDescent="0.2">
      <c r="A333" s="26" t="s">
        <v>2847</v>
      </c>
      <c r="B333" s="30" t="s">
        <v>2329</v>
      </c>
      <c r="C333" s="30" t="s">
        <v>2350</v>
      </c>
      <c r="E333" s="29" t="s">
        <v>2367</v>
      </c>
      <c r="K333" s="30" t="s">
        <v>330</v>
      </c>
      <c r="L333" s="38" t="s">
        <v>432</v>
      </c>
      <c r="M333" s="36" t="s">
        <v>4121</v>
      </c>
      <c r="N333" s="30">
        <v>2019</v>
      </c>
      <c r="Z333" s="35" t="str">
        <f t="shared" si="7"/>
        <v>Formica</v>
      </c>
      <c r="AA333" s="30" t="s">
        <v>2329</v>
      </c>
      <c r="AB333" s="30" t="s">
        <v>2350</v>
      </c>
    </row>
    <row r="334" spans="1:28" ht="14.5" customHeight="1" x14ac:dyDescent="0.2">
      <c r="A334" s="34" t="s">
        <v>2848</v>
      </c>
      <c r="B334" s="30" t="s">
        <v>2329</v>
      </c>
      <c r="C334" s="30" t="s">
        <v>2350</v>
      </c>
      <c r="E334" s="29" t="s">
        <v>2368</v>
      </c>
      <c r="K334" s="30" t="s">
        <v>330</v>
      </c>
      <c r="L334" s="38" t="s">
        <v>432</v>
      </c>
      <c r="M334" s="36" t="s">
        <v>4121</v>
      </c>
      <c r="N334" s="30">
        <v>2019</v>
      </c>
      <c r="Z334" s="35" t="str">
        <f t="shared" si="7"/>
        <v>Formica</v>
      </c>
      <c r="AA334" s="30" t="s">
        <v>2329</v>
      </c>
      <c r="AB334" s="30" t="s">
        <v>2350</v>
      </c>
    </row>
    <row r="335" spans="1:28" ht="14.5" customHeight="1" x14ac:dyDescent="0.2">
      <c r="A335" s="34" t="s">
        <v>2869</v>
      </c>
      <c r="B335" s="30" t="s">
        <v>2329</v>
      </c>
      <c r="C335" s="30" t="s">
        <v>2397</v>
      </c>
      <c r="E335" s="29" t="s">
        <v>2398</v>
      </c>
      <c r="K335" s="30" t="s">
        <v>330</v>
      </c>
      <c r="L335" s="38" t="s">
        <v>432</v>
      </c>
      <c r="M335" s="36" t="s">
        <v>4121</v>
      </c>
      <c r="N335" s="30">
        <v>2019</v>
      </c>
      <c r="Z335" s="35" t="str">
        <f t="shared" si="7"/>
        <v>Formica</v>
      </c>
      <c r="AA335" s="30" t="s">
        <v>2329</v>
      </c>
      <c r="AB335" s="30" t="s">
        <v>2397</v>
      </c>
    </row>
    <row r="336" spans="1:28" x14ac:dyDescent="0.2">
      <c r="A336" s="34" t="s">
        <v>2870</v>
      </c>
      <c r="B336" s="30" t="s">
        <v>2329</v>
      </c>
      <c r="C336" s="30" t="s">
        <v>2397</v>
      </c>
      <c r="E336" s="29" t="s">
        <v>2399</v>
      </c>
      <c r="K336" s="30" t="s">
        <v>330</v>
      </c>
      <c r="L336" s="38" t="s">
        <v>432</v>
      </c>
      <c r="M336" s="36" t="s">
        <v>4121</v>
      </c>
      <c r="N336" s="29">
        <v>2019</v>
      </c>
      <c r="Z336" s="35" t="str">
        <f t="shared" si="7"/>
        <v>Formica</v>
      </c>
      <c r="AA336" s="30" t="s">
        <v>2329</v>
      </c>
      <c r="AB336" s="30" t="s">
        <v>2397</v>
      </c>
    </row>
    <row r="337" spans="1:28" ht="14.5" customHeight="1" x14ac:dyDescent="0.2">
      <c r="A337" s="26" t="s">
        <v>2871</v>
      </c>
      <c r="B337" s="30" t="s">
        <v>2329</v>
      </c>
      <c r="C337" s="30" t="s">
        <v>2397</v>
      </c>
      <c r="E337" s="29" t="s">
        <v>2400</v>
      </c>
      <c r="K337" s="30" t="s">
        <v>330</v>
      </c>
      <c r="L337" s="38" t="s">
        <v>432</v>
      </c>
      <c r="M337" s="36" t="s">
        <v>4121</v>
      </c>
      <c r="N337" s="30">
        <v>2019</v>
      </c>
      <c r="Z337" s="35" t="str">
        <f t="shared" si="7"/>
        <v>Formica</v>
      </c>
      <c r="AA337" s="30" t="s">
        <v>2329</v>
      </c>
      <c r="AB337" s="30" t="s">
        <v>2397</v>
      </c>
    </row>
    <row r="338" spans="1:28" x14ac:dyDescent="0.2">
      <c r="A338" s="34" t="s">
        <v>2872</v>
      </c>
      <c r="B338" s="30" t="s">
        <v>2329</v>
      </c>
      <c r="C338" s="30" t="s">
        <v>2397</v>
      </c>
      <c r="E338" s="29" t="s">
        <v>2401</v>
      </c>
      <c r="K338" s="30" t="s">
        <v>330</v>
      </c>
      <c r="L338" s="38" t="s">
        <v>432</v>
      </c>
      <c r="M338" s="36" t="s">
        <v>4121</v>
      </c>
      <c r="N338" s="30">
        <v>2019</v>
      </c>
      <c r="Z338" s="35" t="str">
        <f t="shared" si="7"/>
        <v>Formica</v>
      </c>
      <c r="AA338" s="30" t="s">
        <v>2329</v>
      </c>
      <c r="AB338" s="30" t="s">
        <v>2397</v>
      </c>
    </row>
    <row r="339" spans="1:28" x14ac:dyDescent="0.2">
      <c r="A339" s="34" t="s">
        <v>2873</v>
      </c>
      <c r="B339" s="30" t="s">
        <v>2329</v>
      </c>
      <c r="C339" s="30" t="s">
        <v>2397</v>
      </c>
      <c r="E339" s="29" t="s">
        <v>2402</v>
      </c>
      <c r="K339" s="30" t="s">
        <v>330</v>
      </c>
      <c r="L339" s="38" t="s">
        <v>432</v>
      </c>
      <c r="M339" s="36" t="s">
        <v>4121</v>
      </c>
      <c r="N339" s="29">
        <v>2019</v>
      </c>
      <c r="Z339" s="35" t="str">
        <f t="shared" si="7"/>
        <v>Formica</v>
      </c>
      <c r="AA339" s="30" t="s">
        <v>2329</v>
      </c>
      <c r="AB339" s="30" t="s">
        <v>2397</v>
      </c>
    </row>
    <row r="340" spans="1:28" x14ac:dyDescent="0.2">
      <c r="A340" s="26" t="s">
        <v>2874</v>
      </c>
      <c r="B340" s="30" t="s">
        <v>2329</v>
      </c>
      <c r="C340" s="30" t="s">
        <v>2397</v>
      </c>
      <c r="E340" s="29" t="s">
        <v>2403</v>
      </c>
      <c r="K340" s="30" t="s">
        <v>330</v>
      </c>
      <c r="L340" s="38" t="s">
        <v>432</v>
      </c>
      <c r="M340" s="36" t="s">
        <v>4121</v>
      </c>
      <c r="N340" s="30">
        <v>2019</v>
      </c>
      <c r="Z340" s="35" t="str">
        <f t="shared" si="7"/>
        <v>Formica</v>
      </c>
      <c r="AA340" s="30" t="s">
        <v>2329</v>
      </c>
      <c r="AB340" s="30" t="s">
        <v>2397</v>
      </c>
    </row>
    <row r="341" spans="1:28" ht="14.5" customHeight="1" x14ac:dyDescent="0.2">
      <c r="A341" s="34" t="s">
        <v>2875</v>
      </c>
      <c r="B341" s="30" t="s">
        <v>2329</v>
      </c>
      <c r="C341" s="30" t="s">
        <v>2397</v>
      </c>
      <c r="E341" s="29" t="s">
        <v>2404</v>
      </c>
      <c r="K341" s="30" t="s">
        <v>330</v>
      </c>
      <c r="L341" s="38" t="s">
        <v>432</v>
      </c>
      <c r="M341" s="36" t="s">
        <v>4121</v>
      </c>
      <c r="N341" s="30">
        <v>2019</v>
      </c>
      <c r="Z341" s="35" t="str">
        <f t="shared" si="7"/>
        <v>Formica</v>
      </c>
      <c r="AA341" s="30" t="s">
        <v>2329</v>
      </c>
      <c r="AB341" s="30" t="s">
        <v>2397</v>
      </c>
    </row>
    <row r="342" spans="1:28" x14ac:dyDescent="0.2">
      <c r="A342" s="26" t="s">
        <v>2886</v>
      </c>
      <c r="B342" s="30" t="s">
        <v>2329</v>
      </c>
      <c r="C342" s="30" t="s">
        <v>2420</v>
      </c>
      <c r="E342" s="29" t="s">
        <v>2421</v>
      </c>
      <c r="K342" s="29" t="s">
        <v>1556</v>
      </c>
      <c r="L342" s="38" t="s">
        <v>432</v>
      </c>
      <c r="M342" s="36" t="s">
        <v>516</v>
      </c>
      <c r="Z342" s="35">
        <f t="shared" si="7"/>
        <v>0</v>
      </c>
      <c r="AA342" s="30" t="s">
        <v>2329</v>
      </c>
      <c r="AB342" s="30" t="s">
        <v>2420</v>
      </c>
    </row>
    <row r="343" spans="1:28" x14ac:dyDescent="0.2">
      <c r="A343" s="34" t="s">
        <v>2887</v>
      </c>
      <c r="B343" s="30" t="s">
        <v>2329</v>
      </c>
      <c r="C343" s="30" t="s">
        <v>2420</v>
      </c>
      <c r="E343" s="29" t="s">
        <v>2422</v>
      </c>
      <c r="K343" s="29" t="s">
        <v>1556</v>
      </c>
      <c r="L343" s="38" t="s">
        <v>432</v>
      </c>
      <c r="M343" s="36" t="s">
        <v>516</v>
      </c>
      <c r="Z343" s="35">
        <f t="shared" si="7"/>
        <v>0</v>
      </c>
      <c r="AA343" s="30" t="s">
        <v>2329</v>
      </c>
      <c r="AB343" s="30" t="s">
        <v>2420</v>
      </c>
    </row>
    <row r="344" spans="1:28" ht="14.5" customHeight="1" x14ac:dyDescent="0.2">
      <c r="A344" s="34" t="s">
        <v>2888</v>
      </c>
      <c r="B344" s="30" t="s">
        <v>2329</v>
      </c>
      <c r="C344" s="30" t="s">
        <v>2420</v>
      </c>
      <c r="E344" s="29" t="s">
        <v>2423</v>
      </c>
      <c r="K344" s="30" t="s">
        <v>330</v>
      </c>
      <c r="L344" s="38" t="s">
        <v>432</v>
      </c>
      <c r="M344" s="36" t="s">
        <v>4121</v>
      </c>
      <c r="N344" s="30">
        <v>2019</v>
      </c>
      <c r="Z344" s="35" t="str">
        <f t="shared" si="7"/>
        <v>Formica</v>
      </c>
      <c r="AA344" s="30" t="s">
        <v>2329</v>
      </c>
      <c r="AB344" s="30" t="s">
        <v>2420</v>
      </c>
    </row>
    <row r="345" spans="1:28" ht="14.5" customHeight="1" x14ac:dyDescent="0.2">
      <c r="A345" s="34" t="s">
        <v>2816</v>
      </c>
      <c r="B345" s="30" t="s">
        <v>2329</v>
      </c>
      <c r="C345" s="30" t="s">
        <v>2330</v>
      </c>
      <c r="D345" s="30"/>
      <c r="E345" s="30" t="s">
        <v>2331</v>
      </c>
      <c r="F345" s="30"/>
      <c r="G345" s="30"/>
      <c r="H345" s="30"/>
      <c r="I345" s="30"/>
      <c r="J345" s="30"/>
      <c r="K345" s="30" t="s">
        <v>1556</v>
      </c>
      <c r="L345" s="38" t="s">
        <v>432</v>
      </c>
      <c r="M345" s="36" t="s">
        <v>516</v>
      </c>
      <c r="N345" s="30"/>
      <c r="O345" s="30"/>
      <c r="P345" s="30"/>
      <c r="Q345" s="30"/>
      <c r="R345" s="30"/>
      <c r="S345" s="30"/>
      <c r="T345" s="30"/>
      <c r="Z345" s="35">
        <f t="shared" si="7"/>
        <v>0</v>
      </c>
      <c r="AA345" s="30" t="s">
        <v>2329</v>
      </c>
      <c r="AB345" s="30" t="s">
        <v>2330</v>
      </c>
    </row>
    <row r="346" spans="1:28" x14ac:dyDescent="0.2">
      <c r="A346" s="26" t="s">
        <v>2817</v>
      </c>
      <c r="B346" s="30" t="s">
        <v>2329</v>
      </c>
      <c r="C346" s="30" t="s">
        <v>2330</v>
      </c>
      <c r="E346" s="29" t="s">
        <v>2332</v>
      </c>
      <c r="K346" s="30" t="s">
        <v>1556</v>
      </c>
      <c r="L346" s="38" t="s">
        <v>432</v>
      </c>
      <c r="M346" s="36" t="s">
        <v>516</v>
      </c>
      <c r="Z346" s="35">
        <f t="shared" si="7"/>
        <v>0</v>
      </c>
      <c r="AA346" s="30" t="s">
        <v>2329</v>
      </c>
      <c r="AB346" s="30" t="s">
        <v>2330</v>
      </c>
    </row>
    <row r="347" spans="1:28" ht="14.5" customHeight="1" x14ac:dyDescent="0.2">
      <c r="A347" s="34" t="s">
        <v>2818</v>
      </c>
      <c r="B347" s="30" t="s">
        <v>2329</v>
      </c>
      <c r="C347" s="30" t="s">
        <v>2330</v>
      </c>
      <c r="E347" s="29" t="s">
        <v>2333</v>
      </c>
      <c r="K347" s="30" t="s">
        <v>1556</v>
      </c>
      <c r="L347" s="38" t="s">
        <v>432</v>
      </c>
      <c r="M347" s="36" t="s">
        <v>516</v>
      </c>
      <c r="Z347" s="35">
        <f t="shared" si="7"/>
        <v>0</v>
      </c>
      <c r="AA347" s="30" t="s">
        <v>2329</v>
      </c>
      <c r="AB347" s="30" t="s">
        <v>2330</v>
      </c>
    </row>
    <row r="348" spans="1:28" ht="14.5" customHeight="1" x14ac:dyDescent="0.2">
      <c r="A348" s="34" t="s">
        <v>2819</v>
      </c>
      <c r="B348" s="30" t="s">
        <v>2329</v>
      </c>
      <c r="C348" s="30" t="s">
        <v>2330</v>
      </c>
      <c r="E348" s="29" t="s">
        <v>2334</v>
      </c>
      <c r="K348" s="30" t="s">
        <v>1556</v>
      </c>
      <c r="L348" s="38" t="s">
        <v>432</v>
      </c>
      <c r="M348" s="36" t="s">
        <v>516</v>
      </c>
      <c r="Z348" s="35">
        <f t="shared" si="7"/>
        <v>0</v>
      </c>
      <c r="AA348" s="30" t="s">
        <v>2329</v>
      </c>
      <c r="AB348" s="30" t="s">
        <v>2330</v>
      </c>
    </row>
    <row r="349" spans="1:28" ht="14.5" customHeight="1" x14ac:dyDescent="0.2">
      <c r="A349" s="34" t="s">
        <v>3976</v>
      </c>
      <c r="B349" s="30" t="s">
        <v>3464</v>
      </c>
      <c r="C349" s="30" t="s">
        <v>3514</v>
      </c>
      <c r="E349" s="29" t="s">
        <v>3515</v>
      </c>
      <c r="J349" s="48"/>
      <c r="K349" s="48"/>
      <c r="L349" s="48" t="s">
        <v>2</v>
      </c>
      <c r="M349" s="49"/>
      <c r="N349" s="48"/>
      <c r="O349" s="48"/>
      <c r="Z349" s="35">
        <f t="shared" si="7"/>
        <v>0</v>
      </c>
      <c r="AA349" s="30" t="s">
        <v>3464</v>
      </c>
      <c r="AB349" s="30" t="s">
        <v>3514</v>
      </c>
    </row>
    <row r="350" spans="1:28" ht="14.5" customHeight="1" x14ac:dyDescent="0.2">
      <c r="A350" s="34" t="s">
        <v>3961</v>
      </c>
      <c r="B350" s="30" t="s">
        <v>3464</v>
      </c>
      <c r="C350" s="30" t="s">
        <v>3494</v>
      </c>
      <c r="E350" s="29" t="s">
        <v>3495</v>
      </c>
      <c r="L350" s="29" t="s">
        <v>34</v>
      </c>
      <c r="M350" s="36"/>
      <c r="Z350" s="35">
        <f t="shared" si="7"/>
        <v>0</v>
      </c>
      <c r="AA350" s="30" t="s">
        <v>3464</v>
      </c>
      <c r="AB350" s="30" t="s">
        <v>3494</v>
      </c>
    </row>
    <row r="351" spans="1:28" ht="14.5" customHeight="1" x14ac:dyDescent="0.2">
      <c r="A351" s="34" t="s">
        <v>3962</v>
      </c>
      <c r="B351" s="30" t="s">
        <v>3464</v>
      </c>
      <c r="C351" s="30" t="s">
        <v>3494</v>
      </c>
      <c r="E351" s="29" t="s">
        <v>3496</v>
      </c>
      <c r="L351" s="29" t="s">
        <v>34</v>
      </c>
      <c r="M351" s="36"/>
      <c r="Z351" s="35">
        <f t="shared" si="7"/>
        <v>0</v>
      </c>
      <c r="AA351" s="30" t="s">
        <v>3464</v>
      </c>
      <c r="AB351" s="30" t="s">
        <v>3494</v>
      </c>
    </row>
    <row r="352" spans="1:28" x14ac:dyDescent="0.2">
      <c r="A352" s="34" t="s">
        <v>3963</v>
      </c>
      <c r="B352" s="30" t="s">
        <v>3464</v>
      </c>
      <c r="C352" s="30" t="s">
        <v>3494</v>
      </c>
      <c r="E352" s="29" t="s">
        <v>3497</v>
      </c>
      <c r="L352" s="29" t="s">
        <v>2</v>
      </c>
      <c r="M352" s="36"/>
      <c r="Z352" s="35">
        <f t="shared" si="7"/>
        <v>0</v>
      </c>
      <c r="AA352" s="30" t="s">
        <v>3464</v>
      </c>
      <c r="AB352" s="30" t="s">
        <v>3494</v>
      </c>
    </row>
    <row r="353" spans="1:28" ht="14.5" customHeight="1" x14ac:dyDescent="0.2">
      <c r="A353" s="34" t="s">
        <v>3964</v>
      </c>
      <c r="B353" s="30" t="s">
        <v>3464</v>
      </c>
      <c r="C353" s="30" t="s">
        <v>3494</v>
      </c>
      <c r="E353" s="29" t="s">
        <v>3498</v>
      </c>
      <c r="L353" s="29" t="s">
        <v>22</v>
      </c>
      <c r="M353" s="36"/>
      <c r="Z353" s="35">
        <f t="shared" si="7"/>
        <v>0</v>
      </c>
      <c r="AA353" s="30" t="s">
        <v>3464</v>
      </c>
      <c r="AB353" s="30" t="s">
        <v>3494</v>
      </c>
    </row>
    <row r="354" spans="1:28" ht="14.5" customHeight="1" x14ac:dyDescent="0.2">
      <c r="A354" s="34" t="s">
        <v>3965</v>
      </c>
      <c r="B354" s="30" t="s">
        <v>3464</v>
      </c>
      <c r="C354" s="30" t="s">
        <v>3494</v>
      </c>
      <c r="E354" s="29" t="s">
        <v>3499</v>
      </c>
      <c r="L354" s="29" t="s">
        <v>22</v>
      </c>
      <c r="M354" s="36"/>
      <c r="Z354" s="35">
        <f t="shared" si="7"/>
        <v>0</v>
      </c>
      <c r="AA354" s="30" t="s">
        <v>3464</v>
      </c>
      <c r="AB354" s="30" t="s">
        <v>3494</v>
      </c>
    </row>
    <row r="355" spans="1:28" ht="14.5" customHeight="1" x14ac:dyDescent="0.2">
      <c r="A355" s="34" t="s">
        <v>3966</v>
      </c>
      <c r="B355" s="30" t="s">
        <v>3464</v>
      </c>
      <c r="C355" s="30" t="s">
        <v>3494</v>
      </c>
      <c r="E355" s="29" t="s">
        <v>3500</v>
      </c>
      <c r="L355" s="29" t="s">
        <v>0</v>
      </c>
      <c r="M355" s="36"/>
      <c r="Z355" s="35">
        <f t="shared" si="7"/>
        <v>0</v>
      </c>
      <c r="AA355" s="30" t="s">
        <v>3464</v>
      </c>
      <c r="AB355" s="30" t="s">
        <v>3494</v>
      </c>
    </row>
    <row r="356" spans="1:28" ht="14.5" customHeight="1" x14ac:dyDescent="0.2">
      <c r="A356" s="34" t="s">
        <v>3977</v>
      </c>
      <c r="B356" s="30" t="s">
        <v>3464</v>
      </c>
      <c r="C356" s="30" t="s">
        <v>3517</v>
      </c>
      <c r="E356" s="29" t="s">
        <v>3516</v>
      </c>
      <c r="L356" s="29" t="s">
        <v>0</v>
      </c>
      <c r="M356" s="36"/>
      <c r="Z356" s="35">
        <f t="shared" si="7"/>
        <v>0</v>
      </c>
      <c r="AA356" s="30" t="s">
        <v>3464</v>
      </c>
      <c r="AB356" s="30" t="s">
        <v>3517</v>
      </c>
    </row>
    <row r="357" spans="1:28" ht="14.5" customHeight="1" x14ac:dyDescent="0.2">
      <c r="A357" s="34" t="s">
        <v>3970</v>
      </c>
      <c r="B357" s="30" t="s">
        <v>3464</v>
      </c>
      <c r="C357" s="30" t="s">
        <v>3505</v>
      </c>
      <c r="E357" s="29" t="s">
        <v>3506</v>
      </c>
      <c r="L357" s="29" t="s">
        <v>0</v>
      </c>
      <c r="M357" s="36"/>
      <c r="Z357" s="35">
        <f t="shared" si="7"/>
        <v>0</v>
      </c>
      <c r="AA357" s="30" t="s">
        <v>3464</v>
      </c>
      <c r="AB357" s="30" t="s">
        <v>3505</v>
      </c>
    </row>
    <row r="358" spans="1:28" ht="14.5" customHeight="1" x14ac:dyDescent="0.2">
      <c r="A358" s="34" t="s">
        <v>3971</v>
      </c>
      <c r="B358" s="30" t="s">
        <v>3464</v>
      </c>
      <c r="C358" s="30" t="s">
        <v>3505</v>
      </c>
      <c r="E358" s="29" t="s">
        <v>3507</v>
      </c>
      <c r="L358" s="29" t="s">
        <v>2</v>
      </c>
      <c r="M358" s="36"/>
      <c r="Z358" s="35">
        <f t="shared" si="7"/>
        <v>0</v>
      </c>
      <c r="AA358" s="30" t="s">
        <v>3464</v>
      </c>
      <c r="AB358" s="30" t="s">
        <v>3505</v>
      </c>
    </row>
    <row r="359" spans="1:28" ht="14.5" customHeight="1" x14ac:dyDescent="0.2">
      <c r="A359" s="34" t="s">
        <v>3935</v>
      </c>
      <c r="B359" s="30" t="s">
        <v>3464</v>
      </c>
      <c r="C359" s="30" t="s">
        <v>3465</v>
      </c>
      <c r="E359" s="29" t="s">
        <v>3466</v>
      </c>
      <c r="L359" s="29" t="s">
        <v>0</v>
      </c>
      <c r="M359" s="36"/>
      <c r="Z359" s="35">
        <f t="shared" si="7"/>
        <v>0</v>
      </c>
      <c r="AA359" s="30" t="s">
        <v>3464</v>
      </c>
      <c r="AB359" s="30" t="s">
        <v>3465</v>
      </c>
    </row>
    <row r="360" spans="1:28" x14ac:dyDescent="0.2">
      <c r="A360" s="34" t="s">
        <v>3936</v>
      </c>
      <c r="B360" s="30" t="s">
        <v>3464</v>
      </c>
      <c r="C360" s="30" t="s">
        <v>3465</v>
      </c>
      <c r="E360" s="29" t="s">
        <v>3467</v>
      </c>
      <c r="L360" s="29" t="s">
        <v>0</v>
      </c>
      <c r="M360" s="36"/>
      <c r="Z360" s="35">
        <f t="shared" si="7"/>
        <v>0</v>
      </c>
      <c r="AA360" s="30" t="s">
        <v>3464</v>
      </c>
      <c r="AB360" s="30" t="s">
        <v>3465</v>
      </c>
    </row>
    <row r="361" spans="1:28" x14ac:dyDescent="0.2">
      <c r="A361" s="34" t="s">
        <v>3937</v>
      </c>
      <c r="B361" s="30" t="s">
        <v>3464</v>
      </c>
      <c r="C361" s="30" t="s">
        <v>3465</v>
      </c>
      <c r="E361" s="29" t="s">
        <v>3468</v>
      </c>
      <c r="L361" s="29" t="s">
        <v>0</v>
      </c>
      <c r="M361" s="36"/>
      <c r="Z361" s="35">
        <f t="shared" si="7"/>
        <v>0</v>
      </c>
      <c r="AA361" s="30" t="s">
        <v>3464</v>
      </c>
      <c r="AB361" s="30" t="s">
        <v>3465</v>
      </c>
    </row>
    <row r="362" spans="1:28" x14ac:dyDescent="0.2">
      <c r="A362" s="34" t="s">
        <v>3938</v>
      </c>
      <c r="B362" s="30" t="s">
        <v>3464</v>
      </c>
      <c r="C362" s="30" t="s">
        <v>3465</v>
      </c>
      <c r="E362" s="29" t="s">
        <v>3469</v>
      </c>
      <c r="K362" s="29" t="s">
        <v>330</v>
      </c>
      <c r="L362" s="29" t="s">
        <v>0</v>
      </c>
      <c r="M362" s="36" t="s">
        <v>756</v>
      </c>
      <c r="Z362" s="35" t="str">
        <f t="shared" si="7"/>
        <v>Myrmica</v>
      </c>
      <c r="AA362" s="30" t="s">
        <v>3464</v>
      </c>
      <c r="AB362" s="30" t="s">
        <v>3465</v>
      </c>
    </row>
    <row r="363" spans="1:28" ht="14.5" customHeight="1" x14ac:dyDescent="0.2">
      <c r="A363" s="34" t="s">
        <v>3939</v>
      </c>
      <c r="B363" s="30" t="s">
        <v>3464</v>
      </c>
      <c r="C363" s="30" t="s">
        <v>3465</v>
      </c>
      <c r="E363" s="29" t="s">
        <v>3470</v>
      </c>
      <c r="L363" s="29" t="s">
        <v>34</v>
      </c>
      <c r="M363" s="36"/>
      <c r="Z363" s="35">
        <f t="shared" si="7"/>
        <v>0</v>
      </c>
      <c r="AA363" s="30" t="s">
        <v>3464</v>
      </c>
      <c r="AB363" s="30" t="s">
        <v>3465</v>
      </c>
    </row>
    <row r="364" spans="1:28" ht="14.5" customHeight="1" x14ac:dyDescent="0.2">
      <c r="A364" s="34" t="s">
        <v>3940</v>
      </c>
      <c r="B364" s="30" t="s">
        <v>3464</v>
      </c>
      <c r="C364" s="30" t="s">
        <v>3465</v>
      </c>
      <c r="E364" s="29" t="s">
        <v>3471</v>
      </c>
      <c r="L364" s="29" t="s">
        <v>22</v>
      </c>
      <c r="M364" s="36"/>
      <c r="Z364" s="35">
        <f t="shared" si="7"/>
        <v>0</v>
      </c>
      <c r="AA364" s="30" t="s">
        <v>3464</v>
      </c>
      <c r="AB364" s="30" t="s">
        <v>3465</v>
      </c>
    </row>
    <row r="365" spans="1:28" x14ac:dyDescent="0.2">
      <c r="A365" s="34" t="s">
        <v>3941</v>
      </c>
      <c r="B365" s="30" t="s">
        <v>3464</v>
      </c>
      <c r="C365" s="30" t="s">
        <v>3465</v>
      </c>
      <c r="E365" s="29" t="s">
        <v>3472</v>
      </c>
      <c r="L365" s="29" t="s">
        <v>22</v>
      </c>
      <c r="M365" s="36"/>
      <c r="Z365" s="35">
        <f t="shared" si="7"/>
        <v>0</v>
      </c>
      <c r="AA365" s="30" t="s">
        <v>3464</v>
      </c>
      <c r="AB365" s="30" t="s">
        <v>3465</v>
      </c>
    </row>
    <row r="366" spans="1:28" ht="14.5" customHeight="1" x14ac:dyDescent="0.2">
      <c r="A366" s="34" t="s">
        <v>3972</v>
      </c>
      <c r="B366" s="30" t="s">
        <v>3464</v>
      </c>
      <c r="C366" s="30" t="s">
        <v>3508</v>
      </c>
      <c r="E366" s="29" t="s">
        <v>3509</v>
      </c>
      <c r="L366" s="29" t="s">
        <v>34</v>
      </c>
      <c r="M366" s="36"/>
      <c r="Z366" s="35">
        <f t="shared" si="7"/>
        <v>0</v>
      </c>
      <c r="AA366" s="30" t="s">
        <v>3464</v>
      </c>
      <c r="AB366" s="30" t="s">
        <v>3508</v>
      </c>
    </row>
    <row r="367" spans="1:28" ht="14.5" customHeight="1" x14ac:dyDescent="0.2">
      <c r="A367" s="34" t="s">
        <v>3973</v>
      </c>
      <c r="B367" s="30" t="s">
        <v>3464</v>
      </c>
      <c r="C367" s="30" t="s">
        <v>3508</v>
      </c>
      <c r="E367" s="29" t="s">
        <v>3510</v>
      </c>
      <c r="L367" s="29" t="s">
        <v>34</v>
      </c>
      <c r="M367" s="36"/>
      <c r="Z367" s="35">
        <f t="shared" si="7"/>
        <v>0</v>
      </c>
      <c r="AA367" s="30" t="s">
        <v>3464</v>
      </c>
      <c r="AB367" s="30" t="s">
        <v>3508</v>
      </c>
    </row>
    <row r="368" spans="1:28" ht="14.5" customHeight="1" x14ac:dyDescent="0.2">
      <c r="A368" s="34" t="s">
        <v>3952</v>
      </c>
      <c r="B368" s="30" t="s">
        <v>3464</v>
      </c>
      <c r="C368" s="30" t="s">
        <v>3484</v>
      </c>
      <c r="E368" s="29" t="s">
        <v>3485</v>
      </c>
      <c r="L368" s="29" t="s">
        <v>22</v>
      </c>
      <c r="M368" s="36"/>
      <c r="Z368" s="35">
        <f t="shared" si="7"/>
        <v>0</v>
      </c>
      <c r="AA368" s="30" t="s">
        <v>3464</v>
      </c>
      <c r="AB368" s="30" t="s">
        <v>3484</v>
      </c>
    </row>
    <row r="369" spans="1:28" ht="14.5" customHeight="1" x14ac:dyDescent="0.2">
      <c r="A369" s="34" t="s">
        <v>3953</v>
      </c>
      <c r="B369" s="30" t="s">
        <v>3464</v>
      </c>
      <c r="C369" s="30" t="s">
        <v>3484</v>
      </c>
      <c r="E369" s="29" t="s">
        <v>3486</v>
      </c>
      <c r="L369" s="29" t="s">
        <v>0</v>
      </c>
      <c r="M369" s="36"/>
      <c r="Z369" s="35">
        <f t="shared" si="7"/>
        <v>0</v>
      </c>
      <c r="AA369" s="30" t="s">
        <v>3464</v>
      </c>
      <c r="AB369" s="30" t="s">
        <v>3484</v>
      </c>
    </row>
    <row r="370" spans="1:28" ht="14.5" customHeight="1" x14ac:dyDescent="0.2">
      <c r="A370" s="34" t="s">
        <v>3954</v>
      </c>
      <c r="B370" s="30" t="s">
        <v>3464</v>
      </c>
      <c r="C370" s="30" t="s">
        <v>3484</v>
      </c>
      <c r="E370" s="29" t="s">
        <v>3487</v>
      </c>
      <c r="L370" s="29" t="s">
        <v>0</v>
      </c>
      <c r="M370" s="36"/>
      <c r="Z370" s="35">
        <f t="shared" si="7"/>
        <v>0</v>
      </c>
      <c r="AA370" s="30" t="s">
        <v>3464</v>
      </c>
      <c r="AB370" s="30" t="s">
        <v>3484</v>
      </c>
    </row>
    <row r="371" spans="1:28" ht="14.5" customHeight="1" x14ac:dyDescent="0.2">
      <c r="A371" s="34" t="s">
        <v>3955</v>
      </c>
      <c r="B371" s="30" t="s">
        <v>3464</v>
      </c>
      <c r="C371" s="30" t="s">
        <v>3484</v>
      </c>
      <c r="E371" s="29" t="s">
        <v>3488</v>
      </c>
      <c r="H371"/>
      <c r="L371" s="29" t="s">
        <v>0</v>
      </c>
      <c r="M371" s="36"/>
      <c r="Z371" s="35">
        <f t="shared" si="7"/>
        <v>0</v>
      </c>
      <c r="AA371" s="30" t="s">
        <v>3464</v>
      </c>
      <c r="AB371" s="30" t="s">
        <v>3484</v>
      </c>
    </row>
    <row r="372" spans="1:28" x14ac:dyDescent="0.2">
      <c r="A372" s="34" t="s">
        <v>3956</v>
      </c>
      <c r="B372" s="30" t="s">
        <v>3464</v>
      </c>
      <c r="C372" s="30" t="s">
        <v>3484</v>
      </c>
      <c r="E372" s="29" t="s">
        <v>3489</v>
      </c>
      <c r="L372" s="29" t="s">
        <v>2</v>
      </c>
      <c r="M372" s="36"/>
      <c r="Z372" s="35">
        <f t="shared" si="7"/>
        <v>0</v>
      </c>
      <c r="AA372" s="30" t="s">
        <v>3464</v>
      </c>
      <c r="AB372" s="30" t="s">
        <v>3484</v>
      </c>
    </row>
    <row r="373" spans="1:28" ht="14.5" customHeight="1" x14ac:dyDescent="0.2">
      <c r="A373" s="34" t="s">
        <v>3957</v>
      </c>
      <c r="B373" s="30" t="s">
        <v>3464</v>
      </c>
      <c r="C373" s="30" t="s">
        <v>3484</v>
      </c>
      <c r="E373" s="29" t="s">
        <v>3490</v>
      </c>
      <c r="L373" s="29" t="s">
        <v>29</v>
      </c>
      <c r="M373" s="36"/>
      <c r="Z373" s="35">
        <f t="shared" si="7"/>
        <v>0</v>
      </c>
      <c r="AA373" s="30" t="s">
        <v>3464</v>
      </c>
      <c r="AB373" s="30" t="s">
        <v>3484</v>
      </c>
    </row>
    <row r="374" spans="1:28" ht="14.5" customHeight="1" x14ac:dyDescent="0.2">
      <c r="A374" s="34" t="s">
        <v>3958</v>
      </c>
      <c r="B374" s="30" t="s">
        <v>3464</v>
      </c>
      <c r="C374" s="30" t="s">
        <v>3484</v>
      </c>
      <c r="E374" s="29" t="s">
        <v>2229</v>
      </c>
      <c r="L374" s="29" t="s">
        <v>29</v>
      </c>
      <c r="M374" s="36"/>
      <c r="Z374" s="35">
        <f t="shared" si="7"/>
        <v>0</v>
      </c>
      <c r="AA374" s="30" t="s">
        <v>3464</v>
      </c>
      <c r="AB374" s="30" t="s">
        <v>3484</v>
      </c>
    </row>
    <row r="375" spans="1:28" ht="14.5" customHeight="1" x14ac:dyDescent="0.2">
      <c r="A375" s="34" t="s">
        <v>3959</v>
      </c>
      <c r="B375" s="30" t="s">
        <v>3464</v>
      </c>
      <c r="C375" s="30" t="s">
        <v>3484</v>
      </c>
      <c r="E375" s="29" t="s">
        <v>3491</v>
      </c>
      <c r="L375" s="29" t="s">
        <v>29</v>
      </c>
      <c r="M375" s="36"/>
      <c r="Z375" s="35">
        <f t="shared" si="7"/>
        <v>0</v>
      </c>
      <c r="AA375" s="30" t="s">
        <v>3464</v>
      </c>
      <c r="AB375" s="30" t="s">
        <v>3484</v>
      </c>
    </row>
    <row r="376" spans="1:28" x14ac:dyDescent="0.2">
      <c r="A376" s="34" t="s">
        <v>19</v>
      </c>
      <c r="B376" s="30" t="s">
        <v>3464</v>
      </c>
      <c r="C376" s="30" t="s">
        <v>3484</v>
      </c>
      <c r="E376" s="29" t="s">
        <v>3492</v>
      </c>
      <c r="L376" s="29" t="s">
        <v>115</v>
      </c>
      <c r="M376" s="36"/>
      <c r="Z376" s="35">
        <f t="shared" si="7"/>
        <v>0</v>
      </c>
      <c r="AA376" s="30" t="s">
        <v>3464</v>
      </c>
      <c r="AB376" s="30" t="s">
        <v>3484</v>
      </c>
    </row>
    <row r="377" spans="1:28" ht="14.5" customHeight="1" x14ac:dyDescent="0.2">
      <c r="A377" s="34" t="s">
        <v>3960</v>
      </c>
      <c r="B377" s="30" t="s">
        <v>3464</v>
      </c>
      <c r="C377" s="30" t="s">
        <v>3484</v>
      </c>
      <c r="E377" s="29" t="s">
        <v>3493</v>
      </c>
      <c r="L377" s="29" t="s">
        <v>115</v>
      </c>
      <c r="M377" s="36"/>
      <c r="Z377" s="35">
        <f t="shared" si="7"/>
        <v>0</v>
      </c>
      <c r="AA377" s="30" t="s">
        <v>3464</v>
      </c>
      <c r="AB377" s="30" t="s">
        <v>3484</v>
      </c>
    </row>
    <row r="378" spans="1:28" x14ac:dyDescent="0.2">
      <c r="A378" s="34" t="s">
        <v>3983</v>
      </c>
      <c r="B378" s="30" t="s">
        <v>3464</v>
      </c>
      <c r="C378" s="30" t="s">
        <v>3524</v>
      </c>
      <c r="E378" s="29" t="s">
        <v>3525</v>
      </c>
      <c r="K378" s="29" t="s">
        <v>330</v>
      </c>
      <c r="L378" s="29" t="s">
        <v>110</v>
      </c>
      <c r="M378" s="36" t="s">
        <v>694</v>
      </c>
      <c r="N378" s="30">
        <v>2019</v>
      </c>
      <c r="Z378" s="35" t="str">
        <f t="shared" si="7"/>
        <v>Manica</v>
      </c>
      <c r="AA378" s="30" t="s">
        <v>3464</v>
      </c>
      <c r="AB378" s="30" t="s">
        <v>3524</v>
      </c>
    </row>
    <row r="379" spans="1:28" x14ac:dyDescent="0.2">
      <c r="A379" s="34" t="s">
        <v>3984</v>
      </c>
      <c r="B379" s="30" t="s">
        <v>3464</v>
      </c>
      <c r="C379" s="30" t="s">
        <v>3524</v>
      </c>
      <c r="E379" s="29" t="s">
        <v>3526</v>
      </c>
      <c r="K379" s="29" t="s">
        <v>330</v>
      </c>
      <c r="L379" s="29" t="s">
        <v>110</v>
      </c>
      <c r="M379" s="36" t="s">
        <v>694</v>
      </c>
      <c r="N379" s="30">
        <v>2019</v>
      </c>
      <c r="Z379" s="35" t="str">
        <f t="shared" si="7"/>
        <v>Manica</v>
      </c>
      <c r="AA379" s="30" t="s">
        <v>3464</v>
      </c>
      <c r="AB379" s="30" t="s">
        <v>3524</v>
      </c>
    </row>
    <row r="380" spans="1:28" ht="14.5" customHeight="1" x14ac:dyDescent="0.2">
      <c r="A380" s="34" t="s">
        <v>3744</v>
      </c>
      <c r="B380" s="30" t="s">
        <v>3464</v>
      </c>
      <c r="C380" s="30" t="s">
        <v>3524</v>
      </c>
      <c r="D380" s="30" t="s">
        <v>3740</v>
      </c>
      <c r="E380" s="29" t="s">
        <v>3527</v>
      </c>
      <c r="K380" s="29" t="s">
        <v>330</v>
      </c>
      <c r="L380" s="29" t="s">
        <v>110</v>
      </c>
      <c r="M380" s="36" t="s">
        <v>694</v>
      </c>
      <c r="N380" s="30">
        <v>2019</v>
      </c>
      <c r="Z380" s="35" t="str">
        <f t="shared" si="7"/>
        <v>Manica</v>
      </c>
      <c r="AA380" s="30" t="s">
        <v>3464</v>
      </c>
      <c r="AB380" s="30" t="s">
        <v>3524</v>
      </c>
    </row>
    <row r="381" spans="1:28" ht="14.5" customHeight="1" x14ac:dyDescent="0.2">
      <c r="A381" s="34" t="s">
        <v>3967</v>
      </c>
      <c r="B381" s="30" t="s">
        <v>3464</v>
      </c>
      <c r="C381" s="30" t="s">
        <v>3501</v>
      </c>
      <c r="E381" s="29" t="s">
        <v>3502</v>
      </c>
      <c r="K381" s="29" t="s">
        <v>330</v>
      </c>
      <c r="L381" s="29" t="s">
        <v>0</v>
      </c>
      <c r="M381" s="36" t="s">
        <v>756</v>
      </c>
      <c r="Z381" s="35" t="str">
        <f t="shared" si="7"/>
        <v>Myrmica</v>
      </c>
      <c r="AA381" s="30" t="s">
        <v>3464</v>
      </c>
      <c r="AB381" s="30" t="s">
        <v>3501</v>
      </c>
    </row>
    <row r="382" spans="1:28" ht="14.5" customHeight="1" x14ac:dyDescent="0.2">
      <c r="A382" s="34" t="s">
        <v>3968</v>
      </c>
      <c r="B382" s="30" t="s">
        <v>3464</v>
      </c>
      <c r="C382" s="30" t="s">
        <v>3501</v>
      </c>
      <c r="E382" s="29" t="s">
        <v>3503</v>
      </c>
      <c r="K382" s="29" t="s">
        <v>330</v>
      </c>
      <c r="L382" s="29" t="s">
        <v>0</v>
      </c>
      <c r="M382" s="36" t="s">
        <v>756</v>
      </c>
      <c r="Z382" s="35" t="str">
        <f t="shared" si="7"/>
        <v>Myrmica</v>
      </c>
      <c r="AA382" s="30" t="s">
        <v>3464</v>
      </c>
      <c r="AB382" s="30" t="s">
        <v>3501</v>
      </c>
    </row>
    <row r="383" spans="1:28" ht="14.5" customHeight="1" x14ac:dyDescent="0.2">
      <c r="A383" s="34" t="s">
        <v>3969</v>
      </c>
      <c r="B383" s="30" t="s">
        <v>3464</v>
      </c>
      <c r="C383" s="30" t="s">
        <v>3501</v>
      </c>
      <c r="E383" s="29" t="s">
        <v>3504</v>
      </c>
      <c r="K383" s="29" t="s">
        <v>330</v>
      </c>
      <c r="L383" s="29" t="s">
        <v>0</v>
      </c>
      <c r="M383" s="36" t="s">
        <v>756</v>
      </c>
      <c r="Z383" s="35" t="str">
        <f t="shared" si="7"/>
        <v>Myrmica</v>
      </c>
      <c r="AA383" s="30" t="s">
        <v>3464</v>
      </c>
      <c r="AB383" s="30" t="s">
        <v>3501</v>
      </c>
    </row>
    <row r="384" spans="1:28" ht="14.5" customHeight="1" x14ac:dyDescent="0.2">
      <c r="A384" s="34" t="s">
        <v>3974</v>
      </c>
      <c r="B384" s="30" t="s">
        <v>3464</v>
      </c>
      <c r="C384" s="30" t="s">
        <v>3511</v>
      </c>
      <c r="E384" s="29" t="s">
        <v>3512</v>
      </c>
      <c r="L384" s="29" t="s">
        <v>2</v>
      </c>
      <c r="M384" s="36"/>
      <c r="Z384" s="35">
        <f t="shared" ref="Z384:Z447" si="8">IF(LEFT(M384,4)=LEFT(L384,4),L384,0)</f>
        <v>0</v>
      </c>
      <c r="AA384" s="30" t="s">
        <v>3464</v>
      </c>
      <c r="AB384" s="30" t="s">
        <v>3511</v>
      </c>
    </row>
    <row r="385" spans="1:28" x14ac:dyDescent="0.2">
      <c r="A385" s="34" t="s">
        <v>3975</v>
      </c>
      <c r="B385" s="30" t="s">
        <v>3464</v>
      </c>
      <c r="C385" s="30" t="s">
        <v>3511</v>
      </c>
      <c r="E385" s="29" t="s">
        <v>3513</v>
      </c>
      <c r="K385" s="29" t="s">
        <v>330</v>
      </c>
      <c r="L385" s="29" t="s">
        <v>0</v>
      </c>
      <c r="M385" s="36" t="s">
        <v>756</v>
      </c>
      <c r="O385" s="38"/>
      <c r="Z385" s="35" t="str">
        <f t="shared" si="8"/>
        <v>Myrmica</v>
      </c>
      <c r="AA385" s="30" t="s">
        <v>3464</v>
      </c>
      <c r="AB385" s="30" t="s">
        <v>3511</v>
      </c>
    </row>
    <row r="386" spans="1:28" ht="14.5" customHeight="1" x14ac:dyDescent="0.2">
      <c r="A386" s="34" t="s">
        <v>3942</v>
      </c>
      <c r="B386" s="30" t="s">
        <v>3464</v>
      </c>
      <c r="C386" s="30" t="s">
        <v>3473</v>
      </c>
      <c r="E386" s="29" t="s">
        <v>3474</v>
      </c>
      <c r="L386" s="29" t="s">
        <v>34</v>
      </c>
      <c r="M386" s="36"/>
      <c r="Z386" s="35">
        <f t="shared" si="8"/>
        <v>0</v>
      </c>
      <c r="AA386" s="30" t="s">
        <v>3464</v>
      </c>
      <c r="AB386" s="30" t="s">
        <v>3473</v>
      </c>
    </row>
    <row r="387" spans="1:28" ht="14.5" customHeight="1" x14ac:dyDescent="0.2">
      <c r="A387" s="34" t="s">
        <v>3943</v>
      </c>
      <c r="B387" s="30" t="s">
        <v>3464</v>
      </c>
      <c r="C387" s="30" t="s">
        <v>3473</v>
      </c>
      <c r="E387" s="29" t="s">
        <v>3475</v>
      </c>
      <c r="L387" s="29" t="s">
        <v>34</v>
      </c>
      <c r="M387" s="36"/>
      <c r="Z387" s="35">
        <f t="shared" si="8"/>
        <v>0</v>
      </c>
      <c r="AA387" s="30" t="s">
        <v>3464</v>
      </c>
      <c r="AB387" s="30" t="s">
        <v>3473</v>
      </c>
    </row>
    <row r="388" spans="1:28" ht="14.5" customHeight="1" x14ac:dyDescent="0.2">
      <c r="A388" s="34" t="s">
        <v>3944</v>
      </c>
      <c r="B388" s="30" t="s">
        <v>3464</v>
      </c>
      <c r="C388" s="30" t="s">
        <v>3473</v>
      </c>
      <c r="E388" s="29" t="s">
        <v>3476</v>
      </c>
      <c r="L388" s="29" t="s">
        <v>2</v>
      </c>
      <c r="M388" s="36"/>
      <c r="Z388" s="35">
        <f t="shared" si="8"/>
        <v>0</v>
      </c>
      <c r="AA388" s="30" t="s">
        <v>3464</v>
      </c>
      <c r="AB388" s="30" t="s">
        <v>3473</v>
      </c>
    </row>
    <row r="389" spans="1:28" ht="14.5" customHeight="1" x14ac:dyDescent="0.2">
      <c r="A389" s="34" t="s">
        <v>3945</v>
      </c>
      <c r="B389" s="30" t="s">
        <v>3464</v>
      </c>
      <c r="C389" s="30" t="s">
        <v>3473</v>
      </c>
      <c r="E389" s="29" t="s">
        <v>3477</v>
      </c>
      <c r="L389" s="29" t="s">
        <v>22</v>
      </c>
      <c r="M389" s="36"/>
      <c r="Z389" s="35">
        <f t="shared" si="8"/>
        <v>0</v>
      </c>
      <c r="AA389" s="30" t="s">
        <v>3464</v>
      </c>
      <c r="AB389" s="30" t="s">
        <v>3473</v>
      </c>
    </row>
    <row r="390" spans="1:28" x14ac:dyDescent="0.2">
      <c r="A390" s="34" t="s">
        <v>3946</v>
      </c>
      <c r="B390" s="30" t="s">
        <v>3464</v>
      </c>
      <c r="C390" s="30" t="s">
        <v>3473</v>
      </c>
      <c r="E390" s="29" t="s">
        <v>3478</v>
      </c>
      <c r="L390" s="29" t="s">
        <v>22</v>
      </c>
      <c r="M390" s="36"/>
      <c r="Z390" s="35">
        <f t="shared" si="8"/>
        <v>0</v>
      </c>
      <c r="AA390" s="30" t="s">
        <v>3464</v>
      </c>
      <c r="AB390" s="30" t="s">
        <v>3473</v>
      </c>
    </row>
    <row r="391" spans="1:28" ht="14.5" customHeight="1" x14ac:dyDescent="0.2">
      <c r="A391" s="34" t="s">
        <v>3947</v>
      </c>
      <c r="B391" s="30" t="s">
        <v>3464</v>
      </c>
      <c r="C391" s="30" t="s">
        <v>3473</v>
      </c>
      <c r="E391" s="29" t="s">
        <v>3479</v>
      </c>
      <c r="L391" s="29" t="s">
        <v>22</v>
      </c>
      <c r="M391" s="36"/>
      <c r="Z391" s="35">
        <f t="shared" si="8"/>
        <v>0</v>
      </c>
      <c r="AA391" s="30" t="s">
        <v>3464</v>
      </c>
      <c r="AB391" s="30" t="s">
        <v>3473</v>
      </c>
    </row>
    <row r="392" spans="1:28" ht="14.5" customHeight="1" x14ac:dyDescent="0.2">
      <c r="A392" s="34" t="s">
        <v>3948</v>
      </c>
      <c r="B392" s="30" t="s">
        <v>3464</v>
      </c>
      <c r="C392" s="30" t="s">
        <v>3473</v>
      </c>
      <c r="E392" s="29" t="s">
        <v>3480</v>
      </c>
      <c r="L392" s="29" t="s">
        <v>22</v>
      </c>
      <c r="M392" s="36"/>
      <c r="Z392" s="35">
        <f t="shared" si="8"/>
        <v>0</v>
      </c>
      <c r="AA392" s="30" t="s">
        <v>3464</v>
      </c>
      <c r="AB392" s="30" t="s">
        <v>3473</v>
      </c>
    </row>
    <row r="393" spans="1:28" ht="14.5" customHeight="1" x14ac:dyDescent="0.2">
      <c r="A393" s="34" t="s">
        <v>3949</v>
      </c>
      <c r="B393" s="30" t="s">
        <v>3464</v>
      </c>
      <c r="C393" s="30" t="s">
        <v>3473</v>
      </c>
      <c r="E393" s="29" t="s">
        <v>3481</v>
      </c>
      <c r="L393" s="29" t="s">
        <v>22</v>
      </c>
      <c r="M393" s="36"/>
      <c r="Z393" s="35">
        <f t="shared" si="8"/>
        <v>0</v>
      </c>
      <c r="AA393" s="30" t="s">
        <v>3464</v>
      </c>
      <c r="AB393" s="30" t="s">
        <v>3473</v>
      </c>
    </row>
    <row r="394" spans="1:28" x14ac:dyDescent="0.2">
      <c r="A394" s="34" t="s">
        <v>3950</v>
      </c>
      <c r="B394" s="30" t="s">
        <v>3464</v>
      </c>
      <c r="C394" s="30" t="s">
        <v>3473</v>
      </c>
      <c r="E394" s="29" t="s">
        <v>3482</v>
      </c>
      <c r="L394" s="29" t="s">
        <v>22</v>
      </c>
      <c r="M394" s="36"/>
      <c r="Z394" s="35">
        <f t="shared" si="8"/>
        <v>0</v>
      </c>
      <c r="AA394" s="30" t="s">
        <v>3464</v>
      </c>
      <c r="AB394" s="30" t="s">
        <v>3473</v>
      </c>
    </row>
    <row r="395" spans="1:28" ht="14.5" customHeight="1" x14ac:dyDescent="0.2">
      <c r="A395" s="34" t="s">
        <v>3951</v>
      </c>
      <c r="B395" s="30" t="s">
        <v>3464</v>
      </c>
      <c r="C395" s="30" t="s">
        <v>3473</v>
      </c>
      <c r="E395" s="29" t="s">
        <v>3483</v>
      </c>
      <c r="L395" s="29" t="s">
        <v>22</v>
      </c>
      <c r="M395" s="36"/>
      <c r="Z395" s="35">
        <f t="shared" si="8"/>
        <v>0</v>
      </c>
      <c r="AA395" s="30" t="s">
        <v>3464</v>
      </c>
      <c r="AB395" s="30" t="s">
        <v>3473</v>
      </c>
    </row>
    <row r="396" spans="1:28" ht="14.5" customHeight="1" x14ac:dyDescent="0.2">
      <c r="A396" s="34" t="s">
        <v>3978</v>
      </c>
      <c r="B396" s="30" t="s">
        <v>3464</v>
      </c>
      <c r="C396" s="30" t="s">
        <v>3518</v>
      </c>
      <c r="E396" s="29" t="s">
        <v>3519</v>
      </c>
      <c r="K396" s="30" t="s">
        <v>330</v>
      </c>
      <c r="L396" s="29" t="s">
        <v>548</v>
      </c>
      <c r="M396" s="10" t="s">
        <v>547</v>
      </c>
      <c r="N396" s="30">
        <v>2019</v>
      </c>
      <c r="Z396" s="35" t="str">
        <f t="shared" si="8"/>
        <v>Formicoxenus</v>
      </c>
      <c r="AA396" s="30" t="s">
        <v>3464</v>
      </c>
      <c r="AB396" s="30" t="s">
        <v>3518</v>
      </c>
    </row>
    <row r="397" spans="1:28" ht="14.5" customHeight="1" x14ac:dyDescent="0.2">
      <c r="A397" s="34" t="s">
        <v>3979</v>
      </c>
      <c r="B397" s="30" t="s">
        <v>3464</v>
      </c>
      <c r="C397" s="30" t="s">
        <v>3518</v>
      </c>
      <c r="E397" s="29" t="s">
        <v>3520</v>
      </c>
      <c r="L397" s="38" t="s">
        <v>432</v>
      </c>
      <c r="M397" s="36"/>
      <c r="Z397" s="35">
        <f t="shared" si="8"/>
        <v>0</v>
      </c>
      <c r="AA397" s="30" t="s">
        <v>3464</v>
      </c>
      <c r="AB397" s="30" t="s">
        <v>3518</v>
      </c>
    </row>
    <row r="398" spans="1:28" ht="14.5" customHeight="1" x14ac:dyDescent="0.2">
      <c r="A398" s="34" t="s">
        <v>3980</v>
      </c>
      <c r="B398" s="30" t="s">
        <v>3464</v>
      </c>
      <c r="C398" s="30" t="s">
        <v>3518</v>
      </c>
      <c r="E398" s="29" t="s">
        <v>3521</v>
      </c>
      <c r="L398" s="38" t="s">
        <v>432</v>
      </c>
      <c r="M398" s="36"/>
      <c r="Z398" s="35">
        <f t="shared" si="8"/>
        <v>0</v>
      </c>
      <c r="AA398" s="30" t="s">
        <v>3464</v>
      </c>
      <c r="AB398" s="30" t="s">
        <v>3518</v>
      </c>
    </row>
    <row r="399" spans="1:28" ht="14.5" customHeight="1" x14ac:dyDescent="0.2">
      <c r="A399" s="34" t="s">
        <v>3981</v>
      </c>
      <c r="B399" s="30" t="s">
        <v>3464</v>
      </c>
      <c r="C399" s="30" t="s">
        <v>3518</v>
      </c>
      <c r="E399" s="29" t="s">
        <v>3522</v>
      </c>
      <c r="L399" s="38" t="s">
        <v>432</v>
      </c>
      <c r="M399" s="36"/>
      <c r="Z399" s="35">
        <f t="shared" si="8"/>
        <v>0</v>
      </c>
      <c r="AA399" s="30" t="s">
        <v>3464</v>
      </c>
      <c r="AB399" s="30" t="s">
        <v>3518</v>
      </c>
    </row>
    <row r="400" spans="1:28" ht="14.5" customHeight="1" x14ac:dyDescent="0.2">
      <c r="A400" s="34" t="s">
        <v>3982</v>
      </c>
      <c r="B400" s="30" t="s">
        <v>3464</v>
      </c>
      <c r="C400" s="30" t="s">
        <v>3518</v>
      </c>
      <c r="E400" s="29" t="s">
        <v>3523</v>
      </c>
      <c r="L400" s="38" t="s">
        <v>432</v>
      </c>
      <c r="M400" s="36"/>
      <c r="Z400" s="35">
        <f t="shared" si="8"/>
        <v>0</v>
      </c>
      <c r="AA400" s="30" t="s">
        <v>3464</v>
      </c>
      <c r="AB400" s="30" t="s">
        <v>3518</v>
      </c>
    </row>
    <row r="401" spans="1:28" ht="14.5" customHeight="1" x14ac:dyDescent="0.2">
      <c r="A401" s="34" t="s">
        <v>4020</v>
      </c>
      <c r="B401" s="30" t="s">
        <v>3566</v>
      </c>
      <c r="C401" s="30" t="s">
        <v>3583</v>
      </c>
      <c r="E401" s="29" t="s">
        <v>3584</v>
      </c>
      <c r="L401" s="29" t="s">
        <v>2</v>
      </c>
      <c r="M401" s="36"/>
      <c r="Z401" s="35">
        <f t="shared" si="8"/>
        <v>0</v>
      </c>
      <c r="AA401" s="30" t="s">
        <v>3566</v>
      </c>
      <c r="AB401" s="30" t="s">
        <v>3583</v>
      </c>
    </row>
    <row r="402" spans="1:28" ht="14.5" customHeight="1" x14ac:dyDescent="0.2">
      <c r="A402" s="34" t="s">
        <v>4026</v>
      </c>
      <c r="B402" s="30" t="s">
        <v>3566</v>
      </c>
      <c r="C402" s="30" t="s">
        <v>3592</v>
      </c>
      <c r="E402" s="29" t="s">
        <v>3593</v>
      </c>
      <c r="L402" s="29" t="s">
        <v>115</v>
      </c>
      <c r="M402" s="36"/>
      <c r="Z402" s="35">
        <f t="shared" si="8"/>
        <v>0</v>
      </c>
      <c r="AA402" s="30" t="s">
        <v>3566</v>
      </c>
      <c r="AB402" s="30" t="s">
        <v>3592</v>
      </c>
    </row>
    <row r="403" spans="1:28" ht="14.5" customHeight="1" x14ac:dyDescent="0.2">
      <c r="A403" s="34" t="s">
        <v>4028</v>
      </c>
      <c r="B403" s="30" t="s">
        <v>3566</v>
      </c>
      <c r="C403" s="30" t="s">
        <v>3596</v>
      </c>
      <c r="D403" s="29" t="s">
        <v>3738</v>
      </c>
      <c r="E403" s="29" t="s">
        <v>3597</v>
      </c>
      <c r="L403" s="29" t="s">
        <v>33</v>
      </c>
      <c r="M403" s="36"/>
      <c r="Z403" s="35">
        <f t="shared" si="8"/>
        <v>0</v>
      </c>
      <c r="AA403" s="30" t="s">
        <v>3566</v>
      </c>
      <c r="AB403" s="30" t="s">
        <v>3596</v>
      </c>
    </row>
    <row r="404" spans="1:28" ht="14.5" customHeight="1" x14ac:dyDescent="0.2">
      <c r="A404" s="34" t="s">
        <v>4017</v>
      </c>
      <c r="B404" s="30" t="s">
        <v>3566</v>
      </c>
      <c r="C404" s="30" t="s">
        <v>3578</v>
      </c>
      <c r="E404" s="29" t="s">
        <v>3579</v>
      </c>
      <c r="L404" s="29" t="s">
        <v>2</v>
      </c>
      <c r="M404" s="36"/>
      <c r="Z404" s="35">
        <f t="shared" si="8"/>
        <v>0</v>
      </c>
      <c r="AA404" s="30" t="s">
        <v>3566</v>
      </c>
      <c r="AB404" s="30" t="s">
        <v>3578</v>
      </c>
    </row>
    <row r="405" spans="1:28" ht="14.5" customHeight="1" x14ac:dyDescent="0.2">
      <c r="A405" s="34" t="s">
        <v>4018</v>
      </c>
      <c r="B405" s="30" t="s">
        <v>3566</v>
      </c>
      <c r="C405" s="30" t="s">
        <v>3578</v>
      </c>
      <c r="E405" s="29" t="s">
        <v>3580</v>
      </c>
      <c r="L405" s="29" t="s">
        <v>2</v>
      </c>
      <c r="M405" s="36"/>
      <c r="Z405" s="35">
        <f t="shared" si="8"/>
        <v>0</v>
      </c>
      <c r="AA405" s="30" t="s">
        <v>3566</v>
      </c>
      <c r="AB405" s="30" t="s">
        <v>3578</v>
      </c>
    </row>
    <row r="406" spans="1:28" ht="14.5" customHeight="1" x14ac:dyDescent="0.2">
      <c r="A406" s="34" t="s">
        <v>4027</v>
      </c>
      <c r="B406" s="30" t="s">
        <v>3566</v>
      </c>
      <c r="C406" s="30" t="s">
        <v>3594</v>
      </c>
      <c r="E406" s="29" t="s">
        <v>3595</v>
      </c>
      <c r="K406" s="29" t="s">
        <v>330</v>
      </c>
      <c r="L406" s="29" t="s">
        <v>3</v>
      </c>
      <c r="M406" s="40" t="s">
        <v>579</v>
      </c>
      <c r="N406" s="29" t="s">
        <v>4122</v>
      </c>
      <c r="Z406" s="35" t="str">
        <f t="shared" si="8"/>
        <v>Lasius</v>
      </c>
      <c r="AA406" s="30" t="s">
        <v>3566</v>
      </c>
      <c r="AB406" s="30" t="s">
        <v>3594</v>
      </c>
    </row>
    <row r="407" spans="1:28" ht="14.5" customHeight="1" x14ac:dyDescent="0.2">
      <c r="A407" s="34" t="s">
        <v>4014</v>
      </c>
      <c r="B407" s="30" t="s">
        <v>3566</v>
      </c>
      <c r="C407" s="30" t="s">
        <v>3572</v>
      </c>
      <c r="E407" s="29" t="s">
        <v>3573</v>
      </c>
      <c r="K407" s="29" t="s">
        <v>330</v>
      </c>
      <c r="L407" s="29" t="s">
        <v>0</v>
      </c>
      <c r="M407" s="36" t="s">
        <v>756</v>
      </c>
      <c r="Z407" s="35" t="str">
        <f t="shared" si="8"/>
        <v>Myrmica</v>
      </c>
      <c r="AA407" s="30" t="s">
        <v>3566</v>
      </c>
      <c r="AB407" s="30" t="s">
        <v>3572</v>
      </c>
    </row>
    <row r="408" spans="1:28" ht="14.5" customHeight="1" x14ac:dyDescent="0.2">
      <c r="A408" s="34" t="s">
        <v>4021</v>
      </c>
      <c r="B408" s="30" t="s">
        <v>3566</v>
      </c>
      <c r="C408" s="30" t="s">
        <v>3585</v>
      </c>
      <c r="E408" s="29" t="s">
        <v>3586</v>
      </c>
      <c r="L408" s="29" t="s">
        <v>29</v>
      </c>
      <c r="M408" s="36"/>
      <c r="Z408" s="35">
        <f t="shared" si="8"/>
        <v>0</v>
      </c>
      <c r="AA408" s="30" t="s">
        <v>3566</v>
      </c>
      <c r="AB408" s="30" t="s">
        <v>3585</v>
      </c>
    </row>
    <row r="409" spans="1:28" ht="14.5" customHeight="1" x14ac:dyDescent="0.2">
      <c r="A409" s="34" t="s">
        <v>4022</v>
      </c>
      <c r="B409" s="30" t="s">
        <v>3566</v>
      </c>
      <c r="C409" s="30" t="s">
        <v>3585</v>
      </c>
      <c r="E409" s="29" t="s">
        <v>3587</v>
      </c>
      <c r="L409" s="29" t="s">
        <v>29</v>
      </c>
      <c r="M409" s="36"/>
      <c r="Z409" s="35">
        <f t="shared" si="8"/>
        <v>0</v>
      </c>
      <c r="AA409" s="30" t="s">
        <v>3566</v>
      </c>
      <c r="AB409" s="30" t="s">
        <v>3585</v>
      </c>
    </row>
    <row r="410" spans="1:28" ht="14.5" customHeight="1" x14ac:dyDescent="0.2">
      <c r="A410" s="34" t="s">
        <v>4023</v>
      </c>
      <c r="B410" s="30" t="s">
        <v>3566</v>
      </c>
      <c r="C410" s="30" t="s">
        <v>3585</v>
      </c>
      <c r="E410" s="29" t="s">
        <v>3588</v>
      </c>
      <c r="H410"/>
      <c r="L410" s="29" t="s">
        <v>0</v>
      </c>
      <c r="M410" s="36"/>
      <c r="Z410" s="35">
        <f t="shared" si="8"/>
        <v>0</v>
      </c>
      <c r="AA410" s="30" t="s">
        <v>3566</v>
      </c>
      <c r="AB410" s="30" t="s">
        <v>3585</v>
      </c>
    </row>
    <row r="411" spans="1:28" ht="14.5" customHeight="1" x14ac:dyDescent="0.2">
      <c r="A411" s="34" t="s">
        <v>4024</v>
      </c>
      <c r="B411" s="30" t="s">
        <v>3566</v>
      </c>
      <c r="C411" s="30" t="s">
        <v>3585</v>
      </c>
      <c r="E411" s="29" t="s">
        <v>3589</v>
      </c>
      <c r="L411" s="29" t="s">
        <v>29</v>
      </c>
      <c r="M411" s="36"/>
      <c r="Z411" s="35">
        <f t="shared" si="8"/>
        <v>0</v>
      </c>
      <c r="AA411" s="30" t="s">
        <v>3566</v>
      </c>
      <c r="AB411" s="30" t="s">
        <v>3585</v>
      </c>
    </row>
    <row r="412" spans="1:28" ht="14.5" customHeight="1" x14ac:dyDescent="0.2">
      <c r="A412" s="34" t="s">
        <v>4010</v>
      </c>
      <c r="B412" s="30" t="s">
        <v>3566</v>
      </c>
      <c r="C412" s="30" t="s">
        <v>3567</v>
      </c>
      <c r="E412" s="29" t="s">
        <v>3568</v>
      </c>
      <c r="K412" s="29" t="s">
        <v>330</v>
      </c>
      <c r="L412" s="29" t="s">
        <v>0</v>
      </c>
      <c r="M412" s="36" t="s">
        <v>756</v>
      </c>
      <c r="Z412" s="35" t="str">
        <f t="shared" si="8"/>
        <v>Myrmica</v>
      </c>
      <c r="AA412" s="30" t="s">
        <v>3566</v>
      </c>
      <c r="AB412" s="30" t="s">
        <v>3567</v>
      </c>
    </row>
    <row r="413" spans="1:28" ht="14.5" customHeight="1" x14ac:dyDescent="0.2">
      <c r="A413" s="34" t="s">
        <v>4011</v>
      </c>
      <c r="B413" s="30" t="s">
        <v>3566</v>
      </c>
      <c r="C413" s="30" t="s">
        <v>3567</v>
      </c>
      <c r="E413" s="29" t="s">
        <v>3569</v>
      </c>
      <c r="K413" s="29" t="s">
        <v>330</v>
      </c>
      <c r="L413" s="29" t="s">
        <v>0</v>
      </c>
      <c r="M413" s="36" t="s">
        <v>756</v>
      </c>
      <c r="Z413" s="35" t="str">
        <f t="shared" si="8"/>
        <v>Myrmica</v>
      </c>
      <c r="AA413" s="30" t="s">
        <v>3566</v>
      </c>
      <c r="AB413" s="30" t="s">
        <v>3567</v>
      </c>
    </row>
    <row r="414" spans="1:28" ht="14.5" customHeight="1" x14ac:dyDescent="0.2">
      <c r="A414" s="34" t="s">
        <v>4012</v>
      </c>
      <c r="B414" s="30" t="s">
        <v>3566</v>
      </c>
      <c r="C414" s="30" t="s">
        <v>3567</v>
      </c>
      <c r="E414" s="29" t="s">
        <v>3570</v>
      </c>
      <c r="K414" s="29" t="s">
        <v>330</v>
      </c>
      <c r="L414" s="29" t="s">
        <v>0</v>
      </c>
      <c r="M414" s="36" t="s">
        <v>756</v>
      </c>
      <c r="Z414" s="35" t="str">
        <f t="shared" si="8"/>
        <v>Myrmica</v>
      </c>
      <c r="AA414" s="30" t="s">
        <v>3566</v>
      </c>
      <c r="AB414" s="30" t="s">
        <v>3567</v>
      </c>
    </row>
    <row r="415" spans="1:28" ht="14.5" customHeight="1" x14ac:dyDescent="0.2">
      <c r="A415" s="34" t="s">
        <v>4013</v>
      </c>
      <c r="B415" s="30" t="s">
        <v>3566</v>
      </c>
      <c r="C415" s="30" t="s">
        <v>3567</v>
      </c>
      <c r="E415" s="29" t="s">
        <v>3571</v>
      </c>
      <c r="K415" s="29" t="s">
        <v>330</v>
      </c>
      <c r="L415" s="29" t="s">
        <v>0</v>
      </c>
      <c r="M415" s="36" t="s">
        <v>756</v>
      </c>
      <c r="Z415" s="35" t="str">
        <f t="shared" si="8"/>
        <v>Myrmica</v>
      </c>
      <c r="AA415" s="30" t="s">
        <v>3566</v>
      </c>
      <c r="AB415" s="30" t="s">
        <v>3567</v>
      </c>
    </row>
    <row r="416" spans="1:28" ht="14.5" customHeight="1" x14ac:dyDescent="0.2">
      <c r="A416" s="34" t="s">
        <v>4015</v>
      </c>
      <c r="B416" s="30" t="s">
        <v>3566</v>
      </c>
      <c r="C416" s="30" t="s">
        <v>3574</v>
      </c>
      <c r="E416" s="29" t="s">
        <v>3575</v>
      </c>
      <c r="L416" s="29" t="s">
        <v>2</v>
      </c>
      <c r="M416" s="36"/>
      <c r="Z416" s="35">
        <f t="shared" si="8"/>
        <v>0</v>
      </c>
      <c r="AA416" s="30" t="s">
        <v>3566</v>
      </c>
      <c r="AB416" s="30" t="s">
        <v>3574</v>
      </c>
    </row>
    <row r="417" spans="1:28" ht="14.5" customHeight="1" x14ac:dyDescent="0.2">
      <c r="A417" s="34" t="s">
        <v>4025</v>
      </c>
      <c r="B417" s="30" t="s">
        <v>3566</v>
      </c>
      <c r="C417" s="30" t="s">
        <v>3590</v>
      </c>
      <c r="E417" s="29" t="s">
        <v>3591</v>
      </c>
      <c r="L417" s="38" t="s">
        <v>432</v>
      </c>
      <c r="M417" s="36"/>
      <c r="Z417" s="35">
        <f t="shared" si="8"/>
        <v>0</v>
      </c>
      <c r="AA417" s="30" t="s">
        <v>3566</v>
      </c>
      <c r="AB417" s="30" t="s">
        <v>3590</v>
      </c>
    </row>
    <row r="418" spans="1:28" ht="14.5" customHeight="1" x14ac:dyDescent="0.2">
      <c r="A418" s="34" t="s">
        <v>4016</v>
      </c>
      <c r="B418" s="30" t="s">
        <v>3566</v>
      </c>
      <c r="C418" s="30" t="s">
        <v>3576</v>
      </c>
      <c r="E418" s="29" t="s">
        <v>3577</v>
      </c>
      <c r="L418" s="38" t="s">
        <v>432</v>
      </c>
      <c r="M418" s="36"/>
      <c r="Z418" s="35">
        <f t="shared" si="8"/>
        <v>0</v>
      </c>
      <c r="AA418" s="30" t="s">
        <v>3566</v>
      </c>
      <c r="AB418" s="30" t="s">
        <v>3576</v>
      </c>
    </row>
    <row r="419" spans="1:28" ht="14.5" customHeight="1" x14ac:dyDescent="0.2">
      <c r="A419" s="34" t="s">
        <v>4019</v>
      </c>
      <c r="B419" s="30" t="s">
        <v>3566</v>
      </c>
      <c r="C419" s="30" t="s">
        <v>3582</v>
      </c>
      <c r="E419" s="29" t="s">
        <v>3581</v>
      </c>
      <c r="L419" s="29" t="s">
        <v>2</v>
      </c>
      <c r="M419" s="36"/>
      <c r="Z419" s="35">
        <f t="shared" si="8"/>
        <v>0</v>
      </c>
      <c r="AA419" s="30" t="s">
        <v>3566</v>
      </c>
      <c r="AB419" s="30" t="s">
        <v>3582</v>
      </c>
    </row>
    <row r="420" spans="1:28" ht="14.5" customHeight="1" x14ac:dyDescent="0.2">
      <c r="A420" s="26" t="s">
        <v>1923</v>
      </c>
      <c r="B420" s="30" t="s">
        <v>1481</v>
      </c>
      <c r="C420" s="30" t="s">
        <v>1493</v>
      </c>
      <c r="D420" s="40">
        <v>796</v>
      </c>
      <c r="E420" s="29" t="s">
        <v>1494</v>
      </c>
      <c r="K420" s="29" t="s">
        <v>330</v>
      </c>
      <c r="L420" s="29" t="s">
        <v>0</v>
      </c>
      <c r="M420" s="40" t="s">
        <v>763</v>
      </c>
      <c r="N420" s="30">
        <v>2019</v>
      </c>
      <c r="Z420" s="35" t="str">
        <f t="shared" si="8"/>
        <v>Myrmica</v>
      </c>
      <c r="AA420" s="30" t="s">
        <v>1481</v>
      </c>
      <c r="AB420" s="30" t="s">
        <v>1493</v>
      </c>
    </row>
    <row r="421" spans="1:28" ht="14.5" customHeight="1" x14ac:dyDescent="0.2">
      <c r="A421" s="34" t="s">
        <v>3070</v>
      </c>
      <c r="B421" s="30" t="s">
        <v>1481</v>
      </c>
      <c r="C421" s="30" t="s">
        <v>2677</v>
      </c>
      <c r="E421" s="29" t="s">
        <v>2678</v>
      </c>
      <c r="K421" s="30" t="s">
        <v>330</v>
      </c>
      <c r="L421" s="38" t="s">
        <v>432</v>
      </c>
      <c r="M421" s="10" t="s">
        <v>472</v>
      </c>
      <c r="N421" s="30">
        <v>2019</v>
      </c>
      <c r="Z421" s="35" t="str">
        <f t="shared" si="8"/>
        <v>Formica</v>
      </c>
      <c r="AA421" s="30" t="s">
        <v>1481</v>
      </c>
      <c r="AB421" s="30" t="s">
        <v>2677</v>
      </c>
    </row>
    <row r="422" spans="1:28" ht="14.5" customHeight="1" x14ac:dyDescent="0.2">
      <c r="A422" s="34" t="s">
        <v>3071</v>
      </c>
      <c r="B422" s="30" t="s">
        <v>1481</v>
      </c>
      <c r="C422" s="30" t="s">
        <v>2677</v>
      </c>
      <c r="E422" s="29" t="s">
        <v>2701</v>
      </c>
      <c r="L422" s="29" t="s">
        <v>34</v>
      </c>
      <c r="M422" s="36"/>
      <c r="Z422" s="35">
        <f t="shared" si="8"/>
        <v>0</v>
      </c>
      <c r="AA422" s="30" t="s">
        <v>1481</v>
      </c>
      <c r="AB422" s="30" t="s">
        <v>2677</v>
      </c>
    </row>
    <row r="423" spans="1:28" ht="14.5" customHeight="1" x14ac:dyDescent="0.2">
      <c r="A423" s="26" t="s">
        <v>3072</v>
      </c>
      <c r="B423" s="30" t="s">
        <v>1481</v>
      </c>
      <c r="C423" s="30" t="s">
        <v>2677</v>
      </c>
      <c r="E423" s="29" t="s">
        <v>2679</v>
      </c>
      <c r="K423" s="30" t="s">
        <v>330</v>
      </c>
      <c r="L423" s="38" t="s">
        <v>432</v>
      </c>
      <c r="M423" s="40" t="s">
        <v>486</v>
      </c>
      <c r="N423" s="30">
        <v>2019</v>
      </c>
      <c r="Z423" s="35" t="str">
        <f t="shared" si="8"/>
        <v>Formica</v>
      </c>
      <c r="AA423" s="30" t="s">
        <v>1481</v>
      </c>
      <c r="AB423" s="30" t="s">
        <v>2677</v>
      </c>
    </row>
    <row r="424" spans="1:28" ht="14.5" customHeight="1" x14ac:dyDescent="0.2">
      <c r="A424" s="34" t="s">
        <v>3073</v>
      </c>
      <c r="B424" s="30" t="s">
        <v>1481</v>
      </c>
      <c r="C424" s="30" t="s">
        <v>2677</v>
      </c>
      <c r="E424" s="29" t="s">
        <v>2680</v>
      </c>
      <c r="L424" s="29" t="s">
        <v>34</v>
      </c>
      <c r="M424" s="36"/>
      <c r="Z424" s="35">
        <f t="shared" si="8"/>
        <v>0</v>
      </c>
      <c r="AA424" s="30" t="s">
        <v>1481</v>
      </c>
      <c r="AB424" s="30" t="s">
        <v>2677</v>
      </c>
    </row>
    <row r="425" spans="1:28" ht="14.5" customHeight="1" x14ac:dyDescent="0.2">
      <c r="A425" s="34" t="s">
        <v>3068</v>
      </c>
      <c r="B425" s="30" t="s">
        <v>1481</v>
      </c>
      <c r="C425" s="30" t="s">
        <v>2673</v>
      </c>
      <c r="E425" s="29" t="s">
        <v>2674</v>
      </c>
      <c r="K425" s="30" t="s">
        <v>330</v>
      </c>
      <c r="L425" s="38" t="s">
        <v>432</v>
      </c>
      <c r="M425" s="36" t="s">
        <v>4121</v>
      </c>
      <c r="N425" s="30">
        <v>2019</v>
      </c>
      <c r="Z425" s="35" t="str">
        <f t="shared" si="8"/>
        <v>Formica</v>
      </c>
      <c r="AA425" s="30" t="s">
        <v>1481</v>
      </c>
      <c r="AB425" s="30" t="s">
        <v>2673</v>
      </c>
    </row>
    <row r="426" spans="1:28" ht="14.5" customHeight="1" x14ac:dyDescent="0.2">
      <c r="A426" s="26" t="s">
        <v>3069</v>
      </c>
      <c r="B426" s="30" t="s">
        <v>1481</v>
      </c>
      <c r="C426" s="30" t="s">
        <v>2675</v>
      </c>
      <c r="E426" s="29" t="s">
        <v>2676</v>
      </c>
      <c r="K426" s="30" t="s">
        <v>330</v>
      </c>
      <c r="L426" s="38" t="s">
        <v>432</v>
      </c>
      <c r="M426" s="36" t="s">
        <v>3198</v>
      </c>
      <c r="N426" s="30">
        <v>2019</v>
      </c>
      <c r="Z426" s="35">
        <f t="shared" si="8"/>
        <v>0</v>
      </c>
      <c r="AA426" s="30" t="s">
        <v>1481</v>
      </c>
      <c r="AB426" s="30" t="s">
        <v>2675</v>
      </c>
    </row>
    <row r="427" spans="1:28" ht="14.5" customHeight="1" x14ac:dyDescent="0.2">
      <c r="A427" s="34" t="s">
        <v>3074</v>
      </c>
      <c r="B427" s="30" t="s">
        <v>1481</v>
      </c>
      <c r="C427" s="30" t="s">
        <v>2681</v>
      </c>
      <c r="E427" s="29" t="s">
        <v>2682</v>
      </c>
      <c r="K427" s="30" t="s">
        <v>330</v>
      </c>
      <c r="L427" s="38" t="s">
        <v>432</v>
      </c>
      <c r="M427" s="36" t="s">
        <v>4121</v>
      </c>
      <c r="N427" s="30">
        <v>2019</v>
      </c>
      <c r="Z427" s="35" t="str">
        <f t="shared" si="8"/>
        <v>Formica</v>
      </c>
      <c r="AA427" s="30" t="s">
        <v>1481</v>
      </c>
      <c r="AB427" s="30" t="s">
        <v>2681</v>
      </c>
    </row>
    <row r="428" spans="1:28" ht="14.5" customHeight="1" x14ac:dyDescent="0.2">
      <c r="A428" s="34" t="s">
        <v>1924</v>
      </c>
      <c r="B428" s="30" t="s">
        <v>1481</v>
      </c>
      <c r="C428" s="30" t="s">
        <v>1497</v>
      </c>
      <c r="D428" s="40">
        <v>796</v>
      </c>
      <c r="E428" s="29" t="s">
        <v>1498</v>
      </c>
      <c r="K428" s="29" t="s">
        <v>330</v>
      </c>
      <c r="L428" s="29" t="s">
        <v>0</v>
      </c>
      <c r="M428" s="40" t="s">
        <v>756</v>
      </c>
      <c r="N428" s="30">
        <v>2019</v>
      </c>
      <c r="Q428" s="38"/>
      <c r="Z428" s="35" t="str">
        <f t="shared" si="8"/>
        <v>Myrmica</v>
      </c>
      <c r="AA428" s="30" t="s">
        <v>1481</v>
      </c>
      <c r="AB428" s="30" t="s">
        <v>1497</v>
      </c>
    </row>
    <row r="429" spans="1:28" ht="14.5" customHeight="1" x14ac:dyDescent="0.2">
      <c r="A429" s="26" t="s">
        <v>1925</v>
      </c>
      <c r="B429" s="30" t="s">
        <v>1481</v>
      </c>
      <c r="C429" s="30" t="s">
        <v>1495</v>
      </c>
      <c r="D429" s="40">
        <v>796</v>
      </c>
      <c r="E429" s="29" t="s">
        <v>1496</v>
      </c>
      <c r="K429" s="29" t="s">
        <v>330</v>
      </c>
      <c r="L429" s="29" t="s">
        <v>0</v>
      </c>
      <c r="M429" s="40" t="s">
        <v>763</v>
      </c>
      <c r="N429" s="30">
        <v>2019</v>
      </c>
      <c r="Z429" s="35" t="str">
        <f t="shared" si="8"/>
        <v>Myrmica</v>
      </c>
      <c r="AA429" s="30" t="s">
        <v>1481</v>
      </c>
      <c r="AB429" s="30" t="s">
        <v>1495</v>
      </c>
    </row>
    <row r="430" spans="1:28" ht="14.5" customHeight="1" x14ac:dyDescent="0.2">
      <c r="A430" s="34" t="s">
        <v>3076</v>
      </c>
      <c r="B430" s="30" t="s">
        <v>1481</v>
      </c>
      <c r="C430" s="30" t="s">
        <v>2685</v>
      </c>
      <c r="D430" s="30"/>
      <c r="E430" s="29" t="s">
        <v>2686</v>
      </c>
      <c r="K430" s="30" t="s">
        <v>330</v>
      </c>
      <c r="L430" s="38" t="s">
        <v>432</v>
      </c>
      <c r="M430" s="36" t="s">
        <v>4121</v>
      </c>
      <c r="N430" s="29">
        <v>2019</v>
      </c>
      <c r="Z430" s="35" t="str">
        <f t="shared" si="8"/>
        <v>Formica</v>
      </c>
      <c r="AA430" s="30" t="s">
        <v>1481</v>
      </c>
      <c r="AB430" s="30" t="s">
        <v>2685</v>
      </c>
    </row>
    <row r="431" spans="1:28" ht="14.5" customHeight="1" x14ac:dyDescent="0.2">
      <c r="A431" s="34" t="s">
        <v>1922</v>
      </c>
      <c r="B431" s="30" t="s">
        <v>1481</v>
      </c>
      <c r="C431" s="30" t="s">
        <v>1482</v>
      </c>
      <c r="D431" s="40">
        <v>796</v>
      </c>
      <c r="E431" s="29" t="s">
        <v>1483</v>
      </c>
      <c r="F431" s="29" t="s">
        <v>1063</v>
      </c>
      <c r="K431" s="29" t="s">
        <v>4123</v>
      </c>
      <c r="L431" s="29" t="s">
        <v>3</v>
      </c>
      <c r="M431" t="s">
        <v>602</v>
      </c>
      <c r="N431" s="30"/>
      <c r="O431" s="30"/>
      <c r="Z431" s="35" t="str">
        <f t="shared" si="8"/>
        <v>Lasius</v>
      </c>
      <c r="AA431" s="30" t="s">
        <v>1481</v>
      </c>
      <c r="AB431" s="30" t="s">
        <v>1482</v>
      </c>
    </row>
    <row r="432" spans="1:28" ht="14.5" customHeight="1" x14ac:dyDescent="0.2">
      <c r="A432" s="34" t="s">
        <v>3080</v>
      </c>
      <c r="B432" s="30" t="s">
        <v>1481</v>
      </c>
      <c r="C432" s="30" t="s">
        <v>1482</v>
      </c>
      <c r="E432" s="29" t="s">
        <v>2692</v>
      </c>
      <c r="L432" s="29" t="s">
        <v>34</v>
      </c>
      <c r="M432" s="36"/>
      <c r="Z432" s="35">
        <f t="shared" si="8"/>
        <v>0</v>
      </c>
      <c r="AA432" s="30" t="s">
        <v>1481</v>
      </c>
      <c r="AB432" s="30" t="s">
        <v>1482</v>
      </c>
    </row>
    <row r="433" spans="1:28" ht="14.5" customHeight="1" x14ac:dyDescent="0.2">
      <c r="A433" s="26" t="s">
        <v>3081</v>
      </c>
      <c r="B433" s="30" t="s">
        <v>1481</v>
      </c>
      <c r="C433" s="30" t="s">
        <v>1482</v>
      </c>
      <c r="E433" s="29" t="s">
        <v>2693</v>
      </c>
      <c r="L433" s="29" t="s">
        <v>34</v>
      </c>
      <c r="M433" s="36"/>
      <c r="Z433" s="35">
        <f t="shared" si="8"/>
        <v>0</v>
      </c>
      <c r="AA433" s="30" t="s">
        <v>1481</v>
      </c>
      <c r="AB433" s="30" t="s">
        <v>1482</v>
      </c>
    </row>
    <row r="434" spans="1:28" ht="14.5" customHeight="1" x14ac:dyDescent="0.2">
      <c r="A434" s="34" t="s">
        <v>3082</v>
      </c>
      <c r="B434" s="30" t="s">
        <v>1481</v>
      </c>
      <c r="C434" s="30" t="s">
        <v>1482</v>
      </c>
      <c r="D434" s="29" t="s">
        <v>3746</v>
      </c>
      <c r="E434" s="29" t="s">
        <v>2694</v>
      </c>
      <c r="L434" s="29" t="s">
        <v>34</v>
      </c>
      <c r="M434" s="36"/>
      <c r="Z434" s="35">
        <f t="shared" si="8"/>
        <v>0</v>
      </c>
      <c r="AA434" s="30" t="s">
        <v>1481</v>
      </c>
      <c r="AB434" s="30" t="s">
        <v>1482</v>
      </c>
    </row>
    <row r="435" spans="1:28" ht="14.5" customHeight="1" x14ac:dyDescent="0.2">
      <c r="A435" s="34" t="s">
        <v>3083</v>
      </c>
      <c r="B435" s="30" t="s">
        <v>1481</v>
      </c>
      <c r="C435" s="30" t="s">
        <v>1482</v>
      </c>
      <c r="E435" s="29" t="s">
        <v>2695</v>
      </c>
      <c r="L435" s="29" t="s">
        <v>34</v>
      </c>
      <c r="M435" s="36"/>
      <c r="Z435" s="35">
        <f t="shared" si="8"/>
        <v>0</v>
      </c>
      <c r="AA435" s="30" t="s">
        <v>1481</v>
      </c>
      <c r="AB435" s="30" t="s">
        <v>1482</v>
      </c>
    </row>
    <row r="436" spans="1:28" ht="14.5" customHeight="1" x14ac:dyDescent="0.2">
      <c r="A436" s="26" t="s">
        <v>3084</v>
      </c>
      <c r="B436" s="30" t="s">
        <v>1481</v>
      </c>
      <c r="C436" s="30" t="s">
        <v>1482</v>
      </c>
      <c r="E436" s="29" t="s">
        <v>2696</v>
      </c>
      <c r="L436" s="29" t="s">
        <v>34</v>
      </c>
      <c r="M436" s="36"/>
      <c r="Z436" s="35">
        <f t="shared" si="8"/>
        <v>0</v>
      </c>
      <c r="AA436" s="30" t="s">
        <v>1481</v>
      </c>
      <c r="AB436" s="30" t="s">
        <v>1482</v>
      </c>
    </row>
    <row r="437" spans="1:28" ht="14.5" customHeight="1" x14ac:dyDescent="0.2">
      <c r="A437" s="34" t="s">
        <v>3085</v>
      </c>
      <c r="B437" s="30" t="s">
        <v>1481</v>
      </c>
      <c r="C437" s="30" t="s">
        <v>1482</v>
      </c>
      <c r="E437" s="29" t="s">
        <v>2697</v>
      </c>
      <c r="L437" s="29" t="s">
        <v>34</v>
      </c>
      <c r="M437" s="36"/>
      <c r="Z437" s="35">
        <f t="shared" si="8"/>
        <v>0</v>
      </c>
      <c r="AA437" s="30" t="s">
        <v>1481</v>
      </c>
      <c r="AB437" s="30" t="s">
        <v>1482</v>
      </c>
    </row>
    <row r="438" spans="1:28" ht="14.5" customHeight="1" x14ac:dyDescent="0.2">
      <c r="A438" s="34" t="s">
        <v>3086</v>
      </c>
      <c r="B438" s="30" t="s">
        <v>1481</v>
      </c>
      <c r="C438" s="30" t="s">
        <v>1482</v>
      </c>
      <c r="E438" s="29" t="s">
        <v>2698</v>
      </c>
      <c r="L438" s="29" t="s">
        <v>34</v>
      </c>
      <c r="M438" s="36"/>
      <c r="Z438" s="35">
        <f t="shared" si="8"/>
        <v>0</v>
      </c>
      <c r="AA438" s="30" t="s">
        <v>1481</v>
      </c>
      <c r="AB438" s="30" t="s">
        <v>1482</v>
      </c>
    </row>
    <row r="439" spans="1:28" ht="14.5" customHeight="1" x14ac:dyDescent="0.2">
      <c r="A439" s="26" t="s">
        <v>3087</v>
      </c>
      <c r="B439" s="30" t="s">
        <v>1481</v>
      </c>
      <c r="C439" s="30" t="s">
        <v>1482</v>
      </c>
      <c r="E439" s="29" t="s">
        <v>2699</v>
      </c>
      <c r="L439" s="29" t="s">
        <v>34</v>
      </c>
      <c r="M439" s="36"/>
      <c r="Z439" s="35">
        <f t="shared" si="8"/>
        <v>0</v>
      </c>
      <c r="AA439" s="30" t="s">
        <v>1481</v>
      </c>
      <c r="AB439" s="30" t="s">
        <v>1482</v>
      </c>
    </row>
    <row r="440" spans="1:28" ht="14.5" customHeight="1" x14ac:dyDescent="0.2">
      <c r="A440" s="34" t="s">
        <v>3088</v>
      </c>
      <c r="B440" s="30" t="s">
        <v>1481</v>
      </c>
      <c r="C440" s="30" t="s">
        <v>1482</v>
      </c>
      <c r="E440" s="29" t="s">
        <v>2700</v>
      </c>
      <c r="L440" s="29" t="s">
        <v>34</v>
      </c>
      <c r="M440" s="36"/>
      <c r="Z440" s="35">
        <f t="shared" si="8"/>
        <v>0</v>
      </c>
      <c r="AA440" s="30" t="s">
        <v>1481</v>
      </c>
      <c r="AB440" s="30" t="s">
        <v>1482</v>
      </c>
    </row>
    <row r="441" spans="1:28" ht="14.5" customHeight="1" x14ac:dyDescent="0.2">
      <c r="A441" s="34" t="s">
        <v>3079</v>
      </c>
      <c r="B441" s="30" t="s">
        <v>1481</v>
      </c>
      <c r="C441" s="30" t="s">
        <v>2690</v>
      </c>
      <c r="E441" s="29" t="s">
        <v>2691</v>
      </c>
      <c r="K441" s="30" t="s">
        <v>330</v>
      </c>
      <c r="L441" s="38" t="s">
        <v>432</v>
      </c>
      <c r="M441" s="36" t="s">
        <v>4121</v>
      </c>
      <c r="N441" s="29">
        <v>2019</v>
      </c>
      <c r="Z441" s="35" t="str">
        <f t="shared" si="8"/>
        <v>Formica</v>
      </c>
      <c r="AA441" s="30" t="s">
        <v>1481</v>
      </c>
      <c r="AB441" s="30" t="s">
        <v>2690</v>
      </c>
    </row>
    <row r="442" spans="1:28" ht="14.5" customHeight="1" x14ac:dyDescent="0.2">
      <c r="A442" s="34" t="s">
        <v>3077</v>
      </c>
      <c r="B442" s="30" t="s">
        <v>1481</v>
      </c>
      <c r="C442" s="30" t="s">
        <v>2687</v>
      </c>
      <c r="E442" s="29" t="s">
        <v>2688</v>
      </c>
      <c r="K442" s="30" t="s">
        <v>330</v>
      </c>
      <c r="L442" s="38" t="s">
        <v>432</v>
      </c>
      <c r="M442" s="36" t="s">
        <v>4121</v>
      </c>
      <c r="N442" s="30">
        <v>2019</v>
      </c>
      <c r="Z442" s="35" t="str">
        <f t="shared" si="8"/>
        <v>Formica</v>
      </c>
      <c r="AA442" s="30" t="s">
        <v>1481</v>
      </c>
      <c r="AB442" s="30" t="s">
        <v>2687</v>
      </c>
    </row>
    <row r="443" spans="1:28" ht="14.5" customHeight="1" x14ac:dyDescent="0.2">
      <c r="A443" s="26" t="s">
        <v>3078</v>
      </c>
      <c r="B443" s="30" t="s">
        <v>1481</v>
      </c>
      <c r="C443" s="30" t="s">
        <v>2687</v>
      </c>
      <c r="E443" s="29" t="s">
        <v>2689</v>
      </c>
      <c r="K443" s="30" t="s">
        <v>330</v>
      </c>
      <c r="L443" s="38" t="s">
        <v>432</v>
      </c>
      <c r="M443" s="36" t="s">
        <v>4121</v>
      </c>
      <c r="N443" s="30">
        <v>2019</v>
      </c>
      <c r="Z443" s="35" t="str">
        <f t="shared" si="8"/>
        <v>Formica</v>
      </c>
      <c r="AA443" s="30" t="s">
        <v>1481</v>
      </c>
      <c r="AB443" s="30" t="s">
        <v>2687</v>
      </c>
    </row>
    <row r="444" spans="1:28" ht="14.5" customHeight="1" x14ac:dyDescent="0.2">
      <c r="A444" s="26" t="s">
        <v>3075</v>
      </c>
      <c r="B444" s="30" t="s">
        <v>1481</v>
      </c>
      <c r="C444" s="30" t="s">
        <v>2683</v>
      </c>
      <c r="E444" s="29" t="s">
        <v>2684</v>
      </c>
      <c r="L444" s="29" t="s">
        <v>34</v>
      </c>
      <c r="M444" s="36"/>
      <c r="Z444" s="35">
        <f t="shared" si="8"/>
        <v>0</v>
      </c>
      <c r="AA444" s="30" t="s">
        <v>1481</v>
      </c>
      <c r="AB444" s="30" t="s">
        <v>2683</v>
      </c>
    </row>
    <row r="445" spans="1:28" ht="14.5" customHeight="1" x14ac:dyDescent="0.2">
      <c r="A445" s="34" t="s">
        <v>4113</v>
      </c>
      <c r="B445" s="30" t="s">
        <v>3673</v>
      </c>
      <c r="C445" s="30" t="s">
        <v>3731</v>
      </c>
      <c r="E445" s="29" t="s">
        <v>3732</v>
      </c>
      <c r="L445" s="29" t="s">
        <v>3</v>
      </c>
      <c r="M445" s="36"/>
      <c r="Z445" s="35">
        <f t="shared" si="8"/>
        <v>0</v>
      </c>
      <c r="AA445" s="30" t="s">
        <v>3673</v>
      </c>
      <c r="AB445" s="30" t="s">
        <v>3731</v>
      </c>
    </row>
    <row r="446" spans="1:28" ht="14.5" customHeight="1" x14ac:dyDescent="0.2">
      <c r="A446" s="34" t="s">
        <v>4114</v>
      </c>
      <c r="B446" s="30" t="s">
        <v>3673</v>
      </c>
      <c r="C446" s="30" t="s">
        <v>3731</v>
      </c>
      <c r="E446" s="29" t="s">
        <v>3733</v>
      </c>
      <c r="L446" s="29" t="s">
        <v>3</v>
      </c>
      <c r="M446" s="36"/>
      <c r="Z446" s="35">
        <f t="shared" si="8"/>
        <v>0</v>
      </c>
      <c r="AA446" s="30" t="s">
        <v>3673</v>
      </c>
      <c r="AB446" s="30" t="s">
        <v>3731</v>
      </c>
    </row>
    <row r="447" spans="1:28" ht="14.5" customHeight="1" x14ac:dyDescent="0.2">
      <c r="A447" s="34" t="s">
        <v>4115</v>
      </c>
      <c r="B447" s="30" t="s">
        <v>3673</v>
      </c>
      <c r="C447" s="30" t="s">
        <v>3731</v>
      </c>
      <c r="E447" s="29" t="s">
        <v>3734</v>
      </c>
      <c r="L447" s="29" t="s">
        <v>22</v>
      </c>
      <c r="M447" s="36"/>
      <c r="Z447" s="35">
        <f t="shared" si="8"/>
        <v>0</v>
      </c>
      <c r="AA447" s="30" t="s">
        <v>3673</v>
      </c>
      <c r="AB447" s="30" t="s">
        <v>3731</v>
      </c>
    </row>
    <row r="448" spans="1:28" ht="14.5" customHeight="1" x14ac:dyDescent="0.2">
      <c r="A448" s="34" t="s">
        <v>4098</v>
      </c>
      <c r="B448" s="30" t="s">
        <v>3673</v>
      </c>
      <c r="C448" s="30" t="s">
        <v>3708</v>
      </c>
      <c r="E448" s="29" t="s">
        <v>3709</v>
      </c>
      <c r="L448" s="29" t="s">
        <v>22</v>
      </c>
      <c r="M448" s="36"/>
      <c r="Z448" s="35">
        <f t="shared" ref="Z448:Z511" si="9">IF(LEFT(M448,4)=LEFT(L448,4),L448,0)</f>
        <v>0</v>
      </c>
      <c r="AA448" s="30" t="s">
        <v>3673</v>
      </c>
      <c r="AB448" s="30" t="s">
        <v>3708</v>
      </c>
    </row>
    <row r="449" spans="1:28" ht="14.5" customHeight="1" x14ac:dyDescent="0.2">
      <c r="A449" s="34" t="s">
        <v>4099</v>
      </c>
      <c r="B449" s="30" t="s">
        <v>3673</v>
      </c>
      <c r="C449" s="30" t="s">
        <v>3708</v>
      </c>
      <c r="E449" s="29" t="s">
        <v>3710</v>
      </c>
      <c r="L449" s="29" t="s">
        <v>2</v>
      </c>
      <c r="M449" s="36"/>
      <c r="Z449" s="35">
        <f t="shared" si="9"/>
        <v>0</v>
      </c>
      <c r="AA449" s="30" t="s">
        <v>3673</v>
      </c>
      <c r="AB449" s="30" t="s">
        <v>3708</v>
      </c>
    </row>
    <row r="450" spans="1:28" ht="14.5" customHeight="1" x14ac:dyDescent="0.2">
      <c r="A450" s="34" t="s">
        <v>4100</v>
      </c>
      <c r="B450" s="30" t="s">
        <v>3673</v>
      </c>
      <c r="C450" s="30" t="s">
        <v>3708</v>
      </c>
      <c r="E450" s="29" t="s">
        <v>3711</v>
      </c>
      <c r="L450" s="29" t="s">
        <v>29</v>
      </c>
      <c r="M450" s="36"/>
      <c r="Z450" s="35">
        <f t="shared" si="9"/>
        <v>0</v>
      </c>
      <c r="AA450" s="30" t="s">
        <v>3673</v>
      </c>
      <c r="AB450" s="30" t="s">
        <v>3708</v>
      </c>
    </row>
    <row r="451" spans="1:28" x14ac:dyDescent="0.2">
      <c r="A451" s="34" t="s">
        <v>4108</v>
      </c>
      <c r="B451" s="30" t="s">
        <v>3673</v>
      </c>
      <c r="C451" s="30" t="s">
        <v>3723</v>
      </c>
      <c r="E451" s="29" t="s">
        <v>3724</v>
      </c>
      <c r="L451" s="29" t="s">
        <v>3</v>
      </c>
      <c r="M451" s="36"/>
      <c r="Z451" s="35">
        <f t="shared" si="9"/>
        <v>0</v>
      </c>
      <c r="AA451" s="30" t="s">
        <v>3673</v>
      </c>
      <c r="AB451" s="30" t="s">
        <v>3723</v>
      </c>
    </row>
    <row r="452" spans="1:28" x14ac:dyDescent="0.2">
      <c r="A452" s="34" t="s">
        <v>4109</v>
      </c>
      <c r="B452" s="30" t="s">
        <v>3673</v>
      </c>
      <c r="C452" s="30" t="s">
        <v>3725</v>
      </c>
      <c r="E452" s="29" t="s">
        <v>3726</v>
      </c>
      <c r="H452"/>
      <c r="L452" s="29" t="s">
        <v>0</v>
      </c>
      <c r="M452" s="36"/>
      <c r="Z452" s="35">
        <f t="shared" si="9"/>
        <v>0</v>
      </c>
      <c r="AA452" s="30" t="s">
        <v>3673</v>
      </c>
      <c r="AB452" s="30" t="s">
        <v>3725</v>
      </c>
    </row>
    <row r="453" spans="1:28" ht="14.5" customHeight="1" x14ac:dyDescent="0.2">
      <c r="A453" s="34" t="s">
        <v>4110</v>
      </c>
      <c r="B453" s="30" t="s">
        <v>3673</v>
      </c>
      <c r="C453" s="30" t="s">
        <v>3725</v>
      </c>
      <c r="E453" s="29" t="s">
        <v>3727</v>
      </c>
      <c r="L453" s="29" t="s">
        <v>0</v>
      </c>
      <c r="M453" s="36"/>
      <c r="Z453" s="35">
        <f t="shared" si="9"/>
        <v>0</v>
      </c>
      <c r="AA453" s="30" t="s">
        <v>3673</v>
      </c>
      <c r="AB453" s="30" t="s">
        <v>3725</v>
      </c>
    </row>
    <row r="454" spans="1:28" ht="14.5" customHeight="1" x14ac:dyDescent="0.2">
      <c r="A454" s="34" t="s">
        <v>4078</v>
      </c>
      <c r="B454" s="30" t="s">
        <v>3673</v>
      </c>
      <c r="C454" s="30" t="s">
        <v>3683</v>
      </c>
      <c r="E454" s="29" t="s">
        <v>3684</v>
      </c>
      <c r="L454" s="29" t="s">
        <v>3</v>
      </c>
      <c r="M454" s="36"/>
      <c r="Z454" s="35">
        <f t="shared" si="9"/>
        <v>0</v>
      </c>
      <c r="AA454" s="30" t="s">
        <v>3673</v>
      </c>
      <c r="AB454" s="30" t="s">
        <v>3683</v>
      </c>
    </row>
    <row r="455" spans="1:28" ht="14.5" customHeight="1" x14ac:dyDescent="0.2">
      <c r="A455" s="34" t="s">
        <v>4079</v>
      </c>
      <c r="B455" s="30" t="s">
        <v>3673</v>
      </c>
      <c r="C455" s="30" t="s">
        <v>3683</v>
      </c>
      <c r="E455" s="29" t="s">
        <v>3685</v>
      </c>
      <c r="L455" s="29" t="s">
        <v>22</v>
      </c>
      <c r="M455" s="36"/>
      <c r="Z455" s="35">
        <f t="shared" si="9"/>
        <v>0</v>
      </c>
      <c r="AA455" s="30" t="s">
        <v>3673</v>
      </c>
      <c r="AB455" s="30" t="s">
        <v>3683</v>
      </c>
    </row>
    <row r="456" spans="1:28" ht="14.5" customHeight="1" x14ac:dyDescent="0.2">
      <c r="A456" s="34" t="s">
        <v>4080</v>
      </c>
      <c r="B456" s="30" t="s">
        <v>3673</v>
      </c>
      <c r="C456" s="30" t="s">
        <v>3683</v>
      </c>
      <c r="E456" s="29" t="s">
        <v>3686</v>
      </c>
      <c r="L456" s="29" t="s">
        <v>22</v>
      </c>
      <c r="M456" s="36"/>
      <c r="Z456" s="35">
        <f t="shared" si="9"/>
        <v>0</v>
      </c>
      <c r="AA456" s="30" t="s">
        <v>3673</v>
      </c>
      <c r="AB456" s="30" t="s">
        <v>3683</v>
      </c>
    </row>
    <row r="457" spans="1:28" ht="14.5" customHeight="1" x14ac:dyDescent="0.2">
      <c r="A457" s="34" t="s">
        <v>4081</v>
      </c>
      <c r="B457" s="30" t="s">
        <v>3673</v>
      </c>
      <c r="C457" s="30" t="s">
        <v>3683</v>
      </c>
      <c r="E457" s="29" t="s">
        <v>3687</v>
      </c>
      <c r="L457" s="29" t="s">
        <v>22</v>
      </c>
      <c r="M457" s="36"/>
      <c r="Z457" s="35">
        <f t="shared" si="9"/>
        <v>0</v>
      </c>
      <c r="AA457" s="30" t="s">
        <v>3673</v>
      </c>
      <c r="AB457" s="30" t="s">
        <v>3683</v>
      </c>
    </row>
    <row r="458" spans="1:28" ht="14.5" customHeight="1" x14ac:dyDescent="0.2">
      <c r="A458" s="34" t="s">
        <v>4082</v>
      </c>
      <c r="B458" s="30" t="s">
        <v>3673</v>
      </c>
      <c r="C458" s="30" t="s">
        <v>3683</v>
      </c>
      <c r="E458" s="29" t="s">
        <v>3688</v>
      </c>
      <c r="L458" s="29" t="s">
        <v>22</v>
      </c>
      <c r="M458" s="36"/>
      <c r="Z458" s="35">
        <f t="shared" si="9"/>
        <v>0</v>
      </c>
      <c r="AA458" s="30" t="s">
        <v>3673</v>
      </c>
      <c r="AB458" s="30" t="s">
        <v>3683</v>
      </c>
    </row>
    <row r="459" spans="1:28" ht="14.5" customHeight="1" x14ac:dyDescent="0.2">
      <c r="A459" s="34" t="s">
        <v>4077</v>
      </c>
      <c r="B459" s="30" t="s">
        <v>3673</v>
      </c>
      <c r="C459" s="30" t="s">
        <v>3681</v>
      </c>
      <c r="E459" s="29" t="s">
        <v>3682</v>
      </c>
      <c r="L459" s="29" t="s">
        <v>22</v>
      </c>
      <c r="M459" s="36"/>
      <c r="Z459" s="35">
        <f t="shared" si="9"/>
        <v>0</v>
      </c>
      <c r="AA459" s="30" t="s">
        <v>3673</v>
      </c>
      <c r="AB459" s="30" t="s">
        <v>3681</v>
      </c>
    </row>
    <row r="460" spans="1:28" ht="14.5" customHeight="1" x14ac:dyDescent="0.2">
      <c r="A460" s="34" t="s">
        <v>4116</v>
      </c>
      <c r="B460" s="30" t="s">
        <v>3673</v>
      </c>
      <c r="C460" s="30" t="s">
        <v>3735</v>
      </c>
      <c r="D460" s="29" t="s">
        <v>2142</v>
      </c>
      <c r="E460" s="29" t="s">
        <v>3736</v>
      </c>
      <c r="L460" s="29" t="s">
        <v>3</v>
      </c>
      <c r="M460" s="36"/>
      <c r="Z460" s="35">
        <f t="shared" si="9"/>
        <v>0</v>
      </c>
      <c r="AA460" s="30" t="s">
        <v>3673</v>
      </c>
      <c r="AB460" s="30" t="s">
        <v>3735</v>
      </c>
    </row>
    <row r="461" spans="1:28" ht="14.5" customHeight="1" x14ac:dyDescent="0.2">
      <c r="A461" s="34" t="s">
        <v>4074</v>
      </c>
      <c r="B461" s="30" t="s">
        <v>3673</v>
      </c>
      <c r="C461" s="30" t="s">
        <v>3677</v>
      </c>
      <c r="E461" s="29" t="s">
        <v>3678</v>
      </c>
      <c r="L461" s="29" t="s">
        <v>22</v>
      </c>
      <c r="M461" s="36"/>
      <c r="Z461" s="35">
        <f t="shared" si="9"/>
        <v>0</v>
      </c>
      <c r="AA461" s="30" t="s">
        <v>3673</v>
      </c>
      <c r="AB461" s="30" t="s">
        <v>3677</v>
      </c>
    </row>
    <row r="462" spans="1:28" ht="14.5" customHeight="1" x14ac:dyDescent="0.2">
      <c r="A462" s="34" t="s">
        <v>4075</v>
      </c>
      <c r="B462" s="30" t="s">
        <v>3673</v>
      </c>
      <c r="C462" s="30" t="s">
        <v>3677</v>
      </c>
      <c r="E462" s="29" t="s">
        <v>3679</v>
      </c>
      <c r="K462" s="29" t="s">
        <v>330</v>
      </c>
      <c r="L462" s="29" t="s">
        <v>830</v>
      </c>
      <c r="M462" s="40" t="s">
        <v>829</v>
      </c>
      <c r="N462" s="29" t="s">
        <v>4122</v>
      </c>
      <c r="Z462" s="35" t="str">
        <f t="shared" si="9"/>
        <v>Solenopsis</v>
      </c>
      <c r="AA462" s="30" t="s">
        <v>3673</v>
      </c>
      <c r="AB462" s="30" t="s">
        <v>3677</v>
      </c>
    </row>
    <row r="463" spans="1:28" ht="14.5" customHeight="1" x14ac:dyDescent="0.2">
      <c r="A463" s="34" t="s">
        <v>4076</v>
      </c>
      <c r="B463" s="30" t="s">
        <v>3673</v>
      </c>
      <c r="C463" s="30" t="s">
        <v>3677</v>
      </c>
      <c r="E463" s="29" t="s">
        <v>3680</v>
      </c>
      <c r="K463" s="29" t="s">
        <v>330</v>
      </c>
      <c r="L463" s="29" t="s">
        <v>830</v>
      </c>
      <c r="M463" s="40" t="s">
        <v>829</v>
      </c>
      <c r="N463" s="29" t="s">
        <v>4122</v>
      </c>
      <c r="Z463" s="35" t="str">
        <f t="shared" si="9"/>
        <v>Solenopsis</v>
      </c>
      <c r="AA463" s="30" t="s">
        <v>3673</v>
      </c>
      <c r="AB463" s="30" t="s">
        <v>3677</v>
      </c>
    </row>
    <row r="464" spans="1:28" ht="14.5" customHeight="1" x14ac:dyDescent="0.2">
      <c r="A464" s="34" t="s">
        <v>4090</v>
      </c>
      <c r="B464" s="30" t="s">
        <v>3673</v>
      </c>
      <c r="C464" s="30" t="s">
        <v>3698</v>
      </c>
      <c r="E464" s="29" t="s">
        <v>3699</v>
      </c>
      <c r="H464"/>
      <c r="L464" s="29" t="s">
        <v>0</v>
      </c>
      <c r="M464" s="36"/>
      <c r="Z464" s="35">
        <f t="shared" si="9"/>
        <v>0</v>
      </c>
      <c r="AA464" s="30" t="s">
        <v>3673</v>
      </c>
      <c r="AB464" s="30" t="s">
        <v>3698</v>
      </c>
    </row>
    <row r="465" spans="1:28" ht="14.5" customHeight="1" x14ac:dyDescent="0.2">
      <c r="A465" s="34" t="s">
        <v>4091</v>
      </c>
      <c r="B465" s="30" t="s">
        <v>3673</v>
      </c>
      <c r="C465" s="30" t="s">
        <v>3698</v>
      </c>
      <c r="E465" s="29" t="s">
        <v>3700</v>
      </c>
      <c r="L465" s="29" t="s">
        <v>0</v>
      </c>
      <c r="M465" s="36"/>
      <c r="Z465" s="35">
        <f t="shared" si="9"/>
        <v>0</v>
      </c>
      <c r="AA465" s="30" t="s">
        <v>3673</v>
      </c>
      <c r="AB465" s="30" t="s">
        <v>3698</v>
      </c>
    </row>
    <row r="466" spans="1:28" ht="14.5" customHeight="1" x14ac:dyDescent="0.2">
      <c r="A466" s="34" t="s">
        <v>4092</v>
      </c>
      <c r="B466" s="30" t="s">
        <v>3673</v>
      </c>
      <c r="C466" s="30" t="s">
        <v>3698</v>
      </c>
      <c r="E466" s="29" t="s">
        <v>3701</v>
      </c>
      <c r="L466" s="29" t="s">
        <v>0</v>
      </c>
      <c r="M466" s="36"/>
      <c r="Z466" s="35">
        <f t="shared" si="9"/>
        <v>0</v>
      </c>
      <c r="AA466" s="30" t="s">
        <v>3673</v>
      </c>
      <c r="AB466" s="30" t="s">
        <v>3698</v>
      </c>
    </row>
    <row r="467" spans="1:28" ht="14.5" customHeight="1" x14ac:dyDescent="0.2">
      <c r="A467" s="34" t="s">
        <v>4093</v>
      </c>
      <c r="B467" s="30" t="s">
        <v>3673</v>
      </c>
      <c r="C467" s="30" t="s">
        <v>3698</v>
      </c>
      <c r="E467" s="29" t="s">
        <v>3702</v>
      </c>
      <c r="H467"/>
      <c r="L467" s="29" t="s">
        <v>0</v>
      </c>
      <c r="M467" s="36"/>
      <c r="Z467" s="35">
        <f t="shared" si="9"/>
        <v>0</v>
      </c>
      <c r="AA467" s="30" t="s">
        <v>3673</v>
      </c>
      <c r="AB467" s="30" t="s">
        <v>3698</v>
      </c>
    </row>
    <row r="468" spans="1:28" ht="14.5" customHeight="1" x14ac:dyDescent="0.2">
      <c r="A468" s="34" t="s">
        <v>4101</v>
      </c>
      <c r="B468" s="30" t="s">
        <v>3673</v>
      </c>
      <c r="C468" s="30" t="s">
        <v>3712</v>
      </c>
      <c r="E468" s="29" t="s">
        <v>3713</v>
      </c>
      <c r="L468" s="29" t="s">
        <v>29</v>
      </c>
      <c r="M468" s="36"/>
      <c r="Z468" s="35">
        <f t="shared" si="9"/>
        <v>0</v>
      </c>
      <c r="AA468" s="30" t="s">
        <v>3673</v>
      </c>
      <c r="AB468" s="30" t="s">
        <v>3712</v>
      </c>
    </row>
    <row r="469" spans="1:28" ht="14.5" customHeight="1" x14ac:dyDescent="0.2">
      <c r="A469" s="34" t="s">
        <v>4102</v>
      </c>
      <c r="B469" s="30" t="s">
        <v>3673</v>
      </c>
      <c r="C469" s="30" t="s">
        <v>3712</v>
      </c>
      <c r="E469" s="29" t="s">
        <v>3714</v>
      </c>
      <c r="L469" s="29" t="s">
        <v>3</v>
      </c>
      <c r="M469" s="36"/>
      <c r="Z469" s="35">
        <f t="shared" si="9"/>
        <v>0</v>
      </c>
      <c r="AA469" s="30" t="s">
        <v>3673</v>
      </c>
      <c r="AB469" s="30" t="s">
        <v>3712</v>
      </c>
    </row>
    <row r="470" spans="1:28" ht="14.5" customHeight="1" x14ac:dyDescent="0.2">
      <c r="A470" s="34" t="s">
        <v>4111</v>
      </c>
      <c r="B470" s="30" t="s">
        <v>3673</v>
      </c>
      <c r="C470" s="30" t="s">
        <v>3728</v>
      </c>
      <c r="E470" s="29" t="s">
        <v>3729</v>
      </c>
      <c r="L470" s="29" t="s">
        <v>3</v>
      </c>
      <c r="M470" s="36"/>
      <c r="Z470" s="35">
        <f t="shared" si="9"/>
        <v>0</v>
      </c>
      <c r="AA470" s="30" t="s">
        <v>3673</v>
      </c>
      <c r="AB470" s="30" t="s">
        <v>3728</v>
      </c>
    </row>
    <row r="471" spans="1:28" x14ac:dyDescent="0.2">
      <c r="A471" s="34" t="s">
        <v>4112</v>
      </c>
      <c r="B471" s="30" t="s">
        <v>3673</v>
      </c>
      <c r="C471" s="30" t="s">
        <v>3728</v>
      </c>
      <c r="E471" s="29" t="s">
        <v>3730</v>
      </c>
      <c r="L471" s="29" t="s">
        <v>0</v>
      </c>
      <c r="M471" s="36"/>
      <c r="Z471" s="35">
        <f t="shared" si="9"/>
        <v>0</v>
      </c>
      <c r="AA471" s="30" t="s">
        <v>3673</v>
      </c>
      <c r="AB471" s="30" t="s">
        <v>3728</v>
      </c>
    </row>
    <row r="472" spans="1:28" ht="14.5" customHeight="1" x14ac:dyDescent="0.2">
      <c r="A472" s="34" t="s">
        <v>4072</v>
      </c>
      <c r="B472" s="30" t="s">
        <v>3673</v>
      </c>
      <c r="C472" s="30" t="s">
        <v>3674</v>
      </c>
      <c r="E472" s="29" t="s">
        <v>3675</v>
      </c>
      <c r="L472" s="29" t="s">
        <v>115</v>
      </c>
      <c r="M472" s="36"/>
      <c r="Z472" s="35">
        <f t="shared" si="9"/>
        <v>0</v>
      </c>
      <c r="AA472" s="30" t="s">
        <v>3673</v>
      </c>
      <c r="AB472" s="30" t="s">
        <v>3674</v>
      </c>
    </row>
    <row r="473" spans="1:28" ht="14.5" customHeight="1" x14ac:dyDescent="0.2">
      <c r="A473" s="34" t="s">
        <v>4073</v>
      </c>
      <c r="B473" s="30" t="s">
        <v>3673</v>
      </c>
      <c r="C473" s="30" t="s">
        <v>3674</v>
      </c>
      <c r="E473" s="29" t="s">
        <v>3676</v>
      </c>
      <c r="L473" s="29" t="s">
        <v>115</v>
      </c>
      <c r="M473" s="36"/>
      <c r="Z473" s="35">
        <f t="shared" si="9"/>
        <v>0</v>
      </c>
      <c r="AA473" s="30" t="s">
        <v>3673</v>
      </c>
      <c r="AB473" s="30" t="s">
        <v>3674</v>
      </c>
    </row>
    <row r="474" spans="1:28" ht="14.5" customHeight="1" x14ac:dyDescent="0.2">
      <c r="A474" s="34" t="s">
        <v>4083</v>
      </c>
      <c r="B474" s="30" t="s">
        <v>3673</v>
      </c>
      <c r="C474" s="30" t="s">
        <v>3689</v>
      </c>
      <c r="E474" s="29" t="s">
        <v>3690</v>
      </c>
      <c r="L474" s="29" t="s">
        <v>22</v>
      </c>
      <c r="M474" s="36"/>
      <c r="Z474" s="35">
        <f t="shared" si="9"/>
        <v>0</v>
      </c>
      <c r="AA474" s="30" t="s">
        <v>3673</v>
      </c>
      <c r="AB474" s="30" t="s">
        <v>3689</v>
      </c>
    </row>
    <row r="475" spans="1:28" ht="14.5" customHeight="1" x14ac:dyDescent="0.2">
      <c r="A475" s="34" t="s">
        <v>4084</v>
      </c>
      <c r="B475" s="30" t="s">
        <v>3673</v>
      </c>
      <c r="C475" s="30" t="s">
        <v>3689</v>
      </c>
      <c r="E475" s="29" t="s">
        <v>3691</v>
      </c>
      <c r="L475" s="29" t="s">
        <v>3</v>
      </c>
      <c r="M475" s="36"/>
      <c r="Z475" s="35">
        <f t="shared" si="9"/>
        <v>0</v>
      </c>
      <c r="AA475" s="30" t="s">
        <v>3673</v>
      </c>
      <c r="AB475" s="30" t="s">
        <v>3689</v>
      </c>
    </row>
    <row r="476" spans="1:28" ht="14.5" customHeight="1" x14ac:dyDescent="0.2">
      <c r="A476" s="34" t="s">
        <v>4085</v>
      </c>
      <c r="B476" s="30" t="s">
        <v>3673</v>
      </c>
      <c r="C476" s="30" t="s">
        <v>3689</v>
      </c>
      <c r="E476" s="29" t="s">
        <v>3692</v>
      </c>
      <c r="K476" s="29" t="s">
        <v>330</v>
      </c>
      <c r="L476" s="29" t="s">
        <v>830</v>
      </c>
      <c r="M476" s="40" t="s">
        <v>829</v>
      </c>
      <c r="N476" s="29" t="s">
        <v>4122</v>
      </c>
      <c r="Z476" s="35" t="str">
        <f t="shared" si="9"/>
        <v>Solenopsis</v>
      </c>
      <c r="AA476" s="30" t="s">
        <v>3673</v>
      </c>
      <c r="AB476" s="30" t="s">
        <v>3689</v>
      </c>
    </row>
    <row r="477" spans="1:28" ht="14.5" customHeight="1" x14ac:dyDescent="0.2">
      <c r="A477" s="34" t="s">
        <v>4086</v>
      </c>
      <c r="B477" s="30" t="s">
        <v>3673</v>
      </c>
      <c r="C477" s="30" t="s">
        <v>3689</v>
      </c>
      <c r="E477" s="29" t="s">
        <v>3693</v>
      </c>
      <c r="K477" s="29" t="s">
        <v>330</v>
      </c>
      <c r="L477" s="29" t="s">
        <v>830</v>
      </c>
      <c r="M477" s="40" t="s">
        <v>829</v>
      </c>
      <c r="N477" s="29" t="s">
        <v>4122</v>
      </c>
      <c r="Z477" s="35" t="str">
        <f t="shared" si="9"/>
        <v>Solenopsis</v>
      </c>
      <c r="AA477" s="30" t="s">
        <v>3673</v>
      </c>
      <c r="AB477" s="30" t="s">
        <v>3689</v>
      </c>
    </row>
    <row r="478" spans="1:28" ht="14.5" customHeight="1" x14ac:dyDescent="0.2">
      <c r="A478" s="34" t="s">
        <v>4087</v>
      </c>
      <c r="B478" s="30" t="s">
        <v>3673</v>
      </c>
      <c r="C478" s="30" t="s">
        <v>3689</v>
      </c>
      <c r="E478" s="29" t="s">
        <v>3694</v>
      </c>
      <c r="K478" s="29" t="s">
        <v>330</v>
      </c>
      <c r="L478" s="29" t="s">
        <v>830</v>
      </c>
      <c r="M478" s="40" t="s">
        <v>829</v>
      </c>
      <c r="N478" s="29" t="s">
        <v>4122</v>
      </c>
      <c r="Z478" s="35" t="str">
        <f t="shared" si="9"/>
        <v>Solenopsis</v>
      </c>
      <c r="AA478" s="30" t="s">
        <v>3673</v>
      </c>
      <c r="AB478" s="30" t="s">
        <v>3689</v>
      </c>
    </row>
    <row r="479" spans="1:28" ht="14.5" customHeight="1" x14ac:dyDescent="0.2">
      <c r="A479" s="34" t="s">
        <v>4094</v>
      </c>
      <c r="B479" s="30" t="s">
        <v>3673</v>
      </c>
      <c r="C479" s="30" t="s">
        <v>3703</v>
      </c>
      <c r="E479" s="29" t="s">
        <v>3704</v>
      </c>
      <c r="L479" s="29" t="s">
        <v>22</v>
      </c>
      <c r="M479" s="36"/>
      <c r="Z479" s="35">
        <f t="shared" si="9"/>
        <v>0</v>
      </c>
      <c r="AA479" s="30" t="s">
        <v>3673</v>
      </c>
      <c r="AB479" s="30" t="s">
        <v>3703</v>
      </c>
    </row>
    <row r="480" spans="1:28" ht="14.5" customHeight="1" x14ac:dyDescent="0.2">
      <c r="A480" s="34" t="s">
        <v>4095</v>
      </c>
      <c r="B480" s="30" t="s">
        <v>3673</v>
      </c>
      <c r="C480" s="30" t="s">
        <v>3703</v>
      </c>
      <c r="E480" s="29" t="s">
        <v>3705</v>
      </c>
      <c r="L480" s="29" t="s">
        <v>3</v>
      </c>
      <c r="M480" s="36"/>
      <c r="Z480" s="35">
        <f t="shared" si="9"/>
        <v>0</v>
      </c>
      <c r="AA480" s="30" t="s">
        <v>3673</v>
      </c>
      <c r="AB480" s="30" t="s">
        <v>3703</v>
      </c>
    </row>
    <row r="481" spans="1:28" ht="14.5" customHeight="1" x14ac:dyDescent="0.2">
      <c r="A481" s="34" t="s">
        <v>4096</v>
      </c>
      <c r="B481" s="30" t="s">
        <v>3673</v>
      </c>
      <c r="C481" s="30" t="s">
        <v>3703</v>
      </c>
      <c r="E481" s="29" t="s">
        <v>3706</v>
      </c>
      <c r="L481" s="29" t="s">
        <v>2</v>
      </c>
      <c r="M481" s="36"/>
      <c r="Z481" s="35">
        <f t="shared" si="9"/>
        <v>0</v>
      </c>
      <c r="AA481" s="30" t="s">
        <v>3673</v>
      </c>
      <c r="AB481" s="30" t="s">
        <v>3703</v>
      </c>
    </row>
    <row r="482" spans="1:28" ht="14.5" customHeight="1" x14ac:dyDescent="0.2">
      <c r="A482" s="34" t="s">
        <v>4097</v>
      </c>
      <c r="B482" s="30" t="s">
        <v>3673</v>
      </c>
      <c r="C482" s="30" t="s">
        <v>3703</v>
      </c>
      <c r="E482" s="29" t="s">
        <v>3707</v>
      </c>
      <c r="K482" s="29" t="s">
        <v>330</v>
      </c>
      <c r="L482" s="29" t="s">
        <v>830</v>
      </c>
      <c r="M482" s="40" t="s">
        <v>829</v>
      </c>
      <c r="N482" s="29" t="s">
        <v>4122</v>
      </c>
      <c r="Z482" s="35" t="str">
        <f t="shared" si="9"/>
        <v>Solenopsis</v>
      </c>
      <c r="AA482" s="30" t="s">
        <v>3673</v>
      </c>
      <c r="AB482" s="30" t="s">
        <v>3703</v>
      </c>
    </row>
    <row r="483" spans="1:28" ht="14.5" customHeight="1" x14ac:dyDescent="0.2">
      <c r="A483" s="34" t="s">
        <v>4088</v>
      </c>
      <c r="B483" s="30" t="s">
        <v>3673</v>
      </c>
      <c r="C483" s="30" t="s">
        <v>3695</v>
      </c>
      <c r="E483" s="29" t="s">
        <v>3696</v>
      </c>
      <c r="K483" s="29" t="s">
        <v>330</v>
      </c>
      <c r="L483" s="29" t="s">
        <v>830</v>
      </c>
      <c r="M483" s="40" t="s">
        <v>829</v>
      </c>
      <c r="N483" s="29" t="s">
        <v>4122</v>
      </c>
      <c r="Z483" s="35" t="str">
        <f t="shared" si="9"/>
        <v>Solenopsis</v>
      </c>
      <c r="AA483" s="30" t="s">
        <v>3673</v>
      </c>
      <c r="AB483" s="30" t="s">
        <v>3695</v>
      </c>
    </row>
    <row r="484" spans="1:28" ht="14.5" customHeight="1" x14ac:dyDescent="0.2">
      <c r="A484" s="34" t="s">
        <v>4089</v>
      </c>
      <c r="B484" s="30" t="s">
        <v>3673</v>
      </c>
      <c r="C484" s="30" t="s">
        <v>3695</v>
      </c>
      <c r="E484" s="29" t="s">
        <v>3697</v>
      </c>
      <c r="L484" s="29" t="s">
        <v>0</v>
      </c>
      <c r="M484" s="36"/>
      <c r="Z484" s="35">
        <f t="shared" si="9"/>
        <v>0</v>
      </c>
      <c r="AA484" s="30" t="s">
        <v>3673</v>
      </c>
      <c r="AB484" s="30" t="s">
        <v>3695</v>
      </c>
    </row>
    <row r="485" spans="1:28" ht="14.5" customHeight="1" x14ac:dyDescent="0.2">
      <c r="A485" s="34" t="s">
        <v>4103</v>
      </c>
      <c r="B485" s="30" t="s">
        <v>3673</v>
      </c>
      <c r="C485" s="30" t="s">
        <v>3715</v>
      </c>
      <c r="E485" s="29" t="s">
        <v>3716</v>
      </c>
      <c r="L485" s="29" t="s">
        <v>2</v>
      </c>
      <c r="M485" s="36"/>
      <c r="Z485" s="35">
        <f t="shared" si="9"/>
        <v>0</v>
      </c>
      <c r="AA485" s="30" t="s">
        <v>3673</v>
      </c>
      <c r="AB485" s="30" t="s">
        <v>3715</v>
      </c>
    </row>
    <row r="486" spans="1:28" ht="14.5" customHeight="1" x14ac:dyDescent="0.2">
      <c r="A486" s="34" t="s">
        <v>4104</v>
      </c>
      <c r="B486" s="30" t="s">
        <v>3673</v>
      </c>
      <c r="C486" s="30" t="s">
        <v>3715</v>
      </c>
      <c r="E486" s="29" t="s">
        <v>3717</v>
      </c>
      <c r="L486" s="29" t="s">
        <v>2</v>
      </c>
      <c r="M486" s="36"/>
      <c r="Z486" s="35">
        <f t="shared" si="9"/>
        <v>0</v>
      </c>
      <c r="AA486" s="30" t="s">
        <v>3673</v>
      </c>
      <c r="AB486" s="30" t="s">
        <v>3715</v>
      </c>
    </row>
    <row r="487" spans="1:28" ht="14.5" customHeight="1" x14ac:dyDescent="0.2">
      <c r="A487" s="34" t="s">
        <v>4105</v>
      </c>
      <c r="B487" s="30" t="s">
        <v>3673</v>
      </c>
      <c r="C487" s="30" t="s">
        <v>3715</v>
      </c>
      <c r="E487" s="29" t="s">
        <v>3718</v>
      </c>
      <c r="L487" s="29" t="s">
        <v>29</v>
      </c>
      <c r="M487" s="36"/>
      <c r="Z487" s="35">
        <f t="shared" si="9"/>
        <v>0</v>
      </c>
      <c r="AA487" s="30" t="s">
        <v>3673</v>
      </c>
      <c r="AB487" s="30" t="s">
        <v>3715</v>
      </c>
    </row>
    <row r="488" spans="1:28" ht="14.5" customHeight="1" x14ac:dyDescent="0.2">
      <c r="A488" s="34" t="s">
        <v>3748</v>
      </c>
      <c r="B488" s="30" t="s">
        <v>3673</v>
      </c>
      <c r="C488" s="30" t="s">
        <v>3715</v>
      </c>
      <c r="E488" s="29" t="s">
        <v>3719</v>
      </c>
      <c r="L488" s="29" t="s">
        <v>29</v>
      </c>
      <c r="M488" s="36"/>
      <c r="Z488" s="35">
        <f t="shared" si="9"/>
        <v>0</v>
      </c>
      <c r="AA488" s="30" t="s">
        <v>3673</v>
      </c>
      <c r="AB488" s="30" t="s">
        <v>3715</v>
      </c>
    </row>
    <row r="489" spans="1:28" ht="14.5" customHeight="1" x14ac:dyDescent="0.2">
      <c r="A489" s="34" t="s">
        <v>4106</v>
      </c>
      <c r="B489" s="30" t="s">
        <v>3673</v>
      </c>
      <c r="C489" s="30" t="s">
        <v>3720</v>
      </c>
      <c r="E489" s="29" t="s">
        <v>3721</v>
      </c>
      <c r="L489" s="29" t="s">
        <v>3</v>
      </c>
      <c r="M489" s="36"/>
      <c r="Z489" s="35">
        <f t="shared" si="9"/>
        <v>0</v>
      </c>
      <c r="AA489" s="30" t="s">
        <v>3673</v>
      </c>
      <c r="AB489" s="30" t="s">
        <v>3720</v>
      </c>
    </row>
    <row r="490" spans="1:28" ht="14.5" customHeight="1" x14ac:dyDescent="0.2">
      <c r="A490" s="34" t="s">
        <v>4107</v>
      </c>
      <c r="B490" s="30" t="s">
        <v>3673</v>
      </c>
      <c r="C490" s="30" t="s">
        <v>3720</v>
      </c>
      <c r="E490" s="29" t="s">
        <v>3722</v>
      </c>
      <c r="L490" s="29" t="s">
        <v>3</v>
      </c>
      <c r="M490" s="36"/>
      <c r="Z490" s="35">
        <f t="shared" si="9"/>
        <v>0</v>
      </c>
      <c r="AA490" s="30" t="s">
        <v>3673</v>
      </c>
      <c r="AB490" s="30" t="s">
        <v>3720</v>
      </c>
    </row>
    <row r="491" spans="1:28" ht="14.5" customHeight="1" x14ac:dyDescent="0.2">
      <c r="A491" s="26" t="s">
        <v>1354</v>
      </c>
      <c r="B491" s="30" t="s">
        <v>329</v>
      </c>
      <c r="C491" s="30" t="s">
        <v>166</v>
      </c>
      <c r="D491" s="29">
        <v>796</v>
      </c>
      <c r="E491" s="29" t="s">
        <v>173</v>
      </c>
      <c r="F491" s="29">
        <v>10</v>
      </c>
      <c r="L491" s="29" t="s">
        <v>3</v>
      </c>
      <c r="M491" s="36"/>
      <c r="Z491" s="35">
        <f t="shared" si="9"/>
        <v>0</v>
      </c>
      <c r="AA491" s="30" t="s">
        <v>329</v>
      </c>
      <c r="AB491" s="30" t="s">
        <v>166</v>
      </c>
    </row>
    <row r="492" spans="1:28" ht="14.5" customHeight="1" x14ac:dyDescent="0.2">
      <c r="A492" s="34" t="s">
        <v>1361</v>
      </c>
      <c r="B492" s="30" t="s">
        <v>329</v>
      </c>
      <c r="C492" s="30" t="s">
        <v>188</v>
      </c>
      <c r="D492" s="29">
        <v>796</v>
      </c>
      <c r="E492" s="29" t="s">
        <v>189</v>
      </c>
      <c r="F492" s="29">
        <v>10</v>
      </c>
      <c r="L492" s="29" t="s">
        <v>3</v>
      </c>
      <c r="M492" s="36"/>
      <c r="Z492" s="35">
        <f t="shared" si="9"/>
        <v>0</v>
      </c>
      <c r="AA492" s="30" t="s">
        <v>329</v>
      </c>
      <c r="AB492" s="30" t="s">
        <v>188</v>
      </c>
    </row>
    <row r="493" spans="1:28" ht="14.5" customHeight="1" x14ac:dyDescent="0.2">
      <c r="A493" s="26" t="s">
        <v>1362</v>
      </c>
      <c r="B493" s="30" t="s">
        <v>329</v>
      </c>
      <c r="C493" s="30" t="s">
        <v>188</v>
      </c>
      <c r="D493" s="29">
        <v>796</v>
      </c>
      <c r="E493" s="29" t="s">
        <v>190</v>
      </c>
      <c r="F493" s="29">
        <v>10</v>
      </c>
      <c r="L493" s="29" t="s">
        <v>3</v>
      </c>
      <c r="M493" s="36"/>
      <c r="Z493" s="35">
        <f t="shared" si="9"/>
        <v>0</v>
      </c>
      <c r="AA493" s="30" t="s">
        <v>329</v>
      </c>
      <c r="AB493" s="30" t="s">
        <v>188</v>
      </c>
    </row>
    <row r="494" spans="1:28" ht="14.5" customHeight="1" x14ac:dyDescent="0.2">
      <c r="A494" s="34" t="s">
        <v>1363</v>
      </c>
      <c r="B494" s="30" t="s">
        <v>329</v>
      </c>
      <c r="C494" s="30" t="s">
        <v>188</v>
      </c>
      <c r="D494" s="29">
        <v>796</v>
      </c>
      <c r="E494" s="29" t="s">
        <v>191</v>
      </c>
      <c r="F494" s="29">
        <v>10</v>
      </c>
      <c r="L494" s="29" t="s">
        <v>3</v>
      </c>
      <c r="M494" s="36"/>
      <c r="Z494" s="35">
        <f t="shared" si="9"/>
        <v>0</v>
      </c>
      <c r="AA494" s="30" t="s">
        <v>329</v>
      </c>
      <c r="AB494" s="30" t="s">
        <v>188</v>
      </c>
    </row>
    <row r="495" spans="1:28" ht="14.5" customHeight="1" x14ac:dyDescent="0.2">
      <c r="A495" s="26" t="s">
        <v>1364</v>
      </c>
      <c r="B495" s="30" t="s">
        <v>329</v>
      </c>
      <c r="C495" s="30" t="s">
        <v>188</v>
      </c>
      <c r="D495" s="29">
        <v>796</v>
      </c>
      <c r="E495" s="29" t="s">
        <v>192</v>
      </c>
      <c r="F495" s="29">
        <v>10</v>
      </c>
      <c r="K495" s="29" t="s">
        <v>4123</v>
      </c>
      <c r="L495" s="29" t="s">
        <v>3</v>
      </c>
      <c r="M495" t="s">
        <v>602</v>
      </c>
      <c r="Z495" s="35" t="str">
        <f t="shared" si="9"/>
        <v>Lasius</v>
      </c>
      <c r="AA495" s="30" t="s">
        <v>329</v>
      </c>
      <c r="AB495" s="30" t="s">
        <v>188</v>
      </c>
    </row>
    <row r="496" spans="1:28" ht="14.5" customHeight="1" x14ac:dyDescent="0.2">
      <c r="A496" s="34" t="s">
        <v>1365</v>
      </c>
      <c r="B496" s="30" t="s">
        <v>329</v>
      </c>
      <c r="C496" s="30" t="s">
        <v>188</v>
      </c>
      <c r="D496" s="29">
        <v>796</v>
      </c>
      <c r="E496" s="29" t="s">
        <v>193</v>
      </c>
      <c r="F496" s="29">
        <v>10</v>
      </c>
      <c r="K496" s="29" t="s">
        <v>4123</v>
      </c>
      <c r="L496" s="29" t="s">
        <v>3</v>
      </c>
      <c r="M496" t="s">
        <v>602</v>
      </c>
      <c r="Z496" s="35" t="str">
        <f t="shared" si="9"/>
        <v>Lasius</v>
      </c>
      <c r="AA496" s="30" t="s">
        <v>329</v>
      </c>
      <c r="AB496" s="30" t="s">
        <v>188</v>
      </c>
    </row>
    <row r="497" spans="1:28" ht="14.5" customHeight="1" x14ac:dyDescent="0.2">
      <c r="A497" s="26" t="s">
        <v>1368</v>
      </c>
      <c r="B497" s="30" t="s">
        <v>329</v>
      </c>
      <c r="C497" s="30" t="s">
        <v>197</v>
      </c>
      <c r="D497" s="29">
        <v>796</v>
      </c>
      <c r="E497" s="29" t="s">
        <v>198</v>
      </c>
      <c r="F497" s="29">
        <v>10</v>
      </c>
      <c r="L497" s="29" t="s">
        <v>3</v>
      </c>
      <c r="M497" s="36"/>
      <c r="Z497" s="35">
        <f t="shared" si="9"/>
        <v>0</v>
      </c>
      <c r="AA497" s="30" t="s">
        <v>329</v>
      </c>
      <c r="AB497" s="30" t="s">
        <v>197</v>
      </c>
    </row>
    <row r="498" spans="1:28" ht="14.5" customHeight="1" x14ac:dyDescent="0.2">
      <c r="A498" s="26" t="s">
        <v>1352</v>
      </c>
      <c r="B498" s="30" t="s">
        <v>329</v>
      </c>
      <c r="C498" s="30" t="s">
        <v>165</v>
      </c>
      <c r="D498" s="29">
        <v>796</v>
      </c>
      <c r="E498" s="29" t="s">
        <v>171</v>
      </c>
      <c r="F498" s="29">
        <v>10</v>
      </c>
      <c r="K498" s="29" t="s">
        <v>4123</v>
      </c>
      <c r="L498" s="29" t="s">
        <v>3</v>
      </c>
      <c r="M498" t="s">
        <v>602</v>
      </c>
      <c r="Z498" s="35" t="str">
        <f t="shared" si="9"/>
        <v>Lasius</v>
      </c>
      <c r="AA498" s="30" t="s">
        <v>329</v>
      </c>
      <c r="AB498" s="30" t="s">
        <v>165</v>
      </c>
    </row>
    <row r="499" spans="1:28" ht="14.5" customHeight="1" x14ac:dyDescent="0.2">
      <c r="A499" s="34" t="s">
        <v>1353</v>
      </c>
      <c r="B499" s="30" t="s">
        <v>329</v>
      </c>
      <c r="C499" s="30" t="s">
        <v>165</v>
      </c>
      <c r="D499" s="29">
        <v>796</v>
      </c>
      <c r="E499" s="29" t="s">
        <v>172</v>
      </c>
      <c r="F499" s="29">
        <v>10</v>
      </c>
      <c r="L499" s="29" t="s">
        <v>3</v>
      </c>
      <c r="M499" s="36"/>
      <c r="Z499" s="35">
        <f t="shared" si="9"/>
        <v>0</v>
      </c>
      <c r="AA499" s="30" t="s">
        <v>329</v>
      </c>
      <c r="AB499" s="30" t="s">
        <v>165</v>
      </c>
    </row>
    <row r="500" spans="1:28" ht="14.5" customHeight="1" x14ac:dyDescent="0.2">
      <c r="A500" s="34" t="s">
        <v>1349</v>
      </c>
      <c r="B500" s="30" t="s">
        <v>329</v>
      </c>
      <c r="C500" s="30" t="s">
        <v>163</v>
      </c>
      <c r="D500" s="29">
        <v>796</v>
      </c>
      <c r="E500" s="29" t="s">
        <v>169</v>
      </c>
      <c r="F500" s="28">
        <v>3</v>
      </c>
      <c r="G500" s="28"/>
      <c r="H500" s="28"/>
      <c r="I500" s="28"/>
      <c r="J500" s="28"/>
      <c r="K500" s="28" t="s">
        <v>4118</v>
      </c>
      <c r="L500" s="29" t="s">
        <v>0</v>
      </c>
      <c r="M500" s="37" t="s">
        <v>763</v>
      </c>
      <c r="N500" s="30">
        <v>2019</v>
      </c>
      <c r="O500" s="30"/>
      <c r="P500" s="35"/>
      <c r="Z500" s="35" t="str">
        <f t="shared" si="9"/>
        <v>Myrmica</v>
      </c>
      <c r="AA500" s="30" t="s">
        <v>329</v>
      </c>
      <c r="AB500" s="30" t="s">
        <v>163</v>
      </c>
    </row>
    <row r="501" spans="1:28" ht="14.5" customHeight="1" x14ac:dyDescent="0.2">
      <c r="A501" s="26" t="s">
        <v>1366</v>
      </c>
      <c r="B501" s="30" t="s">
        <v>329</v>
      </c>
      <c r="C501" s="30" t="s">
        <v>194</v>
      </c>
      <c r="D501" s="29">
        <v>796</v>
      </c>
      <c r="E501" s="29" t="s">
        <v>195</v>
      </c>
      <c r="F501" s="29">
        <v>10</v>
      </c>
      <c r="L501" s="29" t="s">
        <v>3</v>
      </c>
      <c r="M501" s="36"/>
      <c r="Z501" s="35">
        <f t="shared" si="9"/>
        <v>0</v>
      </c>
      <c r="AA501" s="30" t="s">
        <v>329</v>
      </c>
      <c r="AB501" s="30" t="s">
        <v>194</v>
      </c>
    </row>
    <row r="502" spans="1:28" ht="14.5" customHeight="1" x14ac:dyDescent="0.2">
      <c r="A502" s="34" t="s">
        <v>1367</v>
      </c>
      <c r="B502" s="30" t="s">
        <v>329</v>
      </c>
      <c r="C502" s="30" t="s">
        <v>194</v>
      </c>
      <c r="D502" s="30">
        <v>796</v>
      </c>
      <c r="E502" s="30" t="s">
        <v>196</v>
      </c>
      <c r="F502" s="30">
        <v>10</v>
      </c>
      <c r="G502" s="30"/>
      <c r="H502" s="30"/>
      <c r="I502" s="30"/>
      <c r="J502" s="30"/>
      <c r="K502" s="29" t="s">
        <v>4123</v>
      </c>
      <c r="L502" s="29" t="s">
        <v>3</v>
      </c>
      <c r="M502" t="s">
        <v>602</v>
      </c>
      <c r="N502" s="30"/>
      <c r="O502" s="30"/>
      <c r="P502" s="30"/>
      <c r="Q502" s="30"/>
      <c r="R502" s="30"/>
      <c r="S502" s="30"/>
      <c r="T502" s="30"/>
      <c r="Z502" s="35" t="str">
        <f t="shared" si="9"/>
        <v>Lasius</v>
      </c>
      <c r="AA502" s="30" t="s">
        <v>329</v>
      </c>
      <c r="AB502" s="30" t="s">
        <v>194</v>
      </c>
    </row>
    <row r="503" spans="1:28" ht="14.5" customHeight="1" x14ac:dyDescent="0.2">
      <c r="A503" s="26" t="s">
        <v>1370</v>
      </c>
      <c r="B503" s="30" t="s">
        <v>329</v>
      </c>
      <c r="C503" s="30" t="s">
        <v>194</v>
      </c>
      <c r="D503" s="29">
        <v>796</v>
      </c>
      <c r="E503" s="29" t="s">
        <v>201</v>
      </c>
      <c r="F503" s="29">
        <v>10</v>
      </c>
      <c r="L503" s="29" t="s">
        <v>3</v>
      </c>
      <c r="M503" s="36"/>
      <c r="Z503" s="35">
        <f t="shared" si="9"/>
        <v>0</v>
      </c>
      <c r="AA503" s="30" t="s">
        <v>329</v>
      </c>
      <c r="AB503" s="30" t="s">
        <v>194</v>
      </c>
    </row>
    <row r="504" spans="1:28" ht="14.5" customHeight="1" x14ac:dyDescent="0.2">
      <c r="A504" s="34" t="s">
        <v>1355</v>
      </c>
      <c r="B504" s="30" t="s">
        <v>329</v>
      </c>
      <c r="C504" s="30" t="s">
        <v>179</v>
      </c>
      <c r="D504" s="29">
        <v>796</v>
      </c>
      <c r="E504" s="29" t="s">
        <v>177</v>
      </c>
      <c r="F504" s="29" t="s">
        <v>178</v>
      </c>
      <c r="L504" s="29" t="s">
        <v>3</v>
      </c>
      <c r="M504" s="36"/>
      <c r="Z504" s="35">
        <f t="shared" si="9"/>
        <v>0</v>
      </c>
      <c r="AA504" s="30" t="s">
        <v>329</v>
      </c>
      <c r="AB504" s="30" t="s">
        <v>179</v>
      </c>
    </row>
    <row r="505" spans="1:28" ht="14.5" customHeight="1" x14ac:dyDescent="0.2">
      <c r="A505" s="34" t="s">
        <v>1371</v>
      </c>
      <c r="B505" s="30" t="s">
        <v>329</v>
      </c>
      <c r="C505" s="30" t="s">
        <v>202</v>
      </c>
      <c r="D505" s="29">
        <v>796</v>
      </c>
      <c r="E505" s="29" t="s">
        <v>203</v>
      </c>
      <c r="F505" s="29">
        <v>10</v>
      </c>
      <c r="L505" s="29" t="s">
        <v>3</v>
      </c>
      <c r="M505" s="36"/>
      <c r="Z505" s="35">
        <f t="shared" si="9"/>
        <v>0</v>
      </c>
      <c r="AA505" s="30" t="s">
        <v>329</v>
      </c>
      <c r="AB505" s="30" t="s">
        <v>202</v>
      </c>
    </row>
    <row r="506" spans="1:28" ht="14.5" customHeight="1" x14ac:dyDescent="0.2">
      <c r="A506" s="26" t="s">
        <v>1372</v>
      </c>
      <c r="B506" s="30" t="s">
        <v>329</v>
      </c>
      <c r="C506" s="30" t="s">
        <v>206</v>
      </c>
      <c r="D506" s="29">
        <v>796</v>
      </c>
      <c r="E506" s="29" t="s">
        <v>205</v>
      </c>
      <c r="F506" s="29">
        <v>10</v>
      </c>
      <c r="K506" s="29" t="s">
        <v>4123</v>
      </c>
      <c r="L506" s="29" t="s">
        <v>3</v>
      </c>
      <c r="M506" t="s">
        <v>602</v>
      </c>
      <c r="Z506" s="35" t="str">
        <f t="shared" si="9"/>
        <v>Lasius</v>
      </c>
      <c r="AA506" s="30" t="s">
        <v>329</v>
      </c>
      <c r="AB506" s="30" t="s">
        <v>206</v>
      </c>
    </row>
    <row r="507" spans="1:28" ht="14.5" customHeight="1" x14ac:dyDescent="0.2">
      <c r="A507" s="34" t="s">
        <v>1373</v>
      </c>
      <c r="B507" s="30" t="s">
        <v>329</v>
      </c>
      <c r="C507" s="30" t="s">
        <v>206</v>
      </c>
      <c r="D507" s="29">
        <v>796</v>
      </c>
      <c r="E507" s="29" t="s">
        <v>204</v>
      </c>
      <c r="F507" s="29">
        <v>10</v>
      </c>
      <c r="L507" s="29" t="s">
        <v>3</v>
      </c>
      <c r="M507" s="36"/>
      <c r="Z507" s="35">
        <f t="shared" si="9"/>
        <v>0</v>
      </c>
      <c r="AA507" s="30" t="s">
        <v>329</v>
      </c>
      <c r="AB507" s="30" t="s">
        <v>206</v>
      </c>
    </row>
    <row r="508" spans="1:28" ht="14.5" customHeight="1" x14ac:dyDescent="0.2">
      <c r="A508" s="26" t="s">
        <v>1350</v>
      </c>
      <c r="B508" s="30" t="s">
        <v>329</v>
      </c>
      <c r="C508" s="30" t="s">
        <v>164</v>
      </c>
      <c r="D508" s="29">
        <v>796</v>
      </c>
      <c r="E508" s="29" t="s">
        <v>170</v>
      </c>
      <c r="F508" s="29">
        <v>10</v>
      </c>
      <c r="L508" s="29" t="s">
        <v>3</v>
      </c>
      <c r="M508" s="36"/>
      <c r="Z508" s="35">
        <f t="shared" si="9"/>
        <v>0</v>
      </c>
      <c r="AA508" s="30" t="s">
        <v>329</v>
      </c>
      <c r="AB508" s="30" t="s">
        <v>164</v>
      </c>
    </row>
    <row r="509" spans="1:28" ht="14.5" customHeight="1" x14ac:dyDescent="0.2">
      <c r="A509" s="34" t="s">
        <v>1351</v>
      </c>
      <c r="B509" s="30" t="s">
        <v>329</v>
      </c>
      <c r="C509" s="30" t="s">
        <v>164</v>
      </c>
      <c r="D509" s="29">
        <v>796</v>
      </c>
      <c r="E509" s="29" t="s">
        <v>174</v>
      </c>
      <c r="F509" s="29" t="s">
        <v>175</v>
      </c>
      <c r="K509" s="29" t="s">
        <v>330</v>
      </c>
      <c r="L509" s="29" t="s">
        <v>176</v>
      </c>
      <c r="M509" s="36" t="s">
        <v>409</v>
      </c>
      <c r="N509" s="30">
        <v>2019</v>
      </c>
      <c r="Z509" s="35" t="str">
        <f t="shared" si="9"/>
        <v>Colobopsis</v>
      </c>
      <c r="AA509" s="30" t="s">
        <v>329</v>
      </c>
      <c r="AB509" s="30" t="s">
        <v>164</v>
      </c>
    </row>
    <row r="510" spans="1:28" ht="14.5" customHeight="1" x14ac:dyDescent="0.2">
      <c r="A510" s="26" t="s">
        <v>1356</v>
      </c>
      <c r="B510" s="30" t="s">
        <v>329</v>
      </c>
      <c r="C510" s="30" t="s">
        <v>180</v>
      </c>
      <c r="D510" s="29">
        <v>796</v>
      </c>
      <c r="E510" s="29" t="s">
        <v>181</v>
      </c>
      <c r="F510" s="29" t="s">
        <v>175</v>
      </c>
      <c r="L510" s="29" t="s">
        <v>21</v>
      </c>
      <c r="M510" s="36"/>
      <c r="Z510" s="35">
        <f t="shared" si="9"/>
        <v>0</v>
      </c>
      <c r="AA510" s="30" t="s">
        <v>329</v>
      </c>
      <c r="AB510" s="30" t="s">
        <v>180</v>
      </c>
    </row>
    <row r="511" spans="1:28" ht="14.5" customHeight="1" x14ac:dyDescent="0.2">
      <c r="A511" s="34" t="s">
        <v>1357</v>
      </c>
      <c r="B511" s="30" t="s">
        <v>329</v>
      </c>
      <c r="C511" s="30" t="s">
        <v>180</v>
      </c>
      <c r="D511" s="29">
        <v>796</v>
      </c>
      <c r="E511" s="29" t="s">
        <v>182</v>
      </c>
      <c r="F511" s="29" t="s">
        <v>175</v>
      </c>
      <c r="K511" s="29" t="s">
        <v>330</v>
      </c>
      <c r="L511" s="29" t="s">
        <v>3</v>
      </c>
      <c r="M511" s="36" t="s">
        <v>579</v>
      </c>
      <c r="N511" s="29" t="s">
        <v>4122</v>
      </c>
      <c r="Z511" s="35" t="str">
        <f t="shared" si="9"/>
        <v>Lasius</v>
      </c>
      <c r="AA511" s="30" t="s">
        <v>329</v>
      </c>
      <c r="AB511" s="30" t="s">
        <v>180</v>
      </c>
    </row>
    <row r="512" spans="1:28" ht="14.5" customHeight="1" x14ac:dyDescent="0.2">
      <c r="A512" s="26" t="s">
        <v>1358</v>
      </c>
      <c r="B512" s="30" t="s">
        <v>329</v>
      </c>
      <c r="C512" s="30" t="s">
        <v>180</v>
      </c>
      <c r="D512" s="29">
        <v>796</v>
      </c>
      <c r="E512" s="29" t="s">
        <v>183</v>
      </c>
      <c r="F512" s="29" t="s">
        <v>178</v>
      </c>
      <c r="L512" s="29" t="s">
        <v>115</v>
      </c>
      <c r="M512" s="36"/>
      <c r="Z512" s="35">
        <f t="shared" ref="Z512:Z575" si="10">IF(LEFT(M512,4)=LEFT(L512,4),L512,0)</f>
        <v>0</v>
      </c>
      <c r="AA512" s="30" t="s">
        <v>329</v>
      </c>
      <c r="AB512" s="30" t="s">
        <v>180</v>
      </c>
    </row>
    <row r="513" spans="1:28" ht="14.5" customHeight="1" x14ac:dyDescent="0.2">
      <c r="A513" s="34" t="s">
        <v>1359</v>
      </c>
      <c r="B513" s="30" t="s">
        <v>329</v>
      </c>
      <c r="C513" s="30" t="s">
        <v>180</v>
      </c>
      <c r="D513" s="29">
        <v>796</v>
      </c>
      <c r="E513" s="29" t="s">
        <v>184</v>
      </c>
      <c r="F513" s="29" t="s">
        <v>186</v>
      </c>
      <c r="G513" s="29">
        <v>1</v>
      </c>
      <c r="J513" s="29">
        <v>1</v>
      </c>
      <c r="L513" s="29" t="s">
        <v>115</v>
      </c>
      <c r="M513" s="36"/>
      <c r="Z513" s="35">
        <f t="shared" si="10"/>
        <v>0</v>
      </c>
      <c r="AA513" s="30" t="s">
        <v>329</v>
      </c>
      <c r="AB513" s="30" t="s">
        <v>180</v>
      </c>
    </row>
    <row r="514" spans="1:28" ht="14.5" customHeight="1" x14ac:dyDescent="0.2">
      <c r="A514" s="26" t="s">
        <v>1360</v>
      </c>
      <c r="B514" s="30" t="s">
        <v>329</v>
      </c>
      <c r="C514" s="30" t="s">
        <v>180</v>
      </c>
      <c r="D514" s="29">
        <v>796</v>
      </c>
      <c r="E514" s="29" t="s">
        <v>185</v>
      </c>
      <c r="F514" s="29" t="s">
        <v>187</v>
      </c>
      <c r="G514" s="29">
        <v>1</v>
      </c>
      <c r="J514" s="29">
        <v>10</v>
      </c>
      <c r="L514" s="29" t="s">
        <v>115</v>
      </c>
      <c r="M514" s="36"/>
      <c r="Z514" s="35">
        <f t="shared" si="10"/>
        <v>0</v>
      </c>
      <c r="AA514" s="30" t="s">
        <v>329</v>
      </c>
      <c r="AB514" s="30" t="s">
        <v>180</v>
      </c>
    </row>
    <row r="515" spans="1:28" ht="14.5" customHeight="1" x14ac:dyDescent="0.2">
      <c r="A515" s="34" t="s">
        <v>1369</v>
      </c>
      <c r="B515" s="30" t="s">
        <v>329</v>
      </c>
      <c r="C515" s="30" t="s">
        <v>199</v>
      </c>
      <c r="D515" s="29">
        <v>796</v>
      </c>
      <c r="E515" s="29" t="s">
        <v>200</v>
      </c>
      <c r="F515" s="29">
        <v>10</v>
      </c>
      <c r="L515" s="29" t="s">
        <v>2</v>
      </c>
      <c r="M515" s="36"/>
      <c r="Z515" s="35">
        <f t="shared" si="10"/>
        <v>0</v>
      </c>
      <c r="AA515" s="30" t="s">
        <v>329</v>
      </c>
      <c r="AB515" s="30" t="s">
        <v>199</v>
      </c>
    </row>
    <row r="516" spans="1:28" ht="14.5" customHeight="1" x14ac:dyDescent="0.2">
      <c r="A516" s="34" t="s">
        <v>1347</v>
      </c>
      <c r="B516" s="30" t="s">
        <v>329</v>
      </c>
      <c r="C516" s="30">
        <v>281301</v>
      </c>
      <c r="D516" s="29">
        <v>796</v>
      </c>
      <c r="E516" s="29" t="s">
        <v>167</v>
      </c>
      <c r="F516" s="29">
        <v>10</v>
      </c>
      <c r="L516" s="29" t="s">
        <v>29</v>
      </c>
      <c r="M516" s="36"/>
      <c r="Z516" s="35">
        <f t="shared" si="10"/>
        <v>0</v>
      </c>
      <c r="AA516" s="30" t="s">
        <v>329</v>
      </c>
      <c r="AB516" s="30">
        <v>281301</v>
      </c>
    </row>
    <row r="517" spans="1:28" ht="14.5" customHeight="1" x14ac:dyDescent="0.2">
      <c r="A517" s="26" t="s">
        <v>1348</v>
      </c>
      <c r="B517" s="30" t="s">
        <v>329</v>
      </c>
      <c r="C517" s="30">
        <v>281301</v>
      </c>
      <c r="D517" s="29">
        <v>796</v>
      </c>
      <c r="E517" s="29" t="s">
        <v>168</v>
      </c>
      <c r="F517" s="29">
        <v>10</v>
      </c>
      <c r="L517" s="29" t="s">
        <v>29</v>
      </c>
      <c r="M517" s="36"/>
      <c r="Z517" s="35">
        <f t="shared" si="10"/>
        <v>0</v>
      </c>
      <c r="AA517" s="30" t="s">
        <v>329</v>
      </c>
      <c r="AB517" s="30">
        <v>281301</v>
      </c>
    </row>
    <row r="518" spans="1:28" ht="14.5" customHeight="1" x14ac:dyDescent="0.2">
      <c r="A518" s="26" t="s">
        <v>1374</v>
      </c>
      <c r="B518" s="30" t="s">
        <v>329</v>
      </c>
      <c r="C518" s="30" t="s">
        <v>207</v>
      </c>
      <c r="D518" s="29">
        <v>796</v>
      </c>
      <c r="E518" s="29" t="s">
        <v>208</v>
      </c>
      <c r="F518" s="29">
        <v>10</v>
      </c>
      <c r="K518" s="29" t="s">
        <v>4123</v>
      </c>
      <c r="L518" s="29" t="s">
        <v>3</v>
      </c>
      <c r="M518" t="s">
        <v>602</v>
      </c>
      <c r="Z518" s="35" t="str">
        <f t="shared" si="10"/>
        <v>Lasius</v>
      </c>
      <c r="AA518" s="30" t="s">
        <v>329</v>
      </c>
      <c r="AB518" s="30" t="s">
        <v>207</v>
      </c>
    </row>
    <row r="519" spans="1:28" ht="14.5" customHeight="1" x14ac:dyDescent="0.2">
      <c r="A519" s="34" t="s">
        <v>1375</v>
      </c>
      <c r="B519" s="30" t="s">
        <v>329</v>
      </c>
      <c r="C519" s="30" t="s">
        <v>207</v>
      </c>
      <c r="D519" s="29">
        <v>796</v>
      </c>
      <c r="E519" s="29" t="s">
        <v>209</v>
      </c>
      <c r="F519" s="29">
        <v>10</v>
      </c>
      <c r="K519" s="29" t="s">
        <v>4123</v>
      </c>
      <c r="L519" s="29" t="s">
        <v>3</v>
      </c>
      <c r="M519" t="s">
        <v>602</v>
      </c>
      <c r="Z519" s="35" t="str">
        <f t="shared" si="10"/>
        <v>Lasius</v>
      </c>
      <c r="AA519" s="30" t="s">
        <v>329</v>
      </c>
      <c r="AB519" s="30" t="s">
        <v>207</v>
      </c>
    </row>
    <row r="520" spans="1:28" ht="14.5" customHeight="1" x14ac:dyDescent="0.2">
      <c r="A520" s="26" t="s">
        <v>1376</v>
      </c>
      <c r="B520" s="30" t="s">
        <v>329</v>
      </c>
      <c r="C520" s="30" t="s">
        <v>207</v>
      </c>
      <c r="D520" s="30">
        <v>796</v>
      </c>
      <c r="E520" s="30" t="s">
        <v>210</v>
      </c>
      <c r="F520" s="30">
        <v>10</v>
      </c>
      <c r="G520" s="30"/>
      <c r="H520" s="30"/>
      <c r="I520" s="30"/>
      <c r="J520" s="30"/>
      <c r="K520" s="30"/>
      <c r="L520" s="29" t="s">
        <v>3</v>
      </c>
      <c r="M520" s="34"/>
      <c r="N520" s="30"/>
      <c r="O520" s="30"/>
      <c r="Z520" s="35">
        <f t="shared" si="10"/>
        <v>0</v>
      </c>
      <c r="AA520" s="30" t="s">
        <v>329</v>
      </c>
      <c r="AB520" s="30" t="s">
        <v>207</v>
      </c>
    </row>
    <row r="521" spans="1:28" ht="14.5" customHeight="1" x14ac:dyDescent="0.2">
      <c r="A521" s="34" t="s">
        <v>1377</v>
      </c>
      <c r="B521" s="30" t="s">
        <v>329</v>
      </c>
      <c r="C521" s="30" t="s">
        <v>211</v>
      </c>
      <c r="D521" s="30">
        <v>796</v>
      </c>
      <c r="E521" s="30" t="s">
        <v>212</v>
      </c>
      <c r="F521" s="30">
        <v>10</v>
      </c>
      <c r="G521" s="30"/>
      <c r="H521" s="30"/>
      <c r="I521" s="30"/>
      <c r="J521" s="30"/>
      <c r="K521" s="30"/>
      <c r="L521" s="29" t="s">
        <v>3</v>
      </c>
      <c r="M521" s="34"/>
      <c r="N521" s="30"/>
      <c r="O521" s="30"/>
      <c r="Z521" s="35">
        <f t="shared" si="10"/>
        <v>0</v>
      </c>
      <c r="AA521" s="30" t="s">
        <v>329</v>
      </c>
      <c r="AB521" s="30" t="s">
        <v>211</v>
      </c>
    </row>
    <row r="522" spans="1:28" ht="14.5" customHeight="1" x14ac:dyDescent="0.2">
      <c r="A522" s="26" t="s">
        <v>1378</v>
      </c>
      <c r="B522" s="30" t="s">
        <v>329</v>
      </c>
      <c r="C522" s="30" t="s">
        <v>211</v>
      </c>
      <c r="D522" s="30">
        <v>796</v>
      </c>
      <c r="E522" s="30" t="s">
        <v>213</v>
      </c>
      <c r="F522" s="30">
        <v>10</v>
      </c>
      <c r="G522" s="30"/>
      <c r="H522" s="30"/>
      <c r="I522" s="30"/>
      <c r="J522" s="30"/>
      <c r="K522" s="30"/>
      <c r="L522" s="29" t="s">
        <v>3</v>
      </c>
      <c r="M522" s="34"/>
      <c r="N522" s="30"/>
      <c r="O522" s="30"/>
      <c r="P522" s="30"/>
      <c r="Z522" s="35">
        <f t="shared" si="10"/>
        <v>0</v>
      </c>
      <c r="AA522" s="30" t="s">
        <v>329</v>
      </c>
      <c r="AB522" s="30" t="s">
        <v>211</v>
      </c>
    </row>
    <row r="523" spans="1:28" ht="14.5" customHeight="1" x14ac:dyDescent="0.2">
      <c r="A523" s="26" t="s">
        <v>1957</v>
      </c>
      <c r="B523" s="30" t="s">
        <v>1535</v>
      </c>
      <c r="C523" s="30" t="s">
        <v>1543</v>
      </c>
      <c r="E523" s="29" t="s">
        <v>1544</v>
      </c>
      <c r="M523" s="36"/>
      <c r="Z523" s="35">
        <f t="shared" si="10"/>
        <v>0</v>
      </c>
      <c r="AA523" s="30" t="s">
        <v>1535</v>
      </c>
      <c r="AB523" s="30" t="s">
        <v>1543</v>
      </c>
    </row>
    <row r="524" spans="1:28" ht="14.5" customHeight="1" x14ac:dyDescent="0.2">
      <c r="A524" s="34" t="s">
        <v>1958</v>
      </c>
      <c r="B524" s="30" t="s">
        <v>1535</v>
      </c>
      <c r="C524" s="30" t="s">
        <v>1543</v>
      </c>
      <c r="E524" s="29" t="s">
        <v>1545</v>
      </c>
      <c r="M524" s="36"/>
      <c r="Z524" s="35">
        <f t="shared" si="10"/>
        <v>0</v>
      </c>
      <c r="AA524" s="30" t="s">
        <v>1535</v>
      </c>
      <c r="AB524" s="30" t="s">
        <v>1543</v>
      </c>
    </row>
    <row r="525" spans="1:28" ht="14.5" customHeight="1" x14ac:dyDescent="0.2">
      <c r="A525" s="26" t="s">
        <v>2037</v>
      </c>
      <c r="B525" s="30" t="s">
        <v>1535</v>
      </c>
      <c r="C525" s="30" t="s">
        <v>1670</v>
      </c>
      <c r="E525" s="29" t="s">
        <v>1671</v>
      </c>
      <c r="L525" s="29" t="s">
        <v>115</v>
      </c>
      <c r="M525" s="36"/>
      <c r="Z525" s="35">
        <f t="shared" si="10"/>
        <v>0</v>
      </c>
      <c r="AA525" s="30" t="s">
        <v>1535</v>
      </c>
      <c r="AB525" s="30" t="s">
        <v>1670</v>
      </c>
    </row>
    <row r="526" spans="1:28" ht="14.5" customHeight="1" x14ac:dyDescent="0.2">
      <c r="A526" s="34" t="s">
        <v>2032</v>
      </c>
      <c r="B526" s="30" t="s">
        <v>1535</v>
      </c>
      <c r="C526" s="30" t="s">
        <v>1661</v>
      </c>
      <c r="E526" s="29" t="s">
        <v>1662</v>
      </c>
      <c r="L526" s="29" t="s">
        <v>12</v>
      </c>
      <c r="M526" s="36"/>
      <c r="Z526" s="35">
        <f t="shared" si="10"/>
        <v>0</v>
      </c>
      <c r="AA526" s="30" t="s">
        <v>1535</v>
      </c>
      <c r="AB526" s="30" t="s">
        <v>1661</v>
      </c>
    </row>
    <row r="527" spans="1:28" ht="14.5" customHeight="1" x14ac:dyDescent="0.2">
      <c r="A527" s="26" t="s">
        <v>1953</v>
      </c>
      <c r="B527" s="30" t="s">
        <v>1535</v>
      </c>
      <c r="C527" s="30" t="s">
        <v>1536</v>
      </c>
      <c r="E527" s="29" t="s">
        <v>1537</v>
      </c>
      <c r="M527" s="36"/>
      <c r="Z527" s="35">
        <f t="shared" si="10"/>
        <v>0</v>
      </c>
      <c r="AA527" s="30" t="s">
        <v>1535</v>
      </c>
      <c r="AB527" s="30" t="s">
        <v>1536</v>
      </c>
    </row>
    <row r="528" spans="1:28" ht="14.5" customHeight="1" x14ac:dyDescent="0.2">
      <c r="A528" s="34" t="s">
        <v>2036</v>
      </c>
      <c r="B528" s="30" t="s">
        <v>1535</v>
      </c>
      <c r="C528" s="30" t="s">
        <v>1536</v>
      </c>
      <c r="E528" s="29" t="s">
        <v>1669</v>
      </c>
      <c r="L528" s="29" t="s">
        <v>115</v>
      </c>
      <c r="M528" s="36"/>
      <c r="Z528" s="35">
        <f t="shared" si="10"/>
        <v>0</v>
      </c>
      <c r="AA528" s="30" t="s">
        <v>1535</v>
      </c>
      <c r="AB528" s="30" t="s">
        <v>1536</v>
      </c>
    </row>
    <row r="529" spans="1:29" ht="14.5" customHeight="1" x14ac:dyDescent="0.2">
      <c r="A529" s="34" t="s">
        <v>1954</v>
      </c>
      <c r="B529" s="30" t="s">
        <v>1535</v>
      </c>
      <c r="C529" s="30" t="s">
        <v>1538</v>
      </c>
      <c r="E529" s="29" t="s">
        <v>1539</v>
      </c>
      <c r="M529" s="36"/>
      <c r="Z529" s="35">
        <f t="shared" si="10"/>
        <v>0</v>
      </c>
      <c r="AA529" s="30" t="s">
        <v>1535</v>
      </c>
      <c r="AB529" s="30" t="s">
        <v>1538</v>
      </c>
    </row>
    <row r="530" spans="1:29" ht="14.5" customHeight="1" x14ac:dyDescent="0.2">
      <c r="A530" s="26" t="s">
        <v>2033</v>
      </c>
      <c r="B530" s="30" t="s">
        <v>1535</v>
      </c>
      <c r="C530" s="30" t="s">
        <v>1663</v>
      </c>
      <c r="E530" s="29" t="s">
        <v>1664</v>
      </c>
      <c r="L530" s="29" t="s">
        <v>33</v>
      </c>
      <c r="M530" s="36"/>
      <c r="Z530" s="35">
        <f t="shared" si="10"/>
        <v>0</v>
      </c>
      <c r="AA530" s="30" t="s">
        <v>1535</v>
      </c>
      <c r="AB530" s="30" t="s">
        <v>1663</v>
      </c>
    </row>
    <row r="531" spans="1:29" ht="14.5" customHeight="1" x14ac:dyDescent="0.2">
      <c r="A531" s="34" t="s">
        <v>1960</v>
      </c>
      <c r="B531" s="30" t="s">
        <v>1535</v>
      </c>
      <c r="C531" s="30" t="s">
        <v>1548</v>
      </c>
      <c r="E531" s="29" t="s">
        <v>1549</v>
      </c>
      <c r="M531" s="36"/>
      <c r="Z531" s="35">
        <f t="shared" si="10"/>
        <v>0</v>
      </c>
      <c r="AA531" s="30" t="s">
        <v>1535</v>
      </c>
      <c r="AB531" s="30" t="s">
        <v>1548</v>
      </c>
    </row>
    <row r="532" spans="1:29" ht="14.5" customHeight="1" x14ac:dyDescent="0.2">
      <c r="A532" s="26" t="s">
        <v>1955</v>
      </c>
      <c r="B532" s="30" t="s">
        <v>1535</v>
      </c>
      <c r="C532" s="30" t="s">
        <v>1540</v>
      </c>
      <c r="E532" s="29" t="s">
        <v>1541</v>
      </c>
      <c r="M532" s="36"/>
      <c r="Z532" s="35">
        <f t="shared" si="10"/>
        <v>0</v>
      </c>
      <c r="AA532" s="30" t="s">
        <v>1535</v>
      </c>
      <c r="AB532" s="30" t="s">
        <v>1540</v>
      </c>
    </row>
    <row r="533" spans="1:29" ht="14.5" customHeight="1" x14ac:dyDescent="0.2">
      <c r="A533" s="34" t="s">
        <v>1956</v>
      </c>
      <c r="B533" s="30" t="s">
        <v>1535</v>
      </c>
      <c r="C533" s="30" t="s">
        <v>1540</v>
      </c>
      <c r="E533" s="29" t="s">
        <v>1542</v>
      </c>
      <c r="M533" s="36"/>
      <c r="Z533" s="35">
        <f t="shared" si="10"/>
        <v>0</v>
      </c>
      <c r="AA533" s="30" t="s">
        <v>1535</v>
      </c>
      <c r="AB533" s="30" t="s">
        <v>1540</v>
      </c>
    </row>
    <row r="534" spans="1:29" ht="14.5" customHeight="1" x14ac:dyDescent="0.2">
      <c r="A534" s="34" t="s">
        <v>2038</v>
      </c>
      <c r="B534" s="30" t="s">
        <v>1535</v>
      </c>
      <c r="C534" s="30" t="s">
        <v>1672</v>
      </c>
      <c r="E534" s="29" t="s">
        <v>1673</v>
      </c>
      <c r="L534" s="29" t="s">
        <v>115</v>
      </c>
      <c r="M534" s="36"/>
      <c r="Z534" s="35">
        <f t="shared" si="10"/>
        <v>0</v>
      </c>
      <c r="AA534" s="30" t="s">
        <v>1535</v>
      </c>
      <c r="AB534" s="30" t="s">
        <v>1672</v>
      </c>
    </row>
    <row r="535" spans="1:29" ht="14.5" customHeight="1" x14ac:dyDescent="0.2">
      <c r="A535" s="26" t="s">
        <v>2039</v>
      </c>
      <c r="B535" s="30" t="s">
        <v>1535</v>
      </c>
      <c r="C535" s="30" t="s">
        <v>1672</v>
      </c>
      <c r="D535" s="29" t="s">
        <v>2902</v>
      </c>
      <c r="E535" s="29" t="s">
        <v>1674</v>
      </c>
      <c r="L535" s="29" t="s">
        <v>115</v>
      </c>
      <c r="M535" s="36"/>
      <c r="Z535" s="35">
        <f t="shared" si="10"/>
        <v>0</v>
      </c>
      <c r="AA535" s="30" t="s">
        <v>1535</v>
      </c>
      <c r="AB535" s="30" t="s">
        <v>1672</v>
      </c>
    </row>
    <row r="536" spans="1:29" ht="14.5" customHeight="1" x14ac:dyDescent="0.2">
      <c r="A536" s="34" t="s">
        <v>2040</v>
      </c>
      <c r="B536" s="30" t="s">
        <v>1535</v>
      </c>
      <c r="C536" s="30" t="s">
        <v>1672</v>
      </c>
      <c r="E536" s="29" t="s">
        <v>1675</v>
      </c>
      <c r="L536" s="29" t="s">
        <v>115</v>
      </c>
      <c r="M536" s="36"/>
      <c r="Z536" s="35">
        <f t="shared" si="10"/>
        <v>0</v>
      </c>
      <c r="AA536" s="30" t="s">
        <v>1535</v>
      </c>
      <c r="AB536" s="30" t="s">
        <v>1672</v>
      </c>
    </row>
    <row r="537" spans="1:29" ht="14.5" customHeight="1" x14ac:dyDescent="0.2">
      <c r="A537" s="26" t="s">
        <v>2041</v>
      </c>
      <c r="B537" s="30" t="s">
        <v>1535</v>
      </c>
      <c r="C537" s="30" t="s">
        <v>1672</v>
      </c>
      <c r="E537" s="29" t="s">
        <v>1676</v>
      </c>
      <c r="L537" s="29" t="s">
        <v>115</v>
      </c>
      <c r="M537" s="36"/>
      <c r="Z537" s="35">
        <f t="shared" si="10"/>
        <v>0</v>
      </c>
      <c r="AA537" s="30" t="s">
        <v>1535</v>
      </c>
      <c r="AB537" s="30" t="s">
        <v>1672</v>
      </c>
    </row>
    <row r="538" spans="1:29" ht="14.5" customHeight="1" x14ac:dyDescent="0.2">
      <c r="A538" s="26" t="s">
        <v>1959</v>
      </c>
      <c r="B538" s="30" t="s">
        <v>1535</v>
      </c>
      <c r="C538" s="30" t="s">
        <v>1546</v>
      </c>
      <c r="E538" s="29" t="s">
        <v>1547</v>
      </c>
      <c r="M538" s="36"/>
      <c r="Z538" s="35">
        <f t="shared" si="10"/>
        <v>0</v>
      </c>
      <c r="AA538" s="30" t="s">
        <v>1535</v>
      </c>
      <c r="AB538" s="30" t="s">
        <v>1546</v>
      </c>
    </row>
    <row r="539" spans="1:29" ht="14.5" customHeight="1" x14ac:dyDescent="0.2">
      <c r="A539" s="26" t="s">
        <v>1961</v>
      </c>
      <c r="B539" s="30" t="s">
        <v>1535</v>
      </c>
      <c r="C539" s="30" t="s">
        <v>1550</v>
      </c>
      <c r="E539" s="29" t="s">
        <v>1551</v>
      </c>
      <c r="L539" s="29" t="s">
        <v>0</v>
      </c>
      <c r="M539" s="36"/>
      <c r="Z539" s="35">
        <f t="shared" si="10"/>
        <v>0</v>
      </c>
      <c r="AA539" s="30" t="s">
        <v>1535</v>
      </c>
      <c r="AB539" s="30" t="s">
        <v>1550</v>
      </c>
    </row>
    <row r="540" spans="1:29" ht="14.5" customHeight="1" x14ac:dyDescent="0.2">
      <c r="A540" s="26" t="s">
        <v>2035</v>
      </c>
      <c r="B540" s="30" t="s">
        <v>1535</v>
      </c>
      <c r="C540" s="30" t="s">
        <v>1667</v>
      </c>
      <c r="E540" s="29" t="s">
        <v>1668</v>
      </c>
      <c r="L540" s="29" t="s">
        <v>3</v>
      </c>
      <c r="M540" s="36"/>
      <c r="Z540" s="35">
        <f t="shared" si="10"/>
        <v>0</v>
      </c>
      <c r="AA540" s="30" t="s">
        <v>1535</v>
      </c>
      <c r="AB540" s="30" t="s">
        <v>1667</v>
      </c>
    </row>
    <row r="541" spans="1:29" ht="14.5" customHeight="1" x14ac:dyDescent="0.2">
      <c r="A541" s="26" t="s">
        <v>2031</v>
      </c>
      <c r="B541" s="30" t="s">
        <v>1535</v>
      </c>
      <c r="C541" s="30" t="s">
        <v>1659</v>
      </c>
      <c r="E541" s="29" t="s">
        <v>1660</v>
      </c>
      <c r="L541" s="29" t="s">
        <v>12</v>
      </c>
      <c r="M541" s="36"/>
      <c r="Z541" s="35">
        <f t="shared" si="10"/>
        <v>0</v>
      </c>
      <c r="AA541" s="30" t="s">
        <v>1535</v>
      </c>
      <c r="AB541" s="30" t="s">
        <v>1659</v>
      </c>
    </row>
    <row r="542" spans="1:29" ht="14.5" customHeight="1" x14ac:dyDescent="0.2">
      <c r="A542" s="34" t="s">
        <v>2034</v>
      </c>
      <c r="B542" s="30" t="s">
        <v>1535</v>
      </c>
      <c r="C542" s="30" t="s">
        <v>1665</v>
      </c>
      <c r="E542" s="29" t="s">
        <v>1666</v>
      </c>
      <c r="L542" s="29" t="s">
        <v>22</v>
      </c>
      <c r="M542" s="36"/>
      <c r="Z542" s="35">
        <f t="shared" si="10"/>
        <v>0</v>
      </c>
      <c r="AA542" s="30" t="s">
        <v>1535</v>
      </c>
      <c r="AB542" s="30" t="s">
        <v>1665</v>
      </c>
    </row>
    <row r="543" spans="1:29" ht="14.5" customHeight="1" x14ac:dyDescent="0.2">
      <c r="B543" s="30" t="s">
        <v>4124</v>
      </c>
      <c r="C543" s="30" t="s">
        <v>4149</v>
      </c>
      <c r="E543" s="29" t="s">
        <v>4152</v>
      </c>
      <c r="L543" s="29" t="s">
        <v>3</v>
      </c>
      <c r="Z543" s="35">
        <f t="shared" si="10"/>
        <v>0</v>
      </c>
      <c r="AA543" s="30" t="s">
        <v>4254</v>
      </c>
      <c r="AB543" s="30" t="s">
        <v>4149</v>
      </c>
      <c r="AC543" s="29" t="s">
        <v>4258</v>
      </c>
    </row>
    <row r="544" spans="1:29" ht="14.5" customHeight="1" x14ac:dyDescent="0.2">
      <c r="B544" s="30" t="s">
        <v>4124</v>
      </c>
      <c r="C544" s="30" t="s">
        <v>4149</v>
      </c>
      <c r="E544" s="29" t="s">
        <v>4153</v>
      </c>
      <c r="L544" s="29" t="s">
        <v>3</v>
      </c>
      <c r="Z544" s="35">
        <f t="shared" si="10"/>
        <v>0</v>
      </c>
      <c r="AA544" s="30" t="s">
        <v>4254</v>
      </c>
      <c r="AB544" s="30" t="s">
        <v>4149</v>
      </c>
      <c r="AC544" s="29" t="s">
        <v>4258</v>
      </c>
    </row>
    <row r="545" spans="2:29" ht="14.5" customHeight="1" x14ac:dyDescent="0.2">
      <c r="B545" s="30" t="s">
        <v>4124</v>
      </c>
      <c r="C545" s="30" t="s">
        <v>4149</v>
      </c>
      <c r="E545" s="29" t="s">
        <v>4150</v>
      </c>
      <c r="L545" s="29" t="s">
        <v>22</v>
      </c>
      <c r="Z545" s="35">
        <f t="shared" si="10"/>
        <v>0</v>
      </c>
      <c r="AA545" s="30" t="s">
        <v>4254</v>
      </c>
      <c r="AB545" s="30" t="s">
        <v>4149</v>
      </c>
      <c r="AC545" s="29" t="s">
        <v>4258</v>
      </c>
    </row>
    <row r="546" spans="2:29" ht="14.5" customHeight="1" x14ac:dyDescent="0.2">
      <c r="B546" s="30" t="s">
        <v>4124</v>
      </c>
      <c r="C546" s="30" t="s">
        <v>4149</v>
      </c>
      <c r="E546" s="29" t="s">
        <v>4151</v>
      </c>
      <c r="L546" s="29" t="s">
        <v>22</v>
      </c>
      <c r="Z546" s="35">
        <f t="shared" si="10"/>
        <v>0</v>
      </c>
      <c r="AA546" s="30" t="s">
        <v>4254</v>
      </c>
      <c r="AB546" s="30" t="s">
        <v>4149</v>
      </c>
      <c r="AC546" s="29" t="s">
        <v>4258</v>
      </c>
    </row>
    <row r="547" spans="2:29" ht="14.5" customHeight="1" x14ac:dyDescent="0.2">
      <c r="B547" s="30" t="s">
        <v>4124</v>
      </c>
      <c r="C547" s="30" t="s">
        <v>4129</v>
      </c>
      <c r="E547" s="29" t="s">
        <v>4130</v>
      </c>
      <c r="L547" s="29" t="s">
        <v>3</v>
      </c>
      <c r="Z547" s="35">
        <f t="shared" si="10"/>
        <v>0</v>
      </c>
      <c r="AA547" s="30" t="s">
        <v>4254</v>
      </c>
      <c r="AB547" s="30" t="s">
        <v>4129</v>
      </c>
      <c r="AC547" s="29" t="s">
        <v>4258</v>
      </c>
    </row>
    <row r="548" spans="2:29" ht="14.5" customHeight="1" x14ac:dyDescent="0.2">
      <c r="B548" s="30" t="s">
        <v>4124</v>
      </c>
      <c r="C548" s="30" t="s">
        <v>4142</v>
      </c>
      <c r="E548" s="29" t="s">
        <v>4143</v>
      </c>
      <c r="L548" s="29" t="s">
        <v>3</v>
      </c>
      <c r="Z548" s="35">
        <f t="shared" si="10"/>
        <v>0</v>
      </c>
      <c r="AA548" s="30" t="s">
        <v>4254</v>
      </c>
      <c r="AB548" s="30" t="s">
        <v>4142</v>
      </c>
      <c r="AC548" s="29" t="s">
        <v>4258</v>
      </c>
    </row>
    <row r="549" spans="2:29" ht="14.5" customHeight="1" x14ac:dyDescent="0.2">
      <c r="B549" s="30" t="s">
        <v>4124</v>
      </c>
      <c r="C549" s="30" t="s">
        <v>4127</v>
      </c>
      <c r="E549" s="29" t="s">
        <v>4128</v>
      </c>
      <c r="L549" s="29" t="s">
        <v>22</v>
      </c>
      <c r="Z549" s="35">
        <f t="shared" si="10"/>
        <v>0</v>
      </c>
      <c r="AA549" s="30" t="s">
        <v>4254</v>
      </c>
      <c r="AB549" s="30" t="s">
        <v>4127</v>
      </c>
      <c r="AC549" s="29" t="s">
        <v>4258</v>
      </c>
    </row>
    <row r="550" spans="2:29" ht="14.5" customHeight="1" x14ac:dyDescent="0.2">
      <c r="B550" s="30" t="s">
        <v>4124</v>
      </c>
      <c r="C550" s="30" t="s">
        <v>4154</v>
      </c>
      <c r="E550" s="29" t="s">
        <v>4156</v>
      </c>
      <c r="K550" s="29" t="s">
        <v>330</v>
      </c>
      <c r="L550" s="29" t="s">
        <v>3</v>
      </c>
      <c r="M550" t="s">
        <v>579</v>
      </c>
      <c r="Z550" s="35" t="str">
        <f t="shared" si="10"/>
        <v>Lasius</v>
      </c>
      <c r="AA550" s="30" t="s">
        <v>4254</v>
      </c>
      <c r="AB550" s="30" t="s">
        <v>4154</v>
      </c>
      <c r="AC550" s="29" t="s">
        <v>4258</v>
      </c>
    </row>
    <row r="551" spans="2:29" ht="14.5" customHeight="1" x14ac:dyDescent="0.2">
      <c r="B551" s="30" t="s">
        <v>4124</v>
      </c>
      <c r="C551" s="30" t="s">
        <v>4154</v>
      </c>
      <c r="E551" s="29" t="s">
        <v>4157</v>
      </c>
      <c r="L551" s="29" t="s">
        <v>3</v>
      </c>
      <c r="Z551" s="35">
        <f t="shared" si="10"/>
        <v>0</v>
      </c>
      <c r="AA551" s="30" t="s">
        <v>4254</v>
      </c>
      <c r="AB551" s="30" t="s">
        <v>4154</v>
      </c>
      <c r="AC551" s="29" t="s">
        <v>4258</v>
      </c>
    </row>
    <row r="552" spans="2:29" ht="14.5" customHeight="1" x14ac:dyDescent="0.2">
      <c r="B552" s="30" t="s">
        <v>4124</v>
      </c>
      <c r="C552" s="30" t="s">
        <v>4154</v>
      </c>
      <c r="E552" s="29" t="s">
        <v>4155</v>
      </c>
      <c r="K552" s="29" t="s">
        <v>330</v>
      </c>
      <c r="L552" s="29" t="s">
        <v>0</v>
      </c>
      <c r="M552" s="36" t="s">
        <v>756</v>
      </c>
      <c r="Z552" s="35" t="str">
        <f t="shared" si="10"/>
        <v>Myrmica</v>
      </c>
      <c r="AA552" s="30" t="s">
        <v>4254</v>
      </c>
      <c r="AB552" s="30" t="s">
        <v>4154</v>
      </c>
      <c r="AC552" s="29" t="s">
        <v>4258</v>
      </c>
    </row>
    <row r="553" spans="2:29" ht="14.5" customHeight="1" x14ac:dyDescent="0.2">
      <c r="B553" s="30" t="s">
        <v>4124</v>
      </c>
      <c r="C553" s="30" t="s">
        <v>4146</v>
      </c>
      <c r="E553" s="29" t="s">
        <v>4148</v>
      </c>
      <c r="K553" s="29" t="s">
        <v>330</v>
      </c>
      <c r="L553" s="29" t="s">
        <v>0</v>
      </c>
      <c r="M553" s="36" t="s">
        <v>756</v>
      </c>
      <c r="Z553" s="35" t="str">
        <f t="shared" si="10"/>
        <v>Myrmica</v>
      </c>
      <c r="AA553" s="30" t="s">
        <v>4254</v>
      </c>
      <c r="AB553" s="30" t="s">
        <v>4146</v>
      </c>
      <c r="AC553" s="29" t="s">
        <v>4258</v>
      </c>
    </row>
    <row r="554" spans="2:29" ht="14.5" customHeight="1" x14ac:dyDescent="0.2">
      <c r="B554" s="30" t="s">
        <v>4124</v>
      </c>
      <c r="C554" s="30" t="s">
        <v>4146</v>
      </c>
      <c r="E554" s="29" t="s">
        <v>4147</v>
      </c>
      <c r="L554" s="29" t="s">
        <v>115</v>
      </c>
      <c r="Z554" s="35">
        <f t="shared" si="10"/>
        <v>0</v>
      </c>
      <c r="AA554" s="30" t="s">
        <v>4254</v>
      </c>
      <c r="AB554" s="30" t="s">
        <v>4146</v>
      </c>
      <c r="AC554" s="29" t="s">
        <v>4258</v>
      </c>
    </row>
    <row r="555" spans="2:29" ht="14.5" customHeight="1" x14ac:dyDescent="0.2">
      <c r="B555" s="30" t="s">
        <v>4124</v>
      </c>
      <c r="C555" s="30" t="s">
        <v>4137</v>
      </c>
      <c r="E555" s="29" t="s">
        <v>4138</v>
      </c>
      <c r="L555" s="29" t="s">
        <v>3</v>
      </c>
      <c r="Z555" s="35">
        <f t="shared" si="10"/>
        <v>0</v>
      </c>
      <c r="AA555" s="30" t="s">
        <v>4254</v>
      </c>
      <c r="AB555" s="30" t="s">
        <v>4137</v>
      </c>
      <c r="AC555" s="29" t="s">
        <v>4258</v>
      </c>
    </row>
    <row r="556" spans="2:29" ht="14.5" customHeight="1" x14ac:dyDescent="0.2">
      <c r="B556" s="30" t="s">
        <v>4124</v>
      </c>
      <c r="C556" s="30" t="s">
        <v>4144</v>
      </c>
      <c r="E556" s="29" t="s">
        <v>4145</v>
      </c>
      <c r="K556" s="29" t="s">
        <v>330</v>
      </c>
      <c r="L556" s="29" t="s">
        <v>0</v>
      </c>
      <c r="M556" s="36" t="s">
        <v>756</v>
      </c>
      <c r="Z556" s="35" t="str">
        <f t="shared" si="10"/>
        <v>Myrmica</v>
      </c>
      <c r="AA556" s="30" t="s">
        <v>4254</v>
      </c>
      <c r="AB556" s="30" t="s">
        <v>4144</v>
      </c>
      <c r="AC556" s="29" t="s">
        <v>4258</v>
      </c>
    </row>
    <row r="557" spans="2:29" ht="14.5" customHeight="1" x14ac:dyDescent="0.2">
      <c r="B557" s="30" t="s">
        <v>4124</v>
      </c>
      <c r="C557" s="30" t="s">
        <v>4131</v>
      </c>
      <c r="E557" s="29" t="s">
        <v>4132</v>
      </c>
      <c r="L557" s="29" t="s">
        <v>3</v>
      </c>
      <c r="Z557" s="35">
        <f t="shared" si="10"/>
        <v>0</v>
      </c>
      <c r="AA557" s="30" t="s">
        <v>4254</v>
      </c>
      <c r="AB557" s="30" t="s">
        <v>4131</v>
      </c>
      <c r="AC557" s="29" t="s">
        <v>4258</v>
      </c>
    </row>
    <row r="558" spans="2:29" ht="14.5" customHeight="1" x14ac:dyDescent="0.2">
      <c r="B558" s="30" t="s">
        <v>4124</v>
      </c>
      <c r="C558" s="30" t="s">
        <v>4131</v>
      </c>
      <c r="E558" s="29" t="s">
        <v>4133</v>
      </c>
      <c r="L558" s="29" t="s">
        <v>3</v>
      </c>
      <c r="Z558" s="35">
        <f t="shared" si="10"/>
        <v>0</v>
      </c>
      <c r="AA558" s="30" t="s">
        <v>4254</v>
      </c>
      <c r="AB558" s="30" t="s">
        <v>4131</v>
      </c>
      <c r="AC558" s="29" t="s">
        <v>4258</v>
      </c>
    </row>
    <row r="559" spans="2:29" ht="14.5" customHeight="1" x14ac:dyDescent="0.2">
      <c r="B559" s="30" t="s">
        <v>4124</v>
      </c>
      <c r="C559" s="30" t="s">
        <v>4125</v>
      </c>
      <c r="E559" s="29" t="s">
        <v>4126</v>
      </c>
      <c r="L559" s="29" t="s">
        <v>115</v>
      </c>
      <c r="Z559" s="35">
        <f t="shared" si="10"/>
        <v>0</v>
      </c>
      <c r="AA559" s="30" t="s">
        <v>4254</v>
      </c>
      <c r="AB559" s="30" t="s">
        <v>4125</v>
      </c>
      <c r="AC559" s="29" t="s">
        <v>4258</v>
      </c>
    </row>
    <row r="560" spans="2:29" ht="14.5" customHeight="1" x14ac:dyDescent="0.2">
      <c r="B560" s="30" t="s">
        <v>4124</v>
      </c>
      <c r="C560" s="30" t="s">
        <v>4134</v>
      </c>
      <c r="E560" s="29" t="s">
        <v>4135</v>
      </c>
      <c r="L560" s="29" t="s">
        <v>3</v>
      </c>
      <c r="Z560" s="35">
        <f t="shared" si="10"/>
        <v>0</v>
      </c>
      <c r="AA560" s="30" t="s">
        <v>4254</v>
      </c>
      <c r="AB560" s="30" t="s">
        <v>4134</v>
      </c>
      <c r="AC560" s="29" t="s">
        <v>4258</v>
      </c>
    </row>
    <row r="561" spans="1:29" ht="14.5" customHeight="1" x14ac:dyDescent="0.2">
      <c r="B561" s="30" t="s">
        <v>4124</v>
      </c>
      <c r="C561" s="30" t="s">
        <v>4134</v>
      </c>
      <c r="E561" s="29" t="s">
        <v>4136</v>
      </c>
      <c r="K561" s="29" t="s">
        <v>330</v>
      </c>
      <c r="L561" s="29" t="s">
        <v>0</v>
      </c>
      <c r="M561" s="36" t="s">
        <v>756</v>
      </c>
      <c r="Z561" s="35" t="str">
        <f t="shared" si="10"/>
        <v>Myrmica</v>
      </c>
      <c r="AA561" s="30" t="s">
        <v>4254</v>
      </c>
      <c r="AB561" s="30" t="s">
        <v>4134</v>
      </c>
      <c r="AC561" s="29" t="s">
        <v>4258</v>
      </c>
    </row>
    <row r="562" spans="1:29" ht="14.5" customHeight="1" x14ac:dyDescent="0.2">
      <c r="B562" s="30" t="s">
        <v>4124</v>
      </c>
      <c r="C562" s="30" t="s">
        <v>4139</v>
      </c>
      <c r="E562" s="29" t="s">
        <v>4141</v>
      </c>
      <c r="L562" s="29" t="s">
        <v>3</v>
      </c>
      <c r="Z562" s="35">
        <f t="shared" si="10"/>
        <v>0</v>
      </c>
      <c r="AA562" s="30" t="s">
        <v>4254</v>
      </c>
      <c r="AB562" s="30" t="s">
        <v>4139</v>
      </c>
      <c r="AC562" s="29" t="s">
        <v>4258</v>
      </c>
    </row>
    <row r="563" spans="1:29" ht="14.5" customHeight="1" x14ac:dyDescent="0.2">
      <c r="B563" s="30" t="s">
        <v>4124</v>
      </c>
      <c r="C563" s="30" t="s">
        <v>4139</v>
      </c>
      <c r="E563" s="29" t="s">
        <v>4140</v>
      </c>
      <c r="L563" s="29" t="s">
        <v>3</v>
      </c>
      <c r="Z563" s="35">
        <f t="shared" si="10"/>
        <v>0</v>
      </c>
      <c r="AA563" s="30" t="s">
        <v>4254</v>
      </c>
      <c r="AB563" s="30" t="s">
        <v>4139</v>
      </c>
      <c r="AC563" s="29" t="s">
        <v>4258</v>
      </c>
    </row>
    <row r="564" spans="1:29" ht="14.5" customHeight="1" x14ac:dyDescent="0.2">
      <c r="A564" s="34" t="s">
        <v>2947</v>
      </c>
      <c r="B564" s="30" t="s">
        <v>2514</v>
      </c>
      <c r="C564" s="30" t="s">
        <v>2517</v>
      </c>
      <c r="E564" s="29" t="s">
        <v>2518</v>
      </c>
      <c r="K564" s="29" t="s">
        <v>330</v>
      </c>
      <c r="L564" s="29" t="s">
        <v>3</v>
      </c>
      <c r="M564" s="40" t="s">
        <v>634</v>
      </c>
      <c r="N564" s="29" t="s">
        <v>4122</v>
      </c>
      <c r="Z564" s="35" t="str">
        <f t="shared" si="10"/>
        <v>Lasius</v>
      </c>
      <c r="AA564" s="30" t="s">
        <v>2514</v>
      </c>
      <c r="AB564" s="30" t="s">
        <v>2517</v>
      </c>
    </row>
    <row r="565" spans="1:29" ht="14.5" customHeight="1" x14ac:dyDescent="0.2">
      <c r="A565" s="34" t="s">
        <v>2948</v>
      </c>
      <c r="B565" s="30" t="s">
        <v>2514</v>
      </c>
      <c r="C565" s="30" t="s">
        <v>2517</v>
      </c>
      <c r="E565" s="29" t="s">
        <v>2519</v>
      </c>
      <c r="K565" s="29" t="s">
        <v>330</v>
      </c>
      <c r="L565" s="29" t="s">
        <v>3</v>
      </c>
      <c r="M565" s="40" t="s">
        <v>634</v>
      </c>
      <c r="N565" s="29" t="s">
        <v>4122</v>
      </c>
      <c r="Z565" s="35" t="str">
        <f t="shared" si="10"/>
        <v>Lasius</v>
      </c>
      <c r="AA565" s="30" t="s">
        <v>2514</v>
      </c>
      <c r="AB565" s="30" t="s">
        <v>2517</v>
      </c>
    </row>
    <row r="566" spans="1:29" ht="14.5" customHeight="1" x14ac:dyDescent="0.2">
      <c r="A566" s="26" t="s">
        <v>2961</v>
      </c>
      <c r="B566" s="30" t="s">
        <v>2514</v>
      </c>
      <c r="C566" s="30" t="s">
        <v>2536</v>
      </c>
      <c r="E566" s="29" t="s">
        <v>2537</v>
      </c>
      <c r="K566" s="29" t="s">
        <v>330</v>
      </c>
      <c r="L566" s="29" t="s">
        <v>3</v>
      </c>
      <c r="M566" s="40" t="s">
        <v>634</v>
      </c>
      <c r="N566" s="29" t="s">
        <v>4122</v>
      </c>
      <c r="Z566" s="35" t="str">
        <f t="shared" si="10"/>
        <v>Lasius</v>
      </c>
      <c r="AA566" s="30" t="s">
        <v>2514</v>
      </c>
      <c r="AB566" s="30" t="s">
        <v>2536</v>
      </c>
    </row>
    <row r="567" spans="1:29" ht="14.5" customHeight="1" x14ac:dyDescent="0.2">
      <c r="A567" s="34" t="s">
        <v>2957</v>
      </c>
      <c r="B567" s="30" t="s">
        <v>2514</v>
      </c>
      <c r="C567" s="30" t="s">
        <v>2532</v>
      </c>
      <c r="E567" s="29" t="s">
        <v>2533</v>
      </c>
      <c r="K567" s="29" t="s">
        <v>330</v>
      </c>
      <c r="L567" s="29" t="s">
        <v>3</v>
      </c>
      <c r="M567" s="40" t="s">
        <v>634</v>
      </c>
      <c r="N567" s="29" t="s">
        <v>4122</v>
      </c>
      <c r="Z567" s="35" t="str">
        <f t="shared" si="10"/>
        <v>Lasius</v>
      </c>
      <c r="AA567" s="30" t="s">
        <v>2514</v>
      </c>
      <c r="AB567" s="30" t="s">
        <v>2532</v>
      </c>
    </row>
    <row r="568" spans="1:29" ht="14.5" customHeight="1" x14ac:dyDescent="0.2">
      <c r="A568" s="26" t="s">
        <v>2958</v>
      </c>
      <c r="B568" s="30" t="s">
        <v>2514</v>
      </c>
      <c r="C568" s="30" t="s">
        <v>2532</v>
      </c>
      <c r="E568" s="29" t="s">
        <v>2534</v>
      </c>
      <c r="K568" s="29" t="s">
        <v>330</v>
      </c>
      <c r="L568" s="29" t="s">
        <v>830</v>
      </c>
      <c r="M568" s="40" t="s">
        <v>829</v>
      </c>
      <c r="N568" s="29" t="s">
        <v>4122</v>
      </c>
      <c r="Z568" s="35" t="str">
        <f t="shared" si="10"/>
        <v>Solenopsis</v>
      </c>
      <c r="AA568" s="30" t="s">
        <v>2514</v>
      </c>
      <c r="AB568" s="30" t="s">
        <v>2532</v>
      </c>
    </row>
    <row r="569" spans="1:29" ht="14.5" customHeight="1" x14ac:dyDescent="0.2">
      <c r="A569" s="34" t="s">
        <v>2959</v>
      </c>
      <c r="B569" s="30" t="s">
        <v>2514</v>
      </c>
      <c r="C569" s="30" t="s">
        <v>2532</v>
      </c>
      <c r="E569" s="29" t="s">
        <v>1783</v>
      </c>
      <c r="K569" s="29" t="s">
        <v>330</v>
      </c>
      <c r="L569" s="29" t="s">
        <v>3</v>
      </c>
      <c r="M569" s="40" t="s">
        <v>643</v>
      </c>
      <c r="N569" s="29" t="s">
        <v>4122</v>
      </c>
      <c r="Z569" s="35" t="str">
        <f t="shared" si="10"/>
        <v>Lasius</v>
      </c>
      <c r="AA569" s="30" t="s">
        <v>2514</v>
      </c>
      <c r="AB569" s="30" t="s">
        <v>2532</v>
      </c>
    </row>
    <row r="570" spans="1:29" ht="14.5" customHeight="1" x14ac:dyDescent="0.2">
      <c r="A570" s="34" t="s">
        <v>2960</v>
      </c>
      <c r="B570" s="30" t="s">
        <v>2514</v>
      </c>
      <c r="C570" s="30" t="s">
        <v>2532</v>
      </c>
      <c r="E570" s="29" t="s">
        <v>2535</v>
      </c>
      <c r="L570" s="29" t="s">
        <v>29</v>
      </c>
      <c r="M570" s="36"/>
      <c r="Z570" s="35">
        <f t="shared" si="10"/>
        <v>0</v>
      </c>
      <c r="AA570" s="30" t="s">
        <v>2514</v>
      </c>
      <c r="AB570" s="30" t="s">
        <v>2532</v>
      </c>
    </row>
    <row r="571" spans="1:29" ht="14.5" customHeight="1" x14ac:dyDescent="0.2">
      <c r="A571" s="34" t="s">
        <v>2980</v>
      </c>
      <c r="B571" s="30" t="s">
        <v>2514</v>
      </c>
      <c r="C571" s="30" t="s">
        <v>2562</v>
      </c>
      <c r="E571" s="29" t="s">
        <v>2563</v>
      </c>
      <c r="L571" s="29" t="s">
        <v>22</v>
      </c>
      <c r="M571" s="36"/>
      <c r="Z571" s="35">
        <f t="shared" si="10"/>
        <v>0</v>
      </c>
      <c r="AA571" s="30" t="s">
        <v>2514</v>
      </c>
      <c r="AB571" s="30" t="s">
        <v>2562</v>
      </c>
    </row>
    <row r="572" spans="1:29" ht="14.5" customHeight="1" x14ac:dyDescent="0.2">
      <c r="A572" s="26" t="s">
        <v>2946</v>
      </c>
      <c r="B572" s="30" t="s">
        <v>2514</v>
      </c>
      <c r="C572" s="30" t="s">
        <v>2515</v>
      </c>
      <c r="E572" s="29" t="s">
        <v>2516</v>
      </c>
      <c r="K572" s="29" t="s">
        <v>330</v>
      </c>
      <c r="L572" s="29" t="s">
        <v>3</v>
      </c>
      <c r="M572" s="40" t="s">
        <v>634</v>
      </c>
      <c r="N572" s="29" t="s">
        <v>4122</v>
      </c>
      <c r="Z572" s="35" t="str">
        <f t="shared" si="10"/>
        <v>Lasius</v>
      </c>
      <c r="AA572" s="30" t="s">
        <v>2514</v>
      </c>
      <c r="AB572" s="30" t="s">
        <v>2515</v>
      </c>
    </row>
    <row r="573" spans="1:29" ht="14.5" customHeight="1" x14ac:dyDescent="0.2">
      <c r="A573" s="26" t="s">
        <v>2964</v>
      </c>
      <c r="B573" s="30" t="s">
        <v>2514</v>
      </c>
      <c r="C573" s="30" t="s">
        <v>2542</v>
      </c>
      <c r="E573" s="29" t="s">
        <v>2543</v>
      </c>
      <c r="K573" s="29" t="s">
        <v>330</v>
      </c>
      <c r="L573" s="29" t="s">
        <v>3</v>
      </c>
      <c r="M573" s="40" t="s">
        <v>634</v>
      </c>
      <c r="N573" s="29" t="s">
        <v>4122</v>
      </c>
      <c r="Z573" s="35" t="str">
        <f t="shared" si="10"/>
        <v>Lasius</v>
      </c>
      <c r="AA573" s="30" t="s">
        <v>2514</v>
      </c>
      <c r="AB573" s="30" t="s">
        <v>2542</v>
      </c>
    </row>
    <row r="574" spans="1:29" ht="14.5" customHeight="1" x14ac:dyDescent="0.2">
      <c r="A574" s="34" t="s">
        <v>2965</v>
      </c>
      <c r="B574" s="30" t="s">
        <v>2514</v>
      </c>
      <c r="C574" s="30" t="s">
        <v>2542</v>
      </c>
      <c r="E574" s="29" t="s">
        <v>2544</v>
      </c>
      <c r="K574" s="29" t="s">
        <v>330</v>
      </c>
      <c r="L574" s="29" t="s">
        <v>3</v>
      </c>
      <c r="M574" s="40" t="s">
        <v>634</v>
      </c>
      <c r="N574" s="29" t="s">
        <v>4122</v>
      </c>
      <c r="Z574" s="35" t="str">
        <f t="shared" si="10"/>
        <v>Lasius</v>
      </c>
      <c r="AA574" s="30" t="s">
        <v>2514</v>
      </c>
      <c r="AB574" s="30" t="s">
        <v>2542</v>
      </c>
    </row>
    <row r="575" spans="1:29" ht="14.5" customHeight="1" x14ac:dyDescent="0.2">
      <c r="A575" s="34" t="s">
        <v>2966</v>
      </c>
      <c r="B575" s="30" t="s">
        <v>2514</v>
      </c>
      <c r="C575" s="30" t="s">
        <v>2542</v>
      </c>
      <c r="E575" s="29" t="s">
        <v>2545</v>
      </c>
      <c r="K575" s="29" t="s">
        <v>330</v>
      </c>
      <c r="L575" s="29" t="s">
        <v>3</v>
      </c>
      <c r="M575" s="40" t="s">
        <v>634</v>
      </c>
      <c r="N575" s="29" t="s">
        <v>4122</v>
      </c>
      <c r="Z575" s="35" t="str">
        <f t="shared" si="10"/>
        <v>Lasius</v>
      </c>
      <c r="AA575" s="30" t="s">
        <v>2514</v>
      </c>
      <c r="AB575" s="30" t="s">
        <v>2542</v>
      </c>
    </row>
    <row r="576" spans="1:29" ht="14.5" customHeight="1" x14ac:dyDescent="0.2">
      <c r="A576" s="26" t="s">
        <v>2967</v>
      </c>
      <c r="B576" s="30" t="s">
        <v>2514</v>
      </c>
      <c r="C576" s="30" t="s">
        <v>2542</v>
      </c>
      <c r="E576" s="29" t="s">
        <v>2546</v>
      </c>
      <c r="K576" s="29" t="s">
        <v>330</v>
      </c>
      <c r="L576" s="29" t="s">
        <v>3</v>
      </c>
      <c r="M576" s="40" t="s">
        <v>634</v>
      </c>
      <c r="N576" s="29" t="s">
        <v>4122</v>
      </c>
      <c r="Z576" s="35" t="str">
        <f t="shared" ref="Z576:Z639" si="11">IF(LEFT(M576,4)=LEFT(L576,4),L576,0)</f>
        <v>Lasius</v>
      </c>
      <c r="AA576" s="30" t="s">
        <v>2514</v>
      </c>
      <c r="AB576" s="30" t="s">
        <v>2542</v>
      </c>
    </row>
    <row r="577" spans="1:28" ht="14.5" customHeight="1" x14ac:dyDescent="0.2">
      <c r="A577" s="26" t="s">
        <v>2949</v>
      </c>
      <c r="B577" s="30" t="s">
        <v>2514</v>
      </c>
      <c r="C577" s="30" t="s">
        <v>2520</v>
      </c>
      <c r="E577" s="29" t="s">
        <v>2521</v>
      </c>
      <c r="L577" s="29" t="s">
        <v>22</v>
      </c>
      <c r="M577" s="36"/>
      <c r="Z577" s="35">
        <f t="shared" si="11"/>
        <v>0</v>
      </c>
      <c r="AA577" s="30" t="s">
        <v>2514</v>
      </c>
      <c r="AB577" s="30" t="s">
        <v>2520</v>
      </c>
    </row>
    <row r="578" spans="1:28" ht="14.5" customHeight="1" x14ac:dyDescent="0.2">
      <c r="A578" s="34" t="s">
        <v>2950</v>
      </c>
      <c r="B578" s="30" t="s">
        <v>2514</v>
      </c>
      <c r="C578" s="30" t="s">
        <v>2520</v>
      </c>
      <c r="E578" s="29" t="s">
        <v>2522</v>
      </c>
      <c r="L578" s="29" t="s">
        <v>22</v>
      </c>
      <c r="M578" s="36"/>
      <c r="Z578" s="35">
        <f t="shared" si="11"/>
        <v>0</v>
      </c>
      <c r="AA578" s="30" t="s">
        <v>2514</v>
      </c>
      <c r="AB578" s="30" t="s">
        <v>2520</v>
      </c>
    </row>
    <row r="579" spans="1:28" ht="14.5" customHeight="1" x14ac:dyDescent="0.2">
      <c r="A579" s="34" t="s">
        <v>2956</v>
      </c>
      <c r="B579" s="30" t="s">
        <v>2514</v>
      </c>
      <c r="C579" s="30" t="s">
        <v>2530</v>
      </c>
      <c r="E579" s="29" t="s">
        <v>2531</v>
      </c>
      <c r="L579" s="29" t="s">
        <v>0</v>
      </c>
      <c r="M579" s="36"/>
      <c r="Z579" s="35">
        <f t="shared" si="11"/>
        <v>0</v>
      </c>
      <c r="AA579" s="30" t="s">
        <v>2514</v>
      </c>
      <c r="AB579" s="30" t="s">
        <v>2530</v>
      </c>
    </row>
    <row r="580" spans="1:28" ht="14.5" customHeight="1" x14ac:dyDescent="0.2">
      <c r="A580" s="34" t="s">
        <v>2954</v>
      </c>
      <c r="B580" s="30" t="s">
        <v>2514</v>
      </c>
      <c r="C580" s="30" t="s">
        <v>2527</v>
      </c>
      <c r="E580" s="29" t="s">
        <v>2528</v>
      </c>
      <c r="L580" s="29" t="s">
        <v>22</v>
      </c>
      <c r="M580" s="36"/>
      <c r="Z580" s="35">
        <f t="shared" si="11"/>
        <v>0</v>
      </c>
      <c r="AA580" s="30" t="s">
        <v>2514</v>
      </c>
      <c r="AB580" s="30" t="s">
        <v>2527</v>
      </c>
    </row>
    <row r="581" spans="1:28" ht="14.5" customHeight="1" x14ac:dyDescent="0.2">
      <c r="A581" s="26" t="s">
        <v>2955</v>
      </c>
      <c r="B581" s="30" t="s">
        <v>2514</v>
      </c>
      <c r="C581" s="30" t="s">
        <v>2527</v>
      </c>
      <c r="E581" s="29" t="s">
        <v>2529</v>
      </c>
      <c r="K581" s="29" t="s">
        <v>330</v>
      </c>
      <c r="L581" s="29" t="s">
        <v>3</v>
      </c>
      <c r="M581" s="40" t="s">
        <v>643</v>
      </c>
      <c r="N581" s="29" t="s">
        <v>4122</v>
      </c>
      <c r="Z581" s="35" t="str">
        <f t="shared" si="11"/>
        <v>Lasius</v>
      </c>
      <c r="AA581" s="30" t="s">
        <v>2514</v>
      </c>
      <c r="AB581" s="30" t="s">
        <v>2527</v>
      </c>
    </row>
    <row r="582" spans="1:28" ht="14.5" customHeight="1" x14ac:dyDescent="0.2">
      <c r="A582" s="34" t="s">
        <v>2963</v>
      </c>
      <c r="B582" s="30" t="s">
        <v>2514</v>
      </c>
      <c r="C582" s="30" t="s">
        <v>2540</v>
      </c>
      <c r="E582" s="29" t="s">
        <v>2541</v>
      </c>
      <c r="L582" s="29" t="s">
        <v>22</v>
      </c>
      <c r="M582" s="36"/>
      <c r="Z582" s="35">
        <f t="shared" si="11"/>
        <v>0</v>
      </c>
      <c r="AA582" s="30" t="s">
        <v>2514</v>
      </c>
      <c r="AB582" s="30" t="s">
        <v>2540</v>
      </c>
    </row>
    <row r="583" spans="1:28" ht="14.5" customHeight="1" x14ac:dyDescent="0.2">
      <c r="A583" s="34" t="s">
        <v>2972</v>
      </c>
      <c r="B583" s="30" t="s">
        <v>2514</v>
      </c>
      <c r="C583" s="30" t="s">
        <v>2551</v>
      </c>
      <c r="E583" s="29" t="s">
        <v>2552</v>
      </c>
      <c r="L583" s="29" t="s">
        <v>29</v>
      </c>
      <c r="M583" s="36"/>
      <c r="Z583" s="35">
        <f t="shared" si="11"/>
        <v>0</v>
      </c>
      <c r="AA583" s="30" t="s">
        <v>2514</v>
      </c>
      <c r="AB583" s="30" t="s">
        <v>2551</v>
      </c>
    </row>
    <row r="584" spans="1:28" ht="14.5" customHeight="1" x14ac:dyDescent="0.2">
      <c r="A584" s="26" t="s">
        <v>2973</v>
      </c>
      <c r="B584" s="30" t="s">
        <v>2514</v>
      </c>
      <c r="C584" s="30" t="s">
        <v>2551</v>
      </c>
      <c r="E584" s="29" t="s">
        <v>2553</v>
      </c>
      <c r="L584" s="29" t="s">
        <v>29</v>
      </c>
      <c r="M584" s="36"/>
      <c r="Z584" s="35">
        <f t="shared" si="11"/>
        <v>0</v>
      </c>
      <c r="AA584" s="30" t="s">
        <v>2514</v>
      </c>
      <c r="AB584" s="30" t="s">
        <v>2551</v>
      </c>
    </row>
    <row r="585" spans="1:28" ht="14.5" customHeight="1" x14ac:dyDescent="0.2">
      <c r="A585" s="34" t="s">
        <v>2974</v>
      </c>
      <c r="B585" s="30" t="s">
        <v>2514</v>
      </c>
      <c r="C585" s="30" t="s">
        <v>2551</v>
      </c>
      <c r="E585" s="29" t="s">
        <v>2554</v>
      </c>
      <c r="L585" s="29" t="s">
        <v>0</v>
      </c>
      <c r="M585" s="36"/>
      <c r="Z585" s="35">
        <f t="shared" si="11"/>
        <v>0</v>
      </c>
      <c r="AA585" s="30" t="s">
        <v>2514</v>
      </c>
      <c r="AB585" s="30" t="s">
        <v>2551</v>
      </c>
    </row>
    <row r="586" spans="1:28" ht="14.5" customHeight="1" x14ac:dyDescent="0.2">
      <c r="A586" s="34" t="s">
        <v>2975</v>
      </c>
      <c r="B586" s="30" t="s">
        <v>2514</v>
      </c>
      <c r="C586" s="30" t="s">
        <v>2551</v>
      </c>
      <c r="E586" s="29" t="s">
        <v>2555</v>
      </c>
      <c r="K586" s="29" t="s">
        <v>330</v>
      </c>
      <c r="L586" s="29" t="s">
        <v>3</v>
      </c>
      <c r="M586" s="40" t="s">
        <v>634</v>
      </c>
      <c r="N586" s="29" t="s">
        <v>4122</v>
      </c>
      <c r="Z586" s="35" t="str">
        <f t="shared" si="11"/>
        <v>Lasius</v>
      </c>
      <c r="AA586" s="30" t="s">
        <v>2514</v>
      </c>
      <c r="AB586" s="30" t="s">
        <v>2551</v>
      </c>
    </row>
    <row r="587" spans="1:28" ht="14.5" customHeight="1" x14ac:dyDescent="0.2">
      <c r="A587" s="26" t="s">
        <v>2976</v>
      </c>
      <c r="B587" s="30" t="s">
        <v>2514</v>
      </c>
      <c r="C587" s="30" t="s">
        <v>2556</v>
      </c>
      <c r="E587" s="29" t="s">
        <v>2557</v>
      </c>
      <c r="L587" s="29" t="s">
        <v>115</v>
      </c>
      <c r="M587" s="36"/>
      <c r="Z587" s="35">
        <f t="shared" si="11"/>
        <v>0</v>
      </c>
      <c r="AA587" s="30" t="s">
        <v>2514</v>
      </c>
      <c r="AB587" s="30" t="s">
        <v>2556</v>
      </c>
    </row>
    <row r="588" spans="1:28" ht="14.5" customHeight="1" x14ac:dyDescent="0.2">
      <c r="A588" s="34" t="s">
        <v>2977</v>
      </c>
      <c r="B588" s="30" t="s">
        <v>2514</v>
      </c>
      <c r="C588" s="30" t="s">
        <v>2556</v>
      </c>
      <c r="E588" s="29" t="s">
        <v>2558</v>
      </c>
      <c r="L588" s="29" t="s">
        <v>22</v>
      </c>
      <c r="M588" s="36"/>
      <c r="Z588" s="35">
        <f t="shared" si="11"/>
        <v>0</v>
      </c>
      <c r="AA588" s="30" t="s">
        <v>2514</v>
      </c>
      <c r="AB588" s="30" t="s">
        <v>2556</v>
      </c>
    </row>
    <row r="589" spans="1:28" ht="14.5" customHeight="1" x14ac:dyDescent="0.2">
      <c r="A589" s="34" t="s">
        <v>2978</v>
      </c>
      <c r="B589" s="30" t="s">
        <v>2514</v>
      </c>
      <c r="C589" s="30" t="s">
        <v>2556</v>
      </c>
      <c r="E589" s="29" t="s">
        <v>2559</v>
      </c>
      <c r="L589" s="29" t="s">
        <v>115</v>
      </c>
      <c r="M589" s="36"/>
      <c r="Z589" s="35">
        <f t="shared" si="11"/>
        <v>0</v>
      </c>
      <c r="AA589" s="30" t="s">
        <v>2514</v>
      </c>
      <c r="AB589" s="30" t="s">
        <v>2556</v>
      </c>
    </row>
    <row r="590" spans="1:28" ht="14.5" customHeight="1" x14ac:dyDescent="0.2">
      <c r="A590" s="34" t="s">
        <v>2951</v>
      </c>
      <c r="B590" s="30" t="s">
        <v>2514</v>
      </c>
      <c r="C590" s="30" t="s">
        <v>2523</v>
      </c>
      <c r="E590" s="29" t="s">
        <v>2524</v>
      </c>
      <c r="K590" s="29" t="s">
        <v>330</v>
      </c>
      <c r="L590" s="29" t="s">
        <v>0</v>
      </c>
      <c r="M590" s="36" t="s">
        <v>756</v>
      </c>
      <c r="Z590" s="35" t="str">
        <f t="shared" si="11"/>
        <v>Myrmica</v>
      </c>
      <c r="AA590" s="30" t="s">
        <v>2514</v>
      </c>
      <c r="AB590" s="30" t="s">
        <v>2523</v>
      </c>
    </row>
    <row r="591" spans="1:28" ht="14.5" customHeight="1" x14ac:dyDescent="0.2">
      <c r="A591" s="26" t="s">
        <v>2952</v>
      </c>
      <c r="B591" s="30" t="s">
        <v>2514</v>
      </c>
      <c r="C591" s="30" t="s">
        <v>2523</v>
      </c>
      <c r="E591" s="29" t="s">
        <v>2525</v>
      </c>
      <c r="K591" s="29" t="s">
        <v>330</v>
      </c>
      <c r="L591" s="29" t="s">
        <v>0</v>
      </c>
      <c r="M591" s="36" t="s">
        <v>756</v>
      </c>
      <c r="Z591" s="35" t="str">
        <f t="shared" si="11"/>
        <v>Myrmica</v>
      </c>
      <c r="AA591" s="30" t="s">
        <v>2514</v>
      </c>
      <c r="AB591" s="30" t="s">
        <v>2523</v>
      </c>
    </row>
    <row r="592" spans="1:28" ht="14.5" customHeight="1" x14ac:dyDescent="0.2">
      <c r="A592" s="34" t="s">
        <v>2953</v>
      </c>
      <c r="B592" s="30" t="s">
        <v>2514</v>
      </c>
      <c r="C592" s="30" t="s">
        <v>2523</v>
      </c>
      <c r="E592" s="29" t="s">
        <v>2526</v>
      </c>
      <c r="K592" s="29" t="s">
        <v>330</v>
      </c>
      <c r="L592" s="29" t="s">
        <v>3</v>
      </c>
      <c r="M592" s="40" t="s">
        <v>643</v>
      </c>
      <c r="N592" s="29" t="s">
        <v>4122</v>
      </c>
      <c r="Z592" s="35" t="str">
        <f t="shared" si="11"/>
        <v>Lasius</v>
      </c>
      <c r="AA592" s="30" t="s">
        <v>2514</v>
      </c>
      <c r="AB592" s="30" t="s">
        <v>2523</v>
      </c>
    </row>
    <row r="593" spans="1:28" ht="14.5" customHeight="1" x14ac:dyDescent="0.2">
      <c r="A593" s="34" t="s">
        <v>2962</v>
      </c>
      <c r="B593" s="30" t="s">
        <v>2514</v>
      </c>
      <c r="C593" s="30" t="s">
        <v>2538</v>
      </c>
      <c r="E593" s="29" t="s">
        <v>2539</v>
      </c>
      <c r="K593" s="29" t="s">
        <v>330</v>
      </c>
      <c r="L593" s="29" t="s">
        <v>3</v>
      </c>
      <c r="M593" s="40" t="s">
        <v>570</v>
      </c>
      <c r="N593" s="29" t="s">
        <v>4122</v>
      </c>
      <c r="Z593" s="35" t="str">
        <f t="shared" si="11"/>
        <v>Lasius</v>
      </c>
      <c r="AA593" s="30" t="s">
        <v>2514</v>
      </c>
      <c r="AB593" s="30" t="s">
        <v>2538</v>
      </c>
    </row>
    <row r="594" spans="1:28" ht="14.5" customHeight="1" x14ac:dyDescent="0.2">
      <c r="A594" s="34" t="s">
        <v>2981</v>
      </c>
      <c r="B594" s="30" t="s">
        <v>2514</v>
      </c>
      <c r="C594" s="30" t="s">
        <v>2564</v>
      </c>
      <c r="E594" s="29" t="s">
        <v>2565</v>
      </c>
      <c r="K594" s="29" t="s">
        <v>330</v>
      </c>
      <c r="L594" s="29" t="s">
        <v>830</v>
      </c>
      <c r="M594" s="40" t="s">
        <v>829</v>
      </c>
      <c r="N594" s="29" t="s">
        <v>4122</v>
      </c>
      <c r="Z594" s="35" t="str">
        <f t="shared" si="11"/>
        <v>Solenopsis</v>
      </c>
      <c r="AA594" s="30" t="s">
        <v>2514</v>
      </c>
      <c r="AB594" s="30" t="s">
        <v>2564</v>
      </c>
    </row>
    <row r="595" spans="1:28" ht="14.5" customHeight="1" x14ac:dyDescent="0.2">
      <c r="A595" s="26" t="s">
        <v>2982</v>
      </c>
      <c r="B595" s="30" t="s">
        <v>2514</v>
      </c>
      <c r="C595" s="30" t="s">
        <v>2564</v>
      </c>
      <c r="E595" s="29" t="s">
        <v>2566</v>
      </c>
      <c r="L595" s="29" t="s">
        <v>29</v>
      </c>
      <c r="M595" s="36"/>
      <c r="Z595" s="35">
        <f t="shared" si="11"/>
        <v>0</v>
      </c>
      <c r="AA595" s="30" t="s">
        <v>2514</v>
      </c>
      <c r="AB595" s="30" t="s">
        <v>2564</v>
      </c>
    </row>
    <row r="596" spans="1:28" ht="14.5" customHeight="1" x14ac:dyDescent="0.2">
      <c r="A596" s="34" t="s">
        <v>2983</v>
      </c>
      <c r="B596" s="30" t="s">
        <v>2514</v>
      </c>
      <c r="C596" s="30" t="s">
        <v>2564</v>
      </c>
      <c r="E596" s="29" t="s">
        <v>2567</v>
      </c>
      <c r="L596" s="29" t="s">
        <v>119</v>
      </c>
      <c r="M596" s="36"/>
      <c r="Z596" s="35">
        <f t="shared" si="11"/>
        <v>0</v>
      </c>
      <c r="AA596" s="30" t="s">
        <v>2514</v>
      </c>
      <c r="AB596" s="30" t="s">
        <v>2564</v>
      </c>
    </row>
    <row r="597" spans="1:28" ht="14.5" customHeight="1" x14ac:dyDescent="0.2">
      <c r="A597" s="34" t="s">
        <v>2984</v>
      </c>
      <c r="B597" s="30" t="s">
        <v>2514</v>
      </c>
      <c r="C597" s="30" t="s">
        <v>2564</v>
      </c>
      <c r="E597" s="29" t="s">
        <v>2568</v>
      </c>
      <c r="L597" s="29" t="s">
        <v>29</v>
      </c>
      <c r="M597" s="36"/>
      <c r="Z597" s="35">
        <f t="shared" si="11"/>
        <v>0</v>
      </c>
      <c r="AA597" s="30" t="s">
        <v>2514</v>
      </c>
      <c r="AB597" s="30" t="s">
        <v>2564</v>
      </c>
    </row>
    <row r="598" spans="1:28" ht="14.5" customHeight="1" x14ac:dyDescent="0.2">
      <c r="A598" s="26" t="s">
        <v>2985</v>
      </c>
      <c r="B598" s="30" t="s">
        <v>2514</v>
      </c>
      <c r="C598" s="30" t="s">
        <v>2564</v>
      </c>
      <c r="E598" s="29" t="s">
        <v>2569</v>
      </c>
      <c r="L598" s="29" t="s">
        <v>29</v>
      </c>
      <c r="M598" s="36"/>
      <c r="Z598" s="35">
        <f t="shared" si="11"/>
        <v>0</v>
      </c>
      <c r="AA598" s="30" t="s">
        <v>2514</v>
      </c>
      <c r="AB598" s="30" t="s">
        <v>2564</v>
      </c>
    </row>
    <row r="599" spans="1:28" ht="14.5" customHeight="1" x14ac:dyDescent="0.2">
      <c r="A599" s="34" t="s">
        <v>2986</v>
      </c>
      <c r="B599" s="30" t="s">
        <v>2514</v>
      </c>
      <c r="C599" s="30" t="s">
        <v>2564</v>
      </c>
      <c r="D599" s="29" t="s">
        <v>2120</v>
      </c>
      <c r="E599" s="29" t="s">
        <v>2570</v>
      </c>
      <c r="L599" s="29" t="s">
        <v>29</v>
      </c>
      <c r="M599" s="36"/>
      <c r="Z599" s="35">
        <f t="shared" si="11"/>
        <v>0</v>
      </c>
      <c r="AA599" s="30" t="s">
        <v>2514</v>
      </c>
      <c r="AB599" s="30" t="s">
        <v>2564</v>
      </c>
    </row>
    <row r="600" spans="1:28" ht="14.5" customHeight="1" x14ac:dyDescent="0.2">
      <c r="A600" s="34" t="s">
        <v>2987</v>
      </c>
      <c r="B600" s="30" t="s">
        <v>2514</v>
      </c>
      <c r="C600" s="30" t="s">
        <v>2564</v>
      </c>
      <c r="E600" s="29" t="s">
        <v>2571</v>
      </c>
      <c r="L600" s="29" t="s">
        <v>119</v>
      </c>
      <c r="M600" s="36"/>
      <c r="Z600" s="35">
        <f t="shared" si="11"/>
        <v>0</v>
      </c>
      <c r="AA600" s="30" t="s">
        <v>2514</v>
      </c>
      <c r="AB600" s="30" t="s">
        <v>2564</v>
      </c>
    </row>
    <row r="601" spans="1:28" ht="14.5" customHeight="1" x14ac:dyDescent="0.2">
      <c r="A601" s="26" t="s">
        <v>2988</v>
      </c>
      <c r="B601" s="30" t="s">
        <v>2514</v>
      </c>
      <c r="C601" s="30" t="s">
        <v>2564</v>
      </c>
      <c r="E601" s="29" t="s">
        <v>2572</v>
      </c>
      <c r="K601" s="29" t="s">
        <v>330</v>
      </c>
      <c r="L601" s="29" t="s">
        <v>830</v>
      </c>
      <c r="M601" s="40" t="s">
        <v>829</v>
      </c>
      <c r="N601" s="29" t="s">
        <v>4122</v>
      </c>
      <c r="Z601" s="35" t="str">
        <f t="shared" si="11"/>
        <v>Solenopsis</v>
      </c>
      <c r="AA601" s="30" t="s">
        <v>2514</v>
      </c>
      <c r="AB601" s="30" t="s">
        <v>2564</v>
      </c>
    </row>
    <row r="602" spans="1:28" ht="14.5" customHeight="1" x14ac:dyDescent="0.2">
      <c r="A602" s="34" t="s">
        <v>2968</v>
      </c>
      <c r="B602" s="30" t="s">
        <v>2514</v>
      </c>
      <c r="C602" s="30" t="s">
        <v>2547</v>
      </c>
      <c r="E602" s="29" t="s">
        <v>2548</v>
      </c>
      <c r="L602" s="29" t="s">
        <v>22</v>
      </c>
      <c r="M602" s="36"/>
      <c r="Z602" s="35">
        <f t="shared" si="11"/>
        <v>0</v>
      </c>
      <c r="AA602" s="30" t="s">
        <v>2514</v>
      </c>
      <c r="AB602" s="30" t="s">
        <v>2547</v>
      </c>
    </row>
    <row r="603" spans="1:28" ht="14.5" customHeight="1" x14ac:dyDescent="0.2">
      <c r="A603" s="34" t="s">
        <v>2969</v>
      </c>
      <c r="B603" s="30" t="s">
        <v>2514</v>
      </c>
      <c r="C603" s="30" t="s">
        <v>2547</v>
      </c>
      <c r="E603" s="29" t="s">
        <v>2549</v>
      </c>
      <c r="K603" s="29" t="s">
        <v>330</v>
      </c>
      <c r="L603" s="29" t="s">
        <v>3</v>
      </c>
      <c r="M603" s="40" t="s">
        <v>634</v>
      </c>
      <c r="N603" s="29" t="s">
        <v>4122</v>
      </c>
      <c r="Z603" s="35" t="str">
        <f t="shared" si="11"/>
        <v>Lasius</v>
      </c>
      <c r="AA603" s="30" t="s">
        <v>2514</v>
      </c>
      <c r="AB603" s="30" t="s">
        <v>2547</v>
      </c>
    </row>
    <row r="604" spans="1:28" ht="14.5" customHeight="1" x14ac:dyDescent="0.2">
      <c r="A604" s="26" t="s">
        <v>2970</v>
      </c>
      <c r="B604" s="30" t="s">
        <v>2514</v>
      </c>
      <c r="C604" s="30" t="s">
        <v>2547</v>
      </c>
      <c r="D604" s="30"/>
      <c r="E604" s="30" t="s">
        <v>2550</v>
      </c>
      <c r="F604" s="30"/>
      <c r="G604" s="30"/>
      <c r="H604" s="30"/>
      <c r="I604" s="30"/>
      <c r="J604" s="30"/>
      <c r="K604" s="30" t="s">
        <v>330</v>
      </c>
      <c r="L604" s="38" t="s">
        <v>432</v>
      </c>
      <c r="M604" s="40" t="s">
        <v>524</v>
      </c>
      <c r="N604" s="30">
        <v>2019</v>
      </c>
      <c r="O604" s="30"/>
      <c r="P604" s="30"/>
      <c r="Q604" s="30"/>
      <c r="R604" s="30"/>
      <c r="S604" s="30"/>
      <c r="T604" s="30"/>
      <c r="Z604" s="35" t="str">
        <f t="shared" si="11"/>
        <v>Formica</v>
      </c>
      <c r="AA604" s="30" t="s">
        <v>2514</v>
      </c>
      <c r="AB604" s="30" t="s">
        <v>2547</v>
      </c>
    </row>
    <row r="605" spans="1:28" ht="14.5" customHeight="1" x14ac:dyDescent="0.2">
      <c r="A605" s="34" t="s">
        <v>2971</v>
      </c>
      <c r="B605" s="30" t="s">
        <v>2514</v>
      </c>
      <c r="C605" s="30" t="s">
        <v>2547</v>
      </c>
      <c r="E605" s="29" t="s">
        <v>2734</v>
      </c>
      <c r="L605" s="29" t="s">
        <v>22</v>
      </c>
      <c r="M605" s="36"/>
      <c r="Z605" s="35">
        <f t="shared" si="11"/>
        <v>0</v>
      </c>
      <c r="AA605" s="30" t="s">
        <v>2514</v>
      </c>
      <c r="AB605" s="30" t="s">
        <v>2547</v>
      </c>
    </row>
    <row r="606" spans="1:28" ht="14.5" customHeight="1" x14ac:dyDescent="0.2">
      <c r="A606" s="26" t="s">
        <v>2979</v>
      </c>
      <c r="B606" s="30" t="s">
        <v>2514</v>
      </c>
      <c r="C606" s="30" t="s">
        <v>2560</v>
      </c>
      <c r="E606" s="29" t="s">
        <v>2561</v>
      </c>
      <c r="K606" s="29" t="s">
        <v>330</v>
      </c>
      <c r="L606" s="29" t="s">
        <v>3</v>
      </c>
      <c r="M606" s="40" t="s">
        <v>607</v>
      </c>
      <c r="N606" s="30">
        <v>2019</v>
      </c>
      <c r="Z606" s="35" t="str">
        <f t="shared" si="11"/>
        <v>Lasius</v>
      </c>
      <c r="AA606" s="30" t="s">
        <v>2514</v>
      </c>
      <c r="AB606" s="30" t="s">
        <v>2560</v>
      </c>
    </row>
    <row r="607" spans="1:28" ht="14.5" customHeight="1" x14ac:dyDescent="0.2">
      <c r="A607" s="34" t="s">
        <v>2136</v>
      </c>
      <c r="B607" s="30" t="s">
        <v>1792</v>
      </c>
      <c r="C607" s="30" t="s">
        <v>1808</v>
      </c>
      <c r="E607" s="29" t="s">
        <v>1809</v>
      </c>
      <c r="L607" s="29" t="s">
        <v>22</v>
      </c>
      <c r="M607" s="36"/>
      <c r="Z607" s="35">
        <f t="shared" si="11"/>
        <v>0</v>
      </c>
      <c r="AA607" s="30" t="s">
        <v>1792</v>
      </c>
      <c r="AB607" s="30" t="s">
        <v>1808</v>
      </c>
    </row>
    <row r="608" spans="1:28" ht="14.5" customHeight="1" x14ac:dyDescent="0.2">
      <c r="A608" s="26" t="s">
        <v>2137</v>
      </c>
      <c r="B608" s="30" t="s">
        <v>1792</v>
      </c>
      <c r="C608" s="30" t="s">
        <v>1808</v>
      </c>
      <c r="E608" s="29" t="s">
        <v>1810</v>
      </c>
      <c r="L608" s="29" t="s">
        <v>22</v>
      </c>
      <c r="M608" s="36"/>
      <c r="Z608" s="35">
        <f t="shared" si="11"/>
        <v>0</v>
      </c>
      <c r="AA608" s="30" t="s">
        <v>1792</v>
      </c>
      <c r="AB608" s="30" t="s">
        <v>1808</v>
      </c>
    </row>
    <row r="609" spans="1:28" ht="14.5" customHeight="1" x14ac:dyDescent="0.2">
      <c r="A609" s="34" t="s">
        <v>2164</v>
      </c>
      <c r="B609" s="30" t="s">
        <v>1792</v>
      </c>
      <c r="C609" s="30" t="s">
        <v>1844</v>
      </c>
      <c r="D609" s="29" t="s">
        <v>2745</v>
      </c>
      <c r="E609" s="29" t="s">
        <v>1845</v>
      </c>
      <c r="L609" s="29" t="s">
        <v>3</v>
      </c>
      <c r="M609" s="36"/>
      <c r="Z609" s="35">
        <f t="shared" si="11"/>
        <v>0</v>
      </c>
      <c r="AA609" s="30" t="s">
        <v>1792</v>
      </c>
      <c r="AB609" s="30" t="s">
        <v>1844</v>
      </c>
    </row>
    <row r="610" spans="1:28" ht="14.5" customHeight="1" x14ac:dyDescent="0.2">
      <c r="A610" s="26" t="s">
        <v>2165</v>
      </c>
      <c r="B610" s="30" t="s">
        <v>1792</v>
      </c>
      <c r="C610" s="30" t="s">
        <v>1844</v>
      </c>
      <c r="E610" s="29" t="s">
        <v>1846</v>
      </c>
      <c r="L610" s="29" t="s">
        <v>3</v>
      </c>
      <c r="M610" s="36"/>
      <c r="Z610" s="35">
        <f t="shared" si="11"/>
        <v>0</v>
      </c>
      <c r="AA610" s="30" t="s">
        <v>1792</v>
      </c>
      <c r="AB610" s="30" t="s">
        <v>1844</v>
      </c>
    </row>
    <row r="611" spans="1:28" ht="14.5" customHeight="1" x14ac:dyDescent="0.2">
      <c r="A611" s="26" t="s">
        <v>2129</v>
      </c>
      <c r="B611" s="30" t="s">
        <v>1792</v>
      </c>
      <c r="C611" s="30" t="s">
        <v>1798</v>
      </c>
      <c r="E611" s="29" t="s">
        <v>1799</v>
      </c>
      <c r="L611" s="29" t="s">
        <v>22</v>
      </c>
      <c r="M611" s="36"/>
      <c r="N611" s="38"/>
      <c r="Z611" s="35">
        <f t="shared" si="11"/>
        <v>0</v>
      </c>
      <c r="AA611" s="30" t="s">
        <v>1792</v>
      </c>
      <c r="AB611" s="30" t="s">
        <v>1798</v>
      </c>
    </row>
    <row r="612" spans="1:28" ht="14.5" customHeight="1" x14ac:dyDescent="0.2">
      <c r="A612" s="34" t="s">
        <v>2130</v>
      </c>
      <c r="B612" s="30" t="s">
        <v>1792</v>
      </c>
      <c r="C612" s="30" t="s">
        <v>1798</v>
      </c>
      <c r="E612" s="29" t="s">
        <v>1800</v>
      </c>
      <c r="L612" s="29" t="s">
        <v>22</v>
      </c>
      <c r="M612" s="36"/>
      <c r="Z612" s="35">
        <f t="shared" si="11"/>
        <v>0</v>
      </c>
      <c r="AA612" s="30" t="s">
        <v>1792</v>
      </c>
      <c r="AB612" s="30" t="s">
        <v>1798</v>
      </c>
    </row>
    <row r="613" spans="1:28" ht="14.5" customHeight="1" x14ac:dyDescent="0.2">
      <c r="A613" s="26" t="s">
        <v>2131</v>
      </c>
      <c r="B613" s="30" t="s">
        <v>1792</v>
      </c>
      <c r="C613" s="30" t="s">
        <v>1801</v>
      </c>
      <c r="E613" s="29" t="s">
        <v>1802</v>
      </c>
      <c r="L613" s="29" t="s">
        <v>22</v>
      </c>
      <c r="M613" s="36"/>
      <c r="Z613" s="35">
        <f t="shared" si="11"/>
        <v>0</v>
      </c>
      <c r="AA613" s="30" t="s">
        <v>1792</v>
      </c>
      <c r="AB613" s="30" t="s">
        <v>1801</v>
      </c>
    </row>
    <row r="614" spans="1:28" ht="14.5" customHeight="1" x14ac:dyDescent="0.2">
      <c r="A614" s="34" t="s">
        <v>2132</v>
      </c>
      <c r="B614" s="30" t="s">
        <v>1792</v>
      </c>
      <c r="C614" s="30" t="s">
        <v>1801</v>
      </c>
      <c r="E614" s="29" t="s">
        <v>1803</v>
      </c>
      <c r="L614" s="29" t="s">
        <v>22</v>
      </c>
      <c r="M614" s="36"/>
      <c r="Z614" s="35">
        <f t="shared" si="11"/>
        <v>0</v>
      </c>
      <c r="AA614" s="30" t="s">
        <v>1792</v>
      </c>
      <c r="AB614" s="30" t="s">
        <v>1801</v>
      </c>
    </row>
    <row r="615" spans="1:28" ht="14.5" customHeight="1" x14ac:dyDescent="0.2">
      <c r="A615" s="26" t="s">
        <v>2133</v>
      </c>
      <c r="B615" s="30" t="s">
        <v>1792</v>
      </c>
      <c r="C615" s="30" t="s">
        <v>1801</v>
      </c>
      <c r="E615" s="29" t="s">
        <v>1804</v>
      </c>
      <c r="L615" s="29" t="s">
        <v>22</v>
      </c>
      <c r="M615" s="36"/>
      <c r="Z615" s="35">
        <f t="shared" si="11"/>
        <v>0</v>
      </c>
      <c r="AA615" s="30" t="s">
        <v>1792</v>
      </c>
      <c r="AB615" s="30" t="s">
        <v>1801</v>
      </c>
    </row>
    <row r="616" spans="1:28" ht="14.5" customHeight="1" x14ac:dyDescent="0.2">
      <c r="A616" s="34" t="s">
        <v>2134</v>
      </c>
      <c r="B616" s="30" t="s">
        <v>1792</v>
      </c>
      <c r="C616" s="30" t="s">
        <v>1801</v>
      </c>
      <c r="E616" s="29" t="s">
        <v>1805</v>
      </c>
      <c r="L616" s="29" t="s">
        <v>22</v>
      </c>
      <c r="M616" s="36"/>
      <c r="Z616" s="35">
        <f t="shared" si="11"/>
        <v>0</v>
      </c>
      <c r="AA616" s="30" t="s">
        <v>1792</v>
      </c>
      <c r="AB616" s="30" t="s">
        <v>1801</v>
      </c>
    </row>
    <row r="617" spans="1:28" ht="14.5" customHeight="1" x14ac:dyDescent="0.2">
      <c r="A617" s="26" t="s">
        <v>2153</v>
      </c>
      <c r="B617" s="30" t="s">
        <v>1792</v>
      </c>
      <c r="C617" s="30" t="s">
        <v>1801</v>
      </c>
      <c r="E617" s="29" t="s">
        <v>1833</v>
      </c>
      <c r="L617" s="29" t="s">
        <v>3</v>
      </c>
      <c r="M617" s="36"/>
      <c r="Z617" s="35">
        <f t="shared" si="11"/>
        <v>0</v>
      </c>
      <c r="AA617" s="30" t="s">
        <v>1792</v>
      </c>
      <c r="AB617" s="30" t="s">
        <v>1801</v>
      </c>
    </row>
    <row r="618" spans="1:28" ht="14.5" customHeight="1" x14ac:dyDescent="0.2">
      <c r="A618" s="34" t="s">
        <v>2154</v>
      </c>
      <c r="B618" s="30" t="s">
        <v>1792</v>
      </c>
      <c r="C618" s="30" t="s">
        <v>1801</v>
      </c>
      <c r="E618" s="29" t="s">
        <v>1834</v>
      </c>
      <c r="L618" s="29" t="s">
        <v>3</v>
      </c>
      <c r="M618" s="36"/>
      <c r="Z618" s="35">
        <f t="shared" si="11"/>
        <v>0</v>
      </c>
      <c r="AA618" s="30" t="s">
        <v>1792</v>
      </c>
      <c r="AB618" s="30" t="s">
        <v>1801</v>
      </c>
    </row>
    <row r="619" spans="1:28" ht="14.5" customHeight="1" x14ac:dyDescent="0.2">
      <c r="A619" s="26" t="s">
        <v>2155</v>
      </c>
      <c r="B619" s="30" t="s">
        <v>1792</v>
      </c>
      <c r="C619" s="30" t="s">
        <v>1801</v>
      </c>
      <c r="E619" s="29" t="s">
        <v>1835</v>
      </c>
      <c r="L619" s="29" t="s">
        <v>3</v>
      </c>
      <c r="M619" s="36"/>
      <c r="Z619" s="35">
        <f t="shared" si="11"/>
        <v>0</v>
      </c>
      <c r="AA619" s="30" t="s">
        <v>1792</v>
      </c>
      <c r="AB619" s="30" t="s">
        <v>1801</v>
      </c>
    </row>
    <row r="620" spans="1:28" ht="14.5" customHeight="1" x14ac:dyDescent="0.2">
      <c r="A620" s="34" t="s">
        <v>2156</v>
      </c>
      <c r="B620" s="30" t="s">
        <v>1792</v>
      </c>
      <c r="C620" s="30" t="s">
        <v>1801</v>
      </c>
      <c r="E620" s="29" t="s">
        <v>1836</v>
      </c>
      <c r="L620" s="29" t="s">
        <v>3</v>
      </c>
      <c r="M620" s="36"/>
      <c r="Z620" s="35">
        <f t="shared" si="11"/>
        <v>0</v>
      </c>
      <c r="AA620" s="30" t="s">
        <v>1792</v>
      </c>
      <c r="AB620" s="30" t="s">
        <v>1801</v>
      </c>
    </row>
    <row r="621" spans="1:28" ht="14.5" customHeight="1" x14ac:dyDescent="0.2">
      <c r="A621" s="26" t="s">
        <v>2157</v>
      </c>
      <c r="B621" s="30" t="s">
        <v>1792</v>
      </c>
      <c r="C621" s="30" t="s">
        <v>1801</v>
      </c>
      <c r="E621" s="29" t="s">
        <v>1837</v>
      </c>
      <c r="L621" s="29" t="s">
        <v>3</v>
      </c>
      <c r="M621" s="36"/>
      <c r="Z621" s="35">
        <f t="shared" si="11"/>
        <v>0</v>
      </c>
      <c r="AA621" s="30" t="s">
        <v>1792</v>
      </c>
      <c r="AB621" s="30" t="s">
        <v>1801</v>
      </c>
    </row>
    <row r="622" spans="1:28" ht="14.5" customHeight="1" x14ac:dyDescent="0.2">
      <c r="A622" s="34" t="s">
        <v>2140</v>
      </c>
      <c r="B622" s="30" t="s">
        <v>1792</v>
      </c>
      <c r="C622" s="30" t="s">
        <v>1814</v>
      </c>
      <c r="E622" s="29" t="s">
        <v>1815</v>
      </c>
      <c r="L622" s="29" t="s">
        <v>22</v>
      </c>
      <c r="M622" s="36"/>
      <c r="Z622" s="35">
        <f t="shared" si="11"/>
        <v>0</v>
      </c>
      <c r="AA622" s="30" t="s">
        <v>1792</v>
      </c>
      <c r="AB622" s="30" t="s">
        <v>1814</v>
      </c>
    </row>
    <row r="623" spans="1:28" ht="14.5" customHeight="1" x14ac:dyDescent="0.2">
      <c r="A623" s="26" t="s">
        <v>2141</v>
      </c>
      <c r="B623" s="30" t="s">
        <v>1792</v>
      </c>
      <c r="C623" s="30" t="s">
        <v>1814</v>
      </c>
      <c r="E623" s="29" t="s">
        <v>1816</v>
      </c>
      <c r="L623" s="29" t="s">
        <v>22</v>
      </c>
      <c r="M623" s="36"/>
      <c r="Z623" s="35">
        <f t="shared" si="11"/>
        <v>0</v>
      </c>
      <c r="AA623" s="30" t="s">
        <v>1792</v>
      </c>
      <c r="AB623" s="30" t="s">
        <v>1814</v>
      </c>
    </row>
    <row r="624" spans="1:28" ht="14.5" customHeight="1" x14ac:dyDescent="0.2">
      <c r="A624" s="34" t="s">
        <v>2162</v>
      </c>
      <c r="B624" s="30" t="s">
        <v>1792</v>
      </c>
      <c r="C624" s="30" t="s">
        <v>1814</v>
      </c>
      <c r="E624" s="29" t="s">
        <v>1842</v>
      </c>
      <c r="L624" s="29" t="s">
        <v>12</v>
      </c>
      <c r="M624" s="36"/>
      <c r="Z624" s="35">
        <f t="shared" si="11"/>
        <v>0</v>
      </c>
      <c r="AA624" s="30" t="s">
        <v>1792</v>
      </c>
      <c r="AB624" s="30" t="s">
        <v>1814</v>
      </c>
    </row>
    <row r="625" spans="1:28" ht="14.5" customHeight="1" x14ac:dyDescent="0.2">
      <c r="A625" s="26" t="s">
        <v>2163</v>
      </c>
      <c r="B625" s="30" t="s">
        <v>1792</v>
      </c>
      <c r="C625" s="30" t="s">
        <v>1814</v>
      </c>
      <c r="E625" s="29" t="s">
        <v>1843</v>
      </c>
      <c r="F625" s="29" t="s">
        <v>4191</v>
      </c>
      <c r="L625" s="29" t="s">
        <v>0</v>
      </c>
      <c r="M625" s="36"/>
      <c r="Z625" s="35">
        <f t="shared" si="11"/>
        <v>0</v>
      </c>
      <c r="AA625" s="30" t="s">
        <v>1792</v>
      </c>
      <c r="AB625" s="30" t="s">
        <v>1814</v>
      </c>
    </row>
    <row r="626" spans="1:28" ht="14.5" customHeight="1" x14ac:dyDescent="0.2">
      <c r="A626" s="34" t="s">
        <v>2168</v>
      </c>
      <c r="B626" s="30" t="s">
        <v>1792</v>
      </c>
      <c r="C626" s="30" t="s">
        <v>1850</v>
      </c>
      <c r="E626" s="29" t="s">
        <v>1851</v>
      </c>
      <c r="L626" s="29" t="s">
        <v>3</v>
      </c>
      <c r="M626" s="36"/>
      <c r="Z626" s="35">
        <f t="shared" si="11"/>
        <v>0</v>
      </c>
      <c r="AA626" s="30" t="s">
        <v>1792</v>
      </c>
      <c r="AB626" s="30" t="s">
        <v>1850</v>
      </c>
    </row>
    <row r="627" spans="1:28" ht="14.5" customHeight="1" x14ac:dyDescent="0.2">
      <c r="A627" s="26" t="s">
        <v>2173</v>
      </c>
      <c r="B627" s="30" t="s">
        <v>1792</v>
      </c>
      <c r="C627" s="30" t="s">
        <v>1858</v>
      </c>
      <c r="E627" s="29" t="s">
        <v>1859</v>
      </c>
      <c r="L627" s="29" t="s">
        <v>3</v>
      </c>
      <c r="M627" s="36"/>
      <c r="Z627" s="35">
        <f t="shared" si="11"/>
        <v>0</v>
      </c>
      <c r="AA627" s="30" t="s">
        <v>1792</v>
      </c>
      <c r="AB627" s="30" t="s">
        <v>1858</v>
      </c>
    </row>
    <row r="628" spans="1:28" ht="14.5" customHeight="1" x14ac:dyDescent="0.2">
      <c r="A628" s="34" t="s">
        <v>2166</v>
      </c>
      <c r="B628" s="30" t="s">
        <v>1792</v>
      </c>
      <c r="C628" s="30" t="s">
        <v>1847</v>
      </c>
      <c r="E628" s="29" t="s">
        <v>1848</v>
      </c>
      <c r="L628" s="29" t="s">
        <v>3</v>
      </c>
      <c r="M628" s="36"/>
      <c r="Z628" s="35">
        <f t="shared" si="11"/>
        <v>0</v>
      </c>
      <c r="AA628" s="30" t="s">
        <v>1792</v>
      </c>
      <c r="AB628" s="30" t="s">
        <v>1847</v>
      </c>
    </row>
    <row r="629" spans="1:28" ht="14.5" customHeight="1" x14ac:dyDescent="0.2">
      <c r="A629" s="26" t="s">
        <v>2167</v>
      </c>
      <c r="B629" s="30" t="s">
        <v>1792</v>
      </c>
      <c r="C629" s="30" t="s">
        <v>1847</v>
      </c>
      <c r="E629" s="29" t="s">
        <v>1849</v>
      </c>
      <c r="L629" s="29" t="s">
        <v>22</v>
      </c>
      <c r="M629" s="36"/>
      <c r="Z629" s="35">
        <f t="shared" si="11"/>
        <v>0</v>
      </c>
      <c r="AA629" s="30" t="s">
        <v>1792</v>
      </c>
      <c r="AB629" s="30" t="s">
        <v>1847</v>
      </c>
    </row>
    <row r="630" spans="1:28" ht="14.5" customHeight="1" x14ac:dyDescent="0.2">
      <c r="A630" s="26" t="s">
        <v>2127</v>
      </c>
      <c r="B630" s="30" t="s">
        <v>1792</v>
      </c>
      <c r="C630" s="30" t="s">
        <v>1795</v>
      </c>
      <c r="E630" s="29" t="s">
        <v>1796</v>
      </c>
      <c r="L630" s="29" t="s">
        <v>22</v>
      </c>
      <c r="M630" s="36"/>
      <c r="Z630" s="35">
        <f t="shared" si="11"/>
        <v>0</v>
      </c>
      <c r="AA630" s="30" t="s">
        <v>1792</v>
      </c>
      <c r="AB630" s="30" t="s">
        <v>1795</v>
      </c>
    </row>
    <row r="631" spans="1:28" ht="14.5" customHeight="1" x14ac:dyDescent="0.2">
      <c r="A631" s="34" t="s">
        <v>2128</v>
      </c>
      <c r="B631" s="30" t="s">
        <v>1792</v>
      </c>
      <c r="C631" s="30" t="s">
        <v>1795</v>
      </c>
      <c r="E631" s="29" t="s">
        <v>1797</v>
      </c>
      <c r="L631" s="29" t="s">
        <v>22</v>
      </c>
      <c r="M631" s="36"/>
      <c r="Z631" s="35">
        <f t="shared" si="11"/>
        <v>0</v>
      </c>
      <c r="AA631" s="30" t="s">
        <v>1792</v>
      </c>
      <c r="AB631" s="30" t="s">
        <v>1795</v>
      </c>
    </row>
    <row r="632" spans="1:28" ht="14.5" customHeight="1" x14ac:dyDescent="0.2">
      <c r="A632" s="34" t="s">
        <v>2142</v>
      </c>
      <c r="B632" s="30" t="s">
        <v>1792</v>
      </c>
      <c r="C632" s="30" t="s">
        <v>1817</v>
      </c>
      <c r="E632" s="29" t="s">
        <v>1818</v>
      </c>
      <c r="L632" s="29" t="s">
        <v>22</v>
      </c>
      <c r="M632" s="36"/>
      <c r="Z632" s="35">
        <f t="shared" si="11"/>
        <v>0</v>
      </c>
      <c r="AA632" s="30" t="s">
        <v>1792</v>
      </c>
      <c r="AB632" s="30" t="s">
        <v>1817</v>
      </c>
    </row>
    <row r="633" spans="1:28" ht="14.5" customHeight="1" x14ac:dyDescent="0.2">
      <c r="A633" s="26" t="s">
        <v>2169</v>
      </c>
      <c r="B633" s="30" t="s">
        <v>1792</v>
      </c>
      <c r="C633" s="30" t="s">
        <v>1817</v>
      </c>
      <c r="E633" s="29" t="s">
        <v>1852</v>
      </c>
      <c r="L633" s="29" t="s">
        <v>3</v>
      </c>
      <c r="M633" s="36"/>
      <c r="Z633" s="35">
        <f t="shared" si="11"/>
        <v>0</v>
      </c>
      <c r="AA633" s="30" t="s">
        <v>1792</v>
      </c>
      <c r="AB633" s="30" t="s">
        <v>1817</v>
      </c>
    </row>
    <row r="634" spans="1:28" ht="14.5" customHeight="1" x14ac:dyDescent="0.2">
      <c r="A634" s="34" t="s">
        <v>2170</v>
      </c>
      <c r="B634" s="30" t="s">
        <v>1792</v>
      </c>
      <c r="C634" s="30" t="s">
        <v>1817</v>
      </c>
      <c r="E634" s="29" t="s">
        <v>1853</v>
      </c>
      <c r="L634" s="29" t="s">
        <v>3</v>
      </c>
      <c r="M634" s="36"/>
      <c r="Z634" s="35">
        <f t="shared" si="11"/>
        <v>0</v>
      </c>
      <c r="AA634" s="30" t="s">
        <v>1792</v>
      </c>
      <c r="AB634" s="30" t="s">
        <v>1817</v>
      </c>
    </row>
    <row r="635" spans="1:28" ht="14.5" customHeight="1" x14ac:dyDescent="0.2">
      <c r="A635" s="34" t="s">
        <v>2172</v>
      </c>
      <c r="B635" s="30" t="s">
        <v>1792</v>
      </c>
      <c r="C635" s="30" t="s">
        <v>1856</v>
      </c>
      <c r="E635" s="29" t="s">
        <v>1857</v>
      </c>
      <c r="L635" s="29" t="s">
        <v>3</v>
      </c>
      <c r="M635" s="36"/>
      <c r="Z635" s="35">
        <f t="shared" si="11"/>
        <v>0</v>
      </c>
      <c r="AA635" s="30" t="s">
        <v>1792</v>
      </c>
      <c r="AB635" s="30" t="s">
        <v>1856</v>
      </c>
    </row>
    <row r="636" spans="1:28" ht="14.5" customHeight="1" x14ac:dyDescent="0.2">
      <c r="A636" s="34" t="s">
        <v>2126</v>
      </c>
      <c r="B636" s="30" t="s">
        <v>1792</v>
      </c>
      <c r="C636" s="30" t="s">
        <v>1793</v>
      </c>
      <c r="E636" s="29" t="s">
        <v>1794</v>
      </c>
      <c r="L636" s="29" t="s">
        <v>22</v>
      </c>
      <c r="M636" s="36"/>
      <c r="Z636" s="35">
        <f t="shared" si="11"/>
        <v>0</v>
      </c>
      <c r="AA636" s="30" t="s">
        <v>1792</v>
      </c>
      <c r="AB636" s="30" t="s">
        <v>1793</v>
      </c>
    </row>
    <row r="637" spans="1:28" ht="14.5" customHeight="1" x14ac:dyDescent="0.2">
      <c r="A637" s="26" t="s">
        <v>2177</v>
      </c>
      <c r="B637" s="30" t="s">
        <v>1792</v>
      </c>
      <c r="C637" s="30" t="s">
        <v>1863</v>
      </c>
      <c r="E637" s="29" t="s">
        <v>1864</v>
      </c>
      <c r="L637" s="29" t="s">
        <v>3</v>
      </c>
      <c r="M637" s="36"/>
      <c r="Z637" s="35">
        <f t="shared" si="11"/>
        <v>0</v>
      </c>
      <c r="AA637" s="30" t="s">
        <v>1792</v>
      </c>
      <c r="AB637" s="30" t="s">
        <v>1863</v>
      </c>
    </row>
    <row r="638" spans="1:28" ht="14.5" customHeight="1" x14ac:dyDescent="0.2">
      <c r="A638" s="26" t="s">
        <v>2171</v>
      </c>
      <c r="B638" s="30" t="s">
        <v>1792</v>
      </c>
      <c r="C638" s="30" t="s">
        <v>1854</v>
      </c>
      <c r="E638" s="29" t="s">
        <v>1855</v>
      </c>
      <c r="L638" s="29" t="s">
        <v>3</v>
      </c>
      <c r="M638" s="36"/>
      <c r="Z638" s="35">
        <f t="shared" si="11"/>
        <v>0</v>
      </c>
      <c r="AA638" s="30" t="s">
        <v>1792</v>
      </c>
      <c r="AB638" s="30" t="s">
        <v>1854</v>
      </c>
    </row>
    <row r="639" spans="1:28" ht="14.5" customHeight="1" x14ac:dyDescent="0.2">
      <c r="A639" s="26" t="s">
        <v>2143</v>
      </c>
      <c r="B639" s="30" t="s">
        <v>1792</v>
      </c>
      <c r="C639" s="30" t="s">
        <v>1819</v>
      </c>
      <c r="E639" s="29" t="s">
        <v>1820</v>
      </c>
      <c r="L639" s="29" t="s">
        <v>0</v>
      </c>
      <c r="M639" s="36"/>
      <c r="Z639" s="35">
        <f t="shared" si="11"/>
        <v>0</v>
      </c>
      <c r="AA639" s="30" t="s">
        <v>1792</v>
      </c>
      <c r="AB639" s="30" t="s">
        <v>1819</v>
      </c>
    </row>
    <row r="640" spans="1:28" ht="14.5" customHeight="1" x14ac:dyDescent="0.2">
      <c r="A640" s="26" t="s">
        <v>2135</v>
      </c>
      <c r="B640" s="30" t="s">
        <v>1792</v>
      </c>
      <c r="C640" s="30" t="s">
        <v>1806</v>
      </c>
      <c r="E640" s="29" t="s">
        <v>1807</v>
      </c>
      <c r="L640" s="29" t="s">
        <v>22</v>
      </c>
      <c r="M640" s="36"/>
      <c r="Z640" s="35">
        <f t="shared" ref="Z640:Z703" si="12">IF(LEFT(M640,4)=LEFT(L640,4),L640,0)</f>
        <v>0</v>
      </c>
      <c r="AA640" s="30" t="s">
        <v>1792</v>
      </c>
      <c r="AB640" s="30" t="s">
        <v>1806</v>
      </c>
    </row>
    <row r="641" spans="1:28" ht="14.5" customHeight="1" x14ac:dyDescent="0.2">
      <c r="A641" s="34" t="s">
        <v>2148</v>
      </c>
      <c r="B641" s="30" t="s">
        <v>1792</v>
      </c>
      <c r="C641" s="30" t="s">
        <v>1806</v>
      </c>
      <c r="E641" s="29" t="s">
        <v>1828</v>
      </c>
      <c r="L641" s="29" t="s">
        <v>3</v>
      </c>
      <c r="M641" s="36"/>
      <c r="Z641" s="35">
        <f t="shared" si="12"/>
        <v>0</v>
      </c>
      <c r="AA641" s="30" t="s">
        <v>1792</v>
      </c>
      <c r="AB641" s="30" t="s">
        <v>1806</v>
      </c>
    </row>
    <row r="642" spans="1:28" ht="14.5" customHeight="1" x14ac:dyDescent="0.2">
      <c r="A642" s="26" t="s">
        <v>2149</v>
      </c>
      <c r="B642" s="30" t="s">
        <v>1792</v>
      </c>
      <c r="C642" s="30" t="s">
        <v>1806</v>
      </c>
      <c r="E642" s="29" t="s">
        <v>1829</v>
      </c>
      <c r="L642" s="29" t="s">
        <v>3</v>
      </c>
      <c r="M642" s="36"/>
      <c r="Z642" s="35">
        <f t="shared" si="12"/>
        <v>0</v>
      </c>
      <c r="AA642" s="30" t="s">
        <v>1792</v>
      </c>
      <c r="AB642" s="30" t="s">
        <v>1806</v>
      </c>
    </row>
    <row r="643" spans="1:28" ht="14.5" customHeight="1" x14ac:dyDescent="0.2">
      <c r="A643" s="26" t="s">
        <v>2147</v>
      </c>
      <c r="B643" s="30" t="s">
        <v>1792</v>
      </c>
      <c r="C643" s="30" t="s">
        <v>1826</v>
      </c>
      <c r="E643" s="29" t="s">
        <v>1827</v>
      </c>
      <c r="K643" s="29" t="s">
        <v>330</v>
      </c>
      <c r="L643" s="29" t="s">
        <v>0</v>
      </c>
      <c r="M643" s="40" t="s">
        <v>756</v>
      </c>
      <c r="Z643" s="35" t="str">
        <f t="shared" si="12"/>
        <v>Myrmica</v>
      </c>
      <c r="AA643" s="30" t="s">
        <v>1792</v>
      </c>
      <c r="AB643" s="30" t="s">
        <v>1826</v>
      </c>
    </row>
    <row r="644" spans="1:28" ht="14.5" customHeight="1" x14ac:dyDescent="0.2">
      <c r="A644" s="34" t="s">
        <v>2138</v>
      </c>
      <c r="B644" s="30" t="s">
        <v>1792</v>
      </c>
      <c r="C644" s="30" t="s">
        <v>1811</v>
      </c>
      <c r="E644" s="29" t="s">
        <v>1812</v>
      </c>
      <c r="L644" s="29" t="s">
        <v>22</v>
      </c>
      <c r="M644" s="36"/>
      <c r="Z644" s="35">
        <f t="shared" si="12"/>
        <v>0</v>
      </c>
      <c r="AA644" s="30" t="s">
        <v>1792</v>
      </c>
      <c r="AB644" s="30" t="s">
        <v>1811</v>
      </c>
    </row>
    <row r="645" spans="1:28" ht="14.5" customHeight="1" x14ac:dyDescent="0.2">
      <c r="A645" s="26" t="s">
        <v>2139</v>
      </c>
      <c r="B645" s="30" t="s">
        <v>1792</v>
      </c>
      <c r="C645" s="30" t="s">
        <v>1811</v>
      </c>
      <c r="E645" s="29" t="s">
        <v>1813</v>
      </c>
      <c r="L645" s="29" t="s">
        <v>22</v>
      </c>
      <c r="M645" s="36"/>
      <c r="Z645" s="35">
        <f t="shared" si="12"/>
        <v>0</v>
      </c>
      <c r="AA645" s="30" t="s">
        <v>1792</v>
      </c>
      <c r="AB645" s="30" t="s">
        <v>1811</v>
      </c>
    </row>
    <row r="646" spans="1:28" ht="14.5" customHeight="1" x14ac:dyDescent="0.2">
      <c r="A646" s="34" t="s">
        <v>2158</v>
      </c>
      <c r="B646" s="30" t="s">
        <v>1792</v>
      </c>
      <c r="C646" s="30" t="s">
        <v>1811</v>
      </c>
      <c r="E646" s="29" t="s">
        <v>1838</v>
      </c>
      <c r="L646" s="29" t="s">
        <v>12</v>
      </c>
      <c r="M646" s="36"/>
      <c r="Z646" s="35">
        <f t="shared" si="12"/>
        <v>0</v>
      </c>
      <c r="AA646" s="30" t="s">
        <v>1792</v>
      </c>
      <c r="AB646" s="30" t="s">
        <v>1811</v>
      </c>
    </row>
    <row r="647" spans="1:28" ht="14.5" customHeight="1" x14ac:dyDescent="0.2">
      <c r="A647" s="26" t="s">
        <v>2159</v>
      </c>
      <c r="B647" s="30" t="s">
        <v>1792</v>
      </c>
      <c r="C647" s="30" t="s">
        <v>1811</v>
      </c>
      <c r="E647" s="29" t="s">
        <v>1839</v>
      </c>
      <c r="L647" s="29" t="s">
        <v>3</v>
      </c>
      <c r="M647" s="36"/>
      <c r="Z647" s="35">
        <f t="shared" si="12"/>
        <v>0</v>
      </c>
      <c r="AA647" s="30" t="s">
        <v>1792</v>
      </c>
      <c r="AB647" s="30" t="s">
        <v>1811</v>
      </c>
    </row>
    <row r="648" spans="1:28" ht="14.5" customHeight="1" x14ac:dyDescent="0.2">
      <c r="A648" s="34" t="s">
        <v>2160</v>
      </c>
      <c r="B648" s="30" t="s">
        <v>1792</v>
      </c>
      <c r="C648" s="30" t="s">
        <v>1811</v>
      </c>
      <c r="E648" s="29" t="s">
        <v>1840</v>
      </c>
      <c r="L648" s="29" t="s">
        <v>29</v>
      </c>
      <c r="M648" s="36"/>
      <c r="Z648" s="35">
        <f t="shared" si="12"/>
        <v>0</v>
      </c>
      <c r="AA648" s="30" t="s">
        <v>1792</v>
      </c>
      <c r="AB648" s="30" t="s">
        <v>1811</v>
      </c>
    </row>
    <row r="649" spans="1:28" ht="14.5" customHeight="1" x14ac:dyDescent="0.2">
      <c r="A649" s="26" t="s">
        <v>2161</v>
      </c>
      <c r="B649" s="30" t="s">
        <v>1792</v>
      </c>
      <c r="C649" s="30" t="s">
        <v>1811</v>
      </c>
      <c r="E649" s="29" t="s">
        <v>1841</v>
      </c>
      <c r="L649" s="29" t="s">
        <v>29</v>
      </c>
      <c r="M649" s="36"/>
      <c r="Z649" s="35">
        <f t="shared" si="12"/>
        <v>0</v>
      </c>
      <c r="AA649" s="30" t="s">
        <v>1792</v>
      </c>
      <c r="AB649" s="30" t="s">
        <v>1811</v>
      </c>
    </row>
    <row r="650" spans="1:28" ht="14.5" customHeight="1" x14ac:dyDescent="0.2">
      <c r="A650" s="34" t="s">
        <v>2144</v>
      </c>
      <c r="B650" s="30" t="s">
        <v>1792</v>
      </c>
      <c r="C650" s="30" t="s">
        <v>1821</v>
      </c>
      <c r="E650" s="29" t="s">
        <v>1822</v>
      </c>
      <c r="L650" s="29" t="s">
        <v>22</v>
      </c>
      <c r="M650" s="36"/>
      <c r="Z650" s="35">
        <f t="shared" si="12"/>
        <v>0</v>
      </c>
      <c r="AA650" s="30" t="s">
        <v>1792</v>
      </c>
      <c r="AB650" s="30" t="s">
        <v>1821</v>
      </c>
    </row>
    <row r="651" spans="1:28" ht="14.5" customHeight="1" x14ac:dyDescent="0.2">
      <c r="A651" s="34" t="s">
        <v>2174</v>
      </c>
      <c r="B651" s="30" t="s">
        <v>1792</v>
      </c>
      <c r="C651" s="30" t="s">
        <v>1821</v>
      </c>
      <c r="E651" s="29" t="s">
        <v>1860</v>
      </c>
      <c r="L651" s="29" t="s">
        <v>3</v>
      </c>
      <c r="M651" s="36"/>
      <c r="Z651" s="35">
        <f t="shared" si="12"/>
        <v>0</v>
      </c>
      <c r="AA651" s="30" t="s">
        <v>1792</v>
      </c>
      <c r="AB651" s="30" t="s">
        <v>1821</v>
      </c>
    </row>
    <row r="652" spans="1:28" ht="14.5" customHeight="1" x14ac:dyDescent="0.2">
      <c r="A652" s="26" t="s">
        <v>2175</v>
      </c>
      <c r="B652" s="30" t="s">
        <v>1792</v>
      </c>
      <c r="C652" s="30" t="s">
        <v>1821</v>
      </c>
      <c r="E652" s="29" t="s">
        <v>1861</v>
      </c>
      <c r="L652" s="29" t="s">
        <v>3</v>
      </c>
      <c r="M652" s="36"/>
      <c r="Z652" s="35">
        <f t="shared" si="12"/>
        <v>0</v>
      </c>
      <c r="AA652" s="30" t="s">
        <v>1792</v>
      </c>
      <c r="AB652" s="30" t="s">
        <v>1821</v>
      </c>
    </row>
    <row r="653" spans="1:28" ht="14.5" customHeight="1" x14ac:dyDescent="0.2">
      <c r="A653" s="34" t="s">
        <v>2176</v>
      </c>
      <c r="B653" s="30" t="s">
        <v>1792</v>
      </c>
      <c r="C653" s="30" t="s">
        <v>1821</v>
      </c>
      <c r="E653" s="29" t="s">
        <v>1862</v>
      </c>
      <c r="L653" s="29" t="s">
        <v>3</v>
      </c>
      <c r="M653" s="36"/>
      <c r="Z653" s="35">
        <f t="shared" si="12"/>
        <v>0</v>
      </c>
      <c r="AA653" s="30" t="s">
        <v>1792</v>
      </c>
      <c r="AB653" s="30" t="s">
        <v>1821</v>
      </c>
    </row>
    <row r="654" spans="1:28" ht="14.5" customHeight="1" x14ac:dyDescent="0.2">
      <c r="A654" s="26" t="s">
        <v>2145</v>
      </c>
      <c r="B654" s="30" t="s">
        <v>1792</v>
      </c>
      <c r="C654" s="30" t="s">
        <v>1823</v>
      </c>
      <c r="E654" s="29" t="s">
        <v>1824</v>
      </c>
      <c r="L654" s="29" t="s">
        <v>22</v>
      </c>
      <c r="M654" s="36"/>
      <c r="Z654" s="35">
        <f t="shared" si="12"/>
        <v>0</v>
      </c>
      <c r="AA654" s="30" t="s">
        <v>1792</v>
      </c>
      <c r="AB654" s="30" t="s">
        <v>1823</v>
      </c>
    </row>
    <row r="655" spans="1:28" ht="14.5" customHeight="1" x14ac:dyDescent="0.2">
      <c r="A655" s="34" t="s">
        <v>2146</v>
      </c>
      <c r="B655" s="30" t="s">
        <v>1792</v>
      </c>
      <c r="C655" s="30" t="s">
        <v>1823</v>
      </c>
      <c r="E655" s="29" t="s">
        <v>1825</v>
      </c>
      <c r="L655" s="29" t="s">
        <v>22</v>
      </c>
      <c r="M655" s="36"/>
      <c r="Z655" s="35">
        <f t="shared" si="12"/>
        <v>0</v>
      </c>
      <c r="AA655" s="30" t="s">
        <v>1792</v>
      </c>
      <c r="AB655" s="30" t="s">
        <v>1823</v>
      </c>
    </row>
    <row r="656" spans="1:28" ht="14.5" customHeight="1" x14ac:dyDescent="0.2">
      <c r="A656" s="34" t="s">
        <v>2150</v>
      </c>
      <c r="B656" s="30" t="s">
        <v>1792</v>
      </c>
      <c r="C656" s="30" t="s">
        <v>1823</v>
      </c>
      <c r="E656" s="29" t="s">
        <v>1830</v>
      </c>
      <c r="L656" s="29" t="s">
        <v>29</v>
      </c>
      <c r="M656" s="36"/>
      <c r="Z656" s="35">
        <f t="shared" si="12"/>
        <v>0</v>
      </c>
      <c r="AA656" s="30" t="s">
        <v>1792</v>
      </c>
      <c r="AB656" s="30" t="s">
        <v>1823</v>
      </c>
    </row>
    <row r="657" spans="1:28" ht="14.5" customHeight="1" x14ac:dyDescent="0.2">
      <c r="A657" s="26" t="s">
        <v>2151</v>
      </c>
      <c r="B657" s="30" t="s">
        <v>1792</v>
      </c>
      <c r="C657" s="30" t="s">
        <v>1823</v>
      </c>
      <c r="E657" s="29" t="s">
        <v>1831</v>
      </c>
      <c r="L657" s="29" t="s">
        <v>12</v>
      </c>
      <c r="M657" s="36"/>
      <c r="Z657" s="35">
        <f t="shared" si="12"/>
        <v>0</v>
      </c>
      <c r="AA657" s="30" t="s">
        <v>1792</v>
      </c>
      <c r="AB657" s="30" t="s">
        <v>1823</v>
      </c>
    </row>
    <row r="658" spans="1:28" ht="14.5" customHeight="1" x14ac:dyDescent="0.2">
      <c r="A658" s="34" t="s">
        <v>2152</v>
      </c>
      <c r="B658" s="30" t="s">
        <v>1792</v>
      </c>
      <c r="C658" s="30" t="s">
        <v>1823</v>
      </c>
      <c r="E658" s="29" t="s">
        <v>1832</v>
      </c>
      <c r="K658" s="30" t="s">
        <v>330</v>
      </c>
      <c r="L658" s="38" t="s">
        <v>432</v>
      </c>
      <c r="M658" s="40" t="s">
        <v>510</v>
      </c>
      <c r="N658" s="29">
        <v>2019</v>
      </c>
      <c r="Z658" s="35" t="str">
        <f t="shared" si="12"/>
        <v>Formica</v>
      </c>
      <c r="AA658" s="30" t="s">
        <v>1792</v>
      </c>
      <c r="AB658" s="30" t="s">
        <v>1823</v>
      </c>
    </row>
    <row r="659" spans="1:28" ht="14.5" customHeight="1" x14ac:dyDescent="0.2">
      <c r="A659" s="34" t="s">
        <v>1978</v>
      </c>
      <c r="B659" s="30" t="s">
        <v>1567</v>
      </c>
      <c r="C659" s="30" t="s">
        <v>1579</v>
      </c>
      <c r="E659" s="29" t="s">
        <v>1580</v>
      </c>
      <c r="L659" s="29" t="s">
        <v>22</v>
      </c>
      <c r="M659" s="36"/>
      <c r="Z659" s="35">
        <f t="shared" si="12"/>
        <v>0</v>
      </c>
      <c r="AA659" s="30" t="s">
        <v>1567</v>
      </c>
      <c r="AB659" s="30" t="s">
        <v>1579</v>
      </c>
    </row>
    <row r="660" spans="1:28" ht="14.5" customHeight="1" x14ac:dyDescent="0.2">
      <c r="A660" s="26" t="s">
        <v>1979</v>
      </c>
      <c r="B660" s="30" t="s">
        <v>1567</v>
      </c>
      <c r="C660" s="30" t="s">
        <v>1579</v>
      </c>
      <c r="E660" s="29" t="s">
        <v>1581</v>
      </c>
      <c r="L660" s="29" t="s">
        <v>3</v>
      </c>
      <c r="M660" s="36"/>
      <c r="Z660" s="35">
        <f t="shared" si="12"/>
        <v>0</v>
      </c>
      <c r="AA660" s="30" t="s">
        <v>1567</v>
      </c>
      <c r="AB660" s="30" t="s">
        <v>1579</v>
      </c>
    </row>
    <row r="661" spans="1:28" ht="14.5" customHeight="1" x14ac:dyDescent="0.2">
      <c r="A661" s="34" t="s">
        <v>1980</v>
      </c>
      <c r="B661" s="30" t="s">
        <v>1567</v>
      </c>
      <c r="C661" s="30" t="s">
        <v>1579</v>
      </c>
      <c r="E661" s="29" t="s">
        <v>1582</v>
      </c>
      <c r="L661" s="29" t="s">
        <v>3</v>
      </c>
      <c r="M661" s="36"/>
      <c r="Z661" s="35">
        <f t="shared" si="12"/>
        <v>0</v>
      </c>
      <c r="AA661" s="30" t="s">
        <v>1567</v>
      </c>
      <c r="AB661" s="30" t="s">
        <v>1579</v>
      </c>
    </row>
    <row r="662" spans="1:28" ht="14.5" customHeight="1" x14ac:dyDescent="0.2">
      <c r="A662" s="34" t="s">
        <v>1972</v>
      </c>
      <c r="B662" s="30" t="s">
        <v>1567</v>
      </c>
      <c r="C662" s="30" t="s">
        <v>1568</v>
      </c>
      <c r="E662" s="29" t="s">
        <v>1569</v>
      </c>
      <c r="L662" s="29" t="s">
        <v>3</v>
      </c>
      <c r="M662" s="36"/>
      <c r="Z662" s="35">
        <f t="shared" si="12"/>
        <v>0</v>
      </c>
      <c r="AA662" s="30" t="s">
        <v>1567</v>
      </c>
      <c r="AB662" s="30" t="s">
        <v>1568</v>
      </c>
    </row>
    <row r="663" spans="1:28" ht="14.5" customHeight="1" x14ac:dyDescent="0.2">
      <c r="A663" s="34" t="s">
        <v>1974</v>
      </c>
      <c r="B663" s="30" t="s">
        <v>1567</v>
      </c>
      <c r="C663" s="30" t="s">
        <v>1572</v>
      </c>
      <c r="E663" s="29" t="s">
        <v>1573</v>
      </c>
      <c r="L663" s="29" t="s">
        <v>3</v>
      </c>
      <c r="M663" s="36"/>
      <c r="Z663" s="35">
        <f t="shared" si="12"/>
        <v>0</v>
      </c>
      <c r="AA663" s="30" t="s">
        <v>1567</v>
      </c>
      <c r="AB663" s="30" t="s">
        <v>1572</v>
      </c>
    </row>
    <row r="664" spans="1:28" ht="14.5" customHeight="1" x14ac:dyDescent="0.2">
      <c r="A664" s="26" t="s">
        <v>1975</v>
      </c>
      <c r="B664" s="30" t="s">
        <v>1567</v>
      </c>
      <c r="C664" s="30" t="s">
        <v>1572</v>
      </c>
      <c r="E664" s="29" t="s">
        <v>1574</v>
      </c>
      <c r="L664" s="29" t="s">
        <v>3</v>
      </c>
      <c r="M664" s="36"/>
      <c r="Z664" s="35">
        <f t="shared" si="12"/>
        <v>0</v>
      </c>
      <c r="AA664" s="30" t="s">
        <v>1567</v>
      </c>
      <c r="AB664" s="30" t="s">
        <v>1572</v>
      </c>
    </row>
    <row r="665" spans="1:28" ht="14.5" customHeight="1" x14ac:dyDescent="0.2">
      <c r="A665" s="34" t="s">
        <v>1990</v>
      </c>
      <c r="B665" s="30" t="s">
        <v>1567</v>
      </c>
      <c r="C665" s="30" t="s">
        <v>1595</v>
      </c>
      <c r="E665" s="29" t="s">
        <v>1596</v>
      </c>
      <c r="L665" s="29" t="s">
        <v>3</v>
      </c>
      <c r="M665" s="36"/>
      <c r="Z665" s="35">
        <f t="shared" si="12"/>
        <v>0</v>
      </c>
      <c r="AA665" s="30" t="s">
        <v>1567</v>
      </c>
      <c r="AB665" s="30" t="s">
        <v>1595</v>
      </c>
    </row>
    <row r="666" spans="1:28" ht="14.5" customHeight="1" x14ac:dyDescent="0.2">
      <c r="A666" s="26" t="s">
        <v>1991</v>
      </c>
      <c r="B666" s="30" t="s">
        <v>1567</v>
      </c>
      <c r="C666" s="30" t="s">
        <v>1595</v>
      </c>
      <c r="E666" s="29" t="s">
        <v>1597</v>
      </c>
      <c r="L666" s="29" t="s">
        <v>3</v>
      </c>
      <c r="M666" s="36"/>
      <c r="Z666" s="35">
        <f t="shared" si="12"/>
        <v>0</v>
      </c>
      <c r="AA666" s="30" t="s">
        <v>1567</v>
      </c>
      <c r="AB666" s="30" t="s">
        <v>1595</v>
      </c>
    </row>
    <row r="667" spans="1:28" ht="14.5" customHeight="1" x14ac:dyDescent="0.2">
      <c r="A667" s="34" t="s">
        <v>1982</v>
      </c>
      <c r="B667" s="30" t="s">
        <v>1567</v>
      </c>
      <c r="C667" s="30" t="s">
        <v>1585</v>
      </c>
      <c r="E667" s="29" t="s">
        <v>1586</v>
      </c>
      <c r="L667" s="29" t="s">
        <v>3</v>
      </c>
      <c r="M667" s="36"/>
      <c r="Z667" s="35">
        <f t="shared" si="12"/>
        <v>0</v>
      </c>
      <c r="AA667" s="30" t="s">
        <v>1567</v>
      </c>
      <c r="AB667" s="30" t="s">
        <v>1585</v>
      </c>
    </row>
    <row r="668" spans="1:28" ht="14.5" customHeight="1" x14ac:dyDescent="0.2">
      <c r="A668" s="26" t="s">
        <v>1983</v>
      </c>
      <c r="B668" s="30" t="s">
        <v>1567</v>
      </c>
      <c r="C668" s="30" t="s">
        <v>1585</v>
      </c>
      <c r="E668" s="29" t="s">
        <v>1587</v>
      </c>
      <c r="L668" s="29" t="s">
        <v>3</v>
      </c>
      <c r="M668" s="36"/>
      <c r="Z668" s="35">
        <f t="shared" si="12"/>
        <v>0</v>
      </c>
      <c r="AA668" s="30" t="s">
        <v>1567</v>
      </c>
      <c r="AB668" s="30" t="s">
        <v>1585</v>
      </c>
    </row>
    <row r="669" spans="1:28" ht="14.5" customHeight="1" x14ac:dyDescent="0.2">
      <c r="A669" s="26" t="s">
        <v>1977</v>
      </c>
      <c r="B669" s="30" t="s">
        <v>1567</v>
      </c>
      <c r="C669" s="30" t="s">
        <v>1578</v>
      </c>
      <c r="E669" s="29" t="s">
        <v>1577</v>
      </c>
      <c r="L669" s="29" t="s">
        <v>3</v>
      </c>
      <c r="M669" s="36"/>
      <c r="Z669" s="35">
        <f t="shared" si="12"/>
        <v>0</v>
      </c>
      <c r="AA669" s="30" t="s">
        <v>1567</v>
      </c>
      <c r="AB669" s="30" t="s">
        <v>1578</v>
      </c>
    </row>
    <row r="670" spans="1:28" ht="14.5" customHeight="1" x14ac:dyDescent="0.2">
      <c r="A670" s="26" t="s">
        <v>1981</v>
      </c>
      <c r="B670" s="30" t="s">
        <v>1567</v>
      </c>
      <c r="C670" s="30" t="s">
        <v>1583</v>
      </c>
      <c r="E670" s="29" t="s">
        <v>1584</v>
      </c>
      <c r="L670" s="29" t="s">
        <v>3</v>
      </c>
      <c r="M670" s="36"/>
      <c r="Z670" s="35">
        <f t="shared" si="12"/>
        <v>0</v>
      </c>
      <c r="AA670" s="30" t="s">
        <v>1567</v>
      </c>
      <c r="AB670" s="30" t="s">
        <v>1583</v>
      </c>
    </row>
    <row r="671" spans="1:28" ht="14.5" customHeight="1" x14ac:dyDescent="0.2">
      <c r="A671" s="34" t="s">
        <v>1992</v>
      </c>
      <c r="B671" s="30" t="s">
        <v>1567</v>
      </c>
      <c r="C671" s="30" t="s">
        <v>1598</v>
      </c>
      <c r="E671" s="29" t="s">
        <v>1599</v>
      </c>
      <c r="L671" s="29" t="s">
        <v>3</v>
      </c>
      <c r="M671" s="36"/>
      <c r="Z671" s="35">
        <f t="shared" si="12"/>
        <v>0</v>
      </c>
      <c r="AA671" s="30" t="s">
        <v>1567</v>
      </c>
      <c r="AB671" s="30" t="s">
        <v>1598</v>
      </c>
    </row>
    <row r="672" spans="1:28" ht="14.5" customHeight="1" x14ac:dyDescent="0.2">
      <c r="A672" s="26" t="s">
        <v>1993</v>
      </c>
      <c r="B672" s="30" t="s">
        <v>1567</v>
      </c>
      <c r="C672" s="30" t="s">
        <v>1601</v>
      </c>
      <c r="E672" s="29" t="s">
        <v>1600</v>
      </c>
      <c r="K672" s="29" t="s">
        <v>330</v>
      </c>
      <c r="L672" s="29" t="s">
        <v>0</v>
      </c>
      <c r="M672" s="40" t="s">
        <v>756</v>
      </c>
      <c r="N672" s="30">
        <v>2019</v>
      </c>
      <c r="Z672" s="35" t="str">
        <f t="shared" si="12"/>
        <v>Myrmica</v>
      </c>
      <c r="AA672" s="30" t="s">
        <v>1567</v>
      </c>
      <c r="AB672" s="30" t="s">
        <v>1601</v>
      </c>
    </row>
    <row r="673" spans="1:28" ht="14.5" customHeight="1" x14ac:dyDescent="0.2">
      <c r="A673" s="34" t="s">
        <v>1984</v>
      </c>
      <c r="B673" s="30" t="s">
        <v>1567</v>
      </c>
      <c r="C673" s="30" t="s">
        <v>1588</v>
      </c>
      <c r="E673" s="29" t="s">
        <v>1589</v>
      </c>
      <c r="L673" s="29" t="s">
        <v>3</v>
      </c>
      <c r="M673" s="36"/>
      <c r="Z673" s="35">
        <f t="shared" si="12"/>
        <v>0</v>
      </c>
      <c r="AA673" s="30" t="s">
        <v>1567</v>
      </c>
      <c r="AB673" s="30" t="s">
        <v>1588</v>
      </c>
    </row>
    <row r="674" spans="1:28" ht="14.5" customHeight="1" x14ac:dyDescent="0.2">
      <c r="A674" s="26" t="s">
        <v>1985</v>
      </c>
      <c r="B674" s="30" t="s">
        <v>1567</v>
      </c>
      <c r="C674" s="30" t="s">
        <v>1588</v>
      </c>
      <c r="E674" s="29" t="s">
        <v>1590</v>
      </c>
      <c r="L674" s="29" t="s">
        <v>3</v>
      </c>
      <c r="M674" s="36"/>
      <c r="Z674" s="35">
        <f t="shared" si="12"/>
        <v>0</v>
      </c>
      <c r="AA674" s="30" t="s">
        <v>1567</v>
      </c>
      <c r="AB674" s="30" t="s">
        <v>1588</v>
      </c>
    </row>
    <row r="675" spans="1:28" ht="14.5" customHeight="1" x14ac:dyDescent="0.2">
      <c r="A675" s="34" t="s">
        <v>1986</v>
      </c>
      <c r="B675" s="30" t="s">
        <v>1567</v>
      </c>
      <c r="C675" s="30" t="s">
        <v>1588</v>
      </c>
      <c r="E675" s="29" t="s">
        <v>1591</v>
      </c>
      <c r="L675" s="29" t="s">
        <v>22</v>
      </c>
      <c r="M675" s="36"/>
      <c r="Z675" s="35">
        <f t="shared" si="12"/>
        <v>0</v>
      </c>
      <c r="AA675" s="30" t="s">
        <v>1567</v>
      </c>
      <c r="AB675" s="30" t="s">
        <v>1588</v>
      </c>
    </row>
    <row r="676" spans="1:28" ht="14.5" customHeight="1" x14ac:dyDescent="0.2">
      <c r="A676" s="26" t="s">
        <v>1987</v>
      </c>
      <c r="B676" s="30" t="s">
        <v>1567</v>
      </c>
      <c r="C676" s="30" t="s">
        <v>1588</v>
      </c>
      <c r="E676" s="29" t="s">
        <v>1592</v>
      </c>
      <c r="L676" s="29" t="s">
        <v>22</v>
      </c>
      <c r="M676" s="36"/>
      <c r="Z676" s="35">
        <f t="shared" si="12"/>
        <v>0</v>
      </c>
      <c r="AA676" s="30" t="s">
        <v>1567</v>
      </c>
      <c r="AB676" s="30" t="s">
        <v>1588</v>
      </c>
    </row>
    <row r="677" spans="1:28" ht="14.5" customHeight="1" x14ac:dyDescent="0.2">
      <c r="A677" s="34" t="s">
        <v>1988</v>
      </c>
      <c r="B677" s="30" t="s">
        <v>1567</v>
      </c>
      <c r="C677" s="30" t="s">
        <v>1588</v>
      </c>
      <c r="E677" s="29" t="s">
        <v>1593</v>
      </c>
      <c r="L677" s="29" t="s">
        <v>12</v>
      </c>
      <c r="M677" s="36"/>
      <c r="Z677" s="35">
        <f t="shared" si="12"/>
        <v>0</v>
      </c>
      <c r="AA677" s="30" t="s">
        <v>1567</v>
      </c>
      <c r="AB677" s="30" t="s">
        <v>1588</v>
      </c>
    </row>
    <row r="678" spans="1:28" ht="14.5" customHeight="1" x14ac:dyDescent="0.2">
      <c r="A678" s="26" t="s">
        <v>1989</v>
      </c>
      <c r="B678" s="30" t="s">
        <v>1567</v>
      </c>
      <c r="C678" s="30" t="s">
        <v>1588</v>
      </c>
      <c r="E678" s="29" t="s">
        <v>1594</v>
      </c>
      <c r="L678" s="29" t="s">
        <v>12</v>
      </c>
      <c r="M678" s="36"/>
      <c r="Z678" s="35">
        <f t="shared" si="12"/>
        <v>0</v>
      </c>
      <c r="AA678" s="30" t="s">
        <v>1567</v>
      </c>
      <c r="AB678" s="30" t="s">
        <v>1588</v>
      </c>
    </row>
    <row r="679" spans="1:28" ht="14.5" customHeight="1" x14ac:dyDescent="0.2">
      <c r="A679" s="34" t="s">
        <v>1994</v>
      </c>
      <c r="B679" s="30" t="s">
        <v>1567</v>
      </c>
      <c r="C679" s="30" t="s">
        <v>1602</v>
      </c>
      <c r="E679" s="29" t="s">
        <v>1603</v>
      </c>
      <c r="K679" s="29" t="s">
        <v>330</v>
      </c>
      <c r="L679" s="29" t="s">
        <v>3</v>
      </c>
      <c r="M679" s="40" t="s">
        <v>607</v>
      </c>
      <c r="N679" s="30">
        <v>2019</v>
      </c>
      <c r="Z679" s="35" t="str">
        <f t="shared" si="12"/>
        <v>Lasius</v>
      </c>
      <c r="AA679" s="30" t="s">
        <v>1567</v>
      </c>
      <c r="AB679" s="30" t="s">
        <v>1602</v>
      </c>
    </row>
    <row r="680" spans="1:28" ht="14.5" customHeight="1" x14ac:dyDescent="0.2">
      <c r="A680" s="34" t="s">
        <v>1976</v>
      </c>
      <c r="B680" s="30" t="s">
        <v>1567</v>
      </c>
      <c r="C680" s="30" t="s">
        <v>1576</v>
      </c>
      <c r="E680" s="29" t="s">
        <v>1575</v>
      </c>
      <c r="L680" s="29" t="s">
        <v>12</v>
      </c>
      <c r="M680" s="36"/>
      <c r="Z680" s="35">
        <f t="shared" si="12"/>
        <v>0</v>
      </c>
      <c r="AA680" s="30" t="s">
        <v>1567</v>
      </c>
      <c r="AB680" s="30" t="s">
        <v>1576</v>
      </c>
    </row>
    <row r="681" spans="1:28" ht="14.5" customHeight="1" x14ac:dyDescent="0.2">
      <c r="A681" s="26" t="s">
        <v>1973</v>
      </c>
      <c r="B681" s="30" t="s">
        <v>1567</v>
      </c>
      <c r="C681" s="30" t="s">
        <v>1570</v>
      </c>
      <c r="E681" s="29" t="s">
        <v>1571</v>
      </c>
      <c r="L681" s="29" t="s">
        <v>29</v>
      </c>
      <c r="M681" s="36"/>
      <c r="Z681" s="35">
        <f t="shared" si="12"/>
        <v>0</v>
      </c>
      <c r="AA681" s="30" t="s">
        <v>1567</v>
      </c>
      <c r="AB681" s="30" t="s">
        <v>1570</v>
      </c>
    </row>
    <row r="682" spans="1:28" ht="14.5" customHeight="1" x14ac:dyDescent="0.2">
      <c r="A682" s="34" t="s">
        <v>3899</v>
      </c>
      <c r="B682" s="30" t="s">
        <v>3743</v>
      </c>
      <c r="C682" s="30" t="s">
        <v>3403</v>
      </c>
      <c r="E682" s="29" t="s">
        <v>3404</v>
      </c>
      <c r="L682" s="29" t="s">
        <v>2</v>
      </c>
      <c r="M682" s="36"/>
      <c r="Z682" s="35">
        <f t="shared" si="12"/>
        <v>0</v>
      </c>
      <c r="AA682" s="30" t="s">
        <v>3743</v>
      </c>
      <c r="AB682" s="30" t="s">
        <v>3403</v>
      </c>
    </row>
    <row r="683" spans="1:28" ht="14.5" customHeight="1" x14ac:dyDescent="0.2">
      <c r="A683" s="34" t="s">
        <v>3900</v>
      </c>
      <c r="B683" s="30" t="s">
        <v>3743</v>
      </c>
      <c r="C683" s="30" t="s">
        <v>3403</v>
      </c>
      <c r="E683" s="29" t="s">
        <v>3405</v>
      </c>
      <c r="L683" s="29" t="s">
        <v>2</v>
      </c>
      <c r="M683" s="36"/>
      <c r="Z683" s="35">
        <f t="shared" si="12"/>
        <v>0</v>
      </c>
      <c r="AA683" s="30" t="s">
        <v>3743</v>
      </c>
      <c r="AB683" s="30" t="s">
        <v>3403</v>
      </c>
    </row>
    <row r="684" spans="1:28" ht="14.5" customHeight="1" x14ac:dyDescent="0.2">
      <c r="A684" s="34" t="s">
        <v>3901</v>
      </c>
      <c r="B684" s="30" t="s">
        <v>3743</v>
      </c>
      <c r="C684" s="30" t="s">
        <v>3403</v>
      </c>
      <c r="D684" s="29" t="s">
        <v>3742</v>
      </c>
      <c r="E684" s="29" t="s">
        <v>3406</v>
      </c>
      <c r="L684" s="29" t="s">
        <v>0</v>
      </c>
      <c r="M684" s="36" t="s">
        <v>3408</v>
      </c>
      <c r="Z684" s="35">
        <f t="shared" si="12"/>
        <v>0</v>
      </c>
      <c r="AA684" s="30" t="s">
        <v>3743</v>
      </c>
      <c r="AB684" s="30" t="s">
        <v>3403</v>
      </c>
    </row>
    <row r="685" spans="1:28" ht="14.5" customHeight="1" x14ac:dyDescent="0.2">
      <c r="A685" s="34" t="s">
        <v>3902</v>
      </c>
      <c r="B685" s="30" t="s">
        <v>3743</v>
      </c>
      <c r="C685" s="30" t="s">
        <v>3403</v>
      </c>
      <c r="E685" s="29" t="s">
        <v>3407</v>
      </c>
      <c r="L685" s="29" t="s">
        <v>0</v>
      </c>
      <c r="M685" s="36"/>
      <c r="Z685" s="35">
        <f t="shared" si="12"/>
        <v>0</v>
      </c>
      <c r="AA685" s="30" t="s">
        <v>3743</v>
      </c>
      <c r="AB685" s="30" t="s">
        <v>3403</v>
      </c>
    </row>
    <row r="686" spans="1:28" ht="14.5" customHeight="1" x14ac:dyDescent="0.2">
      <c r="A686" s="34" t="s">
        <v>3846</v>
      </c>
      <c r="B686" s="30" t="s">
        <v>3743</v>
      </c>
      <c r="C686" s="30" t="s">
        <v>3336</v>
      </c>
      <c r="E686" s="29" t="s">
        <v>3337</v>
      </c>
      <c r="K686" s="29" t="s">
        <v>330</v>
      </c>
      <c r="L686" s="29" t="s">
        <v>110</v>
      </c>
      <c r="M686" s="36" t="s">
        <v>694</v>
      </c>
      <c r="N686" s="30">
        <v>2019</v>
      </c>
      <c r="Z686" s="35" t="str">
        <f t="shared" si="12"/>
        <v>Manica</v>
      </c>
      <c r="AA686" s="30" t="s">
        <v>3743</v>
      </c>
      <c r="AB686" s="30" t="s">
        <v>3336</v>
      </c>
    </row>
    <row r="687" spans="1:28" ht="14.5" customHeight="1" x14ac:dyDescent="0.2">
      <c r="A687" s="34" t="s">
        <v>3847</v>
      </c>
      <c r="B687" s="30" t="s">
        <v>3743</v>
      </c>
      <c r="C687" s="30" t="s">
        <v>3336</v>
      </c>
      <c r="E687" s="29" t="s">
        <v>3338</v>
      </c>
      <c r="K687" s="29" t="s">
        <v>330</v>
      </c>
      <c r="L687" s="29" t="s">
        <v>0</v>
      </c>
      <c r="M687" s="36" t="s">
        <v>756</v>
      </c>
      <c r="Z687" s="35" t="str">
        <f t="shared" si="12"/>
        <v>Myrmica</v>
      </c>
      <c r="AA687" s="30" t="s">
        <v>3743</v>
      </c>
      <c r="AB687" s="30" t="s">
        <v>3336</v>
      </c>
    </row>
    <row r="688" spans="1:28" ht="14.5" customHeight="1" x14ac:dyDescent="0.2">
      <c r="A688" s="34" t="s">
        <v>3848</v>
      </c>
      <c r="B688" s="30" t="s">
        <v>3743</v>
      </c>
      <c r="C688" s="30" t="s">
        <v>3336</v>
      </c>
      <c r="E688" s="29" t="s">
        <v>3339</v>
      </c>
      <c r="K688" s="29" t="s">
        <v>330</v>
      </c>
      <c r="L688" s="29" t="s">
        <v>0</v>
      </c>
      <c r="M688" s="36" t="s">
        <v>756</v>
      </c>
      <c r="Z688" s="35" t="str">
        <f t="shared" si="12"/>
        <v>Myrmica</v>
      </c>
      <c r="AA688" s="30" t="s">
        <v>3743</v>
      </c>
      <c r="AB688" s="30" t="s">
        <v>3336</v>
      </c>
    </row>
    <row r="689" spans="1:28" ht="14.5" customHeight="1" x14ac:dyDescent="0.2">
      <c r="A689" s="34" t="s">
        <v>3849</v>
      </c>
      <c r="B689" s="30" t="s">
        <v>3743</v>
      </c>
      <c r="C689" s="30" t="s">
        <v>3336</v>
      </c>
      <c r="E689" s="29" t="s">
        <v>3340</v>
      </c>
      <c r="K689" s="29" t="s">
        <v>330</v>
      </c>
      <c r="L689" s="29" t="s">
        <v>0</v>
      </c>
      <c r="M689" s="36" t="s">
        <v>756</v>
      </c>
      <c r="Z689" s="35" t="str">
        <f t="shared" si="12"/>
        <v>Myrmica</v>
      </c>
      <c r="AA689" s="30" t="s">
        <v>3743</v>
      </c>
      <c r="AB689" s="30" t="s">
        <v>3336</v>
      </c>
    </row>
    <row r="690" spans="1:28" ht="14.5" customHeight="1" x14ac:dyDescent="0.2">
      <c r="A690" s="34" t="s">
        <v>3850</v>
      </c>
      <c r="B690" s="30" t="s">
        <v>3743</v>
      </c>
      <c r="C690" s="30" t="s">
        <v>3336</v>
      </c>
      <c r="E690" s="29" t="s">
        <v>3341</v>
      </c>
      <c r="L690" s="29" t="s">
        <v>0</v>
      </c>
      <c r="M690" s="36"/>
      <c r="Z690" s="35">
        <f t="shared" si="12"/>
        <v>0</v>
      </c>
      <c r="AA690" s="30" t="s">
        <v>3743</v>
      </c>
      <c r="AB690" s="30" t="s">
        <v>3336</v>
      </c>
    </row>
    <row r="691" spans="1:28" ht="14.5" customHeight="1" x14ac:dyDescent="0.2">
      <c r="A691" s="34" t="s">
        <v>3851</v>
      </c>
      <c r="B691" s="30" t="s">
        <v>3743</v>
      </c>
      <c r="C691" s="30" t="s">
        <v>3336</v>
      </c>
      <c r="E691" s="29" t="s">
        <v>3342</v>
      </c>
      <c r="K691" s="29" t="s">
        <v>330</v>
      </c>
      <c r="L691" s="29" t="s">
        <v>0</v>
      </c>
      <c r="M691" s="36" t="s">
        <v>756</v>
      </c>
      <c r="Z691" s="35" t="str">
        <f t="shared" si="12"/>
        <v>Myrmica</v>
      </c>
      <c r="AA691" s="30" t="s">
        <v>3743</v>
      </c>
      <c r="AB691" s="30" t="s">
        <v>3336</v>
      </c>
    </row>
    <row r="692" spans="1:28" ht="14.5" customHeight="1" x14ac:dyDescent="0.2">
      <c r="A692" s="34" t="s">
        <v>3852</v>
      </c>
      <c r="B692" s="30" t="s">
        <v>3743</v>
      </c>
      <c r="C692" s="30" t="s">
        <v>3336</v>
      </c>
      <c r="E692" s="29" t="s">
        <v>3343</v>
      </c>
      <c r="H692"/>
      <c r="L692" s="29" t="s">
        <v>0</v>
      </c>
      <c r="M692" s="36"/>
      <c r="Z692" s="35">
        <f t="shared" si="12"/>
        <v>0</v>
      </c>
      <c r="AA692" s="30" t="s">
        <v>3743</v>
      </c>
      <c r="AB692" s="30" t="s">
        <v>3336</v>
      </c>
    </row>
    <row r="693" spans="1:28" ht="14.5" customHeight="1" x14ac:dyDescent="0.2">
      <c r="A693" s="34" t="s">
        <v>3853</v>
      </c>
      <c r="B693" s="30" t="s">
        <v>3743</v>
      </c>
      <c r="C693" s="30" t="s">
        <v>3336</v>
      </c>
      <c r="E693" s="29" t="s">
        <v>3344</v>
      </c>
      <c r="K693" s="29" t="s">
        <v>330</v>
      </c>
      <c r="L693" s="29" t="s">
        <v>0</v>
      </c>
      <c r="M693" s="36" t="s">
        <v>756</v>
      </c>
      <c r="Z693" s="35" t="str">
        <f t="shared" si="12"/>
        <v>Myrmica</v>
      </c>
      <c r="AA693" s="30" t="s">
        <v>3743</v>
      </c>
      <c r="AB693" s="30" t="s">
        <v>3336</v>
      </c>
    </row>
    <row r="694" spans="1:28" ht="14.5" customHeight="1" x14ac:dyDescent="0.2">
      <c r="A694" s="34" t="s">
        <v>3854</v>
      </c>
      <c r="B694" s="30" t="s">
        <v>3743</v>
      </c>
      <c r="C694" s="30" t="s">
        <v>3336</v>
      </c>
      <c r="E694" s="29" t="s">
        <v>3345</v>
      </c>
      <c r="L694" s="29" t="s">
        <v>0</v>
      </c>
      <c r="M694" s="36"/>
      <c r="Z694" s="35">
        <f t="shared" si="12"/>
        <v>0</v>
      </c>
      <c r="AA694" s="30" t="s">
        <v>3743</v>
      </c>
      <c r="AB694" s="30" t="s">
        <v>3336</v>
      </c>
    </row>
    <row r="695" spans="1:28" ht="14.5" customHeight="1" x14ac:dyDescent="0.2">
      <c r="A695" s="34" t="s">
        <v>3855</v>
      </c>
      <c r="B695" s="30" t="s">
        <v>3743</v>
      </c>
      <c r="C695" s="30" t="s">
        <v>3336</v>
      </c>
      <c r="E695" s="29" t="s">
        <v>3346</v>
      </c>
      <c r="L695" s="29" t="s">
        <v>0</v>
      </c>
      <c r="M695" s="36"/>
      <c r="Z695" s="35">
        <f t="shared" si="12"/>
        <v>0</v>
      </c>
      <c r="AA695" s="30" t="s">
        <v>3743</v>
      </c>
      <c r="AB695" s="30" t="s">
        <v>3336</v>
      </c>
    </row>
    <row r="696" spans="1:28" ht="14.5" customHeight="1" x14ac:dyDescent="0.2">
      <c r="A696" s="34" t="s">
        <v>3856</v>
      </c>
      <c r="B696" s="30" t="s">
        <v>3743</v>
      </c>
      <c r="C696" s="30" t="s">
        <v>3336</v>
      </c>
      <c r="E696" s="29" t="s">
        <v>3347</v>
      </c>
      <c r="L696" s="29" t="s">
        <v>0</v>
      </c>
      <c r="M696" s="36"/>
      <c r="Z696" s="35">
        <f t="shared" si="12"/>
        <v>0</v>
      </c>
      <c r="AA696" s="30" t="s">
        <v>3743</v>
      </c>
      <c r="AB696" s="30" t="s">
        <v>3336</v>
      </c>
    </row>
    <row r="697" spans="1:28" ht="14.5" customHeight="1" x14ac:dyDescent="0.2">
      <c r="A697" s="34" t="s">
        <v>3857</v>
      </c>
      <c r="B697" s="30" t="s">
        <v>3743</v>
      </c>
      <c r="C697" s="30" t="s">
        <v>3336</v>
      </c>
      <c r="E697" s="29" t="s">
        <v>3348</v>
      </c>
      <c r="L697" s="29" t="s">
        <v>0</v>
      </c>
      <c r="M697" s="36"/>
      <c r="Z697" s="35">
        <f t="shared" si="12"/>
        <v>0</v>
      </c>
      <c r="AA697" s="30" t="s">
        <v>3743</v>
      </c>
      <c r="AB697" s="30" t="s">
        <v>3336</v>
      </c>
    </row>
    <row r="698" spans="1:28" ht="14.5" customHeight="1" x14ac:dyDescent="0.2">
      <c r="A698" s="34" t="s">
        <v>3858</v>
      </c>
      <c r="B698" s="30" t="s">
        <v>3743</v>
      </c>
      <c r="C698" s="30" t="s">
        <v>3336</v>
      </c>
      <c r="E698" s="29" t="s">
        <v>3349</v>
      </c>
      <c r="L698" s="29" t="s">
        <v>0</v>
      </c>
      <c r="M698" s="36"/>
      <c r="Z698" s="35">
        <f t="shared" si="12"/>
        <v>0</v>
      </c>
      <c r="AA698" s="30" t="s">
        <v>3743</v>
      </c>
      <c r="AB698" s="30" t="s">
        <v>3336</v>
      </c>
    </row>
    <row r="699" spans="1:28" ht="14.5" customHeight="1" x14ac:dyDescent="0.2">
      <c r="A699" s="34" t="s">
        <v>3881</v>
      </c>
      <c r="B699" s="30" t="s">
        <v>3743</v>
      </c>
      <c r="C699" s="30" t="s">
        <v>3373</v>
      </c>
      <c r="E699" s="29" t="s">
        <v>3374</v>
      </c>
      <c r="L699" s="29" t="s">
        <v>0</v>
      </c>
      <c r="M699" s="36"/>
      <c r="Z699" s="35">
        <f t="shared" si="12"/>
        <v>0</v>
      </c>
      <c r="AA699" s="30" t="s">
        <v>3743</v>
      </c>
      <c r="AB699" s="30" t="s">
        <v>3373</v>
      </c>
    </row>
    <row r="700" spans="1:28" ht="14.5" customHeight="1" x14ac:dyDescent="0.2">
      <c r="A700" s="34" t="s">
        <v>3740</v>
      </c>
      <c r="B700" s="30" t="s">
        <v>3743</v>
      </c>
      <c r="C700" s="30" t="s">
        <v>3373</v>
      </c>
      <c r="E700" s="29" t="s">
        <v>3375</v>
      </c>
      <c r="L700" s="29" t="s">
        <v>0</v>
      </c>
      <c r="M700" s="36"/>
      <c r="Z700" s="35">
        <f t="shared" si="12"/>
        <v>0</v>
      </c>
      <c r="AA700" s="30" t="s">
        <v>3743</v>
      </c>
      <c r="AB700" s="30" t="s">
        <v>3373</v>
      </c>
    </row>
    <row r="701" spans="1:28" ht="14.5" customHeight="1" x14ac:dyDescent="0.2">
      <c r="A701" s="34" t="s">
        <v>3889</v>
      </c>
      <c r="B701" s="30" t="s">
        <v>3743</v>
      </c>
      <c r="C701" s="30" t="s">
        <v>3390</v>
      </c>
      <c r="E701" s="29" t="s">
        <v>3391</v>
      </c>
      <c r="L701" s="29" t="s">
        <v>2</v>
      </c>
      <c r="M701" s="36"/>
      <c r="Z701" s="35">
        <f t="shared" si="12"/>
        <v>0</v>
      </c>
      <c r="AA701" s="30" t="s">
        <v>3743</v>
      </c>
      <c r="AB701" s="30" t="s">
        <v>3390</v>
      </c>
    </row>
    <row r="702" spans="1:28" ht="14.5" customHeight="1" x14ac:dyDescent="0.2">
      <c r="A702" s="34" t="s">
        <v>3890</v>
      </c>
      <c r="B702" s="30" t="s">
        <v>3743</v>
      </c>
      <c r="C702" s="30" t="s">
        <v>3390</v>
      </c>
      <c r="E702" s="29" t="s">
        <v>3392</v>
      </c>
      <c r="L702" s="29" t="s">
        <v>0</v>
      </c>
      <c r="M702" s="36"/>
      <c r="Z702" s="35">
        <f t="shared" si="12"/>
        <v>0</v>
      </c>
      <c r="AA702" s="30" t="s">
        <v>3743</v>
      </c>
      <c r="AB702" s="30" t="s">
        <v>3390</v>
      </c>
    </row>
    <row r="703" spans="1:28" ht="14.5" customHeight="1" x14ac:dyDescent="0.2">
      <c r="A703" s="34" t="s">
        <v>3823</v>
      </c>
      <c r="B703" s="30" t="s">
        <v>3743</v>
      </c>
      <c r="C703" s="30" t="s">
        <v>3310</v>
      </c>
      <c r="E703" s="29" t="s">
        <v>3311</v>
      </c>
      <c r="K703" s="29" t="s">
        <v>330</v>
      </c>
      <c r="L703" s="29" t="s">
        <v>110</v>
      </c>
      <c r="M703" s="36" t="s">
        <v>694</v>
      </c>
      <c r="N703" s="30">
        <v>2019</v>
      </c>
      <c r="Z703" s="35" t="str">
        <f t="shared" si="12"/>
        <v>Manica</v>
      </c>
      <c r="AA703" s="30" t="s">
        <v>3743</v>
      </c>
      <c r="AB703" s="30" t="s">
        <v>3310</v>
      </c>
    </row>
    <row r="704" spans="1:28" ht="14.5" customHeight="1" x14ac:dyDescent="0.2">
      <c r="A704" s="34" t="s">
        <v>3824</v>
      </c>
      <c r="B704" s="30" t="s">
        <v>3743</v>
      </c>
      <c r="C704" s="30" t="s">
        <v>3310</v>
      </c>
      <c r="E704" s="29" t="s">
        <v>3312</v>
      </c>
      <c r="K704" s="29" t="s">
        <v>330</v>
      </c>
      <c r="L704" s="29" t="s">
        <v>110</v>
      </c>
      <c r="M704" s="36" t="s">
        <v>694</v>
      </c>
      <c r="N704" s="30">
        <v>2019</v>
      </c>
      <c r="Z704" s="35" t="str">
        <f t="shared" ref="Z704:Z767" si="13">IF(LEFT(M704,4)=LEFT(L704,4),L704,0)</f>
        <v>Manica</v>
      </c>
      <c r="AA704" s="30" t="s">
        <v>3743</v>
      </c>
      <c r="AB704" s="30" t="s">
        <v>3310</v>
      </c>
    </row>
    <row r="705" spans="1:28" ht="14.5" customHeight="1" x14ac:dyDescent="0.2">
      <c r="A705" s="34" t="s">
        <v>3825</v>
      </c>
      <c r="B705" s="30" t="s">
        <v>3743</v>
      </c>
      <c r="C705" s="30" t="s">
        <v>3310</v>
      </c>
      <c r="E705" s="29" t="s">
        <v>3313</v>
      </c>
      <c r="L705" s="29" t="s">
        <v>0</v>
      </c>
      <c r="M705" s="36"/>
      <c r="Z705" s="35">
        <f t="shared" si="13"/>
        <v>0</v>
      </c>
      <c r="AA705" s="30" t="s">
        <v>3743</v>
      </c>
      <c r="AB705" s="30" t="s">
        <v>3310</v>
      </c>
    </row>
    <row r="706" spans="1:28" ht="14.5" customHeight="1" x14ac:dyDescent="0.2">
      <c r="A706" s="34" t="s">
        <v>3826</v>
      </c>
      <c r="B706" s="30" t="s">
        <v>3743</v>
      </c>
      <c r="C706" s="30" t="s">
        <v>3310</v>
      </c>
      <c r="E706" s="29" t="s">
        <v>3314</v>
      </c>
      <c r="L706" s="29" t="s">
        <v>0</v>
      </c>
      <c r="M706" s="36"/>
      <c r="Z706" s="35">
        <f t="shared" si="13"/>
        <v>0</v>
      </c>
      <c r="AA706" s="30" t="s">
        <v>3743</v>
      </c>
      <c r="AB706" s="30" t="s">
        <v>3310</v>
      </c>
    </row>
    <row r="707" spans="1:28" ht="14.5" customHeight="1" x14ac:dyDescent="0.2">
      <c r="A707" s="34" t="s">
        <v>3827</v>
      </c>
      <c r="B707" s="30" t="s">
        <v>3743</v>
      </c>
      <c r="C707" s="30" t="s">
        <v>3310</v>
      </c>
      <c r="E707" s="29" t="s">
        <v>3315</v>
      </c>
      <c r="L707" s="29" t="s">
        <v>0</v>
      </c>
      <c r="M707" s="36"/>
      <c r="Z707" s="35">
        <f t="shared" si="13"/>
        <v>0</v>
      </c>
      <c r="AA707" s="30" t="s">
        <v>3743</v>
      </c>
      <c r="AB707" s="30" t="s">
        <v>3310</v>
      </c>
    </row>
    <row r="708" spans="1:28" ht="14.5" customHeight="1" x14ac:dyDescent="0.2">
      <c r="A708" s="34" t="s">
        <v>3828</v>
      </c>
      <c r="B708" s="30" t="s">
        <v>3743</v>
      </c>
      <c r="C708" s="30" t="s">
        <v>3310</v>
      </c>
      <c r="E708" s="29" t="s">
        <v>3316</v>
      </c>
      <c r="L708" s="29" t="s">
        <v>0</v>
      </c>
      <c r="M708" s="36"/>
      <c r="Z708" s="35">
        <f t="shared" si="13"/>
        <v>0</v>
      </c>
      <c r="AA708" s="30" t="s">
        <v>3743</v>
      </c>
      <c r="AB708" s="30" t="s">
        <v>3310</v>
      </c>
    </row>
    <row r="709" spans="1:28" ht="14.5" customHeight="1" x14ac:dyDescent="0.2">
      <c r="A709" s="34" t="s">
        <v>3883</v>
      </c>
      <c r="B709" s="30" t="s">
        <v>3743</v>
      </c>
      <c r="C709" s="30" t="s">
        <v>3378</v>
      </c>
      <c r="E709" s="29" t="s">
        <v>3379</v>
      </c>
      <c r="L709" s="29" t="s">
        <v>0</v>
      </c>
      <c r="M709" s="36"/>
      <c r="Z709" s="35">
        <f t="shared" si="13"/>
        <v>0</v>
      </c>
      <c r="AA709" s="30" t="s">
        <v>3743</v>
      </c>
      <c r="AB709" s="30" t="s">
        <v>3378</v>
      </c>
    </row>
    <row r="710" spans="1:28" ht="14.5" customHeight="1" x14ac:dyDescent="0.2">
      <c r="A710" s="34" t="s">
        <v>3882</v>
      </c>
      <c r="B710" s="30" t="s">
        <v>3743</v>
      </c>
      <c r="C710" s="30" t="s">
        <v>3376</v>
      </c>
      <c r="E710" s="29" t="s">
        <v>3377</v>
      </c>
      <c r="L710" s="29" t="s">
        <v>0</v>
      </c>
      <c r="M710" s="36"/>
      <c r="Z710" s="35">
        <f t="shared" si="13"/>
        <v>0</v>
      </c>
      <c r="AA710" s="30" t="s">
        <v>3743</v>
      </c>
      <c r="AB710" s="30" t="s">
        <v>3376</v>
      </c>
    </row>
    <row r="711" spans="1:28" ht="14.5" customHeight="1" x14ac:dyDescent="0.2">
      <c r="A711" s="34" t="s">
        <v>3887</v>
      </c>
      <c r="B711" s="30" t="s">
        <v>3743</v>
      </c>
      <c r="C711" s="30" t="s">
        <v>3387</v>
      </c>
      <c r="E711" s="29" t="s">
        <v>3388</v>
      </c>
      <c r="L711" s="29" t="s">
        <v>29</v>
      </c>
      <c r="M711" s="36"/>
      <c r="Z711" s="35">
        <f t="shared" si="13"/>
        <v>0</v>
      </c>
      <c r="AA711" s="30" t="s">
        <v>3743</v>
      </c>
      <c r="AB711" s="30" t="s">
        <v>3387</v>
      </c>
    </row>
    <row r="712" spans="1:28" ht="14.5" customHeight="1" x14ac:dyDescent="0.2">
      <c r="A712" s="34" t="s">
        <v>3888</v>
      </c>
      <c r="B712" s="30" t="s">
        <v>3743</v>
      </c>
      <c r="C712" s="30" t="s">
        <v>3387</v>
      </c>
      <c r="E712" s="29" t="s">
        <v>3389</v>
      </c>
      <c r="L712" s="29" t="s">
        <v>22</v>
      </c>
      <c r="M712" s="36"/>
      <c r="Z712" s="35">
        <f t="shared" si="13"/>
        <v>0</v>
      </c>
      <c r="AA712" s="30" t="s">
        <v>3743</v>
      </c>
      <c r="AB712" s="30" t="s">
        <v>3387</v>
      </c>
    </row>
    <row r="713" spans="1:28" ht="14.5" customHeight="1" x14ac:dyDescent="0.2">
      <c r="A713" s="34" t="s">
        <v>3833</v>
      </c>
      <c r="B713" s="30" t="s">
        <v>3743</v>
      </c>
      <c r="C713" s="30" t="s">
        <v>3322</v>
      </c>
      <c r="E713" s="29" t="s">
        <v>3323</v>
      </c>
      <c r="L713" s="29" t="s">
        <v>22</v>
      </c>
      <c r="M713" s="36"/>
      <c r="Z713" s="35">
        <f t="shared" si="13"/>
        <v>0</v>
      </c>
      <c r="AA713" s="30" t="s">
        <v>3743</v>
      </c>
      <c r="AB713" s="30" t="s">
        <v>3322</v>
      </c>
    </row>
    <row r="714" spans="1:28" ht="14.5" customHeight="1" x14ac:dyDescent="0.2">
      <c r="A714" s="34" t="s">
        <v>3834</v>
      </c>
      <c r="B714" s="30" t="s">
        <v>3743</v>
      </c>
      <c r="C714" s="30" t="s">
        <v>3322</v>
      </c>
      <c r="E714" s="29" t="s">
        <v>3324</v>
      </c>
      <c r="L714" s="29" t="s">
        <v>22</v>
      </c>
      <c r="M714" s="36"/>
      <c r="Z714" s="35">
        <f t="shared" si="13"/>
        <v>0</v>
      </c>
      <c r="AA714" s="30" t="s">
        <v>3743</v>
      </c>
      <c r="AB714" s="30" t="s">
        <v>3322</v>
      </c>
    </row>
    <row r="715" spans="1:28" ht="14.5" customHeight="1" x14ac:dyDescent="0.2">
      <c r="A715" s="34" t="s">
        <v>3835</v>
      </c>
      <c r="B715" s="30" t="s">
        <v>3743</v>
      </c>
      <c r="C715" s="30" t="s">
        <v>3322</v>
      </c>
      <c r="E715" s="29" t="s">
        <v>3325</v>
      </c>
      <c r="L715" s="29" t="s">
        <v>22</v>
      </c>
      <c r="M715" s="36"/>
      <c r="Z715" s="35">
        <f t="shared" si="13"/>
        <v>0</v>
      </c>
      <c r="AA715" s="30" t="s">
        <v>3743</v>
      </c>
      <c r="AB715" s="30" t="s">
        <v>3322</v>
      </c>
    </row>
    <row r="716" spans="1:28" ht="14.5" customHeight="1" x14ac:dyDescent="0.2">
      <c r="A716" s="34" t="s">
        <v>3836</v>
      </c>
      <c r="B716" s="30" t="s">
        <v>3743</v>
      </c>
      <c r="C716" s="30" t="s">
        <v>3322</v>
      </c>
      <c r="E716" s="29" t="s">
        <v>3326</v>
      </c>
      <c r="L716" s="29" t="s">
        <v>22</v>
      </c>
      <c r="M716" s="36"/>
      <c r="Z716" s="35">
        <f t="shared" si="13"/>
        <v>0</v>
      </c>
      <c r="AA716" s="30" t="s">
        <v>3743</v>
      </c>
      <c r="AB716" s="30" t="s">
        <v>3322</v>
      </c>
    </row>
    <row r="717" spans="1:28" ht="14.5" customHeight="1" x14ac:dyDescent="0.2">
      <c r="A717" s="34" t="s">
        <v>3837</v>
      </c>
      <c r="B717" s="30" t="s">
        <v>3743</v>
      </c>
      <c r="C717" s="30" t="s">
        <v>3322</v>
      </c>
      <c r="E717" s="29" t="s">
        <v>3327</v>
      </c>
      <c r="L717" s="29" t="s">
        <v>0</v>
      </c>
      <c r="M717" s="36"/>
      <c r="Z717" s="35">
        <f t="shared" si="13"/>
        <v>0</v>
      </c>
      <c r="AA717" s="30" t="s">
        <v>3743</v>
      </c>
      <c r="AB717" s="30" t="s">
        <v>3322</v>
      </c>
    </row>
    <row r="718" spans="1:28" ht="14.5" customHeight="1" x14ac:dyDescent="0.2">
      <c r="A718" s="34" t="s">
        <v>3838</v>
      </c>
      <c r="B718" s="30" t="s">
        <v>3743</v>
      </c>
      <c r="C718" s="30" t="s">
        <v>3322</v>
      </c>
      <c r="E718" s="29" t="s">
        <v>3328</v>
      </c>
      <c r="L718" s="29" t="s">
        <v>0</v>
      </c>
      <c r="M718" s="36"/>
      <c r="Z718" s="35">
        <f t="shared" si="13"/>
        <v>0</v>
      </c>
      <c r="AA718" s="30" t="s">
        <v>3743</v>
      </c>
      <c r="AB718" s="30" t="s">
        <v>3322</v>
      </c>
    </row>
    <row r="719" spans="1:28" ht="14.5" customHeight="1" x14ac:dyDescent="0.2">
      <c r="A719" s="34" t="s">
        <v>3839</v>
      </c>
      <c r="B719" s="30" t="s">
        <v>3743</v>
      </c>
      <c r="C719" s="30" t="s">
        <v>3322</v>
      </c>
      <c r="E719" s="29" t="s">
        <v>3329</v>
      </c>
      <c r="H719"/>
      <c r="L719" s="29" t="s">
        <v>0</v>
      </c>
      <c r="M719" s="36"/>
      <c r="Z719" s="35">
        <f t="shared" si="13"/>
        <v>0</v>
      </c>
      <c r="AA719" s="30" t="s">
        <v>3743</v>
      </c>
      <c r="AB719" s="30" t="s">
        <v>3322</v>
      </c>
    </row>
    <row r="720" spans="1:28" ht="14.5" customHeight="1" x14ac:dyDescent="0.2">
      <c r="A720" s="34" t="s">
        <v>3840</v>
      </c>
      <c r="B720" s="30" t="s">
        <v>3743</v>
      </c>
      <c r="C720" s="30" t="s">
        <v>3322</v>
      </c>
      <c r="E720" s="29" t="s">
        <v>3330</v>
      </c>
      <c r="H720"/>
      <c r="L720" s="29" t="s">
        <v>0</v>
      </c>
      <c r="M720" s="36"/>
      <c r="Z720" s="35">
        <f t="shared" si="13"/>
        <v>0</v>
      </c>
      <c r="AA720" s="30" t="s">
        <v>3743</v>
      </c>
      <c r="AB720" s="30" t="s">
        <v>3322</v>
      </c>
    </row>
    <row r="721" spans="1:28" ht="14.5" customHeight="1" x14ac:dyDescent="0.2">
      <c r="A721" s="34" t="s">
        <v>3841</v>
      </c>
      <c r="B721" s="30" t="s">
        <v>3743</v>
      </c>
      <c r="C721" s="30" t="s">
        <v>3322</v>
      </c>
      <c r="E721" s="29" t="s">
        <v>3331</v>
      </c>
      <c r="L721" s="29" t="s">
        <v>2</v>
      </c>
      <c r="M721" s="36"/>
      <c r="Z721" s="35">
        <f t="shared" si="13"/>
        <v>0</v>
      </c>
      <c r="AA721" s="30" t="s">
        <v>3743</v>
      </c>
      <c r="AB721" s="30" t="s">
        <v>3322</v>
      </c>
    </row>
    <row r="722" spans="1:28" ht="14.5" customHeight="1" x14ac:dyDescent="0.2">
      <c r="A722" s="34" t="s">
        <v>3842</v>
      </c>
      <c r="B722" s="30" t="s">
        <v>3743</v>
      </c>
      <c r="C722" s="30" t="s">
        <v>3322</v>
      </c>
      <c r="E722" s="29" t="s">
        <v>3332</v>
      </c>
      <c r="L722" s="29" t="s">
        <v>2</v>
      </c>
      <c r="M722" s="36"/>
      <c r="Z722" s="35">
        <f t="shared" si="13"/>
        <v>0</v>
      </c>
      <c r="AA722" s="30" t="s">
        <v>3743</v>
      </c>
      <c r="AB722" s="30" t="s">
        <v>3322</v>
      </c>
    </row>
    <row r="723" spans="1:28" ht="14.5" customHeight="1" x14ac:dyDescent="0.2">
      <c r="A723" s="34" t="s">
        <v>3843</v>
      </c>
      <c r="B723" s="30" t="s">
        <v>3743</v>
      </c>
      <c r="C723" s="30" t="s">
        <v>3322</v>
      </c>
      <c r="E723" s="29" t="s">
        <v>3333</v>
      </c>
      <c r="L723" s="29" t="s">
        <v>2</v>
      </c>
      <c r="M723" s="36"/>
      <c r="Z723" s="35">
        <f t="shared" si="13"/>
        <v>0</v>
      </c>
      <c r="AA723" s="30" t="s">
        <v>3743</v>
      </c>
      <c r="AB723" s="30" t="s">
        <v>3322</v>
      </c>
    </row>
    <row r="724" spans="1:28" ht="14.5" customHeight="1" x14ac:dyDescent="0.2">
      <c r="A724" s="34" t="s">
        <v>3844</v>
      </c>
      <c r="B724" s="30" t="s">
        <v>3743</v>
      </c>
      <c r="C724" s="30" t="s">
        <v>3322</v>
      </c>
      <c r="E724" s="29" t="s">
        <v>3334</v>
      </c>
      <c r="L724" s="29" t="s">
        <v>2</v>
      </c>
      <c r="M724" s="36"/>
      <c r="Z724" s="35">
        <f t="shared" si="13"/>
        <v>0</v>
      </c>
      <c r="AA724" s="30" t="s">
        <v>3743</v>
      </c>
      <c r="AB724" s="30" t="s">
        <v>3322</v>
      </c>
    </row>
    <row r="725" spans="1:28" ht="14.5" customHeight="1" x14ac:dyDescent="0.2">
      <c r="A725" s="34" t="s">
        <v>3845</v>
      </c>
      <c r="B725" s="30" t="s">
        <v>3743</v>
      </c>
      <c r="C725" s="30" t="s">
        <v>3322</v>
      </c>
      <c r="E725" s="29" t="s">
        <v>3335</v>
      </c>
      <c r="L725" s="29" t="s">
        <v>2</v>
      </c>
      <c r="M725" s="36"/>
      <c r="Z725" s="35">
        <f t="shared" si="13"/>
        <v>0</v>
      </c>
      <c r="AA725" s="30" t="s">
        <v>3743</v>
      </c>
      <c r="AB725" s="30" t="s">
        <v>3322</v>
      </c>
    </row>
    <row r="726" spans="1:28" ht="14.5" customHeight="1" x14ac:dyDescent="0.2">
      <c r="A726" s="34" t="s">
        <v>3885</v>
      </c>
      <c r="B726" s="30" t="s">
        <v>3743</v>
      </c>
      <c r="C726" s="30" t="s">
        <v>3383</v>
      </c>
      <c r="E726" s="29" t="s">
        <v>3384</v>
      </c>
      <c r="J726" s="48"/>
      <c r="K726" s="48"/>
      <c r="L726" s="48" t="s">
        <v>0</v>
      </c>
      <c r="M726" s="49"/>
      <c r="N726" s="48"/>
      <c r="O726" s="48"/>
      <c r="Z726" s="35">
        <f t="shared" si="13"/>
        <v>0</v>
      </c>
      <c r="AA726" s="30" t="s">
        <v>3743</v>
      </c>
      <c r="AB726" s="30" t="s">
        <v>3383</v>
      </c>
    </row>
    <row r="727" spans="1:28" ht="14.5" customHeight="1" x14ac:dyDescent="0.2">
      <c r="A727" s="34" t="s">
        <v>3738</v>
      </c>
      <c r="B727" s="30" t="s">
        <v>3743</v>
      </c>
      <c r="C727" s="30" t="s">
        <v>3380</v>
      </c>
      <c r="E727" s="29" t="s">
        <v>3381</v>
      </c>
      <c r="J727" s="48"/>
      <c r="K727" s="48"/>
      <c r="L727" s="48" t="s">
        <v>0</v>
      </c>
      <c r="M727" s="49"/>
      <c r="N727" s="48"/>
      <c r="O727" s="48"/>
      <c r="Z727" s="35">
        <f t="shared" si="13"/>
        <v>0</v>
      </c>
      <c r="AA727" s="30" t="s">
        <v>3743</v>
      </c>
      <c r="AB727" s="30" t="s">
        <v>3380</v>
      </c>
    </row>
    <row r="728" spans="1:28" ht="14.5" customHeight="1" x14ac:dyDescent="0.2">
      <c r="A728" s="34" t="s">
        <v>3884</v>
      </c>
      <c r="B728" s="30" t="s">
        <v>3743</v>
      </c>
      <c r="C728" s="30" t="s">
        <v>3380</v>
      </c>
      <c r="E728" s="29" t="s">
        <v>3382</v>
      </c>
      <c r="J728" s="48"/>
      <c r="K728" s="48"/>
      <c r="L728" s="48" t="s">
        <v>0</v>
      </c>
      <c r="M728" s="49"/>
      <c r="N728" s="48"/>
      <c r="O728" s="48"/>
      <c r="Z728" s="35">
        <f t="shared" si="13"/>
        <v>0</v>
      </c>
      <c r="AA728" s="30" t="s">
        <v>3743</v>
      </c>
      <c r="AB728" s="30" t="s">
        <v>3380</v>
      </c>
    </row>
    <row r="729" spans="1:28" ht="14.5" customHeight="1" x14ac:dyDescent="0.2">
      <c r="A729" s="34" t="s">
        <v>3829</v>
      </c>
      <c r="B729" s="30" t="s">
        <v>3743</v>
      </c>
      <c r="C729" s="30" t="s">
        <v>3317</v>
      </c>
      <c r="E729" s="29" t="s">
        <v>3318</v>
      </c>
      <c r="K729" s="29" t="s">
        <v>330</v>
      </c>
      <c r="L729" s="29" t="s">
        <v>0</v>
      </c>
      <c r="M729" s="36" t="s">
        <v>756</v>
      </c>
      <c r="Z729" s="35" t="str">
        <f t="shared" si="13"/>
        <v>Myrmica</v>
      </c>
      <c r="AA729" s="30" t="s">
        <v>3743</v>
      </c>
      <c r="AB729" s="30" t="s">
        <v>3317</v>
      </c>
    </row>
    <row r="730" spans="1:28" ht="14.5" customHeight="1" x14ac:dyDescent="0.2">
      <c r="A730" s="34" t="s">
        <v>3830</v>
      </c>
      <c r="B730" s="30" t="s">
        <v>3743</v>
      </c>
      <c r="C730" s="30" t="s">
        <v>3317</v>
      </c>
      <c r="E730" s="29" t="s">
        <v>3319</v>
      </c>
      <c r="L730" s="29" t="s">
        <v>2</v>
      </c>
      <c r="M730" s="36"/>
      <c r="Z730" s="35">
        <f t="shared" si="13"/>
        <v>0</v>
      </c>
      <c r="AA730" s="30" t="s">
        <v>3743</v>
      </c>
      <c r="AB730" s="30" t="s">
        <v>3317</v>
      </c>
    </row>
    <row r="731" spans="1:28" ht="14.5" customHeight="1" x14ac:dyDescent="0.2">
      <c r="A731" s="34" t="s">
        <v>3831</v>
      </c>
      <c r="B731" s="30" t="s">
        <v>3743</v>
      </c>
      <c r="C731" s="30" t="s">
        <v>3317</v>
      </c>
      <c r="E731" s="29" t="s">
        <v>3320</v>
      </c>
      <c r="L731" s="29" t="s">
        <v>2</v>
      </c>
      <c r="M731" s="36"/>
      <c r="Z731" s="35">
        <f t="shared" si="13"/>
        <v>0</v>
      </c>
      <c r="AA731" s="30" t="s">
        <v>3743</v>
      </c>
      <c r="AB731" s="30" t="s">
        <v>3317</v>
      </c>
    </row>
    <row r="732" spans="1:28" ht="14.5" customHeight="1" x14ac:dyDescent="0.2">
      <c r="A732" s="34" t="s">
        <v>3832</v>
      </c>
      <c r="B732" s="30" t="s">
        <v>3743</v>
      </c>
      <c r="C732" s="30" t="s">
        <v>3317</v>
      </c>
      <c r="E732" s="29" t="s">
        <v>3321</v>
      </c>
      <c r="L732" s="29" t="s">
        <v>2</v>
      </c>
      <c r="M732" s="36"/>
      <c r="Z732" s="35">
        <f t="shared" si="13"/>
        <v>0</v>
      </c>
      <c r="AA732" s="30" t="s">
        <v>3743</v>
      </c>
      <c r="AB732" s="30" t="s">
        <v>3317</v>
      </c>
    </row>
    <row r="733" spans="1:28" ht="14.5" customHeight="1" x14ac:dyDescent="0.2">
      <c r="A733" s="34" t="s">
        <v>3886</v>
      </c>
      <c r="B733" s="30" t="s">
        <v>3743</v>
      </c>
      <c r="C733" s="30" t="s">
        <v>3385</v>
      </c>
      <c r="E733" s="29" t="s">
        <v>3386</v>
      </c>
      <c r="K733" s="29" t="s">
        <v>330</v>
      </c>
      <c r="L733" s="29" t="s">
        <v>110</v>
      </c>
      <c r="M733" s="36" t="s">
        <v>694</v>
      </c>
      <c r="N733" s="30">
        <v>2019</v>
      </c>
      <c r="Z733" s="35" t="str">
        <f t="shared" si="13"/>
        <v>Manica</v>
      </c>
      <c r="AA733" s="30" t="s">
        <v>3743</v>
      </c>
      <c r="AB733" s="30" t="s">
        <v>3385</v>
      </c>
    </row>
    <row r="734" spans="1:28" ht="14.5" customHeight="1" x14ac:dyDescent="0.2">
      <c r="A734" s="34" t="s">
        <v>3897</v>
      </c>
      <c r="B734" s="30" t="s">
        <v>3743</v>
      </c>
      <c r="C734" s="30" t="s">
        <v>3400</v>
      </c>
      <c r="E734" s="29" t="s">
        <v>3401</v>
      </c>
      <c r="L734" s="29" t="s">
        <v>2</v>
      </c>
      <c r="M734" s="36"/>
      <c r="Z734" s="35">
        <f t="shared" si="13"/>
        <v>0</v>
      </c>
      <c r="AA734" s="30" t="s">
        <v>3743</v>
      </c>
      <c r="AB734" s="30" t="s">
        <v>3400</v>
      </c>
    </row>
    <row r="735" spans="1:28" ht="14.5" customHeight="1" x14ac:dyDescent="0.2">
      <c r="A735" s="34" t="s">
        <v>3898</v>
      </c>
      <c r="B735" s="30" t="s">
        <v>3743</v>
      </c>
      <c r="C735" s="30" t="s">
        <v>3400</v>
      </c>
      <c r="E735" s="29" t="s">
        <v>3402</v>
      </c>
      <c r="K735" s="29" t="s">
        <v>330</v>
      </c>
      <c r="L735" s="29" t="s">
        <v>0</v>
      </c>
      <c r="M735" s="36" t="s">
        <v>756</v>
      </c>
      <c r="Z735" s="35" t="str">
        <f t="shared" si="13"/>
        <v>Myrmica</v>
      </c>
      <c r="AA735" s="30" t="s">
        <v>3743</v>
      </c>
      <c r="AB735" s="30" t="s">
        <v>3400</v>
      </c>
    </row>
    <row r="736" spans="1:28" ht="14.5" customHeight="1" x14ac:dyDescent="0.2">
      <c r="A736" s="34" t="s">
        <v>3891</v>
      </c>
      <c r="B736" s="30" t="s">
        <v>3743</v>
      </c>
      <c r="C736" s="30" t="s">
        <v>3393</v>
      </c>
      <c r="E736" s="29" t="s">
        <v>3394</v>
      </c>
      <c r="K736" s="29" t="s">
        <v>330</v>
      </c>
      <c r="L736" s="29" t="s">
        <v>0</v>
      </c>
      <c r="M736" s="36" t="s">
        <v>756</v>
      </c>
      <c r="Z736" s="35" t="str">
        <f t="shared" si="13"/>
        <v>Myrmica</v>
      </c>
      <c r="AA736" s="30" t="s">
        <v>3743</v>
      </c>
      <c r="AB736" s="30" t="s">
        <v>3393</v>
      </c>
    </row>
    <row r="737" spans="1:28" ht="14.5" customHeight="1" x14ac:dyDescent="0.2">
      <c r="A737" s="34" t="s">
        <v>3892</v>
      </c>
      <c r="B737" s="30" t="s">
        <v>3743</v>
      </c>
      <c r="C737" s="30" t="s">
        <v>3393</v>
      </c>
      <c r="E737" s="29" t="s">
        <v>3395</v>
      </c>
      <c r="K737" s="29" t="s">
        <v>330</v>
      </c>
      <c r="L737" s="29" t="s">
        <v>0</v>
      </c>
      <c r="M737" s="36" t="s">
        <v>756</v>
      </c>
      <c r="Z737" s="35" t="str">
        <f t="shared" si="13"/>
        <v>Myrmica</v>
      </c>
      <c r="AA737" s="30" t="s">
        <v>3743</v>
      </c>
      <c r="AB737" s="30" t="s">
        <v>3393</v>
      </c>
    </row>
    <row r="738" spans="1:28" ht="14.5" customHeight="1" x14ac:dyDescent="0.2">
      <c r="A738" s="34" t="s">
        <v>3893</v>
      </c>
      <c r="B738" s="30" t="s">
        <v>3743</v>
      </c>
      <c r="C738" s="30" t="s">
        <v>3393</v>
      </c>
      <c r="E738" s="29" t="s">
        <v>3396</v>
      </c>
      <c r="K738" s="29" t="s">
        <v>330</v>
      </c>
      <c r="L738" s="29" t="s">
        <v>0</v>
      </c>
      <c r="M738" s="36" t="s">
        <v>756</v>
      </c>
      <c r="Z738" s="35" t="str">
        <f t="shared" si="13"/>
        <v>Myrmica</v>
      </c>
      <c r="AA738" s="30" t="s">
        <v>3743</v>
      </c>
      <c r="AB738" s="30" t="s">
        <v>3393</v>
      </c>
    </row>
    <row r="739" spans="1:28" ht="14.5" customHeight="1" x14ac:dyDescent="0.2">
      <c r="A739" s="34" t="s">
        <v>3894</v>
      </c>
      <c r="B739" s="30" t="s">
        <v>3743</v>
      </c>
      <c r="C739" s="30" t="s">
        <v>3393</v>
      </c>
      <c r="E739" s="29" t="s">
        <v>3397</v>
      </c>
      <c r="L739" s="29" t="s">
        <v>2</v>
      </c>
      <c r="M739" s="36"/>
      <c r="Z739" s="35">
        <f t="shared" si="13"/>
        <v>0</v>
      </c>
      <c r="AA739" s="30" t="s">
        <v>3743</v>
      </c>
      <c r="AB739" s="30" t="s">
        <v>3393</v>
      </c>
    </row>
    <row r="740" spans="1:28" x14ac:dyDescent="0.2">
      <c r="A740" s="34" t="s">
        <v>3895</v>
      </c>
      <c r="B740" s="30" t="s">
        <v>3743</v>
      </c>
      <c r="C740" s="30" t="s">
        <v>3393</v>
      </c>
      <c r="E740" s="29" t="s">
        <v>3398</v>
      </c>
      <c r="L740" s="29" t="s">
        <v>2</v>
      </c>
      <c r="M740" s="36"/>
      <c r="Z740" s="35">
        <f t="shared" si="13"/>
        <v>0</v>
      </c>
      <c r="AA740" s="30" t="s">
        <v>3743</v>
      </c>
      <c r="AB740" s="30" t="s">
        <v>3393</v>
      </c>
    </row>
    <row r="741" spans="1:28" ht="14.5" customHeight="1" x14ac:dyDescent="0.2">
      <c r="A741" s="34" t="s">
        <v>3896</v>
      </c>
      <c r="B741" s="30" t="s">
        <v>3743</v>
      </c>
      <c r="C741" s="30" t="s">
        <v>3393</v>
      </c>
      <c r="E741" s="29" t="s">
        <v>3399</v>
      </c>
      <c r="L741" s="29" t="s">
        <v>2</v>
      </c>
      <c r="M741" s="36"/>
      <c r="Z741" s="35">
        <f t="shared" si="13"/>
        <v>0</v>
      </c>
      <c r="AA741" s="30" t="s">
        <v>3743</v>
      </c>
      <c r="AB741" s="30" t="s">
        <v>3393</v>
      </c>
    </row>
    <row r="742" spans="1:28" ht="14.5" customHeight="1" x14ac:dyDescent="0.2">
      <c r="A742" s="34" t="s">
        <v>3859</v>
      </c>
      <c r="B742" s="30" t="s">
        <v>3743</v>
      </c>
      <c r="C742" s="30" t="s">
        <v>3350</v>
      </c>
      <c r="E742" s="29" t="s">
        <v>3351</v>
      </c>
      <c r="L742" s="29" t="s">
        <v>22</v>
      </c>
      <c r="M742" s="36"/>
      <c r="Z742" s="35">
        <f t="shared" si="13"/>
        <v>0</v>
      </c>
      <c r="AA742" s="30" t="s">
        <v>3743</v>
      </c>
      <c r="AB742" s="30" t="s">
        <v>3350</v>
      </c>
    </row>
    <row r="743" spans="1:28" ht="14.5" customHeight="1" x14ac:dyDescent="0.2">
      <c r="A743" s="34" t="s">
        <v>3860</v>
      </c>
      <c r="B743" s="30" t="s">
        <v>3743</v>
      </c>
      <c r="C743" s="30" t="s">
        <v>3350</v>
      </c>
      <c r="E743" s="29" t="s">
        <v>3352</v>
      </c>
      <c r="L743" s="29" t="s">
        <v>22</v>
      </c>
      <c r="M743" s="36"/>
      <c r="Z743" s="35">
        <f t="shared" si="13"/>
        <v>0</v>
      </c>
      <c r="AA743" s="30" t="s">
        <v>3743</v>
      </c>
      <c r="AB743" s="30" t="s">
        <v>3350</v>
      </c>
    </row>
    <row r="744" spans="1:28" ht="14.5" customHeight="1" x14ac:dyDescent="0.2">
      <c r="A744" s="34" t="s">
        <v>3861</v>
      </c>
      <c r="B744" s="30" t="s">
        <v>3743</v>
      </c>
      <c r="C744" s="30" t="s">
        <v>3350</v>
      </c>
      <c r="E744" s="29" t="s">
        <v>3353</v>
      </c>
      <c r="L744" s="29" t="s">
        <v>22</v>
      </c>
      <c r="M744" s="36"/>
      <c r="Z744" s="35">
        <f t="shared" si="13"/>
        <v>0</v>
      </c>
      <c r="AA744" s="30" t="s">
        <v>3743</v>
      </c>
      <c r="AB744" s="30" t="s">
        <v>3350</v>
      </c>
    </row>
    <row r="745" spans="1:28" ht="14.5" customHeight="1" x14ac:dyDescent="0.2">
      <c r="A745" s="34" t="s">
        <v>3862</v>
      </c>
      <c r="B745" s="30" t="s">
        <v>3743</v>
      </c>
      <c r="C745" s="30" t="s">
        <v>3350</v>
      </c>
      <c r="E745" s="29" t="s">
        <v>3354</v>
      </c>
      <c r="L745" s="29" t="s">
        <v>22</v>
      </c>
      <c r="M745" s="36"/>
      <c r="Z745" s="35">
        <f t="shared" si="13"/>
        <v>0</v>
      </c>
      <c r="AA745" s="30" t="s">
        <v>3743</v>
      </c>
      <c r="AB745" s="30" t="s">
        <v>3350</v>
      </c>
    </row>
    <row r="746" spans="1:28" ht="14.5" customHeight="1" x14ac:dyDescent="0.2">
      <c r="A746" s="34" t="s">
        <v>3863</v>
      </c>
      <c r="B746" s="30" t="s">
        <v>3743</v>
      </c>
      <c r="C746" s="30" t="s">
        <v>3350</v>
      </c>
      <c r="E746" s="29" t="s">
        <v>3355</v>
      </c>
      <c r="L746" s="29" t="s">
        <v>22</v>
      </c>
      <c r="M746" s="36"/>
      <c r="Z746" s="35">
        <f t="shared" si="13"/>
        <v>0</v>
      </c>
      <c r="AA746" s="30" t="s">
        <v>3743</v>
      </c>
      <c r="AB746" s="30" t="s">
        <v>3350</v>
      </c>
    </row>
    <row r="747" spans="1:28" ht="14.5" customHeight="1" x14ac:dyDescent="0.2">
      <c r="A747" s="34" t="s">
        <v>3864</v>
      </c>
      <c r="B747" s="30" t="s">
        <v>3743</v>
      </c>
      <c r="C747" s="30" t="s">
        <v>3350</v>
      </c>
      <c r="E747" s="29" t="s">
        <v>3356</v>
      </c>
      <c r="L747" s="29" t="s">
        <v>22</v>
      </c>
      <c r="M747" s="36"/>
      <c r="Z747" s="35">
        <f t="shared" si="13"/>
        <v>0</v>
      </c>
      <c r="AA747" s="30" t="s">
        <v>3743</v>
      </c>
      <c r="AB747" s="30" t="s">
        <v>3350</v>
      </c>
    </row>
    <row r="748" spans="1:28" ht="14.5" customHeight="1" x14ac:dyDescent="0.2">
      <c r="A748" s="34" t="s">
        <v>3865</v>
      </c>
      <c r="B748" s="30" t="s">
        <v>3743</v>
      </c>
      <c r="C748" s="30" t="s">
        <v>3350</v>
      </c>
      <c r="E748" s="29" t="s">
        <v>3357</v>
      </c>
      <c r="L748" s="29" t="s">
        <v>22</v>
      </c>
      <c r="M748" s="36"/>
      <c r="Z748" s="35">
        <f t="shared" si="13"/>
        <v>0</v>
      </c>
      <c r="AA748" s="30" t="s">
        <v>3743</v>
      </c>
      <c r="AB748" s="30" t="s">
        <v>3350</v>
      </c>
    </row>
    <row r="749" spans="1:28" ht="14.5" customHeight="1" x14ac:dyDescent="0.2">
      <c r="A749" s="34" t="s">
        <v>3866</v>
      </c>
      <c r="B749" s="30" t="s">
        <v>3743</v>
      </c>
      <c r="C749" s="30" t="s">
        <v>3350</v>
      </c>
      <c r="E749" s="29" t="s">
        <v>3358</v>
      </c>
      <c r="L749" s="29" t="s">
        <v>22</v>
      </c>
      <c r="M749" s="36"/>
      <c r="Z749" s="35">
        <f t="shared" si="13"/>
        <v>0</v>
      </c>
      <c r="AA749" s="30" t="s">
        <v>3743</v>
      </c>
      <c r="AB749" s="30" t="s">
        <v>3350</v>
      </c>
    </row>
    <row r="750" spans="1:28" x14ac:dyDescent="0.2">
      <c r="A750" s="34" t="s">
        <v>3867</v>
      </c>
      <c r="B750" s="30" t="s">
        <v>3743</v>
      </c>
      <c r="C750" s="30" t="s">
        <v>3350</v>
      </c>
      <c r="E750" s="29" t="s">
        <v>3359</v>
      </c>
      <c r="L750" s="29" t="s">
        <v>22</v>
      </c>
      <c r="M750" s="36"/>
      <c r="Z750" s="35">
        <f t="shared" si="13"/>
        <v>0</v>
      </c>
      <c r="AA750" s="30" t="s">
        <v>3743</v>
      </c>
      <c r="AB750" s="30" t="s">
        <v>3350</v>
      </c>
    </row>
    <row r="751" spans="1:28" x14ac:dyDescent="0.2">
      <c r="A751" s="34" t="s">
        <v>3868</v>
      </c>
      <c r="B751" s="30" t="s">
        <v>3743</v>
      </c>
      <c r="C751" s="30" t="s">
        <v>3350</v>
      </c>
      <c r="E751" s="29" t="s">
        <v>3360</v>
      </c>
      <c r="L751" s="29" t="s">
        <v>22</v>
      </c>
      <c r="M751" s="36"/>
      <c r="Z751" s="35">
        <f t="shared" si="13"/>
        <v>0</v>
      </c>
      <c r="AA751" s="30" t="s">
        <v>3743</v>
      </c>
      <c r="AB751" s="30" t="s">
        <v>3350</v>
      </c>
    </row>
    <row r="752" spans="1:28" ht="14.5" customHeight="1" x14ac:dyDescent="0.2">
      <c r="A752" s="34" t="s">
        <v>3869</v>
      </c>
      <c r="B752" s="30" t="s">
        <v>3743</v>
      </c>
      <c r="C752" s="30" t="s">
        <v>3350</v>
      </c>
      <c r="E752" s="29" t="s">
        <v>3361</v>
      </c>
      <c r="L752" s="29" t="s">
        <v>22</v>
      </c>
      <c r="M752" s="36"/>
      <c r="Z752" s="35">
        <f t="shared" si="13"/>
        <v>0</v>
      </c>
      <c r="AA752" s="30" t="s">
        <v>3743</v>
      </c>
      <c r="AB752" s="30" t="s">
        <v>3350</v>
      </c>
    </row>
    <row r="753" spans="1:28" x14ac:dyDescent="0.2">
      <c r="A753" s="34" t="s">
        <v>3870</v>
      </c>
      <c r="B753" s="30" t="s">
        <v>3743</v>
      </c>
      <c r="C753" s="30" t="s">
        <v>3350</v>
      </c>
      <c r="E753" s="29" t="s">
        <v>3362</v>
      </c>
      <c r="L753" s="29" t="s">
        <v>22</v>
      </c>
      <c r="M753" s="36"/>
      <c r="Z753" s="35">
        <f t="shared" si="13"/>
        <v>0</v>
      </c>
      <c r="AA753" s="30" t="s">
        <v>3743</v>
      </c>
      <c r="AB753" s="30" t="s">
        <v>3350</v>
      </c>
    </row>
    <row r="754" spans="1:28" x14ac:dyDescent="0.2">
      <c r="A754" s="34" t="s">
        <v>3871</v>
      </c>
      <c r="B754" s="30" t="s">
        <v>3743</v>
      </c>
      <c r="C754" s="30" t="s">
        <v>3350</v>
      </c>
      <c r="E754" s="29" t="s">
        <v>3363</v>
      </c>
      <c r="L754" s="29" t="s">
        <v>22</v>
      </c>
      <c r="M754" s="36"/>
      <c r="Z754" s="35">
        <f t="shared" si="13"/>
        <v>0</v>
      </c>
      <c r="AA754" s="30" t="s">
        <v>3743</v>
      </c>
      <c r="AB754" s="30" t="s">
        <v>3350</v>
      </c>
    </row>
    <row r="755" spans="1:28" ht="14.5" customHeight="1" x14ac:dyDescent="0.2">
      <c r="A755" s="34" t="s">
        <v>3872</v>
      </c>
      <c r="B755" s="30" t="s">
        <v>3743</v>
      </c>
      <c r="C755" s="30" t="s">
        <v>3350</v>
      </c>
      <c r="E755" s="29" t="s">
        <v>3364</v>
      </c>
      <c r="L755" s="29" t="s">
        <v>22</v>
      </c>
      <c r="M755" s="36"/>
      <c r="Z755" s="35">
        <f t="shared" si="13"/>
        <v>0</v>
      </c>
      <c r="AA755" s="30" t="s">
        <v>3743</v>
      </c>
      <c r="AB755" s="30" t="s">
        <v>3350</v>
      </c>
    </row>
    <row r="756" spans="1:28" x14ac:dyDescent="0.2">
      <c r="A756" s="34" t="s">
        <v>3873</v>
      </c>
      <c r="B756" s="30" t="s">
        <v>3743</v>
      </c>
      <c r="C756" s="30" t="s">
        <v>3350</v>
      </c>
      <c r="E756" s="29" t="s">
        <v>3365</v>
      </c>
      <c r="L756" s="29" t="s">
        <v>22</v>
      </c>
      <c r="M756" s="36"/>
      <c r="Z756" s="35">
        <f t="shared" si="13"/>
        <v>0</v>
      </c>
      <c r="AA756" s="30" t="s">
        <v>3743</v>
      </c>
      <c r="AB756" s="30" t="s">
        <v>3350</v>
      </c>
    </row>
    <row r="757" spans="1:28" ht="14.5" customHeight="1" x14ac:dyDescent="0.2">
      <c r="A757" s="34" t="s">
        <v>3874</v>
      </c>
      <c r="B757" s="30" t="s">
        <v>3743</v>
      </c>
      <c r="C757" s="30" t="s">
        <v>3350</v>
      </c>
      <c r="E757" s="29" t="s">
        <v>3366</v>
      </c>
      <c r="L757" s="29" t="s">
        <v>34</v>
      </c>
      <c r="M757" s="36"/>
      <c r="Z757" s="35">
        <f t="shared" si="13"/>
        <v>0</v>
      </c>
      <c r="AA757" s="30" t="s">
        <v>3743</v>
      </c>
      <c r="AB757" s="30" t="s">
        <v>3350</v>
      </c>
    </row>
    <row r="758" spans="1:28" ht="14.5" customHeight="1" x14ac:dyDescent="0.2">
      <c r="A758" s="34" t="s">
        <v>3875</v>
      </c>
      <c r="B758" s="30" t="s">
        <v>3743</v>
      </c>
      <c r="C758" s="30" t="s">
        <v>3350</v>
      </c>
      <c r="E758" s="29" t="s">
        <v>3367</v>
      </c>
      <c r="L758" s="29" t="s">
        <v>34</v>
      </c>
      <c r="M758" s="36"/>
      <c r="Z758" s="35">
        <f t="shared" si="13"/>
        <v>0</v>
      </c>
      <c r="AA758" s="30" t="s">
        <v>3743</v>
      </c>
      <c r="AB758" s="30" t="s">
        <v>3350</v>
      </c>
    </row>
    <row r="759" spans="1:28" ht="14.5" customHeight="1" x14ac:dyDescent="0.2">
      <c r="A759" s="34" t="s">
        <v>3876</v>
      </c>
      <c r="B759" s="30" t="s">
        <v>3743</v>
      </c>
      <c r="C759" s="30" t="s">
        <v>3350</v>
      </c>
      <c r="E759" s="29" t="s">
        <v>3368</v>
      </c>
      <c r="L759" s="29" t="s">
        <v>34</v>
      </c>
      <c r="M759" s="36"/>
      <c r="Z759" s="35">
        <f t="shared" si="13"/>
        <v>0</v>
      </c>
      <c r="AA759" s="30" t="s">
        <v>3743</v>
      </c>
      <c r="AB759" s="30" t="s">
        <v>3350</v>
      </c>
    </row>
    <row r="760" spans="1:28" ht="14.5" customHeight="1" x14ac:dyDescent="0.2">
      <c r="A760" s="34" t="s">
        <v>3877</v>
      </c>
      <c r="B760" s="30" t="s">
        <v>3743</v>
      </c>
      <c r="C760" s="30" t="s">
        <v>3350</v>
      </c>
      <c r="E760" s="29" t="s">
        <v>3369</v>
      </c>
      <c r="L760" s="29" t="s">
        <v>34</v>
      </c>
      <c r="M760" s="36"/>
      <c r="Z760" s="35">
        <f t="shared" si="13"/>
        <v>0</v>
      </c>
      <c r="AA760" s="30" t="s">
        <v>3743</v>
      </c>
      <c r="AB760" s="30" t="s">
        <v>3350</v>
      </c>
    </row>
    <row r="761" spans="1:28" ht="14.5" customHeight="1" x14ac:dyDescent="0.2">
      <c r="A761" s="34" t="s">
        <v>3878</v>
      </c>
      <c r="B761" s="30" t="s">
        <v>3743</v>
      </c>
      <c r="C761" s="30" t="s">
        <v>3350</v>
      </c>
      <c r="E761" s="29" t="s">
        <v>3370</v>
      </c>
      <c r="L761" s="29" t="s">
        <v>34</v>
      </c>
      <c r="M761" s="36"/>
      <c r="Z761" s="35">
        <f t="shared" si="13"/>
        <v>0</v>
      </c>
      <c r="AA761" s="30" t="s">
        <v>3743</v>
      </c>
      <c r="AB761" s="30" t="s">
        <v>3350</v>
      </c>
    </row>
    <row r="762" spans="1:28" ht="14.5" customHeight="1" x14ac:dyDescent="0.2">
      <c r="A762" s="34" t="s">
        <v>3879</v>
      </c>
      <c r="B762" s="30" t="s">
        <v>3743</v>
      </c>
      <c r="C762" s="30" t="s">
        <v>3350</v>
      </c>
      <c r="E762" s="29" t="s">
        <v>3371</v>
      </c>
      <c r="L762" s="38" t="s">
        <v>432</v>
      </c>
      <c r="M762" s="36"/>
      <c r="Z762" s="35">
        <f t="shared" si="13"/>
        <v>0</v>
      </c>
      <c r="AA762" s="30" t="s">
        <v>3743</v>
      </c>
      <c r="AB762" s="30" t="s">
        <v>3350</v>
      </c>
    </row>
    <row r="763" spans="1:28" ht="14.5" customHeight="1" x14ac:dyDescent="0.2">
      <c r="A763" s="34" t="s">
        <v>3880</v>
      </c>
      <c r="B763" s="30" t="s">
        <v>3743</v>
      </c>
      <c r="C763" s="30" t="s">
        <v>3350</v>
      </c>
      <c r="E763" s="29" t="s">
        <v>3372</v>
      </c>
      <c r="L763" s="38" t="s">
        <v>432</v>
      </c>
      <c r="M763" s="36"/>
      <c r="Z763" s="35">
        <f t="shared" si="13"/>
        <v>0</v>
      </c>
      <c r="AA763" s="30" t="s">
        <v>3743</v>
      </c>
      <c r="AB763" s="30" t="s">
        <v>3350</v>
      </c>
    </row>
    <row r="764" spans="1:28" ht="14.5" customHeight="1" x14ac:dyDescent="0.2">
      <c r="A764" s="34" t="s">
        <v>3903</v>
      </c>
      <c r="B764" s="30" t="s">
        <v>3743</v>
      </c>
      <c r="C764" s="30" t="s">
        <v>3409</v>
      </c>
      <c r="E764" s="29" t="s">
        <v>3410</v>
      </c>
      <c r="L764" s="38" t="s">
        <v>432</v>
      </c>
      <c r="M764" s="36"/>
      <c r="Z764" s="35">
        <f t="shared" si="13"/>
        <v>0</v>
      </c>
      <c r="AA764" s="30" t="s">
        <v>3743</v>
      </c>
      <c r="AB764" s="30" t="s">
        <v>3409</v>
      </c>
    </row>
    <row r="765" spans="1:28" ht="14.5" customHeight="1" x14ac:dyDescent="0.2">
      <c r="A765" s="34" t="s">
        <v>1063</v>
      </c>
      <c r="B765" s="30" t="s">
        <v>327</v>
      </c>
      <c r="C765" s="30" t="s">
        <v>8</v>
      </c>
      <c r="D765" s="29">
        <v>772</v>
      </c>
      <c r="E765" s="29" t="s">
        <v>267</v>
      </c>
      <c r="F765" s="29">
        <v>10</v>
      </c>
      <c r="K765" s="29" t="s">
        <v>4123</v>
      </c>
      <c r="L765" s="29" t="s">
        <v>3</v>
      </c>
      <c r="M765" t="s">
        <v>602</v>
      </c>
      <c r="Z765" s="35" t="str">
        <f t="shared" si="13"/>
        <v>Lasius</v>
      </c>
      <c r="AA765" s="30" t="s">
        <v>327</v>
      </c>
      <c r="AB765" s="30" t="s">
        <v>8</v>
      </c>
    </row>
    <row r="766" spans="1:28" ht="14.5" customHeight="1" x14ac:dyDescent="0.2">
      <c r="A766" s="26" t="s">
        <v>1191</v>
      </c>
      <c r="B766" s="30" t="s">
        <v>327</v>
      </c>
      <c r="C766" s="30" t="s">
        <v>8</v>
      </c>
      <c r="D766" s="29">
        <v>772</v>
      </c>
      <c r="E766" s="29" t="s">
        <v>268</v>
      </c>
      <c r="F766" s="28">
        <v>8</v>
      </c>
      <c r="G766" s="28"/>
      <c r="H766" s="28"/>
      <c r="I766" s="28"/>
      <c r="J766" s="28"/>
      <c r="K766" s="28" t="s">
        <v>4118</v>
      </c>
      <c r="L766" s="29" t="s">
        <v>0</v>
      </c>
      <c r="M766" s="37" t="s">
        <v>773</v>
      </c>
      <c r="N766" s="30">
        <v>2019</v>
      </c>
      <c r="Z766" s="35" t="str">
        <f t="shared" si="13"/>
        <v>Myrmica</v>
      </c>
      <c r="AA766" s="30" t="s">
        <v>327</v>
      </c>
      <c r="AB766" s="30" t="s">
        <v>8</v>
      </c>
    </row>
    <row r="767" spans="1:28" ht="14.5" customHeight="1" x14ac:dyDescent="0.2">
      <c r="A767" s="34" t="s">
        <v>1192</v>
      </c>
      <c r="B767" s="30" t="s">
        <v>327</v>
      </c>
      <c r="C767" s="30" t="s">
        <v>8</v>
      </c>
      <c r="D767" s="29">
        <v>772</v>
      </c>
      <c r="E767" s="29" t="s">
        <v>269</v>
      </c>
      <c r="F767" s="28">
        <v>15</v>
      </c>
      <c r="G767" s="28"/>
      <c r="H767" s="28"/>
      <c r="I767" s="28"/>
      <c r="J767" s="28"/>
      <c r="K767" s="28" t="s">
        <v>4118</v>
      </c>
      <c r="L767" s="29" t="s">
        <v>0</v>
      </c>
      <c r="M767" s="37" t="s">
        <v>773</v>
      </c>
      <c r="N767" s="30">
        <v>2019</v>
      </c>
      <c r="P767" s="35"/>
      <c r="Z767" s="35" t="str">
        <f t="shared" si="13"/>
        <v>Myrmica</v>
      </c>
      <c r="AA767" s="30" t="s">
        <v>327</v>
      </c>
      <c r="AB767" s="30" t="s">
        <v>8</v>
      </c>
    </row>
    <row r="768" spans="1:28" ht="14.5" customHeight="1" x14ac:dyDescent="0.2">
      <c r="A768" s="26" t="s">
        <v>1193</v>
      </c>
      <c r="B768" s="30" t="s">
        <v>327</v>
      </c>
      <c r="C768" s="30" t="s">
        <v>8</v>
      </c>
      <c r="D768" s="29">
        <v>772</v>
      </c>
      <c r="E768" s="29" t="s">
        <v>270</v>
      </c>
      <c r="F768" s="29">
        <v>20</v>
      </c>
      <c r="L768" s="29" t="s">
        <v>3</v>
      </c>
      <c r="M768" s="36"/>
      <c r="Z768" s="35">
        <f t="shared" ref="Z768:Z827" si="14">IF(LEFT(M768,4)=LEFT(L768,4),L768,0)</f>
        <v>0</v>
      </c>
      <c r="AA768" s="30" t="s">
        <v>327</v>
      </c>
      <c r="AB768" s="30" t="s">
        <v>8</v>
      </c>
    </row>
    <row r="769" spans="1:28" ht="14.5" customHeight="1" x14ac:dyDescent="0.2">
      <c r="A769" s="34" t="s">
        <v>1194</v>
      </c>
      <c r="B769" s="30" t="s">
        <v>327</v>
      </c>
      <c r="C769" s="30" t="s">
        <v>8</v>
      </c>
      <c r="D769" s="29">
        <v>772</v>
      </c>
      <c r="E769" s="29" t="s">
        <v>271</v>
      </c>
      <c r="F769" s="29">
        <v>10</v>
      </c>
      <c r="L769" s="38" t="s">
        <v>432</v>
      </c>
      <c r="M769" s="36"/>
      <c r="N769" s="30"/>
      <c r="Z769" s="35">
        <f t="shared" si="14"/>
        <v>0</v>
      </c>
      <c r="AA769" s="30" t="s">
        <v>327</v>
      </c>
      <c r="AB769" s="30" t="s">
        <v>8</v>
      </c>
    </row>
    <row r="770" spans="1:28" ht="14.5" customHeight="1" x14ac:dyDescent="0.2">
      <c r="A770" s="26" t="s">
        <v>1195</v>
      </c>
      <c r="B770" s="30" t="s">
        <v>327</v>
      </c>
      <c r="C770" s="30" t="s">
        <v>8</v>
      </c>
      <c r="D770" s="29">
        <v>772</v>
      </c>
      <c r="E770" s="29" t="s">
        <v>272</v>
      </c>
      <c r="F770" s="29">
        <v>10</v>
      </c>
      <c r="L770" s="38" t="s">
        <v>432</v>
      </c>
      <c r="M770" s="36"/>
      <c r="Z770" s="35">
        <f t="shared" si="14"/>
        <v>0</v>
      </c>
      <c r="AA770" s="30" t="s">
        <v>327</v>
      </c>
      <c r="AB770" s="30" t="s">
        <v>8</v>
      </c>
    </row>
    <row r="771" spans="1:28" ht="14.5" customHeight="1" x14ac:dyDescent="0.2">
      <c r="A771" s="34" t="s">
        <v>1198</v>
      </c>
      <c r="B771" s="30" t="s">
        <v>327</v>
      </c>
      <c r="C771" s="30" t="s">
        <v>6</v>
      </c>
      <c r="D771" s="29">
        <v>772</v>
      </c>
      <c r="E771" s="29" t="s">
        <v>263</v>
      </c>
      <c r="F771" s="29">
        <v>15</v>
      </c>
      <c r="L771" s="29" t="s">
        <v>3</v>
      </c>
      <c r="M771" s="36"/>
      <c r="Z771" s="35">
        <f t="shared" si="14"/>
        <v>0</v>
      </c>
      <c r="AA771" s="30" t="s">
        <v>327</v>
      </c>
      <c r="AB771" s="30" t="s">
        <v>6</v>
      </c>
    </row>
    <row r="772" spans="1:28" ht="14.5" customHeight="1" x14ac:dyDescent="0.2">
      <c r="A772" s="26" t="s">
        <v>1199</v>
      </c>
      <c r="B772" s="30" t="s">
        <v>327</v>
      </c>
      <c r="C772" s="30" t="s">
        <v>6</v>
      </c>
      <c r="D772" s="29">
        <v>772</v>
      </c>
      <c r="E772" s="29" t="s">
        <v>264</v>
      </c>
      <c r="F772" s="29">
        <v>6</v>
      </c>
      <c r="L772" s="29" t="s">
        <v>3</v>
      </c>
      <c r="M772" s="36"/>
      <c r="Z772" s="35">
        <f t="shared" si="14"/>
        <v>0</v>
      </c>
      <c r="AA772" s="30" t="s">
        <v>327</v>
      </c>
      <c r="AB772" s="30" t="s">
        <v>6</v>
      </c>
    </row>
    <row r="773" spans="1:28" ht="14.5" customHeight="1" x14ac:dyDescent="0.2">
      <c r="A773" s="26" t="s">
        <v>1210</v>
      </c>
      <c r="B773" s="30" t="s">
        <v>327</v>
      </c>
      <c r="C773" s="30" t="s">
        <v>15</v>
      </c>
      <c r="D773" s="30">
        <v>772</v>
      </c>
      <c r="E773" s="30" t="s">
        <v>282</v>
      </c>
      <c r="F773" s="30">
        <v>10</v>
      </c>
      <c r="G773" s="30"/>
      <c r="H773" s="30"/>
      <c r="I773" s="30"/>
      <c r="J773" s="30"/>
      <c r="K773" s="30"/>
      <c r="L773" s="29" t="s">
        <v>3</v>
      </c>
      <c r="M773" s="34"/>
      <c r="N773" s="30"/>
      <c r="O773" s="30"/>
      <c r="Z773" s="35">
        <f t="shared" si="14"/>
        <v>0</v>
      </c>
      <c r="AA773" s="30" t="s">
        <v>327</v>
      </c>
      <c r="AB773" s="30" t="s">
        <v>15</v>
      </c>
    </row>
    <row r="774" spans="1:28" ht="14.5" customHeight="1" x14ac:dyDescent="0.2">
      <c r="A774" s="34" t="s">
        <v>1213</v>
      </c>
      <c r="B774" s="30" t="s">
        <v>327</v>
      </c>
      <c r="C774" s="30" t="s">
        <v>18</v>
      </c>
      <c r="D774" s="29">
        <v>772</v>
      </c>
      <c r="E774" s="29" t="s">
        <v>285</v>
      </c>
      <c r="F774" s="29">
        <v>5</v>
      </c>
      <c r="L774" s="29" t="s">
        <v>21</v>
      </c>
      <c r="M774" s="36"/>
      <c r="Z774" s="35">
        <f t="shared" si="14"/>
        <v>0</v>
      </c>
      <c r="AA774" s="30" t="s">
        <v>327</v>
      </c>
      <c r="AB774" s="30" t="s">
        <v>18</v>
      </c>
    </row>
    <row r="775" spans="1:28" ht="14.5" customHeight="1" x14ac:dyDescent="0.2">
      <c r="A775" s="34" t="s">
        <v>178</v>
      </c>
      <c r="B775" s="30" t="s">
        <v>327</v>
      </c>
      <c r="C775" s="30" t="s">
        <v>4</v>
      </c>
      <c r="D775" s="29">
        <v>772</v>
      </c>
      <c r="E775" s="29" t="s">
        <v>259</v>
      </c>
      <c r="F775" s="28">
        <v>4</v>
      </c>
      <c r="G775" s="28"/>
      <c r="H775" s="28"/>
      <c r="I775" s="28"/>
      <c r="J775" s="28"/>
      <c r="K775" s="28" t="s">
        <v>4118</v>
      </c>
      <c r="L775" s="29" t="s">
        <v>0</v>
      </c>
      <c r="M775" s="37" t="s">
        <v>756</v>
      </c>
      <c r="N775" s="29">
        <v>2019</v>
      </c>
      <c r="Z775" s="35" t="str">
        <f t="shared" si="14"/>
        <v>Myrmica</v>
      </c>
      <c r="AA775" s="30" t="s">
        <v>327</v>
      </c>
      <c r="AB775" s="30" t="s">
        <v>4</v>
      </c>
    </row>
    <row r="776" spans="1:28" ht="14.5" customHeight="1" x14ac:dyDescent="0.2">
      <c r="A776" s="26" t="s">
        <v>1206</v>
      </c>
      <c r="B776" s="30" t="s">
        <v>327</v>
      </c>
      <c r="C776" s="30" t="s">
        <v>13</v>
      </c>
      <c r="D776" s="29">
        <v>772</v>
      </c>
      <c r="E776" s="29" t="s">
        <v>278</v>
      </c>
      <c r="F776" s="29">
        <v>7</v>
      </c>
      <c r="L776" s="29" t="s">
        <v>12</v>
      </c>
      <c r="M776" s="36"/>
      <c r="Z776" s="35">
        <f t="shared" si="14"/>
        <v>0</v>
      </c>
      <c r="AA776" s="30" t="s">
        <v>327</v>
      </c>
      <c r="AB776" s="30" t="s">
        <v>13</v>
      </c>
    </row>
    <row r="777" spans="1:28" ht="14.5" customHeight="1" x14ac:dyDescent="0.2">
      <c r="A777" s="34" t="s">
        <v>1207</v>
      </c>
      <c r="B777" s="30" t="s">
        <v>327</v>
      </c>
      <c r="C777" s="30" t="s">
        <v>13</v>
      </c>
      <c r="D777" s="29">
        <v>772</v>
      </c>
      <c r="E777" s="29" t="s">
        <v>279</v>
      </c>
      <c r="F777" s="29">
        <v>8</v>
      </c>
      <c r="L777" s="29" t="s">
        <v>3</v>
      </c>
      <c r="M777" s="36"/>
      <c r="Z777" s="35">
        <f t="shared" si="14"/>
        <v>0</v>
      </c>
      <c r="AA777" s="30" t="s">
        <v>327</v>
      </c>
      <c r="AB777" s="30" t="s">
        <v>13</v>
      </c>
    </row>
    <row r="778" spans="1:28" ht="14.5" customHeight="1" x14ac:dyDescent="0.2">
      <c r="A778" s="26" t="s">
        <v>1208</v>
      </c>
      <c r="B778" s="30" t="s">
        <v>327</v>
      </c>
      <c r="C778" s="30" t="s">
        <v>13</v>
      </c>
      <c r="D778" s="30">
        <v>772</v>
      </c>
      <c r="E778" s="30" t="s">
        <v>280</v>
      </c>
      <c r="F778" s="30">
        <v>20</v>
      </c>
      <c r="G778" s="30"/>
      <c r="H778" s="30"/>
      <c r="I778" s="30"/>
      <c r="J778" s="30"/>
      <c r="K778" s="30"/>
      <c r="L778" s="29" t="s">
        <v>3</v>
      </c>
      <c r="M778" s="34"/>
      <c r="N778" s="30"/>
      <c r="O778" s="30"/>
      <c r="Z778" s="35">
        <f t="shared" si="14"/>
        <v>0</v>
      </c>
      <c r="AA778" s="30" t="s">
        <v>327</v>
      </c>
      <c r="AB778" s="30" t="s">
        <v>13</v>
      </c>
    </row>
    <row r="779" spans="1:28" ht="14.5" customHeight="1" x14ac:dyDescent="0.2">
      <c r="A779" s="34" t="s">
        <v>187</v>
      </c>
      <c r="B779" s="30" t="s">
        <v>327</v>
      </c>
      <c r="C779" s="30" t="s">
        <v>11</v>
      </c>
      <c r="D779" s="29">
        <v>772</v>
      </c>
      <c r="E779" s="29" t="s">
        <v>277</v>
      </c>
      <c r="F779" s="28">
        <v>5</v>
      </c>
      <c r="G779" s="28"/>
      <c r="H779" s="28"/>
      <c r="I779" s="28"/>
      <c r="J779" s="28"/>
      <c r="K779" s="28" t="s">
        <v>4118</v>
      </c>
      <c r="L779" s="29" t="s">
        <v>0</v>
      </c>
      <c r="M779" s="37" t="s">
        <v>756</v>
      </c>
      <c r="N779" s="30">
        <v>2019</v>
      </c>
      <c r="Z779" s="35" t="str">
        <f t="shared" si="14"/>
        <v>Myrmica</v>
      </c>
      <c r="AA779" s="30" t="s">
        <v>327</v>
      </c>
      <c r="AB779" s="30" t="s">
        <v>11</v>
      </c>
    </row>
    <row r="780" spans="1:28" ht="14.5" customHeight="1" x14ac:dyDescent="0.2">
      <c r="A780" s="34" t="s">
        <v>1202</v>
      </c>
      <c r="B780" s="30" t="s">
        <v>327</v>
      </c>
      <c r="C780" s="30" t="s">
        <v>9</v>
      </c>
      <c r="D780" s="29">
        <v>772</v>
      </c>
      <c r="E780" s="29" t="s">
        <v>273</v>
      </c>
      <c r="F780" s="29">
        <v>10</v>
      </c>
      <c r="L780" s="29" t="s">
        <v>3</v>
      </c>
      <c r="M780" s="36"/>
      <c r="Z780" s="35">
        <f t="shared" si="14"/>
        <v>0</v>
      </c>
      <c r="AA780" s="30" t="s">
        <v>327</v>
      </c>
      <c r="AB780" s="30" t="s">
        <v>9</v>
      </c>
    </row>
    <row r="781" spans="1:28" ht="14.5" customHeight="1" x14ac:dyDescent="0.2">
      <c r="A781" s="26" t="s">
        <v>1203</v>
      </c>
      <c r="B781" s="30" t="s">
        <v>327</v>
      </c>
      <c r="C781" s="30" t="s">
        <v>9</v>
      </c>
      <c r="D781" s="29">
        <v>772</v>
      </c>
      <c r="E781" s="29" t="s">
        <v>274</v>
      </c>
      <c r="F781" s="28">
        <v>10</v>
      </c>
      <c r="G781" s="28"/>
      <c r="H781" s="28"/>
      <c r="I781" s="28"/>
      <c r="J781" s="28"/>
      <c r="K781" s="28" t="s">
        <v>4118</v>
      </c>
      <c r="L781" s="29" t="s">
        <v>0</v>
      </c>
      <c r="M781" s="37" t="s">
        <v>756</v>
      </c>
      <c r="N781" s="30">
        <v>2019</v>
      </c>
      <c r="P781" s="35"/>
      <c r="Z781" s="35" t="str">
        <f t="shared" si="14"/>
        <v>Myrmica</v>
      </c>
      <c r="AA781" s="30" t="s">
        <v>327</v>
      </c>
      <c r="AB781" s="30" t="s">
        <v>9</v>
      </c>
    </row>
    <row r="782" spans="1:28" ht="14.5" customHeight="1" x14ac:dyDescent="0.2">
      <c r="A782" s="34" t="s">
        <v>1211</v>
      </c>
      <c r="B782" s="30" t="s">
        <v>327</v>
      </c>
      <c r="C782" s="30" t="s">
        <v>16</v>
      </c>
      <c r="D782" s="29">
        <v>772</v>
      </c>
      <c r="E782" s="29" t="s">
        <v>283</v>
      </c>
      <c r="F782" s="28">
        <v>10</v>
      </c>
      <c r="G782" s="28"/>
      <c r="H782" s="28"/>
      <c r="I782" s="28"/>
      <c r="J782" s="28"/>
      <c r="K782" s="28" t="s">
        <v>4118</v>
      </c>
      <c r="L782" s="29" t="s">
        <v>0</v>
      </c>
      <c r="M782" s="37" t="s">
        <v>756</v>
      </c>
      <c r="N782" s="29">
        <v>2019</v>
      </c>
      <c r="Z782" s="35" t="str">
        <f t="shared" si="14"/>
        <v>Myrmica</v>
      </c>
      <c r="AA782" s="30" t="s">
        <v>327</v>
      </c>
      <c r="AB782" s="30" t="s">
        <v>16</v>
      </c>
    </row>
    <row r="783" spans="1:28" ht="14.5" customHeight="1" x14ac:dyDescent="0.2">
      <c r="A783" s="26" t="s">
        <v>1212</v>
      </c>
      <c r="B783" s="30" t="s">
        <v>327</v>
      </c>
      <c r="C783" s="30" t="s">
        <v>17</v>
      </c>
      <c r="D783" s="29">
        <v>772</v>
      </c>
      <c r="E783" s="29" t="s">
        <v>284</v>
      </c>
      <c r="F783" s="29">
        <v>7</v>
      </c>
      <c r="L783" s="29" t="s">
        <v>21</v>
      </c>
      <c r="M783" s="36"/>
      <c r="Z783" s="35">
        <f t="shared" si="14"/>
        <v>0</v>
      </c>
      <c r="AA783" s="30" t="s">
        <v>327</v>
      </c>
      <c r="AB783" s="30" t="s">
        <v>17</v>
      </c>
    </row>
    <row r="784" spans="1:28" ht="14.5" customHeight="1" x14ac:dyDescent="0.2">
      <c r="A784" s="34" t="s">
        <v>1204</v>
      </c>
      <c r="B784" s="30" t="s">
        <v>327</v>
      </c>
      <c r="C784" s="30" t="s">
        <v>10</v>
      </c>
      <c r="D784" s="29">
        <v>772</v>
      </c>
      <c r="E784" s="29" t="s">
        <v>275</v>
      </c>
      <c r="F784" s="28">
        <v>1</v>
      </c>
      <c r="G784" s="28"/>
      <c r="H784" s="28"/>
      <c r="I784" s="28"/>
      <c r="J784" s="28"/>
      <c r="K784" s="28" t="s">
        <v>4118</v>
      </c>
      <c r="L784" s="29" t="s">
        <v>0</v>
      </c>
      <c r="M784" s="37" t="s">
        <v>756</v>
      </c>
      <c r="N784" s="30">
        <v>2019</v>
      </c>
      <c r="O784" s="30"/>
      <c r="P784" s="35"/>
      <c r="Z784" s="35" t="str">
        <f t="shared" si="14"/>
        <v>Myrmica</v>
      </c>
      <c r="AA784" s="30" t="s">
        <v>327</v>
      </c>
      <c r="AB784" s="30" t="s">
        <v>10</v>
      </c>
    </row>
    <row r="785" spans="1:29" ht="14.5" customHeight="1" x14ac:dyDescent="0.2">
      <c r="A785" s="26" t="s">
        <v>1205</v>
      </c>
      <c r="B785" s="30" t="s">
        <v>327</v>
      </c>
      <c r="C785" s="30" t="s">
        <v>10</v>
      </c>
      <c r="D785" s="29">
        <v>772</v>
      </c>
      <c r="E785" s="29" t="s">
        <v>276</v>
      </c>
      <c r="F785" s="28">
        <v>2</v>
      </c>
      <c r="G785" s="28"/>
      <c r="H785" s="28"/>
      <c r="I785" s="28"/>
      <c r="J785" s="28"/>
      <c r="K785" s="28" t="s">
        <v>4118</v>
      </c>
      <c r="L785" s="29" t="s">
        <v>0</v>
      </c>
      <c r="M785" s="37" t="s">
        <v>756</v>
      </c>
      <c r="N785" s="29">
        <v>2019</v>
      </c>
      <c r="Z785" s="35" t="str">
        <f t="shared" si="14"/>
        <v>Myrmica</v>
      </c>
      <c r="AA785" s="30" t="s">
        <v>327</v>
      </c>
      <c r="AB785" s="30" t="s">
        <v>10</v>
      </c>
    </row>
    <row r="786" spans="1:29" ht="14.5" customHeight="1" x14ac:dyDescent="0.2">
      <c r="A786" s="34" t="s">
        <v>1215</v>
      </c>
      <c r="B786" s="30" t="s">
        <v>327</v>
      </c>
      <c r="C786" s="30" t="s">
        <v>20</v>
      </c>
      <c r="D786" s="29">
        <v>772</v>
      </c>
      <c r="E786" s="30" t="s">
        <v>287</v>
      </c>
      <c r="F786" s="28">
        <v>10</v>
      </c>
      <c r="G786" s="28"/>
      <c r="H786" s="28"/>
      <c r="I786" s="28"/>
      <c r="J786" s="28"/>
      <c r="K786" s="28" t="s">
        <v>4118</v>
      </c>
      <c r="L786" s="29" t="s">
        <v>0</v>
      </c>
      <c r="M786" s="37" t="s">
        <v>756</v>
      </c>
      <c r="N786" s="30">
        <v>2019</v>
      </c>
      <c r="O786" s="30"/>
      <c r="P786" s="35"/>
      <c r="Z786" s="35" t="str">
        <f t="shared" si="14"/>
        <v>Myrmica</v>
      </c>
      <c r="AA786" s="30" t="s">
        <v>327</v>
      </c>
      <c r="AB786" s="30" t="s">
        <v>20</v>
      </c>
    </row>
    <row r="787" spans="1:29" ht="14.5" customHeight="1" x14ac:dyDescent="0.2">
      <c r="A787" s="26" t="s">
        <v>1216</v>
      </c>
      <c r="B787" s="30" t="s">
        <v>327</v>
      </c>
      <c r="C787" s="30" t="s">
        <v>20</v>
      </c>
      <c r="D787" s="29">
        <v>772</v>
      </c>
      <c r="E787" s="29" t="s">
        <v>288</v>
      </c>
      <c r="F787" s="29">
        <v>15</v>
      </c>
      <c r="L787" s="29" t="s">
        <v>3</v>
      </c>
      <c r="M787" s="36"/>
      <c r="Z787" s="35">
        <f t="shared" si="14"/>
        <v>0</v>
      </c>
      <c r="AA787" s="30" t="s">
        <v>327</v>
      </c>
      <c r="AB787" s="30" t="s">
        <v>20</v>
      </c>
    </row>
    <row r="788" spans="1:29" ht="14.5" customHeight="1" x14ac:dyDescent="0.2">
      <c r="A788" s="34" t="s">
        <v>1200</v>
      </c>
      <c r="B788" s="30" t="s">
        <v>327</v>
      </c>
      <c r="C788" s="30" t="s">
        <v>7</v>
      </c>
      <c r="D788" s="29">
        <v>772</v>
      </c>
      <c r="E788" s="29" t="s">
        <v>265</v>
      </c>
      <c r="F788" s="28">
        <v>10</v>
      </c>
      <c r="G788" s="28"/>
      <c r="H788" s="28"/>
      <c r="I788" s="28"/>
      <c r="J788" s="28"/>
      <c r="K788" s="28" t="s">
        <v>4118</v>
      </c>
      <c r="L788" s="29" t="s">
        <v>0</v>
      </c>
      <c r="M788" s="37" t="s">
        <v>756</v>
      </c>
      <c r="N788" s="30">
        <v>2019</v>
      </c>
      <c r="Z788" s="35" t="str">
        <f t="shared" si="14"/>
        <v>Myrmica</v>
      </c>
      <c r="AA788" s="30" t="s">
        <v>327</v>
      </c>
      <c r="AB788" s="30" t="s">
        <v>7</v>
      </c>
    </row>
    <row r="789" spans="1:29" ht="14.5" customHeight="1" x14ac:dyDescent="0.2">
      <c r="A789" s="26" t="s">
        <v>1201</v>
      </c>
      <c r="B789" s="30" t="s">
        <v>327</v>
      </c>
      <c r="C789" s="30" t="s">
        <v>7</v>
      </c>
      <c r="D789" s="29">
        <v>772</v>
      </c>
      <c r="E789" s="29" t="s">
        <v>266</v>
      </c>
      <c r="F789" s="28">
        <v>20</v>
      </c>
      <c r="G789" s="28"/>
      <c r="H789" s="28"/>
      <c r="I789" s="28"/>
      <c r="J789" s="28"/>
      <c r="K789" s="28" t="s">
        <v>4118</v>
      </c>
      <c r="L789" s="29" t="s">
        <v>0</v>
      </c>
      <c r="M789" s="37" t="s">
        <v>756</v>
      </c>
      <c r="N789" s="30">
        <v>2019</v>
      </c>
      <c r="Z789" s="35" t="str">
        <f t="shared" si="14"/>
        <v>Myrmica</v>
      </c>
      <c r="AA789" s="30" t="s">
        <v>327</v>
      </c>
      <c r="AB789" s="30" t="s">
        <v>7</v>
      </c>
    </row>
    <row r="790" spans="1:29" ht="14.5" customHeight="1" x14ac:dyDescent="0.2">
      <c r="A790" s="26" t="s">
        <v>1196</v>
      </c>
      <c r="B790" s="30" t="s">
        <v>327</v>
      </c>
      <c r="C790" s="30" t="s">
        <v>5</v>
      </c>
      <c r="D790" s="29">
        <v>772</v>
      </c>
      <c r="E790" s="29" t="s">
        <v>260</v>
      </c>
      <c r="F790" s="28">
        <v>15</v>
      </c>
      <c r="G790" s="28"/>
      <c r="H790" s="28"/>
      <c r="I790" s="28"/>
      <c r="J790" s="28"/>
      <c r="K790" s="28" t="s">
        <v>4118</v>
      </c>
      <c r="L790" s="29" t="s">
        <v>0</v>
      </c>
      <c r="M790" s="37" t="s">
        <v>756</v>
      </c>
      <c r="N790" s="30">
        <v>2019</v>
      </c>
      <c r="Z790" s="35" t="str">
        <f t="shared" si="14"/>
        <v>Myrmica</v>
      </c>
      <c r="AA790" s="30" t="s">
        <v>327</v>
      </c>
      <c r="AB790" s="30" t="s">
        <v>5</v>
      </c>
    </row>
    <row r="791" spans="1:29" ht="14.5" customHeight="1" x14ac:dyDescent="0.2">
      <c r="A791" s="34" t="s">
        <v>186</v>
      </c>
      <c r="B791" s="30" t="s">
        <v>327</v>
      </c>
      <c r="C791" s="30" t="s">
        <v>5</v>
      </c>
      <c r="D791" s="29">
        <v>772</v>
      </c>
      <c r="E791" s="29" t="s">
        <v>261</v>
      </c>
      <c r="F791" s="29">
        <v>8</v>
      </c>
      <c r="L791" s="29" t="s">
        <v>2</v>
      </c>
      <c r="M791" s="36"/>
      <c r="P791" s="35"/>
      <c r="Z791" s="35">
        <f t="shared" si="14"/>
        <v>0</v>
      </c>
      <c r="AA791" s="30" t="s">
        <v>327</v>
      </c>
      <c r="AB791" s="30" t="s">
        <v>5</v>
      </c>
    </row>
    <row r="792" spans="1:29" ht="14.5" customHeight="1" x14ac:dyDescent="0.2">
      <c r="A792" s="26" t="s">
        <v>1197</v>
      </c>
      <c r="B792" s="30" t="s">
        <v>327</v>
      </c>
      <c r="C792" s="30" t="s">
        <v>5</v>
      </c>
      <c r="D792" s="29">
        <v>772</v>
      </c>
      <c r="E792" s="29" t="s">
        <v>262</v>
      </c>
      <c r="F792" s="29">
        <v>20</v>
      </c>
      <c r="L792" s="29" t="s">
        <v>3</v>
      </c>
      <c r="M792" s="36"/>
      <c r="Z792" s="35">
        <f t="shared" si="14"/>
        <v>0</v>
      </c>
      <c r="AA792" s="30" t="s">
        <v>327</v>
      </c>
      <c r="AB792" s="30" t="s">
        <v>5</v>
      </c>
    </row>
    <row r="793" spans="1:29" ht="14.5" customHeight="1" x14ac:dyDescent="0.2">
      <c r="A793" s="34" t="s">
        <v>1209</v>
      </c>
      <c r="B793" s="30" t="s">
        <v>327</v>
      </c>
      <c r="C793" s="30" t="s">
        <v>14</v>
      </c>
      <c r="D793" s="29">
        <v>772</v>
      </c>
      <c r="E793" s="39" t="s">
        <v>281</v>
      </c>
      <c r="F793" s="28">
        <v>6</v>
      </c>
      <c r="G793" s="28"/>
      <c r="H793" s="28"/>
      <c r="I793" s="28">
        <v>1</v>
      </c>
      <c r="J793" s="28"/>
      <c r="K793" s="28" t="s">
        <v>4118</v>
      </c>
      <c r="L793" s="29" t="s">
        <v>0</v>
      </c>
      <c r="M793" s="37" t="s">
        <v>756</v>
      </c>
      <c r="N793" s="30">
        <v>2019</v>
      </c>
      <c r="Z793" s="35" t="str">
        <f t="shared" si="14"/>
        <v>Myrmica</v>
      </c>
      <c r="AA793" s="30" t="s">
        <v>327</v>
      </c>
      <c r="AB793" s="30" t="s">
        <v>14</v>
      </c>
      <c r="AC793" s="29" t="s">
        <v>4259</v>
      </c>
    </row>
    <row r="794" spans="1:29" ht="14.5" customHeight="1" x14ac:dyDescent="0.2">
      <c r="A794" s="26" t="s">
        <v>1214</v>
      </c>
      <c r="B794" s="30" t="s">
        <v>327</v>
      </c>
      <c r="C794" s="30" t="s">
        <v>19</v>
      </c>
      <c r="D794" s="29">
        <v>772</v>
      </c>
      <c r="E794" s="29" t="s">
        <v>286</v>
      </c>
      <c r="F794" s="29">
        <v>4</v>
      </c>
      <c r="L794" s="29" t="s">
        <v>3</v>
      </c>
      <c r="M794" s="36"/>
      <c r="Z794" s="35">
        <f t="shared" si="14"/>
        <v>0</v>
      </c>
      <c r="AA794" s="30" t="s">
        <v>327</v>
      </c>
      <c r="AB794" s="30" t="s">
        <v>19</v>
      </c>
    </row>
    <row r="795" spans="1:29" ht="14.5" customHeight="1" x14ac:dyDescent="0.2">
      <c r="A795" s="34" t="s">
        <v>1217</v>
      </c>
      <c r="B795" s="30" t="s">
        <v>327</v>
      </c>
      <c r="C795" s="30" t="s">
        <v>31</v>
      </c>
      <c r="D795" s="29">
        <v>772</v>
      </c>
      <c r="E795" s="29" t="s">
        <v>289</v>
      </c>
      <c r="F795" s="29">
        <v>10</v>
      </c>
      <c r="L795" s="29" t="s">
        <v>2</v>
      </c>
      <c r="M795" s="36"/>
      <c r="P795" s="35"/>
      <c r="Z795" s="35">
        <f t="shared" si="14"/>
        <v>0</v>
      </c>
      <c r="AA795" s="30" t="s">
        <v>327</v>
      </c>
      <c r="AB795" s="30" t="s">
        <v>31</v>
      </c>
    </row>
    <row r="796" spans="1:29" ht="14.5" customHeight="1" x14ac:dyDescent="0.2">
      <c r="A796" s="26" t="s">
        <v>1218</v>
      </c>
      <c r="B796" s="30" t="s">
        <v>327</v>
      </c>
      <c r="C796" s="30" t="s">
        <v>31</v>
      </c>
      <c r="D796" s="29">
        <v>772</v>
      </c>
      <c r="E796" s="29" t="s">
        <v>290</v>
      </c>
      <c r="F796" s="29">
        <v>10</v>
      </c>
      <c r="L796" s="29" t="s">
        <v>2</v>
      </c>
      <c r="M796" s="36"/>
      <c r="Z796" s="35">
        <f t="shared" si="14"/>
        <v>0</v>
      </c>
      <c r="AA796" s="30" t="s">
        <v>327</v>
      </c>
      <c r="AB796" s="30" t="s">
        <v>31</v>
      </c>
    </row>
    <row r="797" spans="1:29" ht="14.5" customHeight="1" x14ac:dyDescent="0.2">
      <c r="A797" s="34" t="s">
        <v>1219</v>
      </c>
      <c r="B797" s="30" t="s">
        <v>327</v>
      </c>
      <c r="C797" s="30" t="s">
        <v>31</v>
      </c>
      <c r="D797" s="29">
        <v>772</v>
      </c>
      <c r="E797" s="29" t="s">
        <v>291</v>
      </c>
      <c r="F797" s="29">
        <v>10</v>
      </c>
      <c r="L797" s="29" t="s">
        <v>2</v>
      </c>
      <c r="M797" s="36"/>
      <c r="Z797" s="35">
        <f t="shared" si="14"/>
        <v>0</v>
      </c>
      <c r="AA797" s="30" t="s">
        <v>327</v>
      </c>
      <c r="AB797" s="30" t="s">
        <v>31</v>
      </c>
    </row>
    <row r="798" spans="1:29" ht="14.5" customHeight="1" x14ac:dyDescent="0.2">
      <c r="A798" s="26" t="s">
        <v>1220</v>
      </c>
      <c r="B798" s="30" t="s">
        <v>327</v>
      </c>
      <c r="C798" s="30" t="s">
        <v>31</v>
      </c>
      <c r="D798" s="29">
        <v>772</v>
      </c>
      <c r="E798" s="29" t="s">
        <v>292</v>
      </c>
      <c r="F798" s="29">
        <v>10</v>
      </c>
      <c r="L798" s="29" t="s">
        <v>2</v>
      </c>
      <c r="M798" s="36"/>
      <c r="Z798" s="35">
        <f t="shared" si="14"/>
        <v>0</v>
      </c>
      <c r="AA798" s="30" t="s">
        <v>327</v>
      </c>
      <c r="AB798" s="30" t="s">
        <v>31</v>
      </c>
    </row>
    <row r="799" spans="1:29" ht="14.5" customHeight="1" x14ac:dyDescent="0.2">
      <c r="A799" s="34" t="s">
        <v>1221</v>
      </c>
      <c r="B799" s="30" t="s">
        <v>327</v>
      </c>
      <c r="C799" s="30" t="s">
        <v>31</v>
      </c>
      <c r="D799" s="29">
        <v>772</v>
      </c>
      <c r="E799" s="29" t="s">
        <v>293</v>
      </c>
      <c r="F799" s="29">
        <v>10</v>
      </c>
      <c r="L799" s="29" t="s">
        <v>2</v>
      </c>
      <c r="M799" s="36"/>
      <c r="Z799" s="35">
        <f t="shared" si="14"/>
        <v>0</v>
      </c>
      <c r="AA799" s="30" t="s">
        <v>327</v>
      </c>
      <c r="AB799" s="30" t="s">
        <v>31</v>
      </c>
    </row>
    <row r="800" spans="1:29" ht="14.5" customHeight="1" x14ac:dyDescent="0.2">
      <c r="A800" s="26" t="s">
        <v>1222</v>
      </c>
      <c r="B800" s="30" t="s">
        <v>327</v>
      </c>
      <c r="C800" s="30" t="s">
        <v>31</v>
      </c>
      <c r="D800" s="29">
        <v>772</v>
      </c>
      <c r="E800" s="29" t="s">
        <v>294</v>
      </c>
      <c r="F800" s="29">
        <v>20</v>
      </c>
      <c r="L800" s="29" t="s">
        <v>3</v>
      </c>
      <c r="M800" s="36"/>
      <c r="Z800" s="35">
        <f t="shared" si="14"/>
        <v>0</v>
      </c>
      <c r="AA800" s="30" t="s">
        <v>327</v>
      </c>
      <c r="AB800" s="30" t="s">
        <v>31</v>
      </c>
    </row>
    <row r="801" spans="1:28" ht="14.5" customHeight="1" x14ac:dyDescent="0.2">
      <c r="A801" s="34" t="s">
        <v>1223</v>
      </c>
      <c r="B801" s="30" t="s">
        <v>327</v>
      </c>
      <c r="C801" s="30" t="s">
        <v>31</v>
      </c>
      <c r="D801" s="29">
        <v>772</v>
      </c>
      <c r="E801" s="29" t="s">
        <v>295</v>
      </c>
      <c r="F801" s="29">
        <v>20</v>
      </c>
      <c r="L801" s="29" t="s">
        <v>3</v>
      </c>
      <c r="M801" s="36"/>
      <c r="Z801" s="35">
        <f t="shared" si="14"/>
        <v>0</v>
      </c>
      <c r="AA801" s="30" t="s">
        <v>327</v>
      </c>
      <c r="AB801" s="30" t="s">
        <v>31</v>
      </c>
    </row>
    <row r="802" spans="1:28" ht="14.5" customHeight="1" x14ac:dyDescent="0.2">
      <c r="A802" s="26" t="s">
        <v>1224</v>
      </c>
      <c r="B802" s="30" t="s">
        <v>327</v>
      </c>
      <c r="C802" s="30" t="s">
        <v>31</v>
      </c>
      <c r="D802" s="29">
        <v>772</v>
      </c>
      <c r="E802" s="29" t="s">
        <v>296</v>
      </c>
      <c r="F802" s="29">
        <v>20</v>
      </c>
      <c r="L802" s="29" t="s">
        <v>3</v>
      </c>
      <c r="M802" s="36"/>
      <c r="Z802" s="35">
        <f t="shared" si="14"/>
        <v>0</v>
      </c>
      <c r="AA802" s="30" t="s">
        <v>327</v>
      </c>
      <c r="AB802" s="30" t="s">
        <v>31</v>
      </c>
    </row>
    <row r="803" spans="1:28" ht="14.5" customHeight="1" x14ac:dyDescent="0.2">
      <c r="A803" s="34" t="s">
        <v>1225</v>
      </c>
      <c r="B803" s="30" t="s">
        <v>327</v>
      </c>
      <c r="C803" s="30" t="s">
        <v>31</v>
      </c>
      <c r="D803" s="29">
        <v>772</v>
      </c>
      <c r="E803" s="29" t="s">
        <v>297</v>
      </c>
      <c r="F803" s="29">
        <v>20</v>
      </c>
      <c r="L803" s="29" t="s">
        <v>3</v>
      </c>
      <c r="M803" s="36"/>
      <c r="Z803" s="35">
        <f t="shared" si="14"/>
        <v>0</v>
      </c>
      <c r="AA803" s="30" t="s">
        <v>327</v>
      </c>
      <c r="AB803" s="30" t="s">
        <v>31</v>
      </c>
    </row>
    <row r="804" spans="1:28" ht="14.5" customHeight="1" x14ac:dyDescent="0.2">
      <c r="A804" s="26" t="s">
        <v>1226</v>
      </c>
      <c r="B804" s="30" t="s">
        <v>327</v>
      </c>
      <c r="C804" s="30" t="s">
        <v>31</v>
      </c>
      <c r="D804" s="29">
        <v>772</v>
      </c>
      <c r="E804" s="29" t="s">
        <v>298</v>
      </c>
      <c r="F804" s="29">
        <v>20</v>
      </c>
      <c r="L804" s="29" t="s">
        <v>3</v>
      </c>
      <c r="M804" s="36"/>
      <c r="Z804" s="35">
        <f t="shared" si="14"/>
        <v>0</v>
      </c>
      <c r="AA804" s="30" t="s">
        <v>327</v>
      </c>
      <c r="AB804" s="30" t="s">
        <v>31</v>
      </c>
    </row>
    <row r="805" spans="1:28" ht="14.5" customHeight="1" x14ac:dyDescent="0.2">
      <c r="A805" s="34" t="s">
        <v>1227</v>
      </c>
      <c r="B805" s="30" t="s">
        <v>327</v>
      </c>
      <c r="C805" s="30" t="s">
        <v>31</v>
      </c>
      <c r="D805" s="29">
        <v>772</v>
      </c>
      <c r="E805" s="29" t="s">
        <v>299</v>
      </c>
      <c r="F805" s="29">
        <v>20</v>
      </c>
      <c r="L805" s="29" t="s">
        <v>3</v>
      </c>
      <c r="M805" s="36"/>
      <c r="Z805" s="35">
        <f t="shared" si="14"/>
        <v>0</v>
      </c>
      <c r="AA805" s="30" t="s">
        <v>327</v>
      </c>
      <c r="AB805" s="30" t="s">
        <v>31</v>
      </c>
    </row>
    <row r="806" spans="1:28" ht="14.5" customHeight="1" x14ac:dyDescent="0.2">
      <c r="A806" s="26" t="s">
        <v>1228</v>
      </c>
      <c r="B806" s="30" t="s">
        <v>327</v>
      </c>
      <c r="C806" s="30" t="s">
        <v>31</v>
      </c>
      <c r="D806" s="29">
        <v>772</v>
      </c>
      <c r="E806" s="29" t="s">
        <v>300</v>
      </c>
      <c r="F806" s="29">
        <v>10</v>
      </c>
      <c r="K806" s="29" t="s">
        <v>4123</v>
      </c>
      <c r="L806" s="29" t="s">
        <v>3</v>
      </c>
      <c r="M806" t="s">
        <v>602</v>
      </c>
      <c r="Z806" s="35" t="str">
        <f t="shared" si="14"/>
        <v>Lasius</v>
      </c>
      <c r="AA806" s="30" t="s">
        <v>327</v>
      </c>
      <c r="AB806" s="30" t="s">
        <v>31</v>
      </c>
    </row>
    <row r="807" spans="1:28" ht="14.5" customHeight="1" x14ac:dyDescent="0.2">
      <c r="A807" s="34" t="s">
        <v>1229</v>
      </c>
      <c r="B807" s="30" t="s">
        <v>327</v>
      </c>
      <c r="C807" s="30" t="s">
        <v>31</v>
      </c>
      <c r="D807" s="29">
        <v>772</v>
      </c>
      <c r="E807" s="29" t="s">
        <v>301</v>
      </c>
      <c r="F807" s="29">
        <v>10</v>
      </c>
      <c r="K807" s="29" t="s">
        <v>4123</v>
      </c>
      <c r="L807" s="29" t="s">
        <v>3</v>
      </c>
      <c r="M807" t="s">
        <v>602</v>
      </c>
      <c r="Z807" s="35" t="str">
        <f t="shared" si="14"/>
        <v>Lasius</v>
      </c>
      <c r="AA807" s="30" t="s">
        <v>327</v>
      </c>
      <c r="AB807" s="30" t="s">
        <v>31</v>
      </c>
    </row>
    <row r="808" spans="1:28" ht="14.5" customHeight="1" x14ac:dyDescent="0.2">
      <c r="A808" s="26" t="s">
        <v>1230</v>
      </c>
      <c r="B808" s="30" t="s">
        <v>327</v>
      </c>
      <c r="C808" s="30" t="s">
        <v>31</v>
      </c>
      <c r="D808" s="29">
        <v>772</v>
      </c>
      <c r="E808" s="29" t="s">
        <v>302</v>
      </c>
      <c r="F808" s="29">
        <v>20</v>
      </c>
      <c r="L808" s="29" t="s">
        <v>3</v>
      </c>
      <c r="M808" s="36"/>
      <c r="Z808" s="35">
        <f t="shared" si="14"/>
        <v>0</v>
      </c>
      <c r="AA808" s="30" t="s">
        <v>327</v>
      </c>
      <c r="AB808" s="30" t="s">
        <v>31</v>
      </c>
    </row>
    <row r="809" spans="1:28" ht="14.5" customHeight="1" x14ac:dyDescent="0.2">
      <c r="A809" s="34" t="s">
        <v>2202</v>
      </c>
      <c r="B809" s="30" t="s">
        <v>1865</v>
      </c>
      <c r="C809" s="30" t="s">
        <v>1898</v>
      </c>
      <c r="E809" s="29" t="s">
        <v>1899</v>
      </c>
      <c r="K809" s="29" t="s">
        <v>330</v>
      </c>
      <c r="L809" s="29" t="s">
        <v>830</v>
      </c>
      <c r="M809" s="40" t="s">
        <v>829</v>
      </c>
      <c r="N809" s="29" t="s">
        <v>4122</v>
      </c>
      <c r="Z809" s="35" t="str">
        <f t="shared" si="14"/>
        <v>Solenopsis</v>
      </c>
      <c r="AA809" s="30" t="s">
        <v>1865</v>
      </c>
      <c r="AB809" s="30" t="s">
        <v>1898</v>
      </c>
    </row>
    <row r="810" spans="1:28" ht="14.5" customHeight="1" x14ac:dyDescent="0.2">
      <c r="A810" s="26" t="s">
        <v>2203</v>
      </c>
      <c r="B810" s="30" t="s">
        <v>1865</v>
      </c>
      <c r="C810" s="30" t="s">
        <v>1898</v>
      </c>
      <c r="E810" s="29" t="s">
        <v>1900</v>
      </c>
      <c r="K810" s="30" t="s">
        <v>330</v>
      </c>
      <c r="L810" s="38" t="s">
        <v>432</v>
      </c>
      <c r="M810" s="40" t="s">
        <v>524</v>
      </c>
      <c r="N810" s="30">
        <v>2019</v>
      </c>
      <c r="Z810" s="35" t="str">
        <f t="shared" si="14"/>
        <v>Formica</v>
      </c>
      <c r="AA810" s="30" t="s">
        <v>1865</v>
      </c>
      <c r="AB810" s="30" t="s">
        <v>1898</v>
      </c>
    </row>
    <row r="811" spans="1:28" ht="14.5" customHeight="1" x14ac:dyDescent="0.2">
      <c r="A811" s="34" t="s">
        <v>2204</v>
      </c>
      <c r="B811" s="30" t="s">
        <v>1865</v>
      </c>
      <c r="C811" s="30" t="s">
        <v>1898</v>
      </c>
      <c r="E811" s="29" t="s">
        <v>1901</v>
      </c>
      <c r="L811" s="29" t="s">
        <v>22</v>
      </c>
      <c r="M811" s="36"/>
      <c r="Z811" s="35">
        <f t="shared" si="14"/>
        <v>0</v>
      </c>
      <c r="AA811" s="30" t="s">
        <v>1865</v>
      </c>
      <c r="AB811" s="30" t="s">
        <v>1898</v>
      </c>
    </row>
    <row r="812" spans="1:28" ht="14.5" customHeight="1" x14ac:dyDescent="0.2">
      <c r="A812" s="26" t="s">
        <v>2205</v>
      </c>
      <c r="B812" s="30" t="s">
        <v>1865</v>
      </c>
      <c r="C812" s="30" t="s">
        <v>1898</v>
      </c>
      <c r="E812" s="29" t="s">
        <v>1902</v>
      </c>
      <c r="L812" s="29" t="s">
        <v>3</v>
      </c>
      <c r="M812" s="36"/>
      <c r="Z812" s="35">
        <f t="shared" si="14"/>
        <v>0</v>
      </c>
      <c r="AA812" s="30" t="s">
        <v>1865</v>
      </c>
      <c r="AB812" s="30" t="s">
        <v>1898</v>
      </c>
    </row>
    <row r="813" spans="1:28" ht="14.5" customHeight="1" x14ac:dyDescent="0.2">
      <c r="A813" s="34" t="s">
        <v>2206</v>
      </c>
      <c r="B813" s="30" t="s">
        <v>1865</v>
      </c>
      <c r="C813" s="30" t="s">
        <v>1898</v>
      </c>
      <c r="E813" s="29" t="s">
        <v>1903</v>
      </c>
      <c r="L813" s="29" t="s">
        <v>3</v>
      </c>
      <c r="M813" s="36"/>
      <c r="Z813" s="35">
        <f t="shared" si="14"/>
        <v>0</v>
      </c>
      <c r="AA813" s="30" t="s">
        <v>1865</v>
      </c>
      <c r="AB813" s="30" t="s">
        <v>1898</v>
      </c>
    </row>
    <row r="814" spans="1:28" ht="14.5" customHeight="1" x14ac:dyDescent="0.2">
      <c r="A814" s="34" t="s">
        <v>2210</v>
      </c>
      <c r="B814" s="30" t="s">
        <v>1865</v>
      </c>
      <c r="C814" s="30" t="s">
        <v>1908</v>
      </c>
      <c r="E814" s="29" t="s">
        <v>1909</v>
      </c>
      <c r="L814" s="29" t="s">
        <v>22</v>
      </c>
      <c r="M814" s="36"/>
      <c r="Z814" s="35">
        <f t="shared" si="14"/>
        <v>0</v>
      </c>
      <c r="AA814" s="30" t="s">
        <v>1865</v>
      </c>
      <c r="AB814" s="30" t="s">
        <v>1908</v>
      </c>
    </row>
    <row r="815" spans="1:28" ht="14.5" customHeight="1" x14ac:dyDescent="0.2">
      <c r="A815" s="26" t="s">
        <v>2211</v>
      </c>
      <c r="B815" s="30" t="s">
        <v>1865</v>
      </c>
      <c r="C815" s="30" t="s">
        <v>1908</v>
      </c>
      <c r="E815" s="29" t="s">
        <v>1910</v>
      </c>
      <c r="L815" s="29" t="s">
        <v>22</v>
      </c>
      <c r="M815" s="36"/>
      <c r="Z815" s="35">
        <f t="shared" si="14"/>
        <v>0</v>
      </c>
      <c r="AA815" s="30" t="s">
        <v>1865</v>
      </c>
      <c r="AB815" s="30" t="s">
        <v>1908</v>
      </c>
    </row>
    <row r="816" spans="1:28" ht="14.5" customHeight="1" x14ac:dyDescent="0.2">
      <c r="A816" s="34" t="s">
        <v>2184</v>
      </c>
      <c r="B816" s="30" t="s">
        <v>1865</v>
      </c>
      <c r="C816" s="30" t="s">
        <v>1873</v>
      </c>
      <c r="E816" s="29" t="s">
        <v>1874</v>
      </c>
      <c r="L816" s="29" t="s">
        <v>3</v>
      </c>
      <c r="M816" s="36"/>
      <c r="Z816" s="35">
        <f t="shared" si="14"/>
        <v>0</v>
      </c>
      <c r="AA816" s="30" t="s">
        <v>1865</v>
      </c>
      <c r="AB816" s="30" t="s">
        <v>1873</v>
      </c>
    </row>
    <row r="817" spans="1:28" ht="14.5" customHeight="1" x14ac:dyDescent="0.2">
      <c r="A817" s="34" t="s">
        <v>2186</v>
      </c>
      <c r="B817" s="30" t="s">
        <v>1865</v>
      </c>
      <c r="C817" s="30" t="s">
        <v>1877</v>
      </c>
      <c r="E817" s="29" t="s">
        <v>1878</v>
      </c>
      <c r="L817" s="29" t="s">
        <v>3</v>
      </c>
      <c r="M817" s="36"/>
      <c r="Z817" s="35">
        <f t="shared" si="14"/>
        <v>0</v>
      </c>
      <c r="AA817" s="30" t="s">
        <v>1865</v>
      </c>
      <c r="AB817" s="30" t="s">
        <v>1877</v>
      </c>
    </row>
    <row r="818" spans="1:28" ht="14.5" customHeight="1" x14ac:dyDescent="0.2">
      <c r="A818" s="26" t="s">
        <v>2187</v>
      </c>
      <c r="B818" s="30" t="s">
        <v>1865</v>
      </c>
      <c r="C818" s="30" t="s">
        <v>1877</v>
      </c>
      <c r="E818" s="29" t="s">
        <v>1879</v>
      </c>
      <c r="L818" s="29" t="s">
        <v>3</v>
      </c>
      <c r="M818" s="36"/>
      <c r="Z818" s="35">
        <f t="shared" si="14"/>
        <v>0</v>
      </c>
      <c r="AA818" s="30" t="s">
        <v>1865</v>
      </c>
      <c r="AB818" s="30" t="s">
        <v>1877</v>
      </c>
    </row>
    <row r="819" spans="1:28" ht="14.5" customHeight="1" x14ac:dyDescent="0.2">
      <c r="A819" s="26" t="s">
        <v>2185</v>
      </c>
      <c r="B819" s="30" t="s">
        <v>1865</v>
      </c>
      <c r="C819" s="30" t="s">
        <v>1875</v>
      </c>
      <c r="E819" s="29" t="s">
        <v>1876</v>
      </c>
      <c r="L819" s="29" t="s">
        <v>3</v>
      </c>
      <c r="M819" s="36"/>
      <c r="Z819" s="35">
        <f t="shared" si="14"/>
        <v>0</v>
      </c>
      <c r="AA819" s="30" t="s">
        <v>1865</v>
      </c>
      <c r="AB819" s="30" t="s">
        <v>1875</v>
      </c>
    </row>
    <row r="820" spans="1:28" ht="14.5" customHeight="1" x14ac:dyDescent="0.2">
      <c r="A820" s="34" t="s">
        <v>2178</v>
      </c>
      <c r="B820" s="30" t="s">
        <v>1865</v>
      </c>
      <c r="C820" s="30" t="s">
        <v>1866</v>
      </c>
      <c r="E820" s="29" t="s">
        <v>1867</v>
      </c>
      <c r="L820" s="29" t="s">
        <v>3</v>
      </c>
      <c r="M820" s="36"/>
      <c r="Z820" s="35">
        <f t="shared" si="14"/>
        <v>0</v>
      </c>
      <c r="AA820" s="30" t="s">
        <v>1865</v>
      </c>
      <c r="AB820" s="30" t="s">
        <v>1866</v>
      </c>
    </row>
    <row r="821" spans="1:28" ht="14.5" customHeight="1" x14ac:dyDescent="0.2">
      <c r="A821" s="26" t="s">
        <v>2179</v>
      </c>
      <c r="B821" s="30" t="s">
        <v>1865</v>
      </c>
      <c r="C821" s="30" t="s">
        <v>1866</v>
      </c>
      <c r="E821" s="29" t="s">
        <v>1868</v>
      </c>
      <c r="L821" s="29" t="s">
        <v>29</v>
      </c>
      <c r="M821" s="36"/>
      <c r="Z821" s="35">
        <f t="shared" si="14"/>
        <v>0</v>
      </c>
      <c r="AA821" s="30" t="s">
        <v>1865</v>
      </c>
      <c r="AB821" s="30" t="s">
        <v>1866</v>
      </c>
    </row>
    <row r="822" spans="1:28" ht="14.5" customHeight="1" x14ac:dyDescent="0.2">
      <c r="A822" s="34" t="s">
        <v>2180</v>
      </c>
      <c r="B822" s="30" t="s">
        <v>1865</v>
      </c>
      <c r="C822" s="30" t="s">
        <v>1866</v>
      </c>
      <c r="E822" s="29" t="s">
        <v>1869</v>
      </c>
      <c r="L822" s="29" t="s">
        <v>3</v>
      </c>
      <c r="M822" s="36"/>
      <c r="Z822" s="35">
        <f t="shared" si="14"/>
        <v>0</v>
      </c>
      <c r="AA822" s="30" t="s">
        <v>1865</v>
      </c>
      <c r="AB822" s="30" t="s">
        <v>1866</v>
      </c>
    </row>
    <row r="823" spans="1:28" ht="14.5" customHeight="1" x14ac:dyDescent="0.2">
      <c r="A823" s="26" t="s">
        <v>2181</v>
      </c>
      <c r="B823" s="30" t="s">
        <v>1865</v>
      </c>
      <c r="C823" s="30" t="s">
        <v>1866</v>
      </c>
      <c r="E823" s="29" t="s">
        <v>1870</v>
      </c>
      <c r="L823" s="29" t="s">
        <v>29</v>
      </c>
      <c r="M823" s="36"/>
      <c r="Z823" s="35">
        <f t="shared" si="14"/>
        <v>0</v>
      </c>
      <c r="AA823" s="30" t="s">
        <v>1865</v>
      </c>
      <c r="AB823" s="30" t="s">
        <v>1866</v>
      </c>
    </row>
    <row r="824" spans="1:28" ht="14.5" customHeight="1" x14ac:dyDescent="0.2">
      <c r="A824" s="34" t="s">
        <v>2182</v>
      </c>
      <c r="B824" s="30" t="s">
        <v>1865</v>
      </c>
      <c r="C824" s="30" t="s">
        <v>1866</v>
      </c>
      <c r="E824" s="29" t="s">
        <v>1871</v>
      </c>
      <c r="L824" s="29" t="s">
        <v>3</v>
      </c>
      <c r="M824" s="36"/>
      <c r="Z824" s="35">
        <f t="shared" si="14"/>
        <v>0</v>
      </c>
      <c r="AA824" s="30" t="s">
        <v>1865</v>
      </c>
      <c r="AB824" s="30" t="s">
        <v>1866</v>
      </c>
    </row>
    <row r="825" spans="1:28" ht="14.5" customHeight="1" x14ac:dyDescent="0.2">
      <c r="A825" s="26" t="s">
        <v>2183</v>
      </c>
      <c r="B825" s="30" t="s">
        <v>1865</v>
      </c>
      <c r="C825" s="30" t="s">
        <v>1866</v>
      </c>
      <c r="E825" s="29" t="s">
        <v>1872</v>
      </c>
      <c r="L825" s="29" t="s">
        <v>3</v>
      </c>
      <c r="M825" s="36"/>
      <c r="Z825" s="35">
        <f t="shared" si="14"/>
        <v>0</v>
      </c>
      <c r="AA825" s="30" t="s">
        <v>1865</v>
      </c>
      <c r="AB825" s="30" t="s">
        <v>1866</v>
      </c>
    </row>
    <row r="826" spans="1:28" ht="14.5" customHeight="1" x14ac:dyDescent="0.2">
      <c r="A826" s="34" t="s">
        <v>2212</v>
      </c>
      <c r="B826" s="30" t="s">
        <v>1865</v>
      </c>
      <c r="C826" s="30" t="s">
        <v>1911</v>
      </c>
      <c r="E826" s="29" t="s">
        <v>1912</v>
      </c>
      <c r="L826" s="29" t="s">
        <v>115</v>
      </c>
      <c r="M826" s="36"/>
      <c r="Z826" s="35">
        <f t="shared" si="14"/>
        <v>0</v>
      </c>
      <c r="AA826" s="30" t="s">
        <v>1865</v>
      </c>
      <c r="AB826" s="30" t="s">
        <v>1911</v>
      </c>
    </row>
    <row r="827" spans="1:28" ht="14.5" customHeight="1" x14ac:dyDescent="0.2">
      <c r="A827" s="26" t="s">
        <v>2207</v>
      </c>
      <c r="B827" s="30" t="s">
        <v>1865</v>
      </c>
      <c r="C827" s="30" t="s">
        <v>1904</v>
      </c>
      <c r="E827" s="29" t="s">
        <v>1905</v>
      </c>
      <c r="L827" s="29" t="s">
        <v>22</v>
      </c>
      <c r="M827" s="36"/>
      <c r="Z827" s="35">
        <f t="shared" si="14"/>
        <v>0</v>
      </c>
      <c r="AA827" s="30" t="s">
        <v>1865</v>
      </c>
      <c r="AB827" s="30" t="s">
        <v>1904</v>
      </c>
    </row>
    <row r="828" spans="1:28" ht="14.5" customHeight="1" x14ac:dyDescent="0.2">
      <c r="A828" s="34" t="s">
        <v>2208</v>
      </c>
      <c r="B828" s="30" t="s">
        <v>1865</v>
      </c>
      <c r="C828" s="30" t="s">
        <v>1904</v>
      </c>
      <c r="D828" s="29" t="s">
        <v>2775</v>
      </c>
      <c r="E828" s="29" t="s">
        <v>1906</v>
      </c>
      <c r="K828" s="29" t="s">
        <v>330</v>
      </c>
      <c r="L828" s="29" t="s">
        <v>3</v>
      </c>
      <c r="M828" s="40" t="s">
        <v>607</v>
      </c>
      <c r="N828" s="30">
        <v>2019</v>
      </c>
      <c r="Z828" s="35">
        <f>IF(LEFT(Q828,4)=LEFT(L828,4),L828,0)</f>
        <v>0</v>
      </c>
      <c r="AA828" s="30" t="s">
        <v>1865</v>
      </c>
      <c r="AB828" s="30" t="s">
        <v>1904</v>
      </c>
    </row>
    <row r="829" spans="1:28" ht="14.5" customHeight="1" x14ac:dyDescent="0.2">
      <c r="A829" s="26" t="s">
        <v>2209</v>
      </c>
      <c r="B829" s="30" t="s">
        <v>1865</v>
      </c>
      <c r="C829" s="30" t="s">
        <v>1904</v>
      </c>
      <c r="E829" s="29" t="s">
        <v>1907</v>
      </c>
      <c r="L829" s="29" t="s">
        <v>115</v>
      </c>
      <c r="Q829" s="36"/>
      <c r="Z829" s="35">
        <f t="shared" ref="Z829:Z870" si="15">IF(LEFT(M829,4)=LEFT(L829,4),L829,0)</f>
        <v>0</v>
      </c>
      <c r="AA829" s="30" t="s">
        <v>1865</v>
      </c>
      <c r="AB829" s="30" t="s">
        <v>1904</v>
      </c>
    </row>
    <row r="830" spans="1:28" ht="14.5" customHeight="1" x14ac:dyDescent="0.2">
      <c r="A830" s="26" t="s">
        <v>2191</v>
      </c>
      <c r="B830" s="30" t="s">
        <v>1865</v>
      </c>
      <c r="C830" s="30" t="s">
        <v>1884</v>
      </c>
      <c r="E830" s="29" t="s">
        <v>1885</v>
      </c>
      <c r="L830" s="29" t="s">
        <v>22</v>
      </c>
      <c r="M830" s="36"/>
      <c r="Z830" s="35">
        <f t="shared" si="15"/>
        <v>0</v>
      </c>
      <c r="AA830" s="30" t="s">
        <v>1865</v>
      </c>
      <c r="AB830" s="30" t="s">
        <v>1884</v>
      </c>
    </row>
    <row r="831" spans="1:28" ht="14.5" customHeight="1" x14ac:dyDescent="0.2">
      <c r="A831" s="34" t="s">
        <v>2192</v>
      </c>
      <c r="B831" s="30" t="s">
        <v>1865</v>
      </c>
      <c r="C831" s="30" t="s">
        <v>1884</v>
      </c>
      <c r="E831" s="29" t="s">
        <v>1886</v>
      </c>
      <c r="L831" s="29" t="s">
        <v>22</v>
      </c>
      <c r="M831" s="36"/>
      <c r="Z831" s="35">
        <f t="shared" si="15"/>
        <v>0</v>
      </c>
      <c r="AA831" s="30" t="s">
        <v>1865</v>
      </c>
      <c r="AB831" s="30" t="s">
        <v>1884</v>
      </c>
    </row>
    <row r="832" spans="1:28" ht="14.5" customHeight="1" x14ac:dyDescent="0.2">
      <c r="A832" s="26" t="s">
        <v>2193</v>
      </c>
      <c r="B832" s="30" t="s">
        <v>1865</v>
      </c>
      <c r="C832" s="30" t="s">
        <v>1884</v>
      </c>
      <c r="E832" s="29" t="s">
        <v>1887</v>
      </c>
      <c r="L832" s="29" t="s">
        <v>3</v>
      </c>
      <c r="M832" s="36"/>
      <c r="Z832" s="35">
        <f t="shared" si="15"/>
        <v>0</v>
      </c>
      <c r="AA832" s="30" t="s">
        <v>1865</v>
      </c>
      <c r="AB832" s="30" t="s">
        <v>1884</v>
      </c>
    </row>
    <row r="833" spans="1:28" ht="14.5" customHeight="1" x14ac:dyDescent="0.2">
      <c r="A833" s="34" t="s">
        <v>2194</v>
      </c>
      <c r="B833" s="30" t="s">
        <v>1865</v>
      </c>
      <c r="C833" s="30" t="s">
        <v>1884</v>
      </c>
      <c r="E833" s="29" t="s">
        <v>1888</v>
      </c>
      <c r="L833" s="29" t="s">
        <v>3</v>
      </c>
      <c r="M833" s="36"/>
      <c r="Z833" s="35">
        <f t="shared" si="15"/>
        <v>0</v>
      </c>
      <c r="AA833" s="30" t="s">
        <v>1865</v>
      </c>
      <c r="AB833" s="30" t="s">
        <v>1884</v>
      </c>
    </row>
    <row r="834" spans="1:28" ht="14.5" customHeight="1" x14ac:dyDescent="0.2">
      <c r="A834" s="26" t="s">
        <v>2195</v>
      </c>
      <c r="B834" s="30" t="s">
        <v>1865</v>
      </c>
      <c r="C834" s="30" t="s">
        <v>1884</v>
      </c>
      <c r="E834" s="29" t="s">
        <v>1889</v>
      </c>
      <c r="L834" s="29" t="s">
        <v>2</v>
      </c>
      <c r="M834" s="36"/>
      <c r="Z834" s="35">
        <f t="shared" si="15"/>
        <v>0</v>
      </c>
      <c r="AA834" s="30" t="s">
        <v>1865</v>
      </c>
      <c r="AB834" s="30" t="s">
        <v>1884</v>
      </c>
    </row>
    <row r="835" spans="1:28" ht="14.5" customHeight="1" x14ac:dyDescent="0.2">
      <c r="A835" s="34" t="s">
        <v>2196</v>
      </c>
      <c r="B835" s="30" t="s">
        <v>1865</v>
      </c>
      <c r="C835" s="30" t="s">
        <v>1890</v>
      </c>
      <c r="E835" s="29" t="s">
        <v>1891</v>
      </c>
      <c r="L835" s="29" t="s">
        <v>29</v>
      </c>
      <c r="M835" s="36"/>
      <c r="Z835" s="35">
        <f t="shared" si="15"/>
        <v>0</v>
      </c>
      <c r="AA835" s="30" t="s">
        <v>1865</v>
      </c>
      <c r="AB835" s="30" t="s">
        <v>1890</v>
      </c>
    </row>
    <row r="836" spans="1:28" ht="14.5" customHeight="1" x14ac:dyDescent="0.2">
      <c r="A836" s="26" t="s">
        <v>2197</v>
      </c>
      <c r="B836" s="30" t="s">
        <v>1865</v>
      </c>
      <c r="C836" s="30" t="s">
        <v>1890</v>
      </c>
      <c r="E836" s="29" t="s">
        <v>1892</v>
      </c>
      <c r="L836" s="29" t="s">
        <v>29</v>
      </c>
      <c r="M836" s="36"/>
      <c r="Z836" s="35">
        <f t="shared" si="15"/>
        <v>0</v>
      </c>
      <c r="AA836" s="30" t="s">
        <v>1865</v>
      </c>
      <c r="AB836" s="30" t="s">
        <v>1890</v>
      </c>
    </row>
    <row r="837" spans="1:28" ht="14.5" customHeight="1" x14ac:dyDescent="0.2">
      <c r="A837" s="34" t="s">
        <v>2198</v>
      </c>
      <c r="B837" s="30" t="s">
        <v>1865</v>
      </c>
      <c r="C837" s="30" t="s">
        <v>1890</v>
      </c>
      <c r="E837" s="29" t="s">
        <v>1893</v>
      </c>
      <c r="L837" s="29" t="s">
        <v>22</v>
      </c>
      <c r="M837" s="36"/>
      <c r="Z837" s="35">
        <f t="shared" si="15"/>
        <v>0</v>
      </c>
      <c r="AA837" s="30" t="s">
        <v>1865</v>
      </c>
      <c r="AB837" s="30" t="s">
        <v>1890</v>
      </c>
    </row>
    <row r="838" spans="1:28" ht="14.5" customHeight="1" x14ac:dyDescent="0.2">
      <c r="A838" s="26" t="s">
        <v>2199</v>
      </c>
      <c r="B838" s="30" t="s">
        <v>1865</v>
      </c>
      <c r="C838" s="30" t="s">
        <v>1890</v>
      </c>
      <c r="E838" s="29" t="s">
        <v>1894</v>
      </c>
      <c r="L838" s="29" t="s">
        <v>3</v>
      </c>
      <c r="M838" s="36"/>
      <c r="Z838" s="35">
        <f t="shared" si="15"/>
        <v>0</v>
      </c>
      <c r="AA838" s="30" t="s">
        <v>1865</v>
      </c>
      <c r="AB838" s="30" t="s">
        <v>1890</v>
      </c>
    </row>
    <row r="839" spans="1:28" ht="14.5" customHeight="1" x14ac:dyDescent="0.2">
      <c r="A839" s="34" t="s">
        <v>2200</v>
      </c>
      <c r="B839" s="30" t="s">
        <v>1865</v>
      </c>
      <c r="C839" s="30" t="s">
        <v>1890</v>
      </c>
      <c r="E839" s="29" t="s">
        <v>1895</v>
      </c>
      <c r="L839" s="29" t="s">
        <v>3</v>
      </c>
      <c r="M839" s="36"/>
      <c r="Z839" s="35">
        <f t="shared" si="15"/>
        <v>0</v>
      </c>
      <c r="AA839" s="30" t="s">
        <v>1865</v>
      </c>
      <c r="AB839" s="30" t="s">
        <v>1890</v>
      </c>
    </row>
    <row r="840" spans="1:28" ht="14.5" customHeight="1" x14ac:dyDescent="0.2">
      <c r="A840" s="34" t="s">
        <v>2188</v>
      </c>
      <c r="B840" s="30" t="s">
        <v>1865</v>
      </c>
      <c r="C840" s="30" t="s">
        <v>1880</v>
      </c>
      <c r="E840" s="29" t="s">
        <v>1881</v>
      </c>
      <c r="L840" s="29" t="s">
        <v>22</v>
      </c>
      <c r="M840" s="36"/>
      <c r="Z840" s="35">
        <f t="shared" si="15"/>
        <v>0</v>
      </c>
      <c r="AA840" s="30" t="s">
        <v>1865</v>
      </c>
      <c r="AB840" s="30" t="s">
        <v>1880</v>
      </c>
    </row>
    <row r="841" spans="1:28" ht="14.5" customHeight="1" x14ac:dyDescent="0.2">
      <c r="A841" s="26" t="s">
        <v>2189</v>
      </c>
      <c r="B841" s="30" t="s">
        <v>1865</v>
      </c>
      <c r="C841" s="30" t="s">
        <v>1880</v>
      </c>
      <c r="E841" s="29" t="s">
        <v>1882</v>
      </c>
      <c r="L841" s="29" t="s">
        <v>3</v>
      </c>
      <c r="M841" s="36"/>
      <c r="Z841" s="35">
        <f t="shared" si="15"/>
        <v>0</v>
      </c>
      <c r="AA841" s="30" t="s">
        <v>1865</v>
      </c>
      <c r="AB841" s="30" t="s">
        <v>1880</v>
      </c>
    </row>
    <row r="842" spans="1:28" ht="14.5" customHeight="1" x14ac:dyDescent="0.2">
      <c r="A842" s="34" t="s">
        <v>2190</v>
      </c>
      <c r="B842" s="30" t="s">
        <v>1865</v>
      </c>
      <c r="C842" s="30" t="s">
        <v>1880</v>
      </c>
      <c r="E842" s="29" t="s">
        <v>1883</v>
      </c>
      <c r="L842" s="29" t="s">
        <v>3</v>
      </c>
      <c r="M842" s="36"/>
      <c r="Z842" s="35">
        <f t="shared" si="15"/>
        <v>0</v>
      </c>
      <c r="AA842" s="30" t="s">
        <v>1865</v>
      </c>
      <c r="AB842" s="30" t="s">
        <v>1880</v>
      </c>
    </row>
    <row r="843" spans="1:28" ht="14.5" customHeight="1" x14ac:dyDescent="0.2">
      <c r="A843" s="26" t="s">
        <v>2201</v>
      </c>
      <c r="B843" s="30" t="s">
        <v>1865</v>
      </c>
      <c r="C843" s="30" t="s">
        <v>1896</v>
      </c>
      <c r="E843" s="29" t="s">
        <v>1897</v>
      </c>
      <c r="K843" s="29" t="s">
        <v>330</v>
      </c>
      <c r="L843" s="29" t="s">
        <v>3</v>
      </c>
      <c r="M843" s="40" t="s">
        <v>607</v>
      </c>
      <c r="N843" s="30">
        <v>2019</v>
      </c>
      <c r="Z843" s="35" t="str">
        <f t="shared" si="15"/>
        <v>Lasius</v>
      </c>
      <c r="AA843" s="30" t="s">
        <v>1865</v>
      </c>
      <c r="AB843" s="30" t="s">
        <v>1896</v>
      </c>
    </row>
    <row r="844" spans="1:28" ht="14.5" customHeight="1" x14ac:dyDescent="0.2">
      <c r="A844" s="34" t="s">
        <v>1926</v>
      </c>
      <c r="B844" s="30" t="s">
        <v>1499</v>
      </c>
      <c r="C844" s="30" t="s">
        <v>1500</v>
      </c>
      <c r="E844" s="29" t="s">
        <v>1501</v>
      </c>
      <c r="K844" s="29" t="s">
        <v>330</v>
      </c>
      <c r="L844" s="29" t="s">
        <v>0</v>
      </c>
      <c r="M844" s="40" t="s">
        <v>763</v>
      </c>
      <c r="N844" s="30">
        <v>2019</v>
      </c>
      <c r="Z844" s="35" t="str">
        <f t="shared" si="15"/>
        <v>Myrmica</v>
      </c>
      <c r="AA844" s="30" t="s">
        <v>1499</v>
      </c>
      <c r="AB844" s="30" t="s">
        <v>1500</v>
      </c>
    </row>
    <row r="845" spans="1:28" ht="14.5" customHeight="1" x14ac:dyDescent="0.2">
      <c r="A845" s="26" t="s">
        <v>1927</v>
      </c>
      <c r="B845" s="30" t="s">
        <v>1499</v>
      </c>
      <c r="C845" s="30" t="s">
        <v>1500</v>
      </c>
      <c r="E845" s="29" t="s">
        <v>1502</v>
      </c>
      <c r="K845" s="29" t="s">
        <v>330</v>
      </c>
      <c r="L845" s="29" t="s">
        <v>0</v>
      </c>
      <c r="M845" s="40" t="s">
        <v>773</v>
      </c>
      <c r="N845" s="30">
        <v>2019</v>
      </c>
      <c r="Z845" s="35" t="str">
        <f t="shared" si="15"/>
        <v>Myrmica</v>
      </c>
      <c r="AA845" s="30" t="s">
        <v>1499</v>
      </c>
      <c r="AB845" s="30" t="s">
        <v>1500</v>
      </c>
    </row>
    <row r="846" spans="1:28" ht="14.5" customHeight="1" x14ac:dyDescent="0.2">
      <c r="A846" s="34" t="s">
        <v>1928</v>
      </c>
      <c r="B846" s="30" t="s">
        <v>1499</v>
      </c>
      <c r="C846" s="30" t="s">
        <v>1505</v>
      </c>
      <c r="E846" s="29" t="s">
        <v>1507</v>
      </c>
      <c r="K846" s="29" t="s">
        <v>330</v>
      </c>
      <c r="L846" s="29" t="s">
        <v>0</v>
      </c>
      <c r="M846" s="40" t="s">
        <v>773</v>
      </c>
      <c r="N846" s="30">
        <v>2019</v>
      </c>
      <c r="Z846" s="35" t="str">
        <f t="shared" si="15"/>
        <v>Myrmica</v>
      </c>
      <c r="AA846" s="30" t="s">
        <v>1499</v>
      </c>
      <c r="AB846" s="30" t="s">
        <v>1505</v>
      </c>
    </row>
    <row r="847" spans="1:28" ht="14.5" customHeight="1" x14ac:dyDescent="0.2">
      <c r="A847" s="26" t="s">
        <v>1929</v>
      </c>
      <c r="B847" s="30" t="s">
        <v>1499</v>
      </c>
      <c r="C847" s="30" t="s">
        <v>1505</v>
      </c>
      <c r="E847" s="29" t="s">
        <v>1506</v>
      </c>
      <c r="K847" s="29" t="s">
        <v>330</v>
      </c>
      <c r="L847" s="29" t="s">
        <v>0</v>
      </c>
      <c r="M847" s="40" t="s">
        <v>763</v>
      </c>
      <c r="N847" s="30">
        <v>2019</v>
      </c>
      <c r="Z847" s="35" t="str">
        <f t="shared" si="15"/>
        <v>Myrmica</v>
      </c>
      <c r="AA847" s="30" t="s">
        <v>1499</v>
      </c>
      <c r="AB847" s="30" t="s">
        <v>1505</v>
      </c>
    </row>
    <row r="848" spans="1:28" ht="14.5" customHeight="1" x14ac:dyDescent="0.2">
      <c r="A848" s="34" t="s">
        <v>1930</v>
      </c>
      <c r="B848" s="30" t="s">
        <v>1499</v>
      </c>
      <c r="C848" s="30" t="s">
        <v>1508</v>
      </c>
      <c r="E848" s="29" t="s">
        <v>1509</v>
      </c>
      <c r="K848" s="29" t="s">
        <v>330</v>
      </c>
      <c r="L848" s="29" t="s">
        <v>0</v>
      </c>
      <c r="M848" s="40" t="s">
        <v>763</v>
      </c>
      <c r="N848" s="30">
        <v>2019</v>
      </c>
      <c r="Z848" s="35" t="str">
        <f t="shared" si="15"/>
        <v>Myrmica</v>
      </c>
      <c r="AA848" s="30" t="s">
        <v>1499</v>
      </c>
      <c r="AB848" s="30" t="s">
        <v>1508</v>
      </c>
    </row>
    <row r="849" spans="1:28" ht="14.5" customHeight="1" x14ac:dyDescent="0.2">
      <c r="A849" s="26" t="s">
        <v>1931</v>
      </c>
      <c r="B849" s="30" t="s">
        <v>1499</v>
      </c>
      <c r="C849" s="30" t="s">
        <v>1508</v>
      </c>
      <c r="E849" s="29" t="s">
        <v>1511</v>
      </c>
      <c r="K849" s="29" t="s">
        <v>330</v>
      </c>
      <c r="L849" s="29" t="s">
        <v>0</v>
      </c>
      <c r="M849" s="40" t="s">
        <v>773</v>
      </c>
      <c r="N849" s="30">
        <v>2019</v>
      </c>
      <c r="Z849" s="35" t="str">
        <f t="shared" si="15"/>
        <v>Myrmica</v>
      </c>
      <c r="AA849" s="30" t="s">
        <v>1499</v>
      </c>
      <c r="AB849" s="30" t="s">
        <v>1508</v>
      </c>
    </row>
    <row r="850" spans="1:28" ht="14.5" customHeight="1" x14ac:dyDescent="0.2">
      <c r="A850" s="34" t="s">
        <v>1932</v>
      </c>
      <c r="B850" s="30" t="s">
        <v>1499</v>
      </c>
      <c r="C850" s="30" t="s">
        <v>1508</v>
      </c>
      <c r="E850" s="29" t="s">
        <v>1510</v>
      </c>
      <c r="K850" s="29" t="s">
        <v>330</v>
      </c>
      <c r="L850" s="29" t="s">
        <v>0</v>
      </c>
      <c r="M850" s="40" t="s">
        <v>773</v>
      </c>
      <c r="N850" s="30">
        <v>2019</v>
      </c>
      <c r="Z850" s="35" t="str">
        <f t="shared" si="15"/>
        <v>Myrmica</v>
      </c>
      <c r="AA850" s="30" t="s">
        <v>1499</v>
      </c>
      <c r="AB850" s="30" t="s">
        <v>1508</v>
      </c>
    </row>
    <row r="851" spans="1:28" ht="14.5" customHeight="1" x14ac:dyDescent="0.2">
      <c r="A851" s="26" t="s">
        <v>1933</v>
      </c>
      <c r="B851" s="30" t="s">
        <v>1499</v>
      </c>
      <c r="C851" s="30" t="s">
        <v>1512</v>
      </c>
      <c r="E851" s="29" t="s">
        <v>1513</v>
      </c>
      <c r="H851" s="38"/>
      <c r="J851" s="48"/>
      <c r="K851" s="48"/>
      <c r="L851" s="48" t="s">
        <v>0</v>
      </c>
      <c r="M851" s="49"/>
      <c r="N851" s="50"/>
      <c r="O851" s="48"/>
      <c r="Z851" s="35">
        <f t="shared" si="15"/>
        <v>0</v>
      </c>
      <c r="AA851" s="30" t="s">
        <v>1499</v>
      </c>
      <c r="AB851" s="30" t="s">
        <v>1512</v>
      </c>
    </row>
    <row r="852" spans="1:28" ht="14.5" customHeight="1" x14ac:dyDescent="0.2">
      <c r="A852" s="34" t="s">
        <v>1934</v>
      </c>
      <c r="B852" s="30" t="s">
        <v>1499</v>
      </c>
      <c r="C852" s="30" t="s">
        <v>1512</v>
      </c>
      <c r="E852" s="29" t="s">
        <v>1515</v>
      </c>
      <c r="K852" s="29" t="s">
        <v>330</v>
      </c>
      <c r="L852" s="29" t="s">
        <v>0</v>
      </c>
      <c r="M852" s="40" t="s">
        <v>773</v>
      </c>
      <c r="N852" s="30">
        <v>2019</v>
      </c>
      <c r="Z852" s="35" t="str">
        <f t="shared" si="15"/>
        <v>Myrmica</v>
      </c>
      <c r="AA852" s="30" t="s">
        <v>1499</v>
      </c>
      <c r="AB852" s="30" t="s">
        <v>1512</v>
      </c>
    </row>
    <row r="853" spans="1:28" ht="14.5" customHeight="1" x14ac:dyDescent="0.2">
      <c r="A853" s="26" t="s">
        <v>1935</v>
      </c>
      <c r="B853" s="30" t="s">
        <v>1499</v>
      </c>
      <c r="C853" s="30" t="s">
        <v>1512</v>
      </c>
      <c r="E853" s="29" t="s">
        <v>1516</v>
      </c>
      <c r="K853" s="29" t="s">
        <v>330</v>
      </c>
      <c r="L853" s="29" t="s">
        <v>0</v>
      </c>
      <c r="M853" s="40" t="s">
        <v>773</v>
      </c>
      <c r="N853" s="30">
        <v>2019</v>
      </c>
      <c r="Z853" s="35" t="str">
        <f t="shared" si="15"/>
        <v>Myrmica</v>
      </c>
      <c r="AA853" s="30" t="s">
        <v>1499</v>
      </c>
      <c r="AB853" s="30" t="s">
        <v>1512</v>
      </c>
    </row>
    <row r="854" spans="1:28" ht="14.5" customHeight="1" x14ac:dyDescent="0.2">
      <c r="A854" s="34" t="s">
        <v>1936</v>
      </c>
      <c r="B854" s="30" t="s">
        <v>1499</v>
      </c>
      <c r="C854" s="30" t="s">
        <v>1512</v>
      </c>
      <c r="E854" s="29" t="s">
        <v>1514</v>
      </c>
      <c r="K854" s="29" t="s">
        <v>330</v>
      </c>
      <c r="L854" s="29" t="s">
        <v>0</v>
      </c>
      <c r="M854" s="40" t="s">
        <v>773</v>
      </c>
      <c r="N854" s="30">
        <v>2019</v>
      </c>
      <c r="Z854" s="35" t="str">
        <f t="shared" si="15"/>
        <v>Myrmica</v>
      </c>
      <c r="AA854" s="30" t="s">
        <v>1499</v>
      </c>
      <c r="AB854" s="30" t="s">
        <v>1512</v>
      </c>
    </row>
    <row r="855" spans="1:28" ht="14.5" customHeight="1" x14ac:dyDescent="0.2">
      <c r="A855" s="26" t="s">
        <v>1937</v>
      </c>
      <c r="B855" s="30" t="s">
        <v>1499</v>
      </c>
      <c r="C855" s="30" t="s">
        <v>1503</v>
      </c>
      <c r="E855" s="29" t="s">
        <v>1504</v>
      </c>
      <c r="K855" s="29" t="s">
        <v>330</v>
      </c>
      <c r="L855" s="29" t="s">
        <v>0</v>
      </c>
      <c r="M855" s="40" t="s">
        <v>756</v>
      </c>
      <c r="N855" s="30">
        <v>2019</v>
      </c>
      <c r="Z855" s="35" t="str">
        <f t="shared" si="15"/>
        <v>Myrmica</v>
      </c>
      <c r="AA855" s="30" t="s">
        <v>1499</v>
      </c>
      <c r="AB855" s="30" t="s">
        <v>1503</v>
      </c>
    </row>
    <row r="856" spans="1:28" ht="14.5" customHeight="1" x14ac:dyDescent="0.2">
      <c r="A856" s="34" t="s">
        <v>3188</v>
      </c>
      <c r="B856" s="30" t="s">
        <v>1499</v>
      </c>
      <c r="C856" s="30" t="s">
        <v>3169</v>
      </c>
      <c r="E856" s="29" t="s">
        <v>3170</v>
      </c>
      <c r="L856" s="29" t="s">
        <v>34</v>
      </c>
      <c r="M856" s="36"/>
      <c r="Z856" s="35">
        <f t="shared" si="15"/>
        <v>0</v>
      </c>
      <c r="AA856" s="30" t="s">
        <v>1499</v>
      </c>
      <c r="AB856" s="30" t="s">
        <v>3169</v>
      </c>
    </row>
    <row r="857" spans="1:28" ht="14.5" customHeight="1" x14ac:dyDescent="0.2">
      <c r="A857" s="34" t="s">
        <v>3189</v>
      </c>
      <c r="B857" s="30" t="s">
        <v>1499</v>
      </c>
      <c r="C857" s="30" t="s">
        <v>3169</v>
      </c>
      <c r="E857" s="29" t="s">
        <v>3171</v>
      </c>
      <c r="L857" s="29" t="s">
        <v>34</v>
      </c>
      <c r="M857" s="36"/>
      <c r="Z857" s="35">
        <f t="shared" si="15"/>
        <v>0</v>
      </c>
      <c r="AA857" s="30" t="s">
        <v>1499</v>
      </c>
      <c r="AB857" s="30" t="s">
        <v>3169</v>
      </c>
    </row>
    <row r="858" spans="1:28" ht="14.5" customHeight="1" x14ac:dyDescent="0.2">
      <c r="A858" s="34" t="s">
        <v>3190</v>
      </c>
      <c r="B858" s="30" t="s">
        <v>1499</v>
      </c>
      <c r="C858" s="30" t="s">
        <v>3169</v>
      </c>
      <c r="E858" s="29" t="s">
        <v>3172</v>
      </c>
      <c r="L858" s="29" t="s">
        <v>34</v>
      </c>
      <c r="M858" s="36"/>
      <c r="Z858" s="35">
        <f t="shared" si="15"/>
        <v>0</v>
      </c>
      <c r="AA858" s="30" t="s">
        <v>1499</v>
      </c>
      <c r="AB858" s="30" t="s">
        <v>3169</v>
      </c>
    </row>
    <row r="859" spans="1:28" ht="14.5" customHeight="1" x14ac:dyDescent="0.2">
      <c r="A859" s="34" t="s">
        <v>3191</v>
      </c>
      <c r="B859" s="30" t="s">
        <v>1499</v>
      </c>
      <c r="C859" s="30" t="s">
        <v>3169</v>
      </c>
      <c r="E859" s="29" t="s">
        <v>3173</v>
      </c>
      <c r="L859" s="29" t="s">
        <v>34</v>
      </c>
      <c r="M859" s="36"/>
      <c r="Z859" s="35">
        <f t="shared" si="15"/>
        <v>0</v>
      </c>
      <c r="AA859" s="30" t="s">
        <v>1499</v>
      </c>
      <c r="AB859" s="30" t="s">
        <v>3169</v>
      </c>
    </row>
    <row r="860" spans="1:28" ht="14.5" customHeight="1" x14ac:dyDescent="0.2">
      <c r="A860" s="34" t="s">
        <v>3192</v>
      </c>
      <c r="B860" s="30" t="s">
        <v>1499</v>
      </c>
      <c r="C860" s="30" t="s">
        <v>3169</v>
      </c>
      <c r="D860" s="30"/>
      <c r="E860" s="29" t="s">
        <v>3174</v>
      </c>
      <c r="L860" s="29" t="s">
        <v>34</v>
      </c>
      <c r="M860" s="36"/>
      <c r="Z860" s="35">
        <f t="shared" si="15"/>
        <v>0</v>
      </c>
      <c r="AA860" s="30" t="s">
        <v>1499</v>
      </c>
      <c r="AB860" s="30" t="s">
        <v>3169</v>
      </c>
    </row>
    <row r="861" spans="1:28" ht="14.5" customHeight="1" x14ac:dyDescent="0.2">
      <c r="A861" s="34" t="s">
        <v>3193</v>
      </c>
      <c r="B861" s="30" t="s">
        <v>1499</v>
      </c>
      <c r="C861" s="30" t="s">
        <v>3169</v>
      </c>
      <c r="E861" s="29" t="s">
        <v>3175</v>
      </c>
      <c r="L861" s="29" t="s">
        <v>34</v>
      </c>
      <c r="M861" s="36"/>
      <c r="Z861" s="35">
        <f t="shared" si="15"/>
        <v>0</v>
      </c>
      <c r="AA861" s="30" t="s">
        <v>1499</v>
      </c>
      <c r="AB861" s="30" t="s">
        <v>3169</v>
      </c>
    </row>
    <row r="862" spans="1:28" ht="14.5" customHeight="1" x14ac:dyDescent="0.2">
      <c r="A862" s="34" t="s">
        <v>3194</v>
      </c>
      <c r="B862" s="30" t="s">
        <v>1499</v>
      </c>
      <c r="C862" s="30" t="s">
        <v>3169</v>
      </c>
      <c r="D862" s="29" t="s">
        <v>3744</v>
      </c>
      <c r="E862" s="29" t="s">
        <v>3176</v>
      </c>
      <c r="L862" s="29" t="s">
        <v>34</v>
      </c>
      <c r="M862" s="36"/>
      <c r="Z862" s="35">
        <f t="shared" si="15"/>
        <v>0</v>
      </c>
      <c r="AA862" s="30" t="s">
        <v>1499</v>
      </c>
      <c r="AB862" s="30" t="s">
        <v>3169</v>
      </c>
    </row>
    <row r="863" spans="1:28" ht="14.5" customHeight="1" x14ac:dyDescent="0.2">
      <c r="A863" s="34" t="s">
        <v>3195</v>
      </c>
      <c r="B863" s="30" t="s">
        <v>1499</v>
      </c>
      <c r="C863" s="30" t="s">
        <v>3169</v>
      </c>
      <c r="E863" s="29" t="s">
        <v>3177</v>
      </c>
      <c r="L863" s="29" t="s">
        <v>34</v>
      </c>
      <c r="M863" s="36"/>
      <c r="Z863" s="35">
        <f t="shared" si="15"/>
        <v>0</v>
      </c>
      <c r="AA863" s="30" t="s">
        <v>1499</v>
      </c>
      <c r="AB863" s="30" t="s">
        <v>3169</v>
      </c>
    </row>
    <row r="864" spans="1:28" ht="14.5" customHeight="1" x14ac:dyDescent="0.2">
      <c r="A864" s="34" t="s">
        <v>3187</v>
      </c>
      <c r="B864" s="30" t="s">
        <v>1499</v>
      </c>
      <c r="C864" s="30" t="s">
        <v>3168</v>
      </c>
      <c r="E864" s="29" t="s">
        <v>3167</v>
      </c>
      <c r="K864" s="30" t="s">
        <v>330</v>
      </c>
      <c r="L864" s="38" t="s">
        <v>432</v>
      </c>
      <c r="M864" s="36" t="s">
        <v>4121</v>
      </c>
      <c r="N864" s="30">
        <v>2019</v>
      </c>
      <c r="Z864" s="35" t="str">
        <f t="shared" si="15"/>
        <v>Formica</v>
      </c>
      <c r="AA864" s="30" t="s">
        <v>1499</v>
      </c>
      <c r="AB864" s="30" t="s">
        <v>3168</v>
      </c>
    </row>
    <row r="865" spans="1:28" ht="14.5" customHeight="1" x14ac:dyDescent="0.2">
      <c r="A865" s="34" t="s">
        <v>3104</v>
      </c>
      <c r="B865" s="30" t="s">
        <v>2702</v>
      </c>
      <c r="C865" s="30" t="s">
        <v>2724</v>
      </c>
      <c r="E865" s="29" t="s">
        <v>2726</v>
      </c>
      <c r="L865" s="29" t="s">
        <v>3</v>
      </c>
      <c r="M865" s="36"/>
      <c r="Z865" s="35">
        <f t="shared" si="15"/>
        <v>0</v>
      </c>
      <c r="AA865" s="30" t="s">
        <v>2702</v>
      </c>
      <c r="AB865" s="30" t="s">
        <v>2724</v>
      </c>
    </row>
    <row r="866" spans="1:28" ht="14.5" customHeight="1" x14ac:dyDescent="0.2">
      <c r="A866" s="34" t="s">
        <v>3101</v>
      </c>
      <c r="B866" s="30" t="s">
        <v>2702</v>
      </c>
      <c r="C866" s="30" t="s">
        <v>2719</v>
      </c>
      <c r="E866" s="29" t="s">
        <v>2720</v>
      </c>
      <c r="L866" s="29" t="s">
        <v>3</v>
      </c>
      <c r="M866" s="36"/>
      <c r="Z866" s="35">
        <f t="shared" si="15"/>
        <v>0</v>
      </c>
      <c r="AA866" s="30" t="s">
        <v>2702</v>
      </c>
      <c r="AB866" s="30" t="s">
        <v>2719</v>
      </c>
    </row>
    <row r="867" spans="1:28" ht="14.5" customHeight="1" x14ac:dyDescent="0.2">
      <c r="A867" s="34" t="s">
        <v>3107</v>
      </c>
      <c r="B867" s="30" t="s">
        <v>2702</v>
      </c>
      <c r="C867" s="30" t="s">
        <v>2730</v>
      </c>
      <c r="E867" s="29" t="s">
        <v>2732</v>
      </c>
      <c r="K867" s="29" t="s">
        <v>330</v>
      </c>
      <c r="L867" s="29" t="s">
        <v>830</v>
      </c>
      <c r="M867" s="40" t="s">
        <v>829</v>
      </c>
      <c r="N867" s="29" t="s">
        <v>4122</v>
      </c>
      <c r="Z867" s="35" t="str">
        <f t="shared" si="15"/>
        <v>Solenopsis</v>
      </c>
      <c r="AA867" s="30" t="s">
        <v>2702</v>
      </c>
      <c r="AB867" s="30" t="s">
        <v>2730</v>
      </c>
    </row>
    <row r="868" spans="1:28" ht="14.5" customHeight="1" x14ac:dyDescent="0.2">
      <c r="A868" s="34" t="s">
        <v>3089</v>
      </c>
      <c r="B868" s="30" t="s">
        <v>2702</v>
      </c>
      <c r="C868" s="30" t="s">
        <v>2703</v>
      </c>
      <c r="E868" s="29" t="s">
        <v>2704</v>
      </c>
      <c r="L868" s="29" t="s">
        <v>22</v>
      </c>
      <c r="M868" s="36"/>
      <c r="Z868" s="35">
        <f t="shared" si="15"/>
        <v>0</v>
      </c>
      <c r="AA868" s="30" t="s">
        <v>2702</v>
      </c>
      <c r="AB868" s="30" t="s">
        <v>2703</v>
      </c>
    </row>
    <row r="869" spans="1:28" ht="14.5" customHeight="1" x14ac:dyDescent="0.2">
      <c r="A869" s="26" t="s">
        <v>3090</v>
      </c>
      <c r="B869" s="30" t="s">
        <v>2702</v>
      </c>
      <c r="C869" s="30" t="s">
        <v>2703</v>
      </c>
      <c r="E869" s="29" t="s">
        <v>2705</v>
      </c>
      <c r="L869" s="29" t="s">
        <v>3</v>
      </c>
      <c r="M869" s="36"/>
      <c r="Z869" s="35">
        <f t="shared" si="15"/>
        <v>0</v>
      </c>
      <c r="AA869" s="30" t="s">
        <v>2702</v>
      </c>
      <c r="AB869" s="30" t="s">
        <v>2703</v>
      </c>
    </row>
    <row r="870" spans="1:28" ht="14.5" customHeight="1" x14ac:dyDescent="0.2">
      <c r="A870" s="34" t="s">
        <v>3091</v>
      </c>
      <c r="B870" s="30" t="s">
        <v>2702</v>
      </c>
      <c r="C870" s="30" t="s">
        <v>2706</v>
      </c>
      <c r="E870" s="29" t="s">
        <v>2707</v>
      </c>
      <c r="L870" s="29" t="s">
        <v>3</v>
      </c>
      <c r="M870" s="36"/>
      <c r="Z870" s="35">
        <f t="shared" si="15"/>
        <v>0</v>
      </c>
      <c r="AA870" s="30" t="s">
        <v>2702</v>
      </c>
      <c r="AB870" s="30" t="s">
        <v>2706</v>
      </c>
    </row>
    <row r="871" spans="1:28" ht="14.5" customHeight="1" x14ac:dyDescent="0.2">
      <c r="A871" s="34" t="s">
        <v>3092</v>
      </c>
      <c r="B871" s="30" t="s">
        <v>2702</v>
      </c>
      <c r="C871" s="30" t="s">
        <v>2706</v>
      </c>
      <c r="E871" s="29" t="s">
        <v>2708</v>
      </c>
      <c r="L871" s="29" t="s">
        <v>3</v>
      </c>
      <c r="M871" s="36"/>
      <c r="Z871" s="35">
        <f>IF(LEFT(Q871,4)=LEFT(L871,4),L871,0)</f>
        <v>0</v>
      </c>
      <c r="AA871" s="30" t="s">
        <v>2702</v>
      </c>
      <c r="AB871" s="30" t="s">
        <v>2706</v>
      </c>
    </row>
    <row r="872" spans="1:28" ht="14.5" customHeight="1" x14ac:dyDescent="0.2">
      <c r="A872" s="34" t="s">
        <v>3095</v>
      </c>
      <c r="B872" s="30" t="s">
        <v>2702</v>
      </c>
      <c r="C872" s="30" t="s">
        <v>2712</v>
      </c>
      <c r="E872" s="29" t="s">
        <v>2713</v>
      </c>
      <c r="L872" s="29" t="s">
        <v>22</v>
      </c>
      <c r="Q872" s="43" t="s">
        <v>3755</v>
      </c>
      <c r="Z872" s="35">
        <f t="shared" ref="Z872:Z935" si="16">IF(LEFT(M872,4)=LEFT(L872,4),L872,0)</f>
        <v>0</v>
      </c>
      <c r="AA872" s="30" t="s">
        <v>2702</v>
      </c>
      <c r="AB872" s="30" t="s">
        <v>2712</v>
      </c>
    </row>
    <row r="873" spans="1:28" ht="14.5" customHeight="1" x14ac:dyDescent="0.2">
      <c r="A873" s="26" t="s">
        <v>3096</v>
      </c>
      <c r="B873" s="30" t="s">
        <v>2702</v>
      </c>
      <c r="C873" s="30" t="s">
        <v>2712</v>
      </c>
      <c r="E873" s="29" t="s">
        <v>2714</v>
      </c>
      <c r="L873" s="29" t="s">
        <v>22</v>
      </c>
      <c r="M873" s="36"/>
      <c r="Z873" s="35">
        <f t="shared" si="16"/>
        <v>0</v>
      </c>
      <c r="AA873" s="30" t="s">
        <v>2702</v>
      </c>
      <c r="AB873" s="30" t="s">
        <v>2712</v>
      </c>
    </row>
    <row r="874" spans="1:28" ht="14.5" customHeight="1" x14ac:dyDescent="0.2">
      <c r="A874" s="34" t="s">
        <v>3097</v>
      </c>
      <c r="B874" s="30" t="s">
        <v>2702</v>
      </c>
      <c r="C874" s="30" t="s">
        <v>2712</v>
      </c>
      <c r="E874" s="29" t="s">
        <v>2715</v>
      </c>
      <c r="K874" s="29" t="s">
        <v>330</v>
      </c>
      <c r="L874" s="29" t="s">
        <v>830</v>
      </c>
      <c r="M874" s="40" t="s">
        <v>829</v>
      </c>
      <c r="N874" s="29" t="s">
        <v>4122</v>
      </c>
      <c r="Z874" s="35" t="str">
        <f t="shared" si="16"/>
        <v>Solenopsis</v>
      </c>
      <c r="AA874" s="30" t="s">
        <v>2702</v>
      </c>
      <c r="AB874" s="30" t="s">
        <v>2712</v>
      </c>
    </row>
    <row r="875" spans="1:28" ht="14.5" customHeight="1" x14ac:dyDescent="0.2">
      <c r="A875" s="34" t="s">
        <v>3098</v>
      </c>
      <c r="B875" s="30" t="s">
        <v>2702</v>
      </c>
      <c r="C875" s="30" t="s">
        <v>2712</v>
      </c>
      <c r="E875" s="29" t="s">
        <v>2716</v>
      </c>
      <c r="L875" s="29" t="s">
        <v>3</v>
      </c>
      <c r="M875" s="36"/>
      <c r="Z875" s="35">
        <f t="shared" si="16"/>
        <v>0</v>
      </c>
      <c r="AA875" s="30" t="s">
        <v>2702</v>
      </c>
      <c r="AB875" s="30" t="s">
        <v>2712</v>
      </c>
    </row>
    <row r="876" spans="1:28" ht="14.5" customHeight="1" x14ac:dyDescent="0.2">
      <c r="A876" s="26" t="s">
        <v>3099</v>
      </c>
      <c r="B876" s="30" t="s">
        <v>2702</v>
      </c>
      <c r="C876" s="30" t="s">
        <v>2712</v>
      </c>
      <c r="E876" s="29" t="s">
        <v>2717</v>
      </c>
      <c r="L876" s="29" t="s">
        <v>3</v>
      </c>
      <c r="M876" s="36"/>
      <c r="Z876" s="35">
        <f t="shared" si="16"/>
        <v>0</v>
      </c>
      <c r="AA876" s="30" t="s">
        <v>2702</v>
      </c>
      <c r="AB876" s="30" t="s">
        <v>2712</v>
      </c>
    </row>
    <row r="877" spans="1:28" ht="14.5" customHeight="1" x14ac:dyDescent="0.2">
      <c r="A877" s="34" t="s">
        <v>3100</v>
      </c>
      <c r="B877" s="30" t="s">
        <v>2702</v>
      </c>
      <c r="C877" s="30" t="s">
        <v>2712</v>
      </c>
      <c r="E877" s="29" t="s">
        <v>2718</v>
      </c>
      <c r="L877" s="29" t="s">
        <v>29</v>
      </c>
      <c r="M877" s="36"/>
      <c r="Z877" s="35">
        <f t="shared" si="16"/>
        <v>0</v>
      </c>
      <c r="AA877" s="30" t="s">
        <v>2702</v>
      </c>
      <c r="AB877" s="30" t="s">
        <v>2712</v>
      </c>
    </row>
    <row r="878" spans="1:28" ht="14.5" customHeight="1" x14ac:dyDescent="0.2">
      <c r="A878" s="26" t="s">
        <v>3108</v>
      </c>
      <c r="B878" s="30" t="s">
        <v>2702</v>
      </c>
      <c r="C878" s="30" t="s">
        <v>2731</v>
      </c>
      <c r="E878" s="29" t="s">
        <v>2733</v>
      </c>
      <c r="L878" s="29" t="s">
        <v>115</v>
      </c>
      <c r="M878" s="36"/>
      <c r="Z878" s="35">
        <f t="shared" si="16"/>
        <v>0</v>
      </c>
      <c r="AA878" s="30" t="s">
        <v>2702</v>
      </c>
      <c r="AB878" s="30" t="s">
        <v>2731</v>
      </c>
    </row>
    <row r="879" spans="1:28" ht="14.5" customHeight="1" x14ac:dyDescent="0.2">
      <c r="A879" s="26" t="s">
        <v>3105</v>
      </c>
      <c r="B879" s="30" t="s">
        <v>2702</v>
      </c>
      <c r="C879" s="30" t="s">
        <v>2727</v>
      </c>
      <c r="E879" s="29" t="s">
        <v>2728</v>
      </c>
      <c r="L879" s="29" t="s">
        <v>119</v>
      </c>
      <c r="M879" s="36"/>
      <c r="Z879" s="35">
        <f t="shared" si="16"/>
        <v>0</v>
      </c>
      <c r="AA879" s="30" t="s">
        <v>2702</v>
      </c>
      <c r="AB879" s="30" t="s">
        <v>2727</v>
      </c>
    </row>
    <row r="880" spans="1:28" ht="14.5" customHeight="1" x14ac:dyDescent="0.2">
      <c r="A880" s="26" t="s">
        <v>3093</v>
      </c>
      <c r="B880" s="30" t="s">
        <v>2702</v>
      </c>
      <c r="C880" s="30" t="s">
        <v>2709</v>
      </c>
      <c r="E880" s="29" t="s">
        <v>2710</v>
      </c>
      <c r="L880" s="29" t="s">
        <v>3</v>
      </c>
      <c r="M880" s="36"/>
      <c r="Z880" s="35">
        <f t="shared" si="16"/>
        <v>0</v>
      </c>
      <c r="AA880" s="30" t="s">
        <v>2702</v>
      </c>
      <c r="AB880" s="30" t="s">
        <v>2709</v>
      </c>
    </row>
    <row r="881" spans="1:28" ht="14.5" customHeight="1" x14ac:dyDescent="0.2">
      <c r="A881" s="34" t="s">
        <v>3094</v>
      </c>
      <c r="B881" s="30" t="s">
        <v>2702</v>
      </c>
      <c r="C881" s="30" t="s">
        <v>2709</v>
      </c>
      <c r="E881" s="29" t="s">
        <v>2711</v>
      </c>
      <c r="L881" s="29" t="s">
        <v>3</v>
      </c>
      <c r="M881" s="36"/>
      <c r="Z881" s="35">
        <f t="shared" si="16"/>
        <v>0</v>
      </c>
      <c r="AA881" s="30" t="s">
        <v>2702</v>
      </c>
      <c r="AB881" s="30" t="s">
        <v>2709</v>
      </c>
    </row>
    <row r="882" spans="1:28" ht="14.5" customHeight="1" x14ac:dyDescent="0.2">
      <c r="A882" s="34" t="s">
        <v>3103</v>
      </c>
      <c r="B882" s="30" t="s">
        <v>2702</v>
      </c>
      <c r="C882" s="30" t="s">
        <v>2723</v>
      </c>
      <c r="E882" s="29" t="s">
        <v>2725</v>
      </c>
      <c r="L882" s="29" t="s">
        <v>3</v>
      </c>
      <c r="M882" s="36"/>
      <c r="Z882" s="35">
        <f t="shared" si="16"/>
        <v>0</v>
      </c>
      <c r="AA882" s="30" t="s">
        <v>2702</v>
      </c>
      <c r="AB882" s="30" t="s">
        <v>2723</v>
      </c>
    </row>
    <row r="883" spans="1:28" ht="14.5" customHeight="1" x14ac:dyDescent="0.2">
      <c r="A883" s="34" t="s">
        <v>3106</v>
      </c>
      <c r="B883" s="30" t="s">
        <v>2702</v>
      </c>
      <c r="C883" s="30" t="s">
        <v>2729</v>
      </c>
      <c r="D883" s="29" t="s">
        <v>2862</v>
      </c>
      <c r="E883" s="29" t="s">
        <v>1735</v>
      </c>
      <c r="L883" s="29" t="s">
        <v>29</v>
      </c>
      <c r="M883" s="36"/>
      <c r="Z883" s="35">
        <f t="shared" si="16"/>
        <v>0</v>
      </c>
      <c r="AA883" s="30" t="s">
        <v>2702</v>
      </c>
      <c r="AB883" s="30" t="s">
        <v>2729</v>
      </c>
    </row>
    <row r="884" spans="1:28" ht="14.5" customHeight="1" x14ac:dyDescent="0.2">
      <c r="A884" s="26" t="s">
        <v>3102</v>
      </c>
      <c r="B884" s="30" t="s">
        <v>2702</v>
      </c>
      <c r="C884" s="30" t="s">
        <v>2722</v>
      </c>
      <c r="E884" s="29" t="s">
        <v>2721</v>
      </c>
      <c r="L884" s="29" t="s">
        <v>3</v>
      </c>
      <c r="M884" s="36"/>
      <c r="Z884" s="35">
        <f t="shared" si="16"/>
        <v>0</v>
      </c>
      <c r="AA884" s="30" t="s">
        <v>2702</v>
      </c>
      <c r="AB884" s="30" t="s">
        <v>2722</v>
      </c>
    </row>
    <row r="885" spans="1:28" ht="14.5" customHeight="1" x14ac:dyDescent="0.2">
      <c r="A885" s="34" t="s">
        <v>4052</v>
      </c>
      <c r="B885" s="30" t="s">
        <v>3642</v>
      </c>
      <c r="C885" s="30" t="s">
        <v>3643</v>
      </c>
      <c r="E885" s="29" t="s">
        <v>3644</v>
      </c>
      <c r="L885" s="29" t="s">
        <v>29</v>
      </c>
      <c r="M885" s="36"/>
      <c r="Z885" s="35">
        <f t="shared" si="16"/>
        <v>0</v>
      </c>
      <c r="AA885" s="30" t="s">
        <v>3642</v>
      </c>
      <c r="AB885" s="30" t="s">
        <v>3643</v>
      </c>
    </row>
    <row r="886" spans="1:28" ht="14.5" customHeight="1" x14ac:dyDescent="0.2">
      <c r="A886" s="34" t="s">
        <v>4053</v>
      </c>
      <c r="B886" s="30" t="s">
        <v>3642</v>
      </c>
      <c r="C886" s="30" t="s">
        <v>3643</v>
      </c>
      <c r="E886" s="29" t="s">
        <v>3645</v>
      </c>
      <c r="L886" s="29" t="s">
        <v>22</v>
      </c>
      <c r="M886" s="36"/>
      <c r="Z886" s="35">
        <f t="shared" si="16"/>
        <v>0</v>
      </c>
      <c r="AA886" s="30" t="s">
        <v>3642</v>
      </c>
      <c r="AB886" s="30" t="s">
        <v>3643</v>
      </c>
    </row>
    <row r="887" spans="1:28" ht="14.5" customHeight="1" x14ac:dyDescent="0.2">
      <c r="A887" s="34" t="s">
        <v>4065</v>
      </c>
      <c r="B887" s="30" t="s">
        <v>3642</v>
      </c>
      <c r="C887" s="30" t="s">
        <v>3663</v>
      </c>
      <c r="E887" s="29" t="s">
        <v>3664</v>
      </c>
      <c r="L887" s="29" t="s">
        <v>3</v>
      </c>
      <c r="M887" s="36"/>
      <c r="Z887" s="35">
        <f t="shared" si="16"/>
        <v>0</v>
      </c>
      <c r="AA887" s="30" t="s">
        <v>3642</v>
      </c>
      <c r="AB887" s="30" t="s">
        <v>3663</v>
      </c>
    </row>
    <row r="888" spans="1:28" ht="14.5" customHeight="1" x14ac:dyDescent="0.2">
      <c r="A888" s="34" t="s">
        <v>4055</v>
      </c>
      <c r="B888" s="30" t="s">
        <v>3642</v>
      </c>
      <c r="C888" s="30" t="s">
        <v>3648</v>
      </c>
      <c r="E888" s="29" t="s">
        <v>3649</v>
      </c>
      <c r="F888" s="29" t="s">
        <v>4191</v>
      </c>
      <c r="J888" s="48"/>
      <c r="K888" s="48"/>
      <c r="L888" s="48" t="s">
        <v>0</v>
      </c>
      <c r="M888" s="49"/>
      <c r="N888" s="48"/>
      <c r="O888" s="48"/>
      <c r="Z888" s="35">
        <f t="shared" si="16"/>
        <v>0</v>
      </c>
      <c r="AA888" s="30" t="s">
        <v>3642</v>
      </c>
      <c r="AB888" s="30" t="s">
        <v>3648</v>
      </c>
    </row>
    <row r="889" spans="1:28" ht="14.5" customHeight="1" x14ac:dyDescent="0.2">
      <c r="A889" s="34" t="s">
        <v>4056</v>
      </c>
      <c r="B889" s="30" t="s">
        <v>3642</v>
      </c>
      <c r="C889" s="30" t="s">
        <v>3648</v>
      </c>
      <c r="E889" s="29" t="s">
        <v>3650</v>
      </c>
      <c r="F889" s="29" t="s">
        <v>4191</v>
      </c>
      <c r="J889" s="48"/>
      <c r="K889" s="48"/>
      <c r="L889" s="48" t="s">
        <v>0</v>
      </c>
      <c r="M889" s="49"/>
      <c r="N889" s="48"/>
      <c r="O889" s="48"/>
      <c r="Z889" s="35">
        <f t="shared" si="16"/>
        <v>0</v>
      </c>
      <c r="AA889" s="30" t="s">
        <v>3642</v>
      </c>
      <c r="AB889" s="30" t="s">
        <v>3648</v>
      </c>
    </row>
    <row r="890" spans="1:28" ht="14.5" customHeight="1" x14ac:dyDescent="0.2">
      <c r="A890" s="34" t="s">
        <v>4054</v>
      </c>
      <c r="B890" s="30" t="s">
        <v>3642</v>
      </c>
      <c r="C890" s="30" t="s">
        <v>3646</v>
      </c>
      <c r="E890" s="29" t="s">
        <v>3647</v>
      </c>
      <c r="L890" s="29" t="s">
        <v>3</v>
      </c>
      <c r="M890" s="36"/>
      <c r="Z890" s="35">
        <f t="shared" si="16"/>
        <v>0</v>
      </c>
      <c r="AA890" s="30" t="s">
        <v>3642</v>
      </c>
      <c r="AB890" s="30" t="s">
        <v>3646</v>
      </c>
    </row>
    <row r="891" spans="1:28" ht="14.5" customHeight="1" x14ac:dyDescent="0.2">
      <c r="A891" s="34" t="s">
        <v>4058</v>
      </c>
      <c r="B891" s="30" t="s">
        <v>3642</v>
      </c>
      <c r="C891" s="30" t="s">
        <v>3653</v>
      </c>
      <c r="E891" s="29" t="s">
        <v>3654</v>
      </c>
      <c r="K891" s="29" t="s">
        <v>330</v>
      </c>
      <c r="L891" s="29" t="s">
        <v>0</v>
      </c>
      <c r="M891" s="36" t="s">
        <v>756</v>
      </c>
      <c r="Z891" s="35" t="str">
        <f t="shared" si="16"/>
        <v>Myrmica</v>
      </c>
      <c r="AA891" s="30" t="s">
        <v>3642</v>
      </c>
      <c r="AB891" s="30" t="s">
        <v>3653</v>
      </c>
    </row>
    <row r="892" spans="1:28" ht="14.5" customHeight="1" x14ac:dyDescent="0.2">
      <c r="A892" s="34" t="s">
        <v>4057</v>
      </c>
      <c r="B892" s="30" t="s">
        <v>3642</v>
      </c>
      <c r="C892" s="30" t="s">
        <v>3651</v>
      </c>
      <c r="E892" s="29" t="s">
        <v>3652</v>
      </c>
      <c r="K892" s="29" t="s">
        <v>330</v>
      </c>
      <c r="L892" s="29" t="s">
        <v>0</v>
      </c>
      <c r="M892" s="36" t="s">
        <v>756</v>
      </c>
      <c r="Z892" s="35" t="str">
        <f t="shared" si="16"/>
        <v>Myrmica</v>
      </c>
      <c r="AA892" s="30" t="s">
        <v>3642</v>
      </c>
      <c r="AB892" s="30" t="s">
        <v>3651</v>
      </c>
    </row>
    <row r="893" spans="1:28" ht="14.5" customHeight="1" x14ac:dyDescent="0.2">
      <c r="A893" s="34" t="s">
        <v>4059</v>
      </c>
      <c r="B893" s="30" t="s">
        <v>3642</v>
      </c>
      <c r="C893" s="30" t="s">
        <v>3655</v>
      </c>
      <c r="E893" s="29" t="s">
        <v>3656</v>
      </c>
      <c r="L893" s="29" t="s">
        <v>3</v>
      </c>
      <c r="M893" s="36"/>
      <c r="Z893" s="35">
        <f t="shared" si="16"/>
        <v>0</v>
      </c>
      <c r="AA893" s="30" t="s">
        <v>3642</v>
      </c>
      <c r="AB893" s="30" t="s">
        <v>3655</v>
      </c>
    </row>
    <row r="894" spans="1:28" ht="14.5" customHeight="1" x14ac:dyDescent="0.2">
      <c r="A894" s="34" t="s">
        <v>4060</v>
      </c>
      <c r="B894" s="30" t="s">
        <v>3642</v>
      </c>
      <c r="C894" s="30" t="s">
        <v>3655</v>
      </c>
      <c r="E894" s="29" t="s">
        <v>3657</v>
      </c>
      <c r="L894" s="29" t="s">
        <v>22</v>
      </c>
      <c r="M894" s="36"/>
      <c r="Z894" s="35">
        <f t="shared" si="16"/>
        <v>0</v>
      </c>
      <c r="AA894" s="30" t="s">
        <v>3642</v>
      </c>
      <c r="AB894" s="30" t="s">
        <v>3655</v>
      </c>
    </row>
    <row r="895" spans="1:28" ht="14.5" customHeight="1" x14ac:dyDescent="0.2">
      <c r="A895" s="34" t="s">
        <v>4061</v>
      </c>
      <c r="B895" s="30" t="s">
        <v>3642</v>
      </c>
      <c r="C895" s="30" t="s">
        <v>3655</v>
      </c>
      <c r="E895" s="29" t="s">
        <v>3658</v>
      </c>
      <c r="L895" s="29" t="s">
        <v>3</v>
      </c>
      <c r="M895" s="36"/>
      <c r="Z895" s="35">
        <f t="shared" si="16"/>
        <v>0</v>
      </c>
      <c r="AA895" s="30" t="s">
        <v>3642</v>
      </c>
      <c r="AB895" s="30" t="s">
        <v>3655</v>
      </c>
    </row>
    <row r="896" spans="1:28" ht="14.5" customHeight="1" x14ac:dyDescent="0.2">
      <c r="A896" s="34" t="s">
        <v>4062</v>
      </c>
      <c r="B896" s="30" t="s">
        <v>3642</v>
      </c>
      <c r="C896" s="30" t="s">
        <v>3655</v>
      </c>
      <c r="E896" s="29" t="s">
        <v>3659</v>
      </c>
      <c r="L896" s="29" t="s">
        <v>3</v>
      </c>
      <c r="M896" s="36"/>
      <c r="Z896" s="35">
        <f t="shared" si="16"/>
        <v>0</v>
      </c>
      <c r="AA896" s="30" t="s">
        <v>3642</v>
      </c>
      <c r="AB896" s="30" t="s">
        <v>3655</v>
      </c>
    </row>
    <row r="897" spans="1:28" ht="14.5" customHeight="1" x14ac:dyDescent="0.2">
      <c r="A897" s="34" t="s">
        <v>4063</v>
      </c>
      <c r="B897" s="30" t="s">
        <v>3642</v>
      </c>
      <c r="C897" s="30" t="s">
        <v>3660</v>
      </c>
      <c r="E897" s="29" t="s">
        <v>3661</v>
      </c>
      <c r="L897" s="29" t="s">
        <v>22</v>
      </c>
      <c r="M897" s="36"/>
      <c r="Z897" s="35">
        <f t="shared" si="16"/>
        <v>0</v>
      </c>
      <c r="AA897" s="30" t="s">
        <v>3642</v>
      </c>
      <c r="AB897" s="30" t="s">
        <v>3660</v>
      </c>
    </row>
    <row r="898" spans="1:28" ht="14.5" customHeight="1" x14ac:dyDescent="0.2">
      <c r="A898" s="34" t="s">
        <v>4064</v>
      </c>
      <c r="B898" s="30" t="s">
        <v>3642</v>
      </c>
      <c r="C898" s="30" t="s">
        <v>3660</v>
      </c>
      <c r="E898" s="29" t="s">
        <v>3662</v>
      </c>
      <c r="L898" s="29" t="s">
        <v>22</v>
      </c>
      <c r="M898" s="36"/>
      <c r="Z898" s="35">
        <f t="shared" si="16"/>
        <v>0</v>
      </c>
      <c r="AA898" s="30" t="s">
        <v>3642</v>
      </c>
      <c r="AB898" s="30" t="s">
        <v>3660</v>
      </c>
    </row>
    <row r="899" spans="1:28" ht="14.5" customHeight="1" x14ac:dyDescent="0.2">
      <c r="A899" s="34" t="s">
        <v>4066</v>
      </c>
      <c r="B899" s="30" t="s">
        <v>3642</v>
      </c>
      <c r="C899" s="30" t="s">
        <v>3665</v>
      </c>
      <c r="E899" s="29" t="s">
        <v>3666</v>
      </c>
      <c r="L899" s="29" t="s">
        <v>22</v>
      </c>
      <c r="M899" s="36"/>
      <c r="Z899" s="35">
        <f t="shared" si="16"/>
        <v>0</v>
      </c>
      <c r="AA899" s="30" t="s">
        <v>3642</v>
      </c>
      <c r="AB899" s="30" t="s">
        <v>3665</v>
      </c>
    </row>
    <row r="900" spans="1:28" ht="14.5" customHeight="1" x14ac:dyDescent="0.2">
      <c r="A900" s="34" t="s">
        <v>4067</v>
      </c>
      <c r="B900" s="30" t="s">
        <v>3642</v>
      </c>
      <c r="C900" s="30" t="s">
        <v>3667</v>
      </c>
      <c r="E900" s="29" t="s">
        <v>3668</v>
      </c>
      <c r="L900" s="29" t="s">
        <v>3</v>
      </c>
      <c r="M900" s="36"/>
      <c r="Z900" s="35">
        <f t="shared" si="16"/>
        <v>0</v>
      </c>
      <c r="AA900" s="30" t="s">
        <v>3642</v>
      </c>
      <c r="AB900" s="30" t="s">
        <v>3667</v>
      </c>
    </row>
    <row r="901" spans="1:28" ht="14.5" customHeight="1" x14ac:dyDescent="0.2">
      <c r="A901" s="34" t="s">
        <v>4068</v>
      </c>
      <c r="B901" s="30" t="s">
        <v>3642</v>
      </c>
      <c r="C901" s="30" t="s">
        <v>3667</v>
      </c>
      <c r="E901" s="29" t="s">
        <v>3669</v>
      </c>
      <c r="L901" s="29" t="s">
        <v>22</v>
      </c>
      <c r="M901" s="36"/>
      <c r="Z901" s="35">
        <f t="shared" si="16"/>
        <v>0</v>
      </c>
      <c r="AA901" s="30" t="s">
        <v>3642</v>
      </c>
      <c r="AB901" s="30" t="s">
        <v>3667</v>
      </c>
    </row>
    <row r="902" spans="1:28" ht="14.5" customHeight="1" x14ac:dyDescent="0.2">
      <c r="A902" s="34" t="s">
        <v>4069</v>
      </c>
      <c r="B902" s="30" t="s">
        <v>3642</v>
      </c>
      <c r="C902" s="30" t="s">
        <v>3667</v>
      </c>
      <c r="E902" s="29" t="s">
        <v>3670</v>
      </c>
      <c r="L902" s="29" t="s">
        <v>22</v>
      </c>
      <c r="M902" s="36"/>
      <c r="Z902" s="35">
        <f t="shared" si="16"/>
        <v>0</v>
      </c>
      <c r="AA902" s="30" t="s">
        <v>3642</v>
      </c>
      <c r="AB902" s="30" t="s">
        <v>3667</v>
      </c>
    </row>
    <row r="903" spans="1:28" ht="14.5" customHeight="1" x14ac:dyDescent="0.2">
      <c r="A903" s="34" t="s">
        <v>4070</v>
      </c>
      <c r="B903" s="30" t="s">
        <v>3642</v>
      </c>
      <c r="C903" s="30" t="s">
        <v>3667</v>
      </c>
      <c r="E903" s="29" t="s">
        <v>3671</v>
      </c>
      <c r="L903" s="29" t="s">
        <v>22</v>
      </c>
      <c r="M903" s="36"/>
      <c r="Z903" s="35">
        <f t="shared" si="16"/>
        <v>0</v>
      </c>
      <c r="AA903" s="30" t="s">
        <v>3642</v>
      </c>
      <c r="AB903" s="30" t="s">
        <v>3667</v>
      </c>
    </row>
    <row r="904" spans="1:28" ht="14.5" customHeight="1" x14ac:dyDescent="0.2">
      <c r="A904" s="34" t="s">
        <v>4071</v>
      </c>
      <c r="B904" s="30" t="s">
        <v>3642</v>
      </c>
      <c r="C904" s="30" t="s">
        <v>3667</v>
      </c>
      <c r="D904" s="29" t="s">
        <v>2937</v>
      </c>
      <c r="E904" s="29" t="s">
        <v>3672</v>
      </c>
      <c r="L904" s="29" t="s">
        <v>22</v>
      </c>
      <c r="M904" s="36"/>
      <c r="Z904" s="35">
        <f t="shared" si="16"/>
        <v>0</v>
      </c>
      <c r="AA904" s="30" t="s">
        <v>3642</v>
      </c>
      <c r="AB904" s="30" t="s">
        <v>3667</v>
      </c>
    </row>
    <row r="905" spans="1:28" ht="14.5" customHeight="1" x14ac:dyDescent="0.2">
      <c r="A905" s="34" t="s">
        <v>1920</v>
      </c>
      <c r="B905" s="30" t="s">
        <v>1475</v>
      </c>
      <c r="C905" s="30" t="s">
        <v>1478</v>
      </c>
      <c r="D905" s="40">
        <v>461</v>
      </c>
      <c r="E905" s="29" t="s">
        <v>1479</v>
      </c>
      <c r="F905" s="29" t="s">
        <v>1063</v>
      </c>
      <c r="K905" s="29" t="s">
        <v>4123</v>
      </c>
      <c r="L905" s="29" t="s">
        <v>3</v>
      </c>
      <c r="M905" t="s">
        <v>602</v>
      </c>
      <c r="N905" s="30"/>
      <c r="O905" s="30"/>
      <c r="Z905" s="35" t="str">
        <f t="shared" si="16"/>
        <v>Lasius</v>
      </c>
      <c r="AA905" s="30" t="s">
        <v>1475</v>
      </c>
      <c r="AB905" s="30" t="s">
        <v>1478</v>
      </c>
    </row>
    <row r="906" spans="1:28" ht="14.5" customHeight="1" x14ac:dyDescent="0.2">
      <c r="A906" s="26" t="s">
        <v>1921</v>
      </c>
      <c r="B906" s="30" t="s">
        <v>1475</v>
      </c>
      <c r="C906" s="30" t="s">
        <v>1478</v>
      </c>
      <c r="D906" s="41">
        <v>461</v>
      </c>
      <c r="E906" s="30" t="s">
        <v>1480</v>
      </c>
      <c r="F906" s="30" t="s">
        <v>1063</v>
      </c>
      <c r="G906" s="30"/>
      <c r="H906" s="30"/>
      <c r="I906" s="30"/>
      <c r="J906" s="30"/>
      <c r="K906" s="29" t="s">
        <v>4123</v>
      </c>
      <c r="L906" s="29" t="s">
        <v>3</v>
      </c>
      <c r="M906" t="s">
        <v>602</v>
      </c>
      <c r="N906" s="30"/>
      <c r="O906" s="30"/>
      <c r="P906" s="30"/>
      <c r="Q906" s="30"/>
      <c r="R906" s="30"/>
      <c r="S906" s="30"/>
      <c r="T906" s="30"/>
      <c r="Z906" s="35" t="str">
        <f t="shared" si="16"/>
        <v>Lasius</v>
      </c>
      <c r="AA906" s="30" t="s">
        <v>1475</v>
      </c>
      <c r="AB906" s="30" t="s">
        <v>1478</v>
      </c>
    </row>
    <row r="907" spans="1:28" ht="14.5" customHeight="1" x14ac:dyDescent="0.2">
      <c r="A907" s="34" t="s">
        <v>1938</v>
      </c>
      <c r="B907" s="30" t="s">
        <v>1475</v>
      </c>
      <c r="C907" s="30" t="s">
        <v>1520</v>
      </c>
      <c r="E907" s="29" t="s">
        <v>1519</v>
      </c>
      <c r="K907" s="29" t="s">
        <v>330</v>
      </c>
      <c r="L907" s="29" t="s">
        <v>0</v>
      </c>
      <c r="M907" s="40" t="s">
        <v>756</v>
      </c>
      <c r="N907" s="30">
        <v>2019</v>
      </c>
      <c r="Z907" s="35" t="str">
        <f t="shared" si="16"/>
        <v>Myrmica</v>
      </c>
      <c r="AA907" s="30" t="s">
        <v>1475</v>
      </c>
      <c r="AB907" s="30" t="s">
        <v>1520</v>
      </c>
    </row>
    <row r="908" spans="1:28" ht="14.5" customHeight="1" x14ac:dyDescent="0.2">
      <c r="A908" s="34" t="s">
        <v>2082</v>
      </c>
      <c r="B908" s="30" t="s">
        <v>1475</v>
      </c>
      <c r="C908" s="30" t="s">
        <v>1520</v>
      </c>
      <c r="E908" s="29" t="s">
        <v>1727</v>
      </c>
      <c r="K908" s="29" t="s">
        <v>330</v>
      </c>
      <c r="L908" s="29" t="s">
        <v>3</v>
      </c>
      <c r="M908" s="40" t="s">
        <v>634</v>
      </c>
      <c r="N908" s="30">
        <v>2019</v>
      </c>
      <c r="Z908" s="35" t="str">
        <f t="shared" si="16"/>
        <v>Lasius</v>
      </c>
      <c r="AA908" s="30" t="s">
        <v>1475</v>
      </c>
      <c r="AB908" s="30" t="s">
        <v>1520</v>
      </c>
    </row>
    <row r="909" spans="1:28" ht="14.5" customHeight="1" x14ac:dyDescent="0.2">
      <c r="A909" s="34" t="s">
        <v>2094</v>
      </c>
      <c r="B909" s="30" t="s">
        <v>1475</v>
      </c>
      <c r="C909" s="30" t="s">
        <v>1743</v>
      </c>
      <c r="E909" s="29" t="s">
        <v>1744</v>
      </c>
      <c r="K909" s="29" t="s">
        <v>330</v>
      </c>
      <c r="L909" s="29" t="s">
        <v>3</v>
      </c>
      <c r="M909" s="40" t="s">
        <v>570</v>
      </c>
      <c r="N909" s="30">
        <v>2019</v>
      </c>
      <c r="Z909" s="35" t="str">
        <f t="shared" si="16"/>
        <v>Lasius</v>
      </c>
      <c r="AA909" s="30" t="s">
        <v>1475</v>
      </c>
      <c r="AB909" s="30" t="s">
        <v>1743</v>
      </c>
    </row>
    <row r="910" spans="1:28" ht="14.5" customHeight="1" x14ac:dyDescent="0.2">
      <c r="A910" s="26" t="s">
        <v>2095</v>
      </c>
      <c r="B910" s="30" t="s">
        <v>1475</v>
      </c>
      <c r="C910" s="30" t="s">
        <v>1745</v>
      </c>
      <c r="E910" s="29" t="s">
        <v>1746</v>
      </c>
      <c r="K910" s="29" t="s">
        <v>330</v>
      </c>
      <c r="L910" s="29" t="s">
        <v>3</v>
      </c>
      <c r="M910" s="40" t="s">
        <v>570</v>
      </c>
      <c r="N910" s="30">
        <v>2019</v>
      </c>
      <c r="Z910" s="35" t="str">
        <f t="shared" si="16"/>
        <v>Lasius</v>
      </c>
      <c r="AA910" s="30" t="s">
        <v>1475</v>
      </c>
      <c r="AB910" s="30" t="s">
        <v>1745</v>
      </c>
    </row>
    <row r="911" spans="1:28" ht="14.5" customHeight="1" x14ac:dyDescent="0.2">
      <c r="A911" s="34" t="s">
        <v>2096</v>
      </c>
      <c r="B911" s="30" t="s">
        <v>1475</v>
      </c>
      <c r="C911" s="30" t="s">
        <v>1745</v>
      </c>
      <c r="E911" s="29" t="s">
        <v>1744</v>
      </c>
      <c r="K911" s="29" t="s">
        <v>330</v>
      </c>
      <c r="L911" s="29" t="s">
        <v>3</v>
      </c>
      <c r="M911" s="40" t="s">
        <v>570</v>
      </c>
      <c r="N911" s="30">
        <v>2019</v>
      </c>
      <c r="Z911" s="35" t="str">
        <f t="shared" si="16"/>
        <v>Lasius</v>
      </c>
      <c r="AA911" s="30" t="s">
        <v>1475</v>
      </c>
      <c r="AB911" s="30" t="s">
        <v>1745</v>
      </c>
    </row>
    <row r="912" spans="1:28" ht="14.5" customHeight="1" x14ac:dyDescent="0.2">
      <c r="A912" s="26" t="s">
        <v>2097</v>
      </c>
      <c r="B912" s="30" t="s">
        <v>1475</v>
      </c>
      <c r="C912" s="30" t="s">
        <v>1745</v>
      </c>
      <c r="E912" s="29" t="s">
        <v>1747</v>
      </c>
      <c r="K912" s="29" t="s">
        <v>330</v>
      </c>
      <c r="L912" s="29" t="s">
        <v>3</v>
      </c>
      <c r="M912" s="40" t="s">
        <v>570</v>
      </c>
      <c r="N912" s="30">
        <v>2019</v>
      </c>
      <c r="Z912" s="35" t="str">
        <f t="shared" si="16"/>
        <v>Lasius</v>
      </c>
      <c r="AA912" s="30" t="s">
        <v>1475</v>
      </c>
      <c r="AB912" s="30" t="s">
        <v>1745</v>
      </c>
    </row>
    <row r="913" spans="1:28" ht="14.5" customHeight="1" x14ac:dyDescent="0.2">
      <c r="A913" s="34" t="s">
        <v>2084</v>
      </c>
      <c r="B913" s="30" t="s">
        <v>1475</v>
      </c>
      <c r="C913" s="30" t="s">
        <v>1729</v>
      </c>
      <c r="E913" s="29" t="s">
        <v>1730</v>
      </c>
      <c r="K913" s="29" t="s">
        <v>330</v>
      </c>
      <c r="L913" s="29" t="s">
        <v>3</v>
      </c>
      <c r="M913" s="40" t="s">
        <v>634</v>
      </c>
      <c r="N913" s="30">
        <v>2019</v>
      </c>
      <c r="Z913" s="35" t="str">
        <f t="shared" si="16"/>
        <v>Lasius</v>
      </c>
      <c r="AA913" s="30" t="s">
        <v>1475</v>
      </c>
      <c r="AB913" s="30" t="s">
        <v>1729</v>
      </c>
    </row>
    <row r="914" spans="1:28" ht="14.5" customHeight="1" x14ac:dyDescent="0.2">
      <c r="A914" s="26" t="s">
        <v>2085</v>
      </c>
      <c r="B914" s="30" t="s">
        <v>1475</v>
      </c>
      <c r="C914" s="30" t="s">
        <v>1729</v>
      </c>
      <c r="E914" s="29" t="s">
        <v>1731</v>
      </c>
      <c r="K914" s="29" t="s">
        <v>330</v>
      </c>
      <c r="L914" s="29" t="s">
        <v>3</v>
      </c>
      <c r="M914" s="40" t="s">
        <v>634</v>
      </c>
      <c r="N914" s="30">
        <v>2019</v>
      </c>
      <c r="Z914" s="35" t="str">
        <f t="shared" si="16"/>
        <v>Lasius</v>
      </c>
      <c r="AA914" s="30" t="s">
        <v>1475</v>
      </c>
      <c r="AB914" s="30" t="s">
        <v>1729</v>
      </c>
    </row>
    <row r="915" spans="1:28" ht="14.5" customHeight="1" x14ac:dyDescent="0.2">
      <c r="A915" s="34" t="s">
        <v>2086</v>
      </c>
      <c r="B915" s="30" t="s">
        <v>1475</v>
      </c>
      <c r="C915" s="30" t="s">
        <v>1729</v>
      </c>
      <c r="E915" s="29" t="s">
        <v>1732</v>
      </c>
      <c r="K915" s="29" t="s">
        <v>330</v>
      </c>
      <c r="L915" s="29" t="s">
        <v>3</v>
      </c>
      <c r="M915" s="40" t="s">
        <v>634</v>
      </c>
      <c r="N915" s="30">
        <v>2019</v>
      </c>
      <c r="Z915" s="35" t="str">
        <f t="shared" si="16"/>
        <v>Lasius</v>
      </c>
      <c r="AA915" s="30" t="s">
        <v>1475</v>
      </c>
      <c r="AB915" s="30" t="s">
        <v>1729</v>
      </c>
    </row>
    <row r="916" spans="1:28" ht="14.5" customHeight="1" x14ac:dyDescent="0.2">
      <c r="A916" s="34" t="s">
        <v>2100</v>
      </c>
      <c r="B916" s="30" t="s">
        <v>1475</v>
      </c>
      <c r="C916" s="30" t="s">
        <v>1750</v>
      </c>
      <c r="E916" s="29" t="s">
        <v>1751</v>
      </c>
      <c r="K916" s="29" t="s">
        <v>1556</v>
      </c>
      <c r="L916" s="29" t="s">
        <v>119</v>
      </c>
      <c r="M916" s="36" t="s">
        <v>882</v>
      </c>
      <c r="N916" s="30">
        <v>2019</v>
      </c>
      <c r="Z916" s="35">
        <f t="shared" si="16"/>
        <v>0</v>
      </c>
      <c r="AA916" s="30" t="s">
        <v>1475</v>
      </c>
      <c r="AB916" s="30" t="s">
        <v>1750</v>
      </c>
    </row>
    <row r="917" spans="1:28" ht="14.5" customHeight="1" x14ac:dyDescent="0.2">
      <c r="A917" s="26" t="s">
        <v>2101</v>
      </c>
      <c r="B917" s="30" t="s">
        <v>1475</v>
      </c>
      <c r="C917" s="30" t="s">
        <v>1750</v>
      </c>
      <c r="E917" s="29" t="s">
        <v>1752</v>
      </c>
      <c r="K917" s="29" t="s">
        <v>1556</v>
      </c>
      <c r="L917" s="29" t="s">
        <v>119</v>
      </c>
      <c r="M917" s="36" t="s">
        <v>882</v>
      </c>
      <c r="N917" s="30">
        <v>2019</v>
      </c>
      <c r="Z917" s="35">
        <f t="shared" si="16"/>
        <v>0</v>
      </c>
      <c r="AA917" s="30" t="s">
        <v>1475</v>
      </c>
      <c r="AB917" s="30" t="s">
        <v>1750</v>
      </c>
    </row>
    <row r="918" spans="1:28" ht="14.5" customHeight="1" x14ac:dyDescent="0.2">
      <c r="A918" s="26" t="s">
        <v>2087</v>
      </c>
      <c r="B918" s="30" t="s">
        <v>1475</v>
      </c>
      <c r="C918" s="30" t="s">
        <v>1733</v>
      </c>
      <c r="E918" s="29" t="s">
        <v>1734</v>
      </c>
      <c r="K918" s="29" t="s">
        <v>330</v>
      </c>
      <c r="L918" s="29" t="s">
        <v>3</v>
      </c>
      <c r="M918" s="40" t="s">
        <v>607</v>
      </c>
      <c r="N918" s="30">
        <v>2019</v>
      </c>
      <c r="Z918" s="35" t="str">
        <f t="shared" si="16"/>
        <v>Lasius</v>
      </c>
      <c r="AA918" s="30" t="s">
        <v>1475</v>
      </c>
      <c r="AB918" s="30" t="s">
        <v>1733</v>
      </c>
    </row>
    <row r="919" spans="1:28" ht="14.5" customHeight="1" x14ac:dyDescent="0.2">
      <c r="A919" s="34" t="s">
        <v>2088</v>
      </c>
      <c r="B919" s="30" t="s">
        <v>1475</v>
      </c>
      <c r="C919" s="30" t="s">
        <v>1733</v>
      </c>
      <c r="E919" s="29" t="s">
        <v>1735</v>
      </c>
      <c r="K919" s="29" t="s">
        <v>330</v>
      </c>
      <c r="L919" s="29" t="s">
        <v>115</v>
      </c>
      <c r="M919" s="40" t="s">
        <v>945</v>
      </c>
      <c r="N919" s="30">
        <v>2019</v>
      </c>
      <c r="Z919" s="35" t="str">
        <f t="shared" si="16"/>
        <v>Temnothorax</v>
      </c>
      <c r="AA919" s="30" t="s">
        <v>1475</v>
      </c>
      <c r="AB919" s="30" t="s">
        <v>1733</v>
      </c>
    </row>
    <row r="920" spans="1:28" ht="14.5" customHeight="1" x14ac:dyDescent="0.2">
      <c r="A920" s="26" t="s">
        <v>2089</v>
      </c>
      <c r="B920" s="30" t="s">
        <v>1475</v>
      </c>
      <c r="C920" s="30" t="s">
        <v>1733</v>
      </c>
      <c r="E920" s="29" t="s">
        <v>1736</v>
      </c>
      <c r="K920" s="29" t="s">
        <v>330</v>
      </c>
      <c r="L920" s="29" t="s">
        <v>115</v>
      </c>
      <c r="M920" s="40" t="s">
        <v>945</v>
      </c>
      <c r="N920" s="30">
        <v>2019</v>
      </c>
      <c r="Z920" s="35" t="str">
        <f t="shared" si="16"/>
        <v>Temnothorax</v>
      </c>
      <c r="AA920" s="30" t="s">
        <v>1475</v>
      </c>
      <c r="AB920" s="30" t="s">
        <v>1733</v>
      </c>
    </row>
    <row r="921" spans="1:28" ht="14.5" customHeight="1" x14ac:dyDescent="0.2">
      <c r="A921" s="34" t="s">
        <v>2090</v>
      </c>
      <c r="B921" s="30" t="s">
        <v>1475</v>
      </c>
      <c r="C921" s="30" t="s">
        <v>1733</v>
      </c>
      <c r="E921" s="29" t="s">
        <v>1737</v>
      </c>
      <c r="K921" s="29" t="s">
        <v>330</v>
      </c>
      <c r="L921" s="29" t="s">
        <v>115</v>
      </c>
      <c r="M921" s="40" t="s">
        <v>945</v>
      </c>
      <c r="N921" s="30">
        <v>2019</v>
      </c>
      <c r="Z921" s="35" t="str">
        <f t="shared" si="16"/>
        <v>Temnothorax</v>
      </c>
      <c r="AA921" s="30" t="s">
        <v>1475</v>
      </c>
      <c r="AB921" s="30" t="s">
        <v>1733</v>
      </c>
    </row>
    <row r="922" spans="1:28" ht="14.5" customHeight="1" x14ac:dyDescent="0.2">
      <c r="A922" s="34" t="s">
        <v>2098</v>
      </c>
      <c r="B922" s="30" t="s">
        <v>1475</v>
      </c>
      <c r="C922" s="30" t="s">
        <v>1733</v>
      </c>
      <c r="E922" s="29" t="s">
        <v>1749</v>
      </c>
      <c r="K922" s="29" t="s">
        <v>330</v>
      </c>
      <c r="L922" s="29" t="s">
        <v>3</v>
      </c>
      <c r="M922" s="40" t="s">
        <v>570</v>
      </c>
      <c r="N922" s="30">
        <v>2019</v>
      </c>
      <c r="Z922" s="35" t="str">
        <f t="shared" si="16"/>
        <v>Lasius</v>
      </c>
      <c r="AA922" s="30" t="s">
        <v>1475</v>
      </c>
      <c r="AB922" s="30" t="s">
        <v>1733</v>
      </c>
    </row>
    <row r="923" spans="1:28" ht="14.5" customHeight="1" x14ac:dyDescent="0.2">
      <c r="A923" s="26" t="s">
        <v>2099</v>
      </c>
      <c r="B923" s="30" t="s">
        <v>1475</v>
      </c>
      <c r="C923" s="30" t="s">
        <v>1733</v>
      </c>
      <c r="D923" s="29" t="s">
        <v>2093</v>
      </c>
      <c r="E923" s="29" t="s">
        <v>1748</v>
      </c>
      <c r="K923" s="30" t="s">
        <v>330</v>
      </c>
      <c r="L923" s="38" t="s">
        <v>432</v>
      </c>
      <c r="M923" s="40" t="s">
        <v>452</v>
      </c>
      <c r="N923" s="30">
        <v>2019</v>
      </c>
      <c r="Z923" s="35" t="str">
        <f t="shared" si="16"/>
        <v>Formica</v>
      </c>
      <c r="AA923" s="30" t="s">
        <v>1475</v>
      </c>
      <c r="AB923" s="30" t="s">
        <v>1733</v>
      </c>
    </row>
    <row r="924" spans="1:28" ht="14.5" customHeight="1" x14ac:dyDescent="0.2">
      <c r="A924" s="26" t="s">
        <v>1939</v>
      </c>
      <c r="B924" s="30" t="s">
        <v>1475</v>
      </c>
      <c r="C924" s="30" t="s">
        <v>1517</v>
      </c>
      <c r="E924" s="29" t="s">
        <v>1518</v>
      </c>
      <c r="K924" s="29" t="s">
        <v>330</v>
      </c>
      <c r="L924" s="29" t="s">
        <v>0</v>
      </c>
      <c r="M924" s="40" t="s">
        <v>756</v>
      </c>
      <c r="N924" s="30">
        <v>2019</v>
      </c>
      <c r="Z924" s="35" t="str">
        <f t="shared" si="16"/>
        <v>Myrmica</v>
      </c>
      <c r="AA924" s="30" t="s">
        <v>1475</v>
      </c>
      <c r="AB924" s="30" t="s">
        <v>1517</v>
      </c>
    </row>
    <row r="925" spans="1:28" ht="14.5" customHeight="1" x14ac:dyDescent="0.2">
      <c r="A925" s="26" t="s">
        <v>2093</v>
      </c>
      <c r="B925" s="30" t="s">
        <v>1475</v>
      </c>
      <c r="C925" s="30" t="s">
        <v>1517</v>
      </c>
      <c r="E925" s="29" t="s">
        <v>1742</v>
      </c>
      <c r="K925" s="29" t="s">
        <v>330</v>
      </c>
      <c r="L925" s="29" t="s">
        <v>115</v>
      </c>
      <c r="M925" s="40" t="s">
        <v>945</v>
      </c>
      <c r="N925" s="30">
        <v>2019</v>
      </c>
      <c r="Z925" s="35" t="str">
        <f t="shared" si="16"/>
        <v>Temnothorax</v>
      </c>
      <c r="AA925" s="30" t="s">
        <v>1475</v>
      </c>
      <c r="AB925" s="30" t="s">
        <v>1517</v>
      </c>
    </row>
    <row r="926" spans="1:28" ht="14.5" customHeight="1" x14ac:dyDescent="0.2">
      <c r="A926" s="34" t="s">
        <v>2092</v>
      </c>
      <c r="B926" s="30" t="s">
        <v>1475</v>
      </c>
      <c r="C926" s="30" t="s">
        <v>1740</v>
      </c>
      <c r="E926" s="29" t="s">
        <v>1741</v>
      </c>
      <c r="K926" s="29" t="s">
        <v>330</v>
      </c>
      <c r="L926" s="29" t="s">
        <v>115</v>
      </c>
      <c r="M926" s="40" t="s">
        <v>945</v>
      </c>
      <c r="N926" s="30">
        <v>2019</v>
      </c>
      <c r="Z926" s="35" t="str">
        <f t="shared" si="16"/>
        <v>Temnothorax</v>
      </c>
      <c r="AA926" s="30" t="s">
        <v>1475</v>
      </c>
      <c r="AB926" s="30" t="s">
        <v>1740</v>
      </c>
    </row>
    <row r="927" spans="1:28" ht="14.5" customHeight="1" x14ac:dyDescent="0.2">
      <c r="A927" s="26" t="s">
        <v>2091</v>
      </c>
      <c r="B927" s="30" t="s">
        <v>1475</v>
      </c>
      <c r="C927" s="30" t="s">
        <v>1739</v>
      </c>
      <c r="E927" s="29" t="s">
        <v>1738</v>
      </c>
      <c r="K927" s="29" t="s">
        <v>330</v>
      </c>
      <c r="L927" s="29" t="s">
        <v>115</v>
      </c>
      <c r="M927" s="40" t="s">
        <v>945</v>
      </c>
      <c r="N927" s="30">
        <v>2019</v>
      </c>
      <c r="Z927" s="35" t="str">
        <f t="shared" si="16"/>
        <v>Temnothorax</v>
      </c>
      <c r="AA927" s="30" t="s">
        <v>1475</v>
      </c>
      <c r="AB927" s="30" t="s">
        <v>1739</v>
      </c>
    </row>
    <row r="928" spans="1:28" ht="14.5" customHeight="1" x14ac:dyDescent="0.2">
      <c r="A928" s="26" t="s">
        <v>1919</v>
      </c>
      <c r="B928" s="30" t="s">
        <v>1475</v>
      </c>
      <c r="C928" s="30" t="s">
        <v>1476</v>
      </c>
      <c r="D928" s="40">
        <v>461</v>
      </c>
      <c r="E928" s="29" t="s">
        <v>1477</v>
      </c>
      <c r="F928" s="29" t="s">
        <v>1063</v>
      </c>
      <c r="K928" s="29" t="s">
        <v>4123</v>
      </c>
      <c r="L928" s="29" t="s">
        <v>3</v>
      </c>
      <c r="M928" t="s">
        <v>602</v>
      </c>
      <c r="N928" s="30"/>
      <c r="O928" s="30"/>
      <c r="Z928" s="35" t="str">
        <f t="shared" si="16"/>
        <v>Lasius</v>
      </c>
      <c r="AA928" s="30" t="s">
        <v>1475</v>
      </c>
      <c r="AB928" s="30" t="s">
        <v>1476</v>
      </c>
    </row>
    <row r="929" spans="1:28" ht="14.5" customHeight="1" x14ac:dyDescent="0.2">
      <c r="A929" s="26" t="s">
        <v>2083</v>
      </c>
      <c r="B929" s="30" t="s">
        <v>1475</v>
      </c>
      <c r="C929" s="30" t="s">
        <v>1476</v>
      </c>
      <c r="E929" s="29" t="s">
        <v>1728</v>
      </c>
      <c r="K929" s="29" t="s">
        <v>330</v>
      </c>
      <c r="L929" s="29" t="s">
        <v>3</v>
      </c>
      <c r="M929" s="40" t="s">
        <v>634</v>
      </c>
      <c r="N929" s="30">
        <v>2019</v>
      </c>
      <c r="Z929" s="35" t="str">
        <f t="shared" si="16"/>
        <v>Lasius</v>
      </c>
      <c r="AA929" s="30" t="s">
        <v>1475</v>
      </c>
      <c r="AB929" s="30" t="s">
        <v>1476</v>
      </c>
    </row>
    <row r="930" spans="1:28" ht="14.5" customHeight="1" x14ac:dyDescent="0.2">
      <c r="A930" s="34" t="s">
        <v>2933</v>
      </c>
      <c r="B930" s="30" t="s">
        <v>2466</v>
      </c>
      <c r="C930" s="30" t="s">
        <v>2491</v>
      </c>
      <c r="E930" s="29" t="s">
        <v>2492</v>
      </c>
      <c r="L930" s="29" t="s">
        <v>2</v>
      </c>
      <c r="M930" s="36"/>
      <c r="Z930" s="35">
        <f t="shared" si="16"/>
        <v>0</v>
      </c>
      <c r="AA930" s="30" t="s">
        <v>2466</v>
      </c>
      <c r="AB930" s="30" t="s">
        <v>2491</v>
      </c>
    </row>
    <row r="931" spans="1:28" ht="14.5" customHeight="1" x14ac:dyDescent="0.2">
      <c r="A931" s="26" t="s">
        <v>2943</v>
      </c>
      <c r="B931" s="30" t="s">
        <v>2466</v>
      </c>
      <c r="C931" s="30" t="s">
        <v>2510</v>
      </c>
      <c r="D931" s="29" t="s">
        <v>2783</v>
      </c>
      <c r="E931" s="29" t="s">
        <v>2511</v>
      </c>
      <c r="L931" s="29" t="s">
        <v>22</v>
      </c>
      <c r="M931" s="36"/>
      <c r="Z931" s="35">
        <f t="shared" si="16"/>
        <v>0</v>
      </c>
      <c r="AA931" s="30" t="s">
        <v>2466</v>
      </c>
      <c r="AB931" s="30" t="s">
        <v>2510</v>
      </c>
    </row>
    <row r="932" spans="1:28" ht="14.5" customHeight="1" x14ac:dyDescent="0.2">
      <c r="A932" s="34" t="s">
        <v>2944</v>
      </c>
      <c r="B932" s="30" t="s">
        <v>2466</v>
      </c>
      <c r="C932" s="30" t="s">
        <v>2510</v>
      </c>
      <c r="E932" s="29" t="s">
        <v>2512</v>
      </c>
      <c r="L932" s="29" t="s">
        <v>3</v>
      </c>
      <c r="M932" s="36"/>
      <c r="Z932" s="35">
        <f t="shared" si="16"/>
        <v>0</v>
      </c>
      <c r="AA932" s="30" t="s">
        <v>2466</v>
      </c>
      <c r="AB932" s="30" t="s">
        <v>2510</v>
      </c>
    </row>
    <row r="933" spans="1:28" ht="14.5" customHeight="1" x14ac:dyDescent="0.2">
      <c r="A933" s="34" t="s">
        <v>2945</v>
      </c>
      <c r="B933" s="30" t="s">
        <v>2466</v>
      </c>
      <c r="C933" s="30" t="s">
        <v>2510</v>
      </c>
      <c r="E933" s="29" t="s">
        <v>2513</v>
      </c>
      <c r="L933" s="29" t="s">
        <v>3</v>
      </c>
      <c r="M933" s="36"/>
      <c r="Z933" s="35">
        <f t="shared" si="16"/>
        <v>0</v>
      </c>
      <c r="AA933" s="30" t="s">
        <v>2466</v>
      </c>
      <c r="AB933" s="30" t="s">
        <v>2510</v>
      </c>
    </row>
    <row r="934" spans="1:28" ht="14.5" customHeight="1" x14ac:dyDescent="0.2">
      <c r="A934" s="26" t="s">
        <v>2919</v>
      </c>
      <c r="B934" s="30" t="s">
        <v>2466</v>
      </c>
      <c r="C934" s="30" t="s">
        <v>2469</v>
      </c>
      <c r="E934" s="29" t="s">
        <v>2470</v>
      </c>
      <c r="L934" s="29" t="s">
        <v>2</v>
      </c>
      <c r="M934" s="36"/>
      <c r="Z934" s="35">
        <f t="shared" si="16"/>
        <v>0</v>
      </c>
      <c r="AA934" s="30" t="s">
        <v>2466</v>
      </c>
      <c r="AB934" s="30" t="s">
        <v>2469</v>
      </c>
    </row>
    <row r="935" spans="1:28" ht="14.5" customHeight="1" x14ac:dyDescent="0.2">
      <c r="A935" s="34" t="s">
        <v>2920</v>
      </c>
      <c r="B935" s="30" t="s">
        <v>2466</v>
      </c>
      <c r="C935" s="30" t="s">
        <v>2469</v>
      </c>
      <c r="E935" s="29" t="s">
        <v>2471</v>
      </c>
      <c r="L935" s="29" t="s">
        <v>3</v>
      </c>
      <c r="M935" s="36"/>
      <c r="Z935" s="35">
        <f t="shared" si="16"/>
        <v>0</v>
      </c>
      <c r="AA935" s="30" t="s">
        <v>2466</v>
      </c>
      <c r="AB935" s="30" t="s">
        <v>2469</v>
      </c>
    </row>
    <row r="936" spans="1:28" ht="14.5" customHeight="1" x14ac:dyDescent="0.2">
      <c r="A936" s="34" t="s">
        <v>2921</v>
      </c>
      <c r="B936" s="30" t="s">
        <v>2466</v>
      </c>
      <c r="C936" s="30" t="s">
        <v>2469</v>
      </c>
      <c r="E936" s="29" t="s">
        <v>2472</v>
      </c>
      <c r="L936" s="29" t="s">
        <v>3</v>
      </c>
      <c r="M936" s="36"/>
      <c r="Z936" s="35">
        <f t="shared" ref="Z936:Z999" si="17">IF(LEFT(M936,4)=LEFT(L936,4),L936,0)</f>
        <v>0</v>
      </c>
      <c r="AA936" s="30" t="s">
        <v>2466</v>
      </c>
      <c r="AB936" s="30" t="s">
        <v>2469</v>
      </c>
    </row>
    <row r="937" spans="1:28" ht="14.5" customHeight="1" x14ac:dyDescent="0.2">
      <c r="A937" s="26" t="s">
        <v>2922</v>
      </c>
      <c r="B937" s="30" t="s">
        <v>2466</v>
      </c>
      <c r="C937" s="30" t="s">
        <v>2469</v>
      </c>
      <c r="E937" s="29" t="s">
        <v>2473</v>
      </c>
      <c r="L937" s="29" t="s">
        <v>22</v>
      </c>
      <c r="M937" s="36"/>
      <c r="Z937" s="35">
        <f t="shared" si="17"/>
        <v>0</v>
      </c>
      <c r="AA937" s="30" t="s">
        <v>2466</v>
      </c>
      <c r="AB937" s="30" t="s">
        <v>2469</v>
      </c>
    </row>
    <row r="938" spans="1:28" ht="14.5" customHeight="1" x14ac:dyDescent="0.2">
      <c r="A938" s="34" t="s">
        <v>2923</v>
      </c>
      <c r="B938" s="30" t="s">
        <v>2466</v>
      </c>
      <c r="C938" s="30" t="s">
        <v>2469</v>
      </c>
      <c r="E938" s="29" t="s">
        <v>2474</v>
      </c>
      <c r="L938" s="29" t="s">
        <v>22</v>
      </c>
      <c r="M938" s="36"/>
      <c r="Z938" s="35">
        <f t="shared" si="17"/>
        <v>0</v>
      </c>
      <c r="AA938" s="30" t="s">
        <v>2466</v>
      </c>
      <c r="AB938" s="30" t="s">
        <v>2469</v>
      </c>
    </row>
    <row r="939" spans="1:28" ht="14.5" customHeight="1" x14ac:dyDescent="0.2">
      <c r="A939" s="34" t="s">
        <v>2924</v>
      </c>
      <c r="B939" s="30" t="s">
        <v>2466</v>
      </c>
      <c r="C939" s="30" t="s">
        <v>2469</v>
      </c>
      <c r="E939" s="29" t="s">
        <v>2475</v>
      </c>
      <c r="L939" s="29" t="s">
        <v>22</v>
      </c>
      <c r="M939" s="36"/>
      <c r="Z939" s="35">
        <f t="shared" si="17"/>
        <v>0</v>
      </c>
      <c r="AA939" s="30" t="s">
        <v>2466</v>
      </c>
      <c r="AB939" s="30" t="s">
        <v>2469</v>
      </c>
    </row>
    <row r="940" spans="1:28" ht="14.5" customHeight="1" x14ac:dyDescent="0.2">
      <c r="A940" s="26" t="s">
        <v>2940</v>
      </c>
      <c r="B940" s="30" t="s">
        <v>2466</v>
      </c>
      <c r="C940" s="30" t="s">
        <v>2504</v>
      </c>
      <c r="E940" s="29" t="s">
        <v>2505</v>
      </c>
      <c r="K940" s="29" t="s">
        <v>330</v>
      </c>
      <c r="L940" s="29" t="s">
        <v>0</v>
      </c>
      <c r="M940" s="40" t="s">
        <v>743</v>
      </c>
      <c r="N940" s="30">
        <v>2019</v>
      </c>
      <c r="Z940" s="35" t="str">
        <f t="shared" si="17"/>
        <v>Myrmica</v>
      </c>
      <c r="AA940" s="30" t="s">
        <v>2466</v>
      </c>
      <c r="AB940" s="30" t="s">
        <v>2504</v>
      </c>
    </row>
    <row r="941" spans="1:28" ht="14.5" customHeight="1" x14ac:dyDescent="0.2">
      <c r="A941" s="34" t="s">
        <v>2938</v>
      </c>
      <c r="B941" s="30" t="s">
        <v>2466</v>
      </c>
      <c r="C941" s="30" t="s">
        <v>2500</v>
      </c>
      <c r="E941" s="29" t="s">
        <v>2501</v>
      </c>
      <c r="L941" s="29" t="s">
        <v>115</v>
      </c>
      <c r="M941" s="36"/>
      <c r="Z941" s="35">
        <f t="shared" si="17"/>
        <v>0</v>
      </c>
      <c r="AA941" s="30" t="s">
        <v>2466</v>
      </c>
      <c r="AB941" s="30" t="s">
        <v>2500</v>
      </c>
    </row>
    <row r="942" spans="1:28" ht="14.5" customHeight="1" x14ac:dyDescent="0.2">
      <c r="A942" s="26" t="s">
        <v>2925</v>
      </c>
      <c r="B942" s="30" t="s">
        <v>2466</v>
      </c>
      <c r="C942" s="30" t="s">
        <v>2476</v>
      </c>
      <c r="E942" s="29" t="s">
        <v>2477</v>
      </c>
      <c r="L942" s="29" t="s">
        <v>115</v>
      </c>
      <c r="M942" s="36"/>
      <c r="Z942" s="35">
        <f t="shared" si="17"/>
        <v>0</v>
      </c>
      <c r="AA942" s="30" t="s">
        <v>2466</v>
      </c>
      <c r="AB942" s="30" t="s">
        <v>2476</v>
      </c>
    </row>
    <row r="943" spans="1:28" ht="14.5" customHeight="1" x14ac:dyDescent="0.2">
      <c r="A943" s="26" t="s">
        <v>2934</v>
      </c>
      <c r="B943" s="30" t="s">
        <v>2466</v>
      </c>
      <c r="C943" s="30" t="s">
        <v>2493</v>
      </c>
      <c r="E943" s="29" t="s">
        <v>2494</v>
      </c>
      <c r="L943" s="29" t="s">
        <v>115</v>
      </c>
      <c r="M943" s="36"/>
      <c r="Z943" s="35">
        <f t="shared" si="17"/>
        <v>0</v>
      </c>
      <c r="AA943" s="30" t="s">
        <v>2466</v>
      </c>
      <c r="AB943" s="30" t="s">
        <v>2493</v>
      </c>
    </row>
    <row r="944" spans="1:28" ht="14.5" customHeight="1" x14ac:dyDescent="0.2">
      <c r="A944" s="34" t="s">
        <v>2927</v>
      </c>
      <c r="B944" s="30" t="s">
        <v>2466</v>
      </c>
      <c r="C944" s="30" t="s">
        <v>2480</v>
      </c>
      <c r="E944" s="29" t="s">
        <v>2481</v>
      </c>
      <c r="L944" s="29" t="s">
        <v>115</v>
      </c>
      <c r="M944" s="36"/>
      <c r="Z944" s="35">
        <f t="shared" si="17"/>
        <v>0</v>
      </c>
      <c r="AA944" s="30" t="s">
        <v>2466</v>
      </c>
      <c r="AB944" s="30" t="s">
        <v>2480</v>
      </c>
    </row>
    <row r="945" spans="1:28" ht="14.5" customHeight="1" x14ac:dyDescent="0.2">
      <c r="A945" s="34" t="s">
        <v>2926</v>
      </c>
      <c r="B945" s="30" t="s">
        <v>2466</v>
      </c>
      <c r="C945" s="30" t="s">
        <v>2478</v>
      </c>
      <c r="E945" s="29" t="s">
        <v>2479</v>
      </c>
      <c r="L945" s="29" t="s">
        <v>2</v>
      </c>
      <c r="M945" s="36"/>
      <c r="Z945" s="35">
        <f t="shared" si="17"/>
        <v>0</v>
      </c>
      <c r="AA945" s="30" t="s">
        <v>2466</v>
      </c>
      <c r="AB945" s="30" t="s">
        <v>2478</v>
      </c>
    </row>
    <row r="946" spans="1:28" ht="14.5" customHeight="1" x14ac:dyDescent="0.2">
      <c r="A946" s="34" t="s">
        <v>2935</v>
      </c>
      <c r="B946" s="30" t="s">
        <v>2466</v>
      </c>
      <c r="C946" s="30" t="s">
        <v>2495</v>
      </c>
      <c r="E946" s="29" t="s">
        <v>2496</v>
      </c>
      <c r="L946" s="29" t="s">
        <v>115</v>
      </c>
      <c r="M946" s="36"/>
      <c r="Z946" s="35">
        <f t="shared" si="17"/>
        <v>0</v>
      </c>
      <c r="AA946" s="30" t="s">
        <v>2466</v>
      </c>
      <c r="AB946" s="30" t="s">
        <v>2495</v>
      </c>
    </row>
    <row r="947" spans="1:28" ht="14.5" customHeight="1" x14ac:dyDescent="0.2">
      <c r="A947" s="34" t="s">
        <v>2939</v>
      </c>
      <c r="B947" s="30" t="s">
        <v>2466</v>
      </c>
      <c r="C947" s="30" t="s">
        <v>2502</v>
      </c>
      <c r="E947" s="29" t="s">
        <v>2503</v>
      </c>
      <c r="L947" s="29" t="s">
        <v>115</v>
      </c>
      <c r="M947" s="36"/>
      <c r="Z947" s="35">
        <f t="shared" si="17"/>
        <v>0</v>
      </c>
      <c r="AA947" s="30" t="s">
        <v>2466</v>
      </c>
      <c r="AB947" s="30" t="s">
        <v>2502</v>
      </c>
    </row>
    <row r="948" spans="1:28" ht="14.5" customHeight="1" x14ac:dyDescent="0.2">
      <c r="A948" s="26" t="s">
        <v>2928</v>
      </c>
      <c r="B948" s="30" t="s">
        <v>2466</v>
      </c>
      <c r="C948" s="30" t="s">
        <v>2482</v>
      </c>
      <c r="E948" s="29" t="s">
        <v>2483</v>
      </c>
      <c r="L948" s="29" t="s">
        <v>115</v>
      </c>
      <c r="M948" s="36"/>
      <c r="Z948" s="35">
        <f t="shared" si="17"/>
        <v>0</v>
      </c>
      <c r="AA948" s="30" t="s">
        <v>2466</v>
      </c>
      <c r="AB948" s="30" t="s">
        <v>2482</v>
      </c>
    </row>
    <row r="949" spans="1:28" ht="14.5" customHeight="1" x14ac:dyDescent="0.2">
      <c r="A949" s="34" t="s">
        <v>2929</v>
      </c>
      <c r="B949" s="30" t="s">
        <v>2466</v>
      </c>
      <c r="C949" s="30" t="s">
        <v>2482</v>
      </c>
      <c r="E949" s="29" t="s">
        <v>2484</v>
      </c>
      <c r="L949" s="29" t="s">
        <v>115</v>
      </c>
      <c r="M949" s="36"/>
      <c r="Z949" s="35">
        <f t="shared" si="17"/>
        <v>0</v>
      </c>
      <c r="AA949" s="30" t="s">
        <v>2466</v>
      </c>
      <c r="AB949" s="30" t="s">
        <v>2482</v>
      </c>
    </row>
    <row r="950" spans="1:28" ht="14.5" customHeight="1" x14ac:dyDescent="0.2">
      <c r="A950" s="26" t="s">
        <v>2931</v>
      </c>
      <c r="B950" s="30" t="s">
        <v>2466</v>
      </c>
      <c r="C950" s="30" t="s">
        <v>2487</v>
      </c>
      <c r="E950" s="29" t="s">
        <v>2488</v>
      </c>
      <c r="K950" s="29" t="s">
        <v>330</v>
      </c>
      <c r="L950" s="29" t="s">
        <v>3</v>
      </c>
      <c r="M950" s="40" t="s">
        <v>579</v>
      </c>
      <c r="N950" s="29" t="s">
        <v>4122</v>
      </c>
      <c r="Z950" s="35" t="str">
        <f t="shared" si="17"/>
        <v>Lasius</v>
      </c>
      <c r="AA950" s="30" t="s">
        <v>2466</v>
      </c>
      <c r="AB950" s="30" t="s">
        <v>2487</v>
      </c>
    </row>
    <row r="951" spans="1:28" ht="14.5" customHeight="1" x14ac:dyDescent="0.2">
      <c r="A951" s="34" t="s">
        <v>2936</v>
      </c>
      <c r="B951" s="30" t="s">
        <v>2466</v>
      </c>
      <c r="C951" s="30" t="s">
        <v>2497</v>
      </c>
      <c r="E951" s="29" t="s">
        <v>2498</v>
      </c>
      <c r="K951" s="29" t="s">
        <v>330</v>
      </c>
      <c r="L951" s="29" t="s">
        <v>0</v>
      </c>
      <c r="M951" s="40" t="s">
        <v>743</v>
      </c>
      <c r="N951" s="30">
        <v>2019</v>
      </c>
      <c r="Z951" s="35" t="str">
        <f t="shared" si="17"/>
        <v>Myrmica</v>
      </c>
      <c r="AA951" s="30" t="s">
        <v>2466</v>
      </c>
      <c r="AB951" s="30" t="s">
        <v>2497</v>
      </c>
    </row>
    <row r="952" spans="1:28" ht="14.5" customHeight="1" x14ac:dyDescent="0.2">
      <c r="A952" s="26" t="s">
        <v>2937</v>
      </c>
      <c r="B952" s="30" t="s">
        <v>2466</v>
      </c>
      <c r="C952" s="30" t="s">
        <v>2497</v>
      </c>
      <c r="E952" s="29" t="s">
        <v>2499</v>
      </c>
      <c r="K952" s="29" t="s">
        <v>330</v>
      </c>
      <c r="L952" s="29" t="s">
        <v>830</v>
      </c>
      <c r="M952" s="40" t="s">
        <v>829</v>
      </c>
      <c r="N952" s="29" t="s">
        <v>4122</v>
      </c>
      <c r="Z952" s="35" t="str">
        <f t="shared" si="17"/>
        <v>Solenopsis</v>
      </c>
      <c r="AA952" s="30" t="s">
        <v>2466</v>
      </c>
      <c r="AB952" s="30" t="s">
        <v>2497</v>
      </c>
    </row>
    <row r="953" spans="1:28" ht="14.5" customHeight="1" x14ac:dyDescent="0.2">
      <c r="A953" s="34" t="s">
        <v>2930</v>
      </c>
      <c r="B953" s="30" t="s">
        <v>2466</v>
      </c>
      <c r="C953" s="30" t="s">
        <v>2485</v>
      </c>
      <c r="E953" s="29" t="s">
        <v>2486</v>
      </c>
      <c r="K953" s="29" t="s">
        <v>330</v>
      </c>
      <c r="L953" s="29" t="s">
        <v>830</v>
      </c>
      <c r="M953" s="40" t="s">
        <v>829</v>
      </c>
      <c r="N953" s="29" t="s">
        <v>4122</v>
      </c>
      <c r="Z953" s="35" t="str">
        <f t="shared" si="17"/>
        <v>Solenopsis</v>
      </c>
      <c r="AA953" s="30" t="s">
        <v>2466</v>
      </c>
      <c r="AB953" s="30" t="s">
        <v>2485</v>
      </c>
    </row>
    <row r="954" spans="1:28" ht="14.5" customHeight="1" x14ac:dyDescent="0.2">
      <c r="A954" s="34" t="s">
        <v>2941</v>
      </c>
      <c r="B954" s="30" t="s">
        <v>2466</v>
      </c>
      <c r="C954" s="30" t="s">
        <v>2506</v>
      </c>
      <c r="E954" s="29" t="s">
        <v>2507</v>
      </c>
      <c r="K954" s="30" t="s">
        <v>330</v>
      </c>
      <c r="L954" s="38" t="s">
        <v>432</v>
      </c>
      <c r="M954" s="40" t="s">
        <v>524</v>
      </c>
      <c r="N954" s="30">
        <v>2019</v>
      </c>
      <c r="Z954" s="35" t="str">
        <f t="shared" si="17"/>
        <v>Formica</v>
      </c>
      <c r="AA954" s="30" t="s">
        <v>2466</v>
      </c>
      <c r="AB954" s="30" t="s">
        <v>2506</v>
      </c>
    </row>
    <row r="955" spans="1:28" ht="14.5" customHeight="1" x14ac:dyDescent="0.2">
      <c r="A955" s="34" t="s">
        <v>2942</v>
      </c>
      <c r="B955" s="30" t="s">
        <v>2466</v>
      </c>
      <c r="C955" s="30" t="s">
        <v>2508</v>
      </c>
      <c r="E955" s="29" t="s">
        <v>2509</v>
      </c>
      <c r="L955" s="29" t="s">
        <v>12</v>
      </c>
      <c r="M955" s="36"/>
      <c r="Z955" s="35">
        <f t="shared" si="17"/>
        <v>0</v>
      </c>
      <c r="AA955" s="30" t="s">
        <v>2466</v>
      </c>
      <c r="AB955" s="30" t="s">
        <v>2508</v>
      </c>
    </row>
    <row r="956" spans="1:28" ht="14.5" customHeight="1" x14ac:dyDescent="0.2">
      <c r="A956" s="34" t="s">
        <v>2932</v>
      </c>
      <c r="B956" s="30" t="s">
        <v>2466</v>
      </c>
      <c r="C956" s="30" t="s">
        <v>2489</v>
      </c>
      <c r="E956" s="29" t="s">
        <v>2490</v>
      </c>
      <c r="L956" s="29" t="s">
        <v>29</v>
      </c>
      <c r="M956" s="36"/>
      <c r="Z956" s="35">
        <f t="shared" si="17"/>
        <v>0</v>
      </c>
      <c r="AA956" s="30" t="s">
        <v>2466</v>
      </c>
      <c r="AB956" s="30" t="s">
        <v>2489</v>
      </c>
    </row>
    <row r="957" spans="1:28" ht="14.5" customHeight="1" x14ac:dyDescent="0.2">
      <c r="A957" s="34" t="s">
        <v>2918</v>
      </c>
      <c r="B957" s="30" t="s">
        <v>2466</v>
      </c>
      <c r="C957" s="30" t="s">
        <v>2468</v>
      </c>
      <c r="E957" s="29" t="s">
        <v>2467</v>
      </c>
      <c r="L957" s="29" t="s">
        <v>29</v>
      </c>
      <c r="M957" s="36"/>
      <c r="Z957" s="35">
        <f t="shared" si="17"/>
        <v>0</v>
      </c>
      <c r="AA957" s="30" t="s">
        <v>2466</v>
      </c>
      <c r="AB957" s="30" t="s">
        <v>2468</v>
      </c>
    </row>
    <row r="958" spans="1:28" ht="14.5" customHeight="1" x14ac:dyDescent="0.2">
      <c r="A958" s="34" t="s">
        <v>3802</v>
      </c>
      <c r="B958" s="30" t="s">
        <v>3258</v>
      </c>
      <c r="C958" s="30" t="s">
        <v>3270</v>
      </c>
      <c r="D958" s="29" t="s">
        <v>2794</v>
      </c>
      <c r="E958" s="29" t="s">
        <v>3271</v>
      </c>
      <c r="L958" s="29" t="s">
        <v>3</v>
      </c>
      <c r="M958" s="36"/>
      <c r="Z958" s="35">
        <f t="shared" si="17"/>
        <v>0</v>
      </c>
      <c r="AA958" s="30" t="s">
        <v>3258</v>
      </c>
      <c r="AB958" s="30" t="s">
        <v>3270</v>
      </c>
    </row>
    <row r="959" spans="1:28" x14ac:dyDescent="0.2">
      <c r="A959" s="34" t="s">
        <v>3803</v>
      </c>
      <c r="B959" s="30" t="s">
        <v>3258</v>
      </c>
      <c r="C959" s="30" t="s">
        <v>3270</v>
      </c>
      <c r="E959" s="29" t="s">
        <v>3272</v>
      </c>
      <c r="L959" s="29" t="s">
        <v>3</v>
      </c>
      <c r="M959" s="36"/>
      <c r="Z959" s="35">
        <f t="shared" si="17"/>
        <v>0</v>
      </c>
      <c r="AA959" s="30" t="s">
        <v>3258</v>
      </c>
      <c r="AB959" s="30" t="s">
        <v>3270</v>
      </c>
    </row>
    <row r="960" spans="1:28" x14ac:dyDescent="0.2">
      <c r="A960" s="34" t="s">
        <v>3798</v>
      </c>
      <c r="B960" s="30" t="s">
        <v>3258</v>
      </c>
      <c r="C960" s="30" t="s">
        <v>3263</v>
      </c>
      <c r="E960" s="29" t="s">
        <v>3264</v>
      </c>
      <c r="L960" s="29" t="s">
        <v>3</v>
      </c>
      <c r="M960" s="36"/>
      <c r="Z960" s="35">
        <f t="shared" si="17"/>
        <v>0</v>
      </c>
      <c r="AA960" s="30" t="s">
        <v>3258</v>
      </c>
      <c r="AB960" s="30" t="s">
        <v>3263</v>
      </c>
    </row>
    <row r="961" spans="1:28" x14ac:dyDescent="0.2">
      <c r="A961" s="34" t="s">
        <v>3800</v>
      </c>
      <c r="B961" s="30" t="s">
        <v>3258</v>
      </c>
      <c r="C961" s="30" t="s">
        <v>3267</v>
      </c>
      <c r="E961" s="29" t="s">
        <v>3268</v>
      </c>
      <c r="L961" s="29" t="s">
        <v>3</v>
      </c>
      <c r="M961" s="36"/>
      <c r="Z961" s="35">
        <f t="shared" si="17"/>
        <v>0</v>
      </c>
      <c r="AA961" s="30" t="s">
        <v>3258</v>
      </c>
      <c r="AB961" s="30" t="s">
        <v>3267</v>
      </c>
    </row>
    <row r="962" spans="1:28" x14ac:dyDescent="0.2">
      <c r="A962" s="34" t="s">
        <v>3801</v>
      </c>
      <c r="B962" s="30" t="s">
        <v>3258</v>
      </c>
      <c r="C962" s="30" t="s">
        <v>3267</v>
      </c>
      <c r="E962" s="29" t="s">
        <v>3269</v>
      </c>
      <c r="L962" s="29" t="s">
        <v>3</v>
      </c>
      <c r="M962" s="36"/>
      <c r="Z962" s="35">
        <f t="shared" si="17"/>
        <v>0</v>
      </c>
      <c r="AA962" s="30" t="s">
        <v>3258</v>
      </c>
      <c r="AB962" s="30" t="s">
        <v>3267</v>
      </c>
    </row>
    <row r="963" spans="1:28" x14ac:dyDescent="0.2">
      <c r="A963" s="34" t="s">
        <v>3797</v>
      </c>
      <c r="B963" s="30" t="s">
        <v>3258</v>
      </c>
      <c r="C963" s="30" t="s">
        <v>3261</v>
      </c>
      <c r="E963" s="29" t="s">
        <v>3262</v>
      </c>
      <c r="L963" s="29" t="s">
        <v>115</v>
      </c>
      <c r="M963" s="36"/>
      <c r="Z963" s="35">
        <f t="shared" si="17"/>
        <v>0</v>
      </c>
      <c r="AA963" s="30" t="s">
        <v>3258</v>
      </c>
      <c r="AB963" s="30" t="s">
        <v>3261</v>
      </c>
    </row>
    <row r="964" spans="1:28" x14ac:dyDescent="0.2">
      <c r="A964" s="34" t="s">
        <v>3799</v>
      </c>
      <c r="B964" s="30" t="s">
        <v>3258</v>
      </c>
      <c r="C964" s="30" t="s">
        <v>3265</v>
      </c>
      <c r="E964" s="29" t="s">
        <v>3266</v>
      </c>
      <c r="L964" s="29" t="s">
        <v>3</v>
      </c>
      <c r="M964" s="36"/>
      <c r="Z964" s="35">
        <f t="shared" si="17"/>
        <v>0</v>
      </c>
      <c r="AA964" s="30" t="s">
        <v>3258</v>
      </c>
      <c r="AB964" s="30" t="s">
        <v>3265</v>
      </c>
    </row>
    <row r="965" spans="1:28" x14ac:dyDescent="0.2">
      <c r="A965" s="34" t="s">
        <v>3796</v>
      </c>
      <c r="B965" s="30" t="s">
        <v>3258</v>
      </c>
      <c r="C965" s="30" t="s">
        <v>3259</v>
      </c>
      <c r="E965" s="29" t="s">
        <v>3260</v>
      </c>
      <c r="K965" s="29" t="s">
        <v>330</v>
      </c>
      <c r="L965" s="29" t="s">
        <v>3</v>
      </c>
      <c r="M965" s="40" t="s">
        <v>607</v>
      </c>
      <c r="N965" s="30">
        <v>2019</v>
      </c>
      <c r="Z965" s="35" t="str">
        <f t="shared" si="17"/>
        <v>Lasius</v>
      </c>
      <c r="AA965" s="30" t="s">
        <v>3258</v>
      </c>
      <c r="AB965" s="30" t="s">
        <v>3259</v>
      </c>
    </row>
    <row r="966" spans="1:28" x14ac:dyDescent="0.2">
      <c r="A966" s="34" t="s">
        <v>3135</v>
      </c>
      <c r="B966" s="30" t="s">
        <v>1466</v>
      </c>
      <c r="C966" s="30" t="s">
        <v>3109</v>
      </c>
      <c r="E966" s="29" t="s">
        <v>3110</v>
      </c>
      <c r="K966" s="29" t="s">
        <v>330</v>
      </c>
      <c r="L966" s="29" t="s">
        <v>3</v>
      </c>
      <c r="M966" s="40" t="s">
        <v>634</v>
      </c>
      <c r="N966" s="29" t="s">
        <v>4122</v>
      </c>
      <c r="Z966" s="35" t="str">
        <f t="shared" si="17"/>
        <v>Lasius</v>
      </c>
      <c r="AA966" s="30" t="s">
        <v>1466</v>
      </c>
      <c r="AB966" s="30" t="s">
        <v>3109</v>
      </c>
    </row>
    <row r="967" spans="1:28" x14ac:dyDescent="0.2">
      <c r="A967" s="34" t="s">
        <v>3136</v>
      </c>
      <c r="B967" s="30" t="s">
        <v>1466</v>
      </c>
      <c r="C967" s="30" t="s">
        <v>3109</v>
      </c>
      <c r="E967" s="29" t="s">
        <v>3111</v>
      </c>
      <c r="L967" s="29" t="s">
        <v>29</v>
      </c>
      <c r="M967" s="36"/>
      <c r="Z967" s="35">
        <f t="shared" si="17"/>
        <v>0</v>
      </c>
      <c r="AA967" s="30" t="s">
        <v>1466</v>
      </c>
      <c r="AB967" s="30" t="s">
        <v>3109</v>
      </c>
    </row>
    <row r="968" spans="1:28" x14ac:dyDescent="0.2">
      <c r="A968" s="34" t="s">
        <v>1914</v>
      </c>
      <c r="B968" s="30" t="s">
        <v>1466</v>
      </c>
      <c r="C968" s="30" t="s">
        <v>1469</v>
      </c>
      <c r="D968" s="40">
        <v>754</v>
      </c>
      <c r="E968" s="29" t="s">
        <v>1470</v>
      </c>
      <c r="F968" s="29" t="s">
        <v>1063</v>
      </c>
      <c r="K968" s="29" t="s">
        <v>4123</v>
      </c>
      <c r="L968" s="29" t="s">
        <v>3</v>
      </c>
      <c r="M968" t="s">
        <v>602</v>
      </c>
      <c r="N968" s="30"/>
      <c r="O968" s="30"/>
      <c r="Z968" s="35" t="str">
        <f t="shared" si="17"/>
        <v>Lasius</v>
      </c>
      <c r="AA968" s="30" t="s">
        <v>1466</v>
      </c>
      <c r="AB968" s="30" t="s">
        <v>1469</v>
      </c>
    </row>
    <row r="969" spans="1:28" x14ac:dyDescent="0.2">
      <c r="A969" s="26" t="s">
        <v>1915</v>
      </c>
      <c r="B969" s="30" t="s">
        <v>1466</v>
      </c>
      <c r="C969" s="30" t="s">
        <v>1469</v>
      </c>
      <c r="D969" s="40">
        <v>754</v>
      </c>
      <c r="E969" s="29" t="s">
        <v>1471</v>
      </c>
      <c r="F969" s="29" t="s">
        <v>1063</v>
      </c>
      <c r="K969" s="29" t="s">
        <v>4123</v>
      </c>
      <c r="L969" s="29" t="s">
        <v>3</v>
      </c>
      <c r="M969" t="s">
        <v>602</v>
      </c>
      <c r="N969" s="30"/>
      <c r="O969" s="30"/>
      <c r="Z969" s="35" t="str">
        <f t="shared" si="17"/>
        <v>Lasius</v>
      </c>
      <c r="AA969" s="30" t="s">
        <v>1466</v>
      </c>
      <c r="AB969" s="30" t="s">
        <v>1469</v>
      </c>
    </row>
    <row r="970" spans="1:28" x14ac:dyDescent="0.2">
      <c r="A970" s="34" t="s">
        <v>1916</v>
      </c>
      <c r="B970" s="30" t="s">
        <v>1466</v>
      </c>
      <c r="C970" s="30" t="s">
        <v>1469</v>
      </c>
      <c r="D970" s="40">
        <v>754</v>
      </c>
      <c r="E970" s="29" t="s">
        <v>1472</v>
      </c>
      <c r="F970" s="29" t="s">
        <v>1063</v>
      </c>
      <c r="K970" s="29" t="s">
        <v>4123</v>
      </c>
      <c r="L970" s="29" t="s">
        <v>3</v>
      </c>
      <c r="M970" t="s">
        <v>602</v>
      </c>
      <c r="N970" s="30"/>
      <c r="O970" s="30"/>
      <c r="Z970" s="35" t="str">
        <f t="shared" si="17"/>
        <v>Lasius</v>
      </c>
      <c r="AA970" s="30" t="s">
        <v>1466</v>
      </c>
      <c r="AB970" s="30" t="s">
        <v>1469</v>
      </c>
    </row>
    <row r="971" spans="1:28" x14ac:dyDescent="0.2">
      <c r="A971" s="26" t="s">
        <v>1917</v>
      </c>
      <c r="B971" s="30" t="s">
        <v>1466</v>
      </c>
      <c r="C971" s="30" t="s">
        <v>1469</v>
      </c>
      <c r="D971" s="40">
        <v>754</v>
      </c>
      <c r="E971" s="29" t="s">
        <v>1473</v>
      </c>
      <c r="F971" s="29" t="s">
        <v>1063</v>
      </c>
      <c r="K971" s="29" t="s">
        <v>4123</v>
      </c>
      <c r="L971" s="29" t="s">
        <v>3</v>
      </c>
      <c r="M971" t="s">
        <v>602</v>
      </c>
      <c r="N971" s="30"/>
      <c r="O971" s="30"/>
      <c r="Z971" s="35" t="str">
        <f t="shared" si="17"/>
        <v>Lasius</v>
      </c>
      <c r="AA971" s="30" t="s">
        <v>1466</v>
      </c>
      <c r="AB971" s="30" t="s">
        <v>1469</v>
      </c>
    </row>
    <row r="972" spans="1:28" x14ac:dyDescent="0.2">
      <c r="A972" s="34" t="s">
        <v>1918</v>
      </c>
      <c r="B972" s="30" t="s">
        <v>1466</v>
      </c>
      <c r="C972" s="30" t="s">
        <v>1469</v>
      </c>
      <c r="D972" s="40">
        <v>754</v>
      </c>
      <c r="E972" s="29" t="s">
        <v>1474</v>
      </c>
      <c r="F972" s="29" t="s">
        <v>1063</v>
      </c>
      <c r="K972" s="29" t="s">
        <v>4123</v>
      </c>
      <c r="L972" s="29" t="s">
        <v>3</v>
      </c>
      <c r="M972" t="s">
        <v>602</v>
      </c>
      <c r="N972" s="30"/>
      <c r="O972" s="30"/>
      <c r="Z972" s="35" t="str">
        <f t="shared" si="17"/>
        <v>Lasius</v>
      </c>
      <c r="AA972" s="30" t="s">
        <v>1466</v>
      </c>
      <c r="AB972" s="30" t="s">
        <v>1469</v>
      </c>
    </row>
    <row r="973" spans="1:28" x14ac:dyDescent="0.2">
      <c r="A973" s="26" t="s">
        <v>1913</v>
      </c>
      <c r="B973" s="30" t="s">
        <v>1466</v>
      </c>
      <c r="C973" s="30" t="s">
        <v>1468</v>
      </c>
      <c r="D973" s="40">
        <v>754</v>
      </c>
      <c r="E973" s="29" t="s">
        <v>1467</v>
      </c>
      <c r="F973" s="29" t="s">
        <v>1063</v>
      </c>
      <c r="K973" s="29" t="s">
        <v>4123</v>
      </c>
      <c r="L973" s="29" t="s">
        <v>3</v>
      </c>
      <c r="M973" t="s">
        <v>602</v>
      </c>
      <c r="N973" s="30"/>
      <c r="O973" s="30"/>
      <c r="Z973" s="35" t="str">
        <f t="shared" si="17"/>
        <v>Lasius</v>
      </c>
      <c r="AA973" s="30" t="s">
        <v>1466</v>
      </c>
      <c r="AB973" s="30" t="s">
        <v>1468</v>
      </c>
    </row>
    <row r="974" spans="1:28" x14ac:dyDescent="0.2">
      <c r="A974" s="34" t="s">
        <v>3144</v>
      </c>
      <c r="B974" s="30" t="s">
        <v>1466</v>
      </c>
      <c r="C974" s="30" t="s">
        <v>1468</v>
      </c>
      <c r="E974" s="29" t="s">
        <v>3122</v>
      </c>
      <c r="K974" s="29" t="s">
        <v>330</v>
      </c>
      <c r="L974" s="29" t="s">
        <v>3</v>
      </c>
      <c r="M974" s="40" t="s">
        <v>634</v>
      </c>
      <c r="N974" s="29" t="s">
        <v>4122</v>
      </c>
      <c r="Z974" s="35" t="str">
        <f t="shared" si="17"/>
        <v>Lasius</v>
      </c>
      <c r="AA974" s="30" t="s">
        <v>1466</v>
      </c>
      <c r="AB974" s="30" t="s">
        <v>1468</v>
      </c>
    </row>
    <row r="975" spans="1:28" x14ac:dyDescent="0.2">
      <c r="A975" s="34" t="s">
        <v>3145</v>
      </c>
      <c r="B975" s="30" t="s">
        <v>1466</v>
      </c>
      <c r="C975" s="30" t="s">
        <v>1468</v>
      </c>
      <c r="E975" s="29" t="s">
        <v>3123</v>
      </c>
      <c r="K975" s="29" t="s">
        <v>330</v>
      </c>
      <c r="L975" s="29" t="s">
        <v>3</v>
      </c>
      <c r="M975" s="40" t="s">
        <v>634</v>
      </c>
      <c r="N975" s="29" t="s">
        <v>4122</v>
      </c>
      <c r="Z975" s="35" t="str">
        <f t="shared" si="17"/>
        <v>Lasius</v>
      </c>
      <c r="AA975" s="30" t="s">
        <v>1466</v>
      </c>
      <c r="AB975" s="30" t="s">
        <v>1468</v>
      </c>
    </row>
    <row r="976" spans="1:28" x14ac:dyDescent="0.2">
      <c r="A976" s="26" t="s">
        <v>3146</v>
      </c>
      <c r="B976" s="30" t="s">
        <v>1466</v>
      </c>
      <c r="C976" s="30" t="s">
        <v>1468</v>
      </c>
      <c r="D976" s="30"/>
      <c r="E976" s="30" t="s">
        <v>3124</v>
      </c>
      <c r="K976" s="29" t="s">
        <v>330</v>
      </c>
      <c r="L976" s="29" t="s">
        <v>3</v>
      </c>
      <c r="M976" s="40" t="s">
        <v>634</v>
      </c>
      <c r="N976" s="29" t="s">
        <v>4122</v>
      </c>
      <c r="Z976" s="35" t="str">
        <f t="shared" si="17"/>
        <v>Lasius</v>
      </c>
      <c r="AA976" s="30" t="s">
        <v>1466</v>
      </c>
      <c r="AB976" s="30" t="s">
        <v>1468</v>
      </c>
    </row>
    <row r="977" spans="1:28" x14ac:dyDescent="0.2">
      <c r="A977" s="34" t="s">
        <v>3147</v>
      </c>
      <c r="B977" s="30" t="s">
        <v>1466</v>
      </c>
      <c r="C977" s="30" t="s">
        <v>1468</v>
      </c>
      <c r="E977" s="29" t="s">
        <v>3125</v>
      </c>
      <c r="K977" s="29" t="s">
        <v>330</v>
      </c>
      <c r="L977" s="29" t="s">
        <v>3</v>
      </c>
      <c r="M977" s="40" t="s">
        <v>634</v>
      </c>
      <c r="N977" s="29" t="s">
        <v>4122</v>
      </c>
      <c r="Z977" s="35" t="str">
        <f t="shared" si="17"/>
        <v>Lasius</v>
      </c>
      <c r="AA977" s="30" t="s">
        <v>1466</v>
      </c>
      <c r="AB977" s="30" t="s">
        <v>1468</v>
      </c>
    </row>
    <row r="978" spans="1:28" x14ac:dyDescent="0.2">
      <c r="A978" s="34" t="s">
        <v>3148</v>
      </c>
      <c r="B978" s="30" t="s">
        <v>1466</v>
      </c>
      <c r="C978" s="30" t="s">
        <v>3126</v>
      </c>
      <c r="E978" s="29" t="s">
        <v>3127</v>
      </c>
      <c r="K978" s="30" t="s">
        <v>330</v>
      </c>
      <c r="L978" s="38" t="s">
        <v>432</v>
      </c>
      <c r="M978" s="40" t="s">
        <v>519</v>
      </c>
      <c r="N978" s="30">
        <v>2019</v>
      </c>
      <c r="Z978" s="35" t="str">
        <f t="shared" si="17"/>
        <v>Formica</v>
      </c>
      <c r="AA978" s="30" t="s">
        <v>1466</v>
      </c>
      <c r="AB978" s="30" t="s">
        <v>3126</v>
      </c>
    </row>
    <row r="979" spans="1:28" x14ac:dyDescent="0.2">
      <c r="A979" s="26" t="s">
        <v>3143</v>
      </c>
      <c r="B979" s="30" t="s">
        <v>1466</v>
      </c>
      <c r="C979" s="30" t="s">
        <v>3120</v>
      </c>
      <c r="E979" s="29" t="s">
        <v>3121</v>
      </c>
      <c r="K979" s="29" t="s">
        <v>330</v>
      </c>
      <c r="L979" s="29" t="s">
        <v>3</v>
      </c>
      <c r="M979" s="40" t="s">
        <v>634</v>
      </c>
      <c r="N979" s="29" t="s">
        <v>4122</v>
      </c>
      <c r="Z979" s="35" t="str">
        <f t="shared" si="17"/>
        <v>Lasius</v>
      </c>
      <c r="AA979" s="30" t="s">
        <v>1466</v>
      </c>
      <c r="AB979" s="30" t="s">
        <v>3120</v>
      </c>
    </row>
    <row r="980" spans="1:28" x14ac:dyDescent="0.2">
      <c r="A980" s="34" t="s">
        <v>3142</v>
      </c>
      <c r="B980" s="30" t="s">
        <v>1466</v>
      </c>
      <c r="C980" s="30" t="s">
        <v>3118</v>
      </c>
      <c r="E980" s="29" t="s">
        <v>3119</v>
      </c>
      <c r="K980" s="29" t="s">
        <v>330</v>
      </c>
      <c r="L980" s="29" t="s">
        <v>3</v>
      </c>
      <c r="M980" s="40" t="s">
        <v>634</v>
      </c>
      <c r="N980" s="29" t="s">
        <v>4122</v>
      </c>
      <c r="Z980" s="35" t="str">
        <f t="shared" si="17"/>
        <v>Lasius</v>
      </c>
      <c r="AA980" s="30" t="s">
        <v>1466</v>
      </c>
      <c r="AB980" s="30" t="s">
        <v>3118</v>
      </c>
    </row>
    <row r="981" spans="1:28" x14ac:dyDescent="0.2">
      <c r="A981" s="34" t="s">
        <v>1940</v>
      </c>
      <c r="B981" s="30" t="s">
        <v>1466</v>
      </c>
      <c r="C981" s="30" t="s">
        <v>1521</v>
      </c>
      <c r="E981" s="29" t="s">
        <v>1523</v>
      </c>
      <c r="K981" s="29" t="s">
        <v>330</v>
      </c>
      <c r="L981" s="29" t="s">
        <v>0</v>
      </c>
      <c r="M981" s="40" t="s">
        <v>763</v>
      </c>
      <c r="N981" s="30">
        <v>2019</v>
      </c>
      <c r="Z981" s="35" t="str">
        <f t="shared" si="17"/>
        <v>Myrmica</v>
      </c>
      <c r="AA981" s="30" t="s">
        <v>1466</v>
      </c>
      <c r="AB981" s="30" t="s">
        <v>1521</v>
      </c>
    </row>
    <row r="982" spans="1:28" x14ac:dyDescent="0.2">
      <c r="A982" s="26" t="s">
        <v>1941</v>
      </c>
      <c r="B982" s="30" t="s">
        <v>1466</v>
      </c>
      <c r="C982" s="30" t="s">
        <v>1521</v>
      </c>
      <c r="E982" s="29" t="s">
        <v>1522</v>
      </c>
      <c r="K982" s="29" t="s">
        <v>330</v>
      </c>
      <c r="L982" s="29" t="s">
        <v>0</v>
      </c>
      <c r="M982" s="40" t="s">
        <v>763</v>
      </c>
      <c r="N982" s="30">
        <v>2019</v>
      </c>
      <c r="Z982" s="35" t="str">
        <f t="shared" si="17"/>
        <v>Myrmica</v>
      </c>
      <c r="AA982" s="30" t="s">
        <v>1466</v>
      </c>
      <c r="AB982" s="30" t="s">
        <v>1521</v>
      </c>
    </row>
    <row r="983" spans="1:28" x14ac:dyDescent="0.2">
      <c r="A983" s="34" t="s">
        <v>3151</v>
      </c>
      <c r="B983" s="30" t="s">
        <v>1466</v>
      </c>
      <c r="C983" s="30" t="s">
        <v>1521</v>
      </c>
      <c r="E983" s="29" t="s">
        <v>3131</v>
      </c>
      <c r="K983" s="48" t="s">
        <v>330</v>
      </c>
      <c r="L983" s="48" t="s">
        <v>3</v>
      </c>
      <c r="M983" s="10" t="s">
        <v>634</v>
      </c>
      <c r="N983" s="48" t="s">
        <v>4122</v>
      </c>
      <c r="O983" s="48"/>
      <c r="P983" s="48"/>
      <c r="Q983" s="48" t="s">
        <v>3132</v>
      </c>
      <c r="R983" s="48"/>
      <c r="Z983" s="35" t="str">
        <f t="shared" si="17"/>
        <v>Lasius</v>
      </c>
      <c r="AA983" s="30" t="s">
        <v>1466</v>
      </c>
      <c r="AB983" s="30" t="s">
        <v>1521</v>
      </c>
    </row>
    <row r="984" spans="1:28" x14ac:dyDescent="0.2">
      <c r="A984" s="26" t="s">
        <v>3152</v>
      </c>
      <c r="B984" s="30" t="s">
        <v>1466</v>
      </c>
      <c r="C984" s="30" t="s">
        <v>1521</v>
      </c>
      <c r="D984" s="29" t="s">
        <v>2908</v>
      </c>
      <c r="E984" s="29" t="s">
        <v>3131</v>
      </c>
      <c r="K984" s="48" t="s">
        <v>4123</v>
      </c>
      <c r="L984" s="48" t="s">
        <v>3</v>
      </c>
      <c r="M984" s="10" t="s">
        <v>602</v>
      </c>
      <c r="N984" s="48" t="s">
        <v>4122</v>
      </c>
      <c r="O984" s="48"/>
      <c r="P984" s="48"/>
      <c r="Q984" s="48" t="s">
        <v>3132</v>
      </c>
      <c r="R984" s="48"/>
      <c r="Z984" s="35" t="str">
        <f t="shared" si="17"/>
        <v>Lasius</v>
      </c>
      <c r="AA984" s="30" t="s">
        <v>1466</v>
      </c>
      <c r="AB984" s="30" t="s">
        <v>1521</v>
      </c>
    </row>
    <row r="985" spans="1:28" x14ac:dyDescent="0.2">
      <c r="A985" s="34" t="s">
        <v>3153</v>
      </c>
      <c r="B985" s="30" t="s">
        <v>1466</v>
      </c>
      <c r="C985" s="30" t="s">
        <v>1521</v>
      </c>
      <c r="E985" s="29" t="s">
        <v>3133</v>
      </c>
      <c r="K985" s="29" t="s">
        <v>330</v>
      </c>
      <c r="L985" s="29" t="s">
        <v>3</v>
      </c>
      <c r="M985" s="40" t="s">
        <v>634</v>
      </c>
      <c r="N985" s="29" t="s">
        <v>4122</v>
      </c>
      <c r="Z985" s="35" t="str">
        <f t="shared" si="17"/>
        <v>Lasius</v>
      </c>
      <c r="AA985" s="30" t="s">
        <v>1466</v>
      </c>
      <c r="AB985" s="30" t="s">
        <v>1521</v>
      </c>
    </row>
    <row r="986" spans="1:28" x14ac:dyDescent="0.2">
      <c r="A986" s="34" t="s">
        <v>3154</v>
      </c>
      <c r="B986" s="30" t="s">
        <v>1466</v>
      </c>
      <c r="C986" s="30" t="s">
        <v>1521</v>
      </c>
      <c r="E986" s="29" t="s">
        <v>3134</v>
      </c>
      <c r="K986" s="30" t="s">
        <v>330</v>
      </c>
      <c r="L986" s="38" t="s">
        <v>432</v>
      </c>
      <c r="M986" s="40" t="s">
        <v>519</v>
      </c>
      <c r="N986" s="30">
        <v>2019</v>
      </c>
      <c r="Z986" s="35" t="str">
        <f t="shared" si="17"/>
        <v>Formica</v>
      </c>
      <c r="AA986" s="30" t="s">
        <v>1466</v>
      </c>
      <c r="AB986" s="30" t="s">
        <v>1521</v>
      </c>
    </row>
    <row r="987" spans="1:28" x14ac:dyDescent="0.2">
      <c r="A987" s="26" t="s">
        <v>3137</v>
      </c>
      <c r="B987" s="30" t="s">
        <v>1466</v>
      </c>
      <c r="C987" s="30" t="s">
        <v>3112</v>
      </c>
      <c r="E987" s="29" t="s">
        <v>3113</v>
      </c>
      <c r="K987" s="29" t="s">
        <v>330</v>
      </c>
      <c r="L987" s="29" t="s">
        <v>3</v>
      </c>
      <c r="M987" s="40" t="s">
        <v>634</v>
      </c>
      <c r="N987" s="29" t="s">
        <v>4122</v>
      </c>
      <c r="Z987" s="35" t="str">
        <f t="shared" si="17"/>
        <v>Lasius</v>
      </c>
      <c r="AA987" s="30" t="s">
        <v>1466</v>
      </c>
      <c r="AB987" s="30" t="s">
        <v>3112</v>
      </c>
    </row>
    <row r="988" spans="1:28" x14ac:dyDescent="0.2">
      <c r="A988" s="34" t="s">
        <v>3138</v>
      </c>
      <c r="B988" s="30" t="s">
        <v>1466</v>
      </c>
      <c r="C988" s="30" t="s">
        <v>3112</v>
      </c>
      <c r="E988" s="29" t="s">
        <v>3114</v>
      </c>
      <c r="K988" s="29" t="s">
        <v>330</v>
      </c>
      <c r="L988" s="29" t="s">
        <v>3</v>
      </c>
      <c r="M988" s="40" t="s">
        <v>634</v>
      </c>
      <c r="N988" s="29" t="s">
        <v>4122</v>
      </c>
      <c r="Z988" s="35" t="str">
        <f t="shared" si="17"/>
        <v>Lasius</v>
      </c>
      <c r="AA988" s="30" t="s">
        <v>1466</v>
      </c>
      <c r="AB988" s="30" t="s">
        <v>3112</v>
      </c>
    </row>
    <row r="989" spans="1:28" x14ac:dyDescent="0.2">
      <c r="A989" s="34" t="s">
        <v>3139</v>
      </c>
      <c r="B989" s="30" t="s">
        <v>1466</v>
      </c>
      <c r="C989" s="30" t="s">
        <v>3112</v>
      </c>
      <c r="E989" s="29" t="s">
        <v>3115</v>
      </c>
      <c r="K989" s="29" t="s">
        <v>330</v>
      </c>
      <c r="L989" s="29" t="s">
        <v>3</v>
      </c>
      <c r="M989" s="40" t="s">
        <v>634</v>
      </c>
      <c r="N989" s="29" t="s">
        <v>4122</v>
      </c>
      <c r="Z989" s="35" t="str">
        <f t="shared" si="17"/>
        <v>Lasius</v>
      </c>
      <c r="AA989" s="30" t="s">
        <v>1466</v>
      </c>
      <c r="AB989" s="30" t="s">
        <v>3112</v>
      </c>
    </row>
    <row r="990" spans="1:28" x14ac:dyDescent="0.2">
      <c r="A990" s="26" t="s">
        <v>3140</v>
      </c>
      <c r="B990" s="30" t="s">
        <v>1466</v>
      </c>
      <c r="C990" s="30" t="s">
        <v>3112</v>
      </c>
      <c r="E990" s="29" t="s">
        <v>3116</v>
      </c>
      <c r="K990" s="29" t="s">
        <v>330</v>
      </c>
      <c r="L990" s="29" t="s">
        <v>3</v>
      </c>
      <c r="M990" s="40" t="s">
        <v>634</v>
      </c>
      <c r="N990" s="29" t="s">
        <v>4122</v>
      </c>
      <c r="Z990" s="35" t="str">
        <f t="shared" si="17"/>
        <v>Lasius</v>
      </c>
      <c r="AA990" s="30" t="s">
        <v>1466</v>
      </c>
      <c r="AB990" s="30" t="s">
        <v>3112</v>
      </c>
    </row>
    <row r="991" spans="1:28" x14ac:dyDescent="0.2">
      <c r="A991" s="34" t="s">
        <v>3141</v>
      </c>
      <c r="B991" s="30" t="s">
        <v>1466</v>
      </c>
      <c r="C991" s="30" t="s">
        <v>3112</v>
      </c>
      <c r="E991" s="29" t="s">
        <v>3117</v>
      </c>
      <c r="K991" s="29" t="s">
        <v>330</v>
      </c>
      <c r="L991" s="29" t="s">
        <v>3</v>
      </c>
      <c r="M991" s="40" t="s">
        <v>634</v>
      </c>
      <c r="N991" s="29" t="s">
        <v>4122</v>
      </c>
      <c r="Z991" s="35" t="str">
        <f t="shared" si="17"/>
        <v>Lasius</v>
      </c>
      <c r="AA991" s="30" t="s">
        <v>1466</v>
      </c>
      <c r="AB991" s="30" t="s">
        <v>3112</v>
      </c>
    </row>
    <row r="992" spans="1:28" x14ac:dyDescent="0.2">
      <c r="A992" s="34" t="s">
        <v>1942</v>
      </c>
      <c r="B992" s="30" t="s">
        <v>1466</v>
      </c>
      <c r="C992" s="30" t="s">
        <v>1529</v>
      </c>
      <c r="E992" s="29" t="s">
        <v>1530</v>
      </c>
      <c r="K992" s="29" t="s">
        <v>330</v>
      </c>
      <c r="L992" s="29" t="s">
        <v>0</v>
      </c>
      <c r="M992" s="40" t="s">
        <v>756</v>
      </c>
      <c r="N992" s="30">
        <v>2019</v>
      </c>
      <c r="Z992" s="35" t="str">
        <f t="shared" si="17"/>
        <v>Myrmica</v>
      </c>
      <c r="AA992" s="30" t="s">
        <v>1466</v>
      </c>
      <c r="AB992" s="30" t="s">
        <v>1529</v>
      </c>
    </row>
    <row r="993" spans="1:28" x14ac:dyDescent="0.2">
      <c r="A993" s="26" t="s">
        <v>1943</v>
      </c>
      <c r="B993" s="30" t="s">
        <v>1466</v>
      </c>
      <c r="C993" s="30" t="s">
        <v>1529</v>
      </c>
      <c r="E993" s="29" t="s">
        <v>1531</v>
      </c>
      <c r="K993" s="29" t="s">
        <v>330</v>
      </c>
      <c r="L993" s="29" t="s">
        <v>0</v>
      </c>
      <c r="M993" s="40" t="s">
        <v>756</v>
      </c>
      <c r="N993" s="30">
        <v>2019</v>
      </c>
      <c r="Z993" s="35" t="str">
        <f t="shared" si="17"/>
        <v>Myrmica</v>
      </c>
      <c r="AA993" s="30" t="s">
        <v>1466</v>
      </c>
      <c r="AB993" s="30" t="s">
        <v>1529</v>
      </c>
    </row>
    <row r="994" spans="1:28" x14ac:dyDescent="0.2">
      <c r="A994" s="34" t="s">
        <v>1944</v>
      </c>
      <c r="B994" s="30" t="s">
        <v>1466</v>
      </c>
      <c r="C994" s="30" t="s">
        <v>1524</v>
      </c>
      <c r="E994" s="29" t="s">
        <v>1525</v>
      </c>
      <c r="K994" s="29" t="s">
        <v>330</v>
      </c>
      <c r="L994" s="29" t="s">
        <v>0</v>
      </c>
      <c r="M994" s="40" t="s">
        <v>756</v>
      </c>
      <c r="N994" s="30">
        <v>2019</v>
      </c>
      <c r="Z994" s="35" t="str">
        <f t="shared" si="17"/>
        <v>Myrmica</v>
      </c>
      <c r="AA994" s="30" t="s">
        <v>1466</v>
      </c>
      <c r="AB994" s="30" t="s">
        <v>1524</v>
      </c>
    </row>
    <row r="995" spans="1:28" x14ac:dyDescent="0.2">
      <c r="A995" s="26" t="s">
        <v>1945</v>
      </c>
      <c r="B995" s="30" t="s">
        <v>1466</v>
      </c>
      <c r="C995" s="30" t="s">
        <v>1526</v>
      </c>
      <c r="E995" s="29" t="s">
        <v>1528</v>
      </c>
      <c r="K995" s="29" t="s">
        <v>330</v>
      </c>
      <c r="L995" s="29" t="s">
        <v>0</v>
      </c>
      <c r="M995" s="40" t="s">
        <v>756</v>
      </c>
      <c r="N995" s="30">
        <v>2019</v>
      </c>
      <c r="Z995" s="35" t="str">
        <f t="shared" si="17"/>
        <v>Myrmica</v>
      </c>
      <c r="AA995" s="30" t="s">
        <v>1466</v>
      </c>
      <c r="AB995" s="30" t="s">
        <v>1526</v>
      </c>
    </row>
    <row r="996" spans="1:28" x14ac:dyDescent="0.2">
      <c r="A996" s="34" t="s">
        <v>1946</v>
      </c>
      <c r="B996" s="30" t="s">
        <v>1466</v>
      </c>
      <c r="C996" s="30" t="s">
        <v>1526</v>
      </c>
      <c r="E996" s="29" t="s">
        <v>1527</v>
      </c>
      <c r="K996" s="29" t="s">
        <v>330</v>
      </c>
      <c r="L996" s="29" t="s">
        <v>0</v>
      </c>
      <c r="M996" s="40" t="s">
        <v>756</v>
      </c>
      <c r="N996" s="30">
        <v>2019</v>
      </c>
      <c r="Z996" s="35" t="str">
        <f t="shared" si="17"/>
        <v>Myrmica</v>
      </c>
      <c r="AA996" s="30" t="s">
        <v>1466</v>
      </c>
      <c r="AB996" s="30" t="s">
        <v>1526</v>
      </c>
    </row>
    <row r="997" spans="1:28" x14ac:dyDescent="0.2">
      <c r="A997" s="26" t="s">
        <v>3149</v>
      </c>
      <c r="B997" s="30" t="s">
        <v>1466</v>
      </c>
      <c r="C997" s="30" t="s">
        <v>1612</v>
      </c>
      <c r="E997" s="29" t="s">
        <v>3128</v>
      </c>
      <c r="K997" s="30" t="s">
        <v>330</v>
      </c>
      <c r="L997" s="38" t="s">
        <v>432</v>
      </c>
      <c r="M997" s="40" t="s">
        <v>519</v>
      </c>
      <c r="N997" s="30">
        <v>2019</v>
      </c>
      <c r="Z997" s="35" t="str">
        <f t="shared" si="17"/>
        <v>Formica</v>
      </c>
      <c r="AA997" s="30" t="s">
        <v>1466</v>
      </c>
      <c r="AB997" s="30" t="s">
        <v>1612</v>
      </c>
    </row>
    <row r="998" spans="1:28" x14ac:dyDescent="0.2">
      <c r="A998" s="34" t="s">
        <v>3150</v>
      </c>
      <c r="B998" s="30" t="s">
        <v>1466</v>
      </c>
      <c r="C998" s="30" t="s">
        <v>3129</v>
      </c>
      <c r="E998" s="29" t="s">
        <v>3130</v>
      </c>
      <c r="K998" s="29" t="s">
        <v>330</v>
      </c>
      <c r="L998" s="29" t="s">
        <v>33</v>
      </c>
      <c r="M998" s="40" t="s">
        <v>389</v>
      </c>
      <c r="N998" s="30">
        <v>2019</v>
      </c>
      <c r="Z998" s="35" t="str">
        <f t="shared" si="17"/>
        <v>Camponotus</v>
      </c>
      <c r="AA998" s="30" t="s">
        <v>1466</v>
      </c>
      <c r="AB998" s="30" t="s">
        <v>3129</v>
      </c>
    </row>
    <row r="999" spans="1:28" x14ac:dyDescent="0.2">
      <c r="A999" s="34" t="s">
        <v>3907</v>
      </c>
      <c r="B999" s="30" t="s">
        <v>3411</v>
      </c>
      <c r="C999" s="30" t="s">
        <v>3418</v>
      </c>
      <c r="E999" s="29" t="s">
        <v>3419</v>
      </c>
      <c r="F999" s="29" t="s">
        <v>4191</v>
      </c>
      <c r="J999" s="48"/>
      <c r="K999" s="48"/>
      <c r="L999" s="48" t="s">
        <v>0</v>
      </c>
      <c r="M999" s="49"/>
      <c r="N999" s="48"/>
      <c r="O999" s="48"/>
      <c r="Z999" s="35">
        <f t="shared" si="17"/>
        <v>0</v>
      </c>
      <c r="AA999" s="30" t="s">
        <v>3411</v>
      </c>
      <c r="AB999" s="30" t="s">
        <v>3418</v>
      </c>
    </row>
    <row r="1000" spans="1:28" x14ac:dyDescent="0.2">
      <c r="A1000" s="34" t="s">
        <v>3908</v>
      </c>
      <c r="B1000" s="30" t="s">
        <v>3411</v>
      </c>
      <c r="C1000" s="30" t="s">
        <v>3418</v>
      </c>
      <c r="E1000" s="29" t="s">
        <v>3420</v>
      </c>
      <c r="L1000" s="29" t="s">
        <v>3</v>
      </c>
      <c r="M1000" s="36"/>
      <c r="Z1000" s="35">
        <f t="shared" ref="Z1000:Z1063" si="18">IF(LEFT(M1000,4)=LEFT(L1000,4),L1000,0)</f>
        <v>0</v>
      </c>
      <c r="AA1000" s="30" t="s">
        <v>3411</v>
      </c>
      <c r="AB1000" s="30" t="s">
        <v>3418</v>
      </c>
    </row>
    <row r="1001" spans="1:28" x14ac:dyDescent="0.2">
      <c r="A1001" s="34" t="s">
        <v>3910</v>
      </c>
      <c r="B1001" s="30" t="s">
        <v>3411</v>
      </c>
      <c r="C1001" s="30" t="s">
        <v>3422</v>
      </c>
      <c r="E1001" s="29" t="s">
        <v>3423</v>
      </c>
      <c r="K1001" s="29" t="s">
        <v>330</v>
      </c>
      <c r="L1001" s="29" t="s">
        <v>0</v>
      </c>
      <c r="M1001" s="36" t="s">
        <v>751</v>
      </c>
      <c r="Z1001" s="35" t="str">
        <f t="shared" si="18"/>
        <v>Myrmica</v>
      </c>
      <c r="AA1001" s="30" t="s">
        <v>3411</v>
      </c>
      <c r="AB1001" s="30" t="s">
        <v>3422</v>
      </c>
    </row>
    <row r="1002" spans="1:28" x14ac:dyDescent="0.2">
      <c r="A1002" s="34" t="s">
        <v>3911</v>
      </c>
      <c r="B1002" s="30" t="s">
        <v>3411</v>
      </c>
      <c r="C1002" s="30" t="s">
        <v>3422</v>
      </c>
      <c r="D1002" s="29" t="s">
        <v>2013</v>
      </c>
      <c r="E1002" s="29" t="s">
        <v>3424</v>
      </c>
      <c r="L1002" s="29" t="s">
        <v>115</v>
      </c>
      <c r="M1002" s="36"/>
      <c r="Z1002" s="35">
        <f t="shared" si="18"/>
        <v>0</v>
      </c>
      <c r="AA1002" s="30" t="s">
        <v>3411</v>
      </c>
      <c r="AB1002" s="30" t="s">
        <v>3422</v>
      </c>
    </row>
    <row r="1003" spans="1:28" x14ac:dyDescent="0.2">
      <c r="A1003" s="34" t="s">
        <v>3904</v>
      </c>
      <c r="B1003" s="30" t="s">
        <v>3411</v>
      </c>
      <c r="C1003" s="30" t="s">
        <v>3412</v>
      </c>
      <c r="E1003" s="29" t="s">
        <v>3413</v>
      </c>
      <c r="K1003" s="29" t="s">
        <v>330</v>
      </c>
      <c r="L1003" s="29" t="s">
        <v>0</v>
      </c>
      <c r="M1003" s="36" t="s">
        <v>756</v>
      </c>
      <c r="Z1003" s="35" t="str">
        <f t="shared" si="18"/>
        <v>Myrmica</v>
      </c>
      <c r="AA1003" s="30" t="s">
        <v>3411</v>
      </c>
      <c r="AB1003" s="30" t="s">
        <v>3412</v>
      </c>
    </row>
    <row r="1004" spans="1:28" x14ac:dyDescent="0.2">
      <c r="A1004" s="34" t="s">
        <v>3905</v>
      </c>
      <c r="B1004" s="30" t="s">
        <v>3411</v>
      </c>
      <c r="C1004" s="30" t="s">
        <v>3414</v>
      </c>
      <c r="E1004" s="29" t="s">
        <v>3415</v>
      </c>
      <c r="K1004" s="29" t="s">
        <v>330</v>
      </c>
      <c r="L1004" s="29" t="s">
        <v>0</v>
      </c>
      <c r="M1004" s="36" t="s">
        <v>756</v>
      </c>
      <c r="Z1004" s="35" t="str">
        <f t="shared" si="18"/>
        <v>Myrmica</v>
      </c>
      <c r="AA1004" s="30" t="s">
        <v>3411</v>
      </c>
      <c r="AB1004" s="30" t="s">
        <v>3414</v>
      </c>
    </row>
    <row r="1005" spans="1:28" x14ac:dyDescent="0.2">
      <c r="A1005" s="34" t="s">
        <v>3909</v>
      </c>
      <c r="B1005" s="30" t="s">
        <v>3411</v>
      </c>
      <c r="C1005" s="30" t="s">
        <v>3414</v>
      </c>
      <c r="E1005" s="29" t="s">
        <v>3421</v>
      </c>
      <c r="L1005" s="29" t="s">
        <v>3</v>
      </c>
      <c r="M1005" s="36"/>
      <c r="Z1005" s="35">
        <f t="shared" si="18"/>
        <v>0</v>
      </c>
      <c r="AA1005" s="30" t="s">
        <v>3411</v>
      </c>
      <c r="AB1005" s="30" t="s">
        <v>3414</v>
      </c>
    </row>
    <row r="1006" spans="1:28" x14ac:dyDescent="0.2">
      <c r="A1006" s="34" t="s">
        <v>3906</v>
      </c>
      <c r="B1006" s="30" t="s">
        <v>3411</v>
      </c>
      <c r="C1006" s="30" t="s">
        <v>3417</v>
      </c>
      <c r="E1006" s="29" t="s">
        <v>3416</v>
      </c>
      <c r="K1006" s="29" t="s">
        <v>330</v>
      </c>
      <c r="L1006" s="29" t="s">
        <v>0</v>
      </c>
      <c r="M1006" s="36" t="s">
        <v>751</v>
      </c>
      <c r="Z1006" s="35" t="str">
        <f t="shared" si="18"/>
        <v>Myrmica</v>
      </c>
      <c r="AA1006" s="30" t="s">
        <v>3411</v>
      </c>
      <c r="AB1006" s="30" t="s">
        <v>3417</v>
      </c>
    </row>
    <row r="1007" spans="1:28" x14ac:dyDescent="0.2">
      <c r="A1007" s="34" t="s">
        <v>2012</v>
      </c>
      <c r="B1007" s="30" t="s">
        <v>1604</v>
      </c>
      <c r="C1007" s="30" t="s">
        <v>1632</v>
      </c>
      <c r="E1007" s="29" t="s">
        <v>1633</v>
      </c>
      <c r="L1007" s="29" t="s">
        <v>3</v>
      </c>
      <c r="M1007" s="36"/>
      <c r="Z1007" s="35">
        <f t="shared" si="18"/>
        <v>0</v>
      </c>
      <c r="AA1007" s="30" t="s">
        <v>1604</v>
      </c>
      <c r="AB1007" s="30" t="s">
        <v>1632</v>
      </c>
    </row>
    <row r="1008" spans="1:28" x14ac:dyDescent="0.2">
      <c r="A1008" s="26" t="s">
        <v>2013</v>
      </c>
      <c r="B1008" s="30" t="s">
        <v>1604</v>
      </c>
      <c r="C1008" s="30" t="s">
        <v>1632</v>
      </c>
      <c r="E1008" s="29" t="s">
        <v>1634</v>
      </c>
      <c r="L1008" s="29" t="s">
        <v>3</v>
      </c>
      <c r="M1008" s="36"/>
      <c r="Z1008" s="35">
        <f t="shared" si="18"/>
        <v>0</v>
      </c>
      <c r="AA1008" s="30" t="s">
        <v>1604</v>
      </c>
      <c r="AB1008" s="30" t="s">
        <v>1632</v>
      </c>
    </row>
    <row r="1009" spans="1:28" x14ac:dyDescent="0.2">
      <c r="A1009" s="34" t="s">
        <v>2014</v>
      </c>
      <c r="B1009" s="30" t="s">
        <v>1604</v>
      </c>
      <c r="C1009" s="30" t="s">
        <v>1632</v>
      </c>
      <c r="E1009" s="29" t="s">
        <v>1635</v>
      </c>
      <c r="L1009" s="29" t="s">
        <v>22</v>
      </c>
      <c r="M1009" s="36"/>
      <c r="Z1009" s="35">
        <f t="shared" si="18"/>
        <v>0</v>
      </c>
      <c r="AA1009" s="30" t="s">
        <v>1604</v>
      </c>
      <c r="AB1009" s="30" t="s">
        <v>1632</v>
      </c>
    </row>
    <row r="1010" spans="1:28" x14ac:dyDescent="0.2">
      <c r="A1010" s="26" t="s">
        <v>2015</v>
      </c>
      <c r="B1010" s="30" t="s">
        <v>1604</v>
      </c>
      <c r="C1010" s="30" t="s">
        <v>1632</v>
      </c>
      <c r="E1010" s="29" t="s">
        <v>1636</v>
      </c>
      <c r="L1010" s="29" t="s">
        <v>22</v>
      </c>
      <c r="M1010" s="36"/>
      <c r="Z1010" s="35">
        <f t="shared" si="18"/>
        <v>0</v>
      </c>
      <c r="AA1010" s="30" t="s">
        <v>1604</v>
      </c>
      <c r="AB1010" s="30" t="s">
        <v>1632</v>
      </c>
    </row>
    <row r="1011" spans="1:28" x14ac:dyDescent="0.2">
      <c r="A1011" s="34" t="s">
        <v>2016</v>
      </c>
      <c r="B1011" s="30" t="s">
        <v>1604</v>
      </c>
      <c r="C1011" s="30" t="s">
        <v>1632</v>
      </c>
      <c r="E1011" s="29" t="s">
        <v>1637</v>
      </c>
      <c r="L1011" s="29" t="s">
        <v>22</v>
      </c>
      <c r="M1011" s="36"/>
      <c r="Z1011" s="35">
        <f t="shared" si="18"/>
        <v>0</v>
      </c>
      <c r="AA1011" s="30" t="s">
        <v>1604</v>
      </c>
      <c r="AB1011" s="30" t="s">
        <v>1632</v>
      </c>
    </row>
    <row r="1012" spans="1:28" x14ac:dyDescent="0.2">
      <c r="A1012" s="26" t="s">
        <v>2017</v>
      </c>
      <c r="B1012" s="30" t="s">
        <v>1604</v>
      </c>
      <c r="C1012" s="30" t="s">
        <v>1632</v>
      </c>
      <c r="E1012" s="29" t="s">
        <v>1638</v>
      </c>
      <c r="L1012" s="29" t="s">
        <v>22</v>
      </c>
      <c r="M1012" s="36"/>
      <c r="Z1012" s="35">
        <f t="shared" si="18"/>
        <v>0</v>
      </c>
      <c r="AA1012" s="30" t="s">
        <v>1604</v>
      </c>
      <c r="AB1012" s="30" t="s">
        <v>1632</v>
      </c>
    </row>
    <row r="1013" spans="1:28" x14ac:dyDescent="0.2">
      <c r="A1013" s="34" t="s">
        <v>2018</v>
      </c>
      <c r="B1013" s="30" t="s">
        <v>1604</v>
      </c>
      <c r="C1013" s="30" t="s">
        <v>1639</v>
      </c>
      <c r="E1013" s="29" t="s">
        <v>1640</v>
      </c>
      <c r="K1013" s="30" t="s">
        <v>330</v>
      </c>
      <c r="L1013" s="38" t="s">
        <v>432</v>
      </c>
      <c r="M1013" s="40" t="s">
        <v>452</v>
      </c>
      <c r="N1013" s="30">
        <v>2019</v>
      </c>
      <c r="Z1013" s="35" t="str">
        <f t="shared" si="18"/>
        <v>Formica</v>
      </c>
      <c r="AA1013" s="30" t="s">
        <v>1604</v>
      </c>
      <c r="AB1013" s="30" t="s">
        <v>1639</v>
      </c>
    </row>
    <row r="1014" spans="1:28" x14ac:dyDescent="0.2">
      <c r="A1014" s="26" t="s">
        <v>2019</v>
      </c>
      <c r="B1014" s="30" t="s">
        <v>1604</v>
      </c>
      <c r="C1014" s="30" t="s">
        <v>1639</v>
      </c>
      <c r="E1014" s="29" t="s">
        <v>1641</v>
      </c>
      <c r="K1014" s="29" t="s">
        <v>330</v>
      </c>
      <c r="L1014" s="29" t="s">
        <v>115</v>
      </c>
      <c r="M1014" s="40" t="s">
        <v>926</v>
      </c>
      <c r="N1014" s="30">
        <v>2019</v>
      </c>
      <c r="Z1014" s="35" t="str">
        <f t="shared" si="18"/>
        <v>Temnothorax</v>
      </c>
      <c r="AA1014" s="30" t="s">
        <v>1604</v>
      </c>
      <c r="AB1014" s="30" t="s">
        <v>1639</v>
      </c>
    </row>
    <row r="1015" spans="1:28" x14ac:dyDescent="0.2">
      <c r="A1015" s="34" t="s">
        <v>2022</v>
      </c>
      <c r="B1015" s="30" t="s">
        <v>1604</v>
      </c>
      <c r="C1015" s="30" t="s">
        <v>1646</v>
      </c>
      <c r="E1015" s="29" t="s">
        <v>1645</v>
      </c>
      <c r="L1015" s="29" t="s">
        <v>115</v>
      </c>
      <c r="M1015" s="36"/>
      <c r="Z1015" s="35">
        <f t="shared" si="18"/>
        <v>0</v>
      </c>
      <c r="AA1015" s="30" t="s">
        <v>1604</v>
      </c>
      <c r="AB1015" s="30" t="s">
        <v>1646</v>
      </c>
    </row>
    <row r="1016" spans="1:28" x14ac:dyDescent="0.2">
      <c r="A1016" s="26" t="s">
        <v>2023</v>
      </c>
      <c r="B1016" s="30" t="s">
        <v>1604</v>
      </c>
      <c r="C1016" s="30" t="s">
        <v>1646</v>
      </c>
      <c r="E1016" s="29" t="s">
        <v>1647</v>
      </c>
      <c r="K1016" s="30" t="s">
        <v>330</v>
      </c>
      <c r="L1016" s="38" t="s">
        <v>432</v>
      </c>
      <c r="M1016" s="40" t="s">
        <v>524</v>
      </c>
      <c r="N1016" s="30">
        <v>2019</v>
      </c>
      <c r="Z1016" s="35" t="str">
        <f t="shared" si="18"/>
        <v>Formica</v>
      </c>
      <c r="AA1016" s="30" t="s">
        <v>1604</v>
      </c>
      <c r="AB1016" s="30" t="s">
        <v>1646</v>
      </c>
    </row>
    <row r="1017" spans="1:28" x14ac:dyDescent="0.2">
      <c r="A1017" s="26" t="s">
        <v>2007</v>
      </c>
      <c r="B1017" s="30" t="s">
        <v>1604</v>
      </c>
      <c r="C1017" s="30" t="s">
        <v>1624</v>
      </c>
      <c r="E1017" s="29" t="s">
        <v>1626</v>
      </c>
      <c r="L1017" s="29" t="s">
        <v>22</v>
      </c>
      <c r="M1017" s="36"/>
      <c r="Z1017" s="35">
        <f t="shared" si="18"/>
        <v>0</v>
      </c>
      <c r="AA1017" s="30" t="s">
        <v>1604</v>
      </c>
      <c r="AB1017" s="30" t="s">
        <v>1624</v>
      </c>
    </row>
    <row r="1018" spans="1:28" x14ac:dyDescent="0.2">
      <c r="A1018" s="34" t="s">
        <v>1996</v>
      </c>
      <c r="B1018" s="30" t="s">
        <v>1604</v>
      </c>
      <c r="C1018" s="30" t="s">
        <v>1605</v>
      </c>
      <c r="E1018" s="29" t="s">
        <v>1606</v>
      </c>
      <c r="L1018" s="29" t="s">
        <v>29</v>
      </c>
      <c r="M1018" s="36"/>
      <c r="Z1018" s="35">
        <f t="shared" si="18"/>
        <v>0</v>
      </c>
      <c r="AA1018" s="30" t="s">
        <v>1604</v>
      </c>
      <c r="AB1018" s="30" t="s">
        <v>1605</v>
      </c>
    </row>
    <row r="1019" spans="1:28" x14ac:dyDescent="0.2">
      <c r="A1019" s="26" t="s">
        <v>1997</v>
      </c>
      <c r="B1019" s="30" t="s">
        <v>1604</v>
      </c>
      <c r="C1019" s="30" t="s">
        <v>1605</v>
      </c>
      <c r="E1019" s="29" t="s">
        <v>1607</v>
      </c>
      <c r="L1019" s="29" t="s">
        <v>3</v>
      </c>
      <c r="M1019" s="36"/>
      <c r="Z1019" s="35">
        <f t="shared" si="18"/>
        <v>0</v>
      </c>
      <c r="AA1019" s="30" t="s">
        <v>1604</v>
      </c>
      <c r="AB1019" s="30" t="s">
        <v>1605</v>
      </c>
    </row>
    <row r="1020" spans="1:28" x14ac:dyDescent="0.2">
      <c r="A1020" s="34" t="s">
        <v>1998</v>
      </c>
      <c r="B1020" s="30" t="s">
        <v>1604</v>
      </c>
      <c r="C1020" s="30" t="s">
        <v>1605</v>
      </c>
      <c r="E1020" s="29" t="s">
        <v>1608</v>
      </c>
      <c r="K1020" s="30" t="s">
        <v>330</v>
      </c>
      <c r="L1020" s="38" t="s">
        <v>432</v>
      </c>
      <c r="M1020" s="40" t="s">
        <v>452</v>
      </c>
      <c r="N1020" s="30">
        <v>2019</v>
      </c>
      <c r="Z1020" s="35" t="str">
        <f t="shared" si="18"/>
        <v>Formica</v>
      </c>
      <c r="AA1020" s="30" t="s">
        <v>1604</v>
      </c>
      <c r="AB1020" s="30" t="s">
        <v>1605</v>
      </c>
    </row>
    <row r="1021" spans="1:28" x14ac:dyDescent="0.2">
      <c r="A1021" s="34" t="s">
        <v>2004</v>
      </c>
      <c r="B1021" s="30" t="s">
        <v>1604</v>
      </c>
      <c r="C1021" s="30" t="s">
        <v>1620</v>
      </c>
      <c r="E1021" s="29" t="s">
        <v>1621</v>
      </c>
      <c r="L1021" s="29" t="s">
        <v>3</v>
      </c>
      <c r="M1021" s="36"/>
      <c r="Z1021" s="35">
        <f t="shared" si="18"/>
        <v>0</v>
      </c>
      <c r="AA1021" s="30" t="s">
        <v>1604</v>
      </c>
      <c r="AB1021" s="30" t="s">
        <v>1620</v>
      </c>
    </row>
    <row r="1022" spans="1:28" x14ac:dyDescent="0.2">
      <c r="A1022" s="26" t="s">
        <v>2005</v>
      </c>
      <c r="B1022" s="30" t="s">
        <v>1604</v>
      </c>
      <c r="C1022" s="30" t="s">
        <v>1620</v>
      </c>
      <c r="E1022" s="29" t="s">
        <v>1622</v>
      </c>
      <c r="L1022" s="29" t="s">
        <v>22</v>
      </c>
      <c r="M1022" s="36"/>
      <c r="Z1022" s="35">
        <f t="shared" si="18"/>
        <v>0</v>
      </c>
      <c r="AA1022" s="30" t="s">
        <v>1604</v>
      </c>
      <c r="AB1022" s="30" t="s">
        <v>1620</v>
      </c>
    </row>
    <row r="1023" spans="1:28" x14ac:dyDescent="0.2">
      <c r="A1023" s="34" t="s">
        <v>2006</v>
      </c>
      <c r="B1023" s="30" t="s">
        <v>1604</v>
      </c>
      <c r="C1023" s="30" t="s">
        <v>1620</v>
      </c>
      <c r="E1023" s="29" t="s">
        <v>1623</v>
      </c>
      <c r="L1023" s="29" t="s">
        <v>22</v>
      </c>
      <c r="M1023" s="36"/>
      <c r="Z1023" s="35">
        <f t="shared" si="18"/>
        <v>0</v>
      </c>
      <c r="AA1023" s="30" t="s">
        <v>1604</v>
      </c>
      <c r="AB1023" s="30" t="s">
        <v>1620</v>
      </c>
    </row>
    <row r="1024" spans="1:28" x14ac:dyDescent="0.2">
      <c r="A1024" s="34" t="s">
        <v>2002</v>
      </c>
      <c r="B1024" s="30" t="s">
        <v>1604</v>
      </c>
      <c r="C1024" s="30" t="s">
        <v>1617</v>
      </c>
      <c r="E1024" s="29" t="s">
        <v>1616</v>
      </c>
      <c r="L1024" s="29" t="s">
        <v>3</v>
      </c>
      <c r="M1024" s="36"/>
      <c r="Z1024" s="35">
        <f t="shared" si="18"/>
        <v>0</v>
      </c>
      <c r="AA1024" s="30" t="s">
        <v>1604</v>
      </c>
      <c r="AB1024" s="30" t="s">
        <v>1617</v>
      </c>
    </row>
    <row r="1025" spans="1:28" x14ac:dyDescent="0.2">
      <c r="A1025" s="26" t="s">
        <v>2001</v>
      </c>
      <c r="B1025" s="30" t="s">
        <v>1604</v>
      </c>
      <c r="C1025" s="30" t="s">
        <v>1614</v>
      </c>
      <c r="E1025" s="29" t="s">
        <v>1615</v>
      </c>
      <c r="K1025" s="29" t="s">
        <v>330</v>
      </c>
      <c r="L1025" s="29" t="s">
        <v>3</v>
      </c>
      <c r="M1025" s="40" t="s">
        <v>607</v>
      </c>
      <c r="N1025" s="30">
        <v>2019</v>
      </c>
      <c r="Z1025" s="35" t="str">
        <f t="shared" si="18"/>
        <v>Lasius</v>
      </c>
      <c r="AA1025" s="30" t="s">
        <v>1604</v>
      </c>
      <c r="AB1025" s="30" t="s">
        <v>1614</v>
      </c>
    </row>
    <row r="1026" spans="1:28" x14ac:dyDescent="0.2">
      <c r="A1026" s="26" t="s">
        <v>1999</v>
      </c>
      <c r="B1026" s="30" t="s">
        <v>1604</v>
      </c>
      <c r="C1026" s="30" t="s">
        <v>1609</v>
      </c>
      <c r="E1026" s="29" t="s">
        <v>1610</v>
      </c>
      <c r="L1026" s="29" t="s">
        <v>12</v>
      </c>
      <c r="M1026" s="36"/>
      <c r="Z1026" s="35">
        <f t="shared" si="18"/>
        <v>0</v>
      </c>
      <c r="AA1026" s="30" t="s">
        <v>1604</v>
      </c>
      <c r="AB1026" s="30" t="s">
        <v>1609</v>
      </c>
    </row>
    <row r="1027" spans="1:28" x14ac:dyDescent="0.2">
      <c r="A1027" s="34" t="s">
        <v>2000</v>
      </c>
      <c r="B1027" s="30" t="s">
        <v>1604</v>
      </c>
      <c r="C1027" s="30" t="s">
        <v>1609</v>
      </c>
      <c r="D1027" s="48"/>
      <c r="E1027" s="42" t="s">
        <v>1611</v>
      </c>
      <c r="K1027" s="29" t="s">
        <v>330</v>
      </c>
      <c r="L1027" s="29" t="s">
        <v>0</v>
      </c>
      <c r="M1027" s="40" t="s">
        <v>756</v>
      </c>
      <c r="N1027" s="30">
        <v>2019</v>
      </c>
      <c r="Z1027" s="35" t="str">
        <f t="shared" si="18"/>
        <v>Myrmica</v>
      </c>
      <c r="AA1027" s="30" t="s">
        <v>1604</v>
      </c>
      <c r="AB1027" s="30" t="s">
        <v>1609</v>
      </c>
    </row>
    <row r="1028" spans="1:28" x14ac:dyDescent="0.2">
      <c r="A1028" s="34" t="s">
        <v>2024</v>
      </c>
      <c r="B1028" s="30" t="s">
        <v>1604</v>
      </c>
      <c r="C1028" s="30" t="s">
        <v>1648</v>
      </c>
      <c r="D1028" s="29" t="s">
        <v>2906</v>
      </c>
      <c r="E1028" s="29" t="s">
        <v>1649</v>
      </c>
      <c r="K1028" s="29" t="s">
        <v>330</v>
      </c>
      <c r="L1028" s="29" t="s">
        <v>343</v>
      </c>
      <c r="M1028" s="36" t="s">
        <v>353</v>
      </c>
      <c r="N1028" s="30">
        <v>2019</v>
      </c>
      <c r="Z1028" s="35" t="str">
        <f t="shared" si="18"/>
        <v>Aphaenogaster</v>
      </c>
      <c r="AA1028" s="30" t="s">
        <v>1604</v>
      </c>
      <c r="AB1028" s="30" t="s">
        <v>1648</v>
      </c>
    </row>
    <row r="1029" spans="1:28" x14ac:dyDescent="0.2">
      <c r="A1029" s="26" t="s">
        <v>2025</v>
      </c>
      <c r="B1029" s="30" t="s">
        <v>1604</v>
      </c>
      <c r="C1029" s="30" t="s">
        <v>1648</v>
      </c>
      <c r="E1029" s="29" t="s">
        <v>1650</v>
      </c>
      <c r="K1029" s="29" t="s">
        <v>330</v>
      </c>
      <c r="L1029" s="29" t="s">
        <v>343</v>
      </c>
      <c r="M1029" s="36" t="s">
        <v>353</v>
      </c>
      <c r="N1029" s="30">
        <v>2019</v>
      </c>
      <c r="Z1029" s="35" t="str">
        <f t="shared" si="18"/>
        <v>Aphaenogaster</v>
      </c>
      <c r="AA1029" s="30" t="s">
        <v>1604</v>
      </c>
      <c r="AB1029" s="30" t="s">
        <v>1648</v>
      </c>
    </row>
    <row r="1030" spans="1:28" x14ac:dyDescent="0.2">
      <c r="A1030" s="34" t="s">
        <v>2026</v>
      </c>
      <c r="B1030" s="30" t="s">
        <v>1604</v>
      </c>
      <c r="C1030" s="30" t="s">
        <v>1648</v>
      </c>
      <c r="E1030" s="29" t="s">
        <v>1652</v>
      </c>
      <c r="F1030" s="29" t="s">
        <v>1197</v>
      </c>
      <c r="G1030" s="29" t="s">
        <v>178</v>
      </c>
      <c r="L1030" s="29" t="s">
        <v>115</v>
      </c>
      <c r="M1030" s="36"/>
      <c r="Z1030" s="35">
        <f t="shared" si="18"/>
        <v>0</v>
      </c>
      <c r="AA1030" s="30" t="s">
        <v>1604</v>
      </c>
      <c r="AB1030" s="30" t="s">
        <v>1648</v>
      </c>
    </row>
    <row r="1031" spans="1:28" x14ac:dyDescent="0.2">
      <c r="A1031" s="26" t="s">
        <v>2027</v>
      </c>
      <c r="B1031" s="30" t="s">
        <v>1604</v>
      </c>
      <c r="C1031" s="30" t="s">
        <v>1648</v>
      </c>
      <c r="E1031" s="29" t="s">
        <v>1653</v>
      </c>
      <c r="K1031" s="29" t="s">
        <v>330</v>
      </c>
      <c r="L1031" s="29" t="s">
        <v>0</v>
      </c>
      <c r="M1031" s="40" t="s">
        <v>756</v>
      </c>
      <c r="N1031" s="30">
        <v>2019</v>
      </c>
      <c r="Z1031" s="35" t="str">
        <f t="shared" si="18"/>
        <v>Myrmica</v>
      </c>
      <c r="AA1031" s="30" t="s">
        <v>1604</v>
      </c>
      <c r="AB1031" s="30" t="s">
        <v>1648</v>
      </c>
    </row>
    <row r="1032" spans="1:28" x14ac:dyDescent="0.2">
      <c r="A1032" s="26" t="s">
        <v>2029</v>
      </c>
      <c r="B1032" s="30" t="s">
        <v>1604</v>
      </c>
      <c r="C1032" s="30" t="s">
        <v>1658</v>
      </c>
      <c r="E1032" s="29" t="s">
        <v>1656</v>
      </c>
      <c r="K1032" s="29" t="s">
        <v>330</v>
      </c>
      <c r="L1032" s="29" t="s">
        <v>0</v>
      </c>
      <c r="M1032" s="40" t="s">
        <v>751</v>
      </c>
      <c r="N1032" s="30">
        <v>2019</v>
      </c>
      <c r="Z1032" s="35" t="str">
        <f t="shared" si="18"/>
        <v>Myrmica</v>
      </c>
      <c r="AA1032" s="30" t="s">
        <v>1604</v>
      </c>
      <c r="AB1032" s="30" t="s">
        <v>1658</v>
      </c>
    </row>
    <row r="1033" spans="1:28" x14ac:dyDescent="0.2">
      <c r="A1033" s="34" t="s">
        <v>2030</v>
      </c>
      <c r="B1033" s="30" t="s">
        <v>1604</v>
      </c>
      <c r="C1033" s="30" t="s">
        <v>1658</v>
      </c>
      <c r="E1033" s="29" t="s">
        <v>1657</v>
      </c>
      <c r="F1033" s="29" t="s">
        <v>186</v>
      </c>
      <c r="G1033" s="29" t="s">
        <v>175</v>
      </c>
      <c r="H1033" s="29" t="s">
        <v>178</v>
      </c>
      <c r="K1033" s="29" t="s">
        <v>330</v>
      </c>
      <c r="L1033" s="29" t="s">
        <v>176</v>
      </c>
      <c r="M1033" s="36" t="s">
        <v>409</v>
      </c>
      <c r="N1033" s="30">
        <v>2019</v>
      </c>
      <c r="Z1033" s="35" t="str">
        <f t="shared" si="18"/>
        <v>Colobopsis</v>
      </c>
      <c r="AA1033" s="30" t="s">
        <v>1604</v>
      </c>
      <c r="AB1033" s="30" t="s">
        <v>1658</v>
      </c>
    </row>
    <row r="1034" spans="1:28" x14ac:dyDescent="0.2">
      <c r="A1034" s="34" t="s">
        <v>2008</v>
      </c>
      <c r="B1034" s="30" t="s">
        <v>1604</v>
      </c>
      <c r="C1034" s="30" t="s">
        <v>1625</v>
      </c>
      <c r="E1034" s="29" t="s">
        <v>1627</v>
      </c>
      <c r="L1034" s="29" t="s">
        <v>22</v>
      </c>
      <c r="M1034" s="36"/>
      <c r="Z1034" s="35">
        <f t="shared" si="18"/>
        <v>0</v>
      </c>
      <c r="AA1034" s="30" t="s">
        <v>1604</v>
      </c>
      <c r="AB1034" s="30" t="s">
        <v>1625</v>
      </c>
    </row>
    <row r="1035" spans="1:28" x14ac:dyDescent="0.2">
      <c r="A1035" s="34" t="s">
        <v>2020</v>
      </c>
      <c r="B1035" s="30" t="s">
        <v>1604</v>
      </c>
      <c r="C1035" s="30" t="s">
        <v>1642</v>
      </c>
      <c r="E1035" s="29" t="s">
        <v>1643</v>
      </c>
      <c r="K1035" s="29" t="s">
        <v>330</v>
      </c>
      <c r="L1035" s="29" t="s">
        <v>3</v>
      </c>
      <c r="M1035" s="40" t="s">
        <v>607</v>
      </c>
      <c r="N1035" s="30">
        <v>2019</v>
      </c>
      <c r="Z1035" s="35" t="str">
        <f t="shared" si="18"/>
        <v>Lasius</v>
      </c>
      <c r="AA1035" s="30" t="s">
        <v>1604</v>
      </c>
      <c r="AB1035" s="30" t="s">
        <v>1642</v>
      </c>
    </row>
    <row r="1036" spans="1:28" x14ac:dyDescent="0.2">
      <c r="A1036" s="26" t="s">
        <v>2021</v>
      </c>
      <c r="B1036" s="30" t="s">
        <v>1604</v>
      </c>
      <c r="C1036" s="30" t="s">
        <v>1642</v>
      </c>
      <c r="E1036" s="29" t="s">
        <v>1644</v>
      </c>
      <c r="K1036" s="29" t="s">
        <v>330</v>
      </c>
      <c r="L1036" s="29" t="s">
        <v>3</v>
      </c>
      <c r="M1036" s="40" t="s">
        <v>579</v>
      </c>
      <c r="N1036" s="29" t="s">
        <v>4122</v>
      </c>
      <c r="Z1036" s="35" t="str">
        <f t="shared" si="18"/>
        <v>Lasius</v>
      </c>
      <c r="AA1036" s="30" t="s">
        <v>1604</v>
      </c>
      <c r="AB1036" s="30" t="s">
        <v>1642</v>
      </c>
    </row>
    <row r="1037" spans="1:28" x14ac:dyDescent="0.2">
      <c r="A1037" s="26" t="s">
        <v>2009</v>
      </c>
      <c r="B1037" s="30" t="s">
        <v>1604</v>
      </c>
      <c r="C1037" s="30" t="s">
        <v>1628</v>
      </c>
      <c r="E1037" s="29" t="s">
        <v>1629</v>
      </c>
      <c r="L1037" s="29" t="s">
        <v>22</v>
      </c>
      <c r="M1037" s="36"/>
      <c r="Z1037" s="35">
        <f t="shared" si="18"/>
        <v>0</v>
      </c>
      <c r="AA1037" s="30" t="s">
        <v>1604</v>
      </c>
      <c r="AB1037" s="30" t="s">
        <v>1628</v>
      </c>
    </row>
    <row r="1038" spans="1:28" x14ac:dyDescent="0.2">
      <c r="A1038" s="34" t="s">
        <v>2010</v>
      </c>
      <c r="B1038" s="30" t="s">
        <v>1604</v>
      </c>
      <c r="C1038" s="30" t="s">
        <v>1628</v>
      </c>
      <c r="E1038" s="29" t="s">
        <v>1630</v>
      </c>
      <c r="L1038" s="29" t="s">
        <v>3</v>
      </c>
      <c r="M1038" s="36"/>
      <c r="Z1038" s="35">
        <f t="shared" si="18"/>
        <v>0</v>
      </c>
      <c r="AA1038" s="30" t="s">
        <v>1604</v>
      </c>
      <c r="AB1038" s="30" t="s">
        <v>1628</v>
      </c>
    </row>
    <row r="1039" spans="1:28" x14ac:dyDescent="0.2">
      <c r="A1039" s="26" t="s">
        <v>2011</v>
      </c>
      <c r="B1039" s="30" t="s">
        <v>1604</v>
      </c>
      <c r="C1039" s="30" t="s">
        <v>1628</v>
      </c>
      <c r="E1039" s="29" t="s">
        <v>1631</v>
      </c>
      <c r="L1039" s="29" t="s">
        <v>3</v>
      </c>
      <c r="M1039" s="36"/>
      <c r="Z1039" s="35">
        <f t="shared" si="18"/>
        <v>0</v>
      </c>
      <c r="AA1039" s="30" t="s">
        <v>1604</v>
      </c>
      <c r="AB1039" s="30" t="s">
        <v>1628</v>
      </c>
    </row>
    <row r="1040" spans="1:28" x14ac:dyDescent="0.2">
      <c r="A1040" s="34" t="s">
        <v>2028</v>
      </c>
      <c r="B1040" s="30" t="s">
        <v>1604</v>
      </c>
      <c r="C1040" s="30" t="s">
        <v>1654</v>
      </c>
      <c r="E1040" s="29" t="s">
        <v>1655</v>
      </c>
      <c r="K1040" s="29" t="s">
        <v>330</v>
      </c>
      <c r="L1040" s="29" t="s">
        <v>0</v>
      </c>
      <c r="M1040" s="40" t="s">
        <v>777</v>
      </c>
      <c r="N1040" s="30">
        <v>2019</v>
      </c>
      <c r="Z1040" s="35" t="str">
        <f t="shared" si="18"/>
        <v>Myrmica</v>
      </c>
      <c r="AA1040" s="30" t="s">
        <v>1604</v>
      </c>
      <c r="AB1040" s="30" t="s">
        <v>1654</v>
      </c>
    </row>
    <row r="1041" spans="1:29" x14ac:dyDescent="0.2">
      <c r="A1041" s="26" t="s">
        <v>2003</v>
      </c>
      <c r="B1041" s="30" t="s">
        <v>1604</v>
      </c>
      <c r="C1041" s="30" t="s">
        <v>1618</v>
      </c>
      <c r="E1041" s="29" t="s">
        <v>1619</v>
      </c>
      <c r="L1041" s="29" t="s">
        <v>3</v>
      </c>
      <c r="M1041" s="36"/>
      <c r="Z1041" s="35">
        <f t="shared" si="18"/>
        <v>0</v>
      </c>
      <c r="AA1041" s="30" t="s">
        <v>1604</v>
      </c>
      <c r="AB1041" s="30" t="s">
        <v>1618</v>
      </c>
    </row>
    <row r="1042" spans="1:29" x14ac:dyDescent="0.2">
      <c r="A1042" s="26" t="s">
        <v>1995</v>
      </c>
      <c r="B1042" s="30" t="s">
        <v>1651</v>
      </c>
      <c r="C1042" s="30" t="s">
        <v>1612</v>
      </c>
      <c r="E1042" s="29" t="s">
        <v>1613</v>
      </c>
      <c r="L1042" s="29" t="s">
        <v>29</v>
      </c>
      <c r="M1042" s="36"/>
      <c r="Z1042" s="35">
        <f t="shared" si="18"/>
        <v>0</v>
      </c>
      <c r="AA1042" s="30" t="s">
        <v>1604</v>
      </c>
      <c r="AB1042" s="30" t="s">
        <v>1612</v>
      </c>
      <c r="AC1042" s="29" t="s">
        <v>4257</v>
      </c>
    </row>
    <row r="1043" spans="1:29" x14ac:dyDescent="0.2">
      <c r="A1043" s="34" t="s">
        <v>2915</v>
      </c>
      <c r="B1043" s="30" t="s">
        <v>2436</v>
      </c>
      <c r="C1043" s="30" t="s">
        <v>2461</v>
      </c>
      <c r="E1043" s="29" t="s">
        <v>2462</v>
      </c>
      <c r="L1043" s="29" t="s">
        <v>3</v>
      </c>
      <c r="M1043" s="36"/>
      <c r="Z1043" s="35">
        <f t="shared" si="18"/>
        <v>0</v>
      </c>
      <c r="AA1043" s="30" t="s">
        <v>2436</v>
      </c>
      <c r="AB1043" s="30" t="s">
        <v>2461</v>
      </c>
    </row>
    <row r="1044" spans="1:29" x14ac:dyDescent="0.2">
      <c r="A1044" s="34" t="s">
        <v>2906</v>
      </c>
      <c r="B1044" s="30" t="s">
        <v>2436</v>
      </c>
      <c r="C1044" s="30" t="s">
        <v>2448</v>
      </c>
      <c r="E1044" s="29" t="s">
        <v>2449</v>
      </c>
      <c r="K1044" s="30" t="s">
        <v>330</v>
      </c>
      <c r="L1044" s="38" t="s">
        <v>432</v>
      </c>
      <c r="M1044" s="40" t="s">
        <v>524</v>
      </c>
      <c r="N1044" s="30">
        <v>2019</v>
      </c>
      <c r="Z1044" s="35" t="str">
        <f t="shared" si="18"/>
        <v>Formica</v>
      </c>
      <c r="AA1044" s="30" t="s">
        <v>2436</v>
      </c>
      <c r="AB1044" s="30" t="s">
        <v>2448</v>
      </c>
    </row>
    <row r="1045" spans="1:29" x14ac:dyDescent="0.2">
      <c r="A1045" s="26" t="s">
        <v>2907</v>
      </c>
      <c r="B1045" s="30" t="s">
        <v>2436</v>
      </c>
      <c r="C1045" s="30" t="s">
        <v>2448</v>
      </c>
      <c r="E1045" s="29" t="s">
        <v>2450</v>
      </c>
      <c r="K1045" s="29" t="s">
        <v>330</v>
      </c>
      <c r="L1045" s="29" t="s">
        <v>830</v>
      </c>
      <c r="M1045" s="40" t="s">
        <v>829</v>
      </c>
      <c r="N1045" s="29" t="s">
        <v>4122</v>
      </c>
      <c r="Z1045" s="35" t="str">
        <f t="shared" si="18"/>
        <v>Solenopsis</v>
      </c>
      <c r="AA1045" s="30" t="s">
        <v>2436</v>
      </c>
      <c r="AB1045" s="30" t="s">
        <v>2448</v>
      </c>
    </row>
    <row r="1046" spans="1:29" x14ac:dyDescent="0.2">
      <c r="A1046" s="34" t="s">
        <v>2908</v>
      </c>
      <c r="B1046" s="30" t="s">
        <v>2436</v>
      </c>
      <c r="C1046" s="30" t="s">
        <v>2448</v>
      </c>
      <c r="E1046" s="29" t="s">
        <v>2451</v>
      </c>
      <c r="K1046" s="29" t="s">
        <v>330</v>
      </c>
      <c r="L1046" s="29" t="s">
        <v>830</v>
      </c>
      <c r="M1046" s="40" t="s">
        <v>829</v>
      </c>
      <c r="N1046" s="29" t="s">
        <v>4122</v>
      </c>
      <c r="Z1046" s="35" t="str">
        <f t="shared" si="18"/>
        <v>Solenopsis</v>
      </c>
      <c r="AA1046" s="30" t="s">
        <v>2436</v>
      </c>
      <c r="AB1046" s="30" t="s">
        <v>2448</v>
      </c>
    </row>
    <row r="1047" spans="1:29" x14ac:dyDescent="0.2">
      <c r="A1047" s="34" t="s">
        <v>2905</v>
      </c>
      <c r="B1047" s="30" t="s">
        <v>2436</v>
      </c>
      <c r="C1047" s="30" t="s">
        <v>2446</v>
      </c>
      <c r="E1047" s="29" t="s">
        <v>2447</v>
      </c>
      <c r="L1047" s="29" t="s">
        <v>3</v>
      </c>
      <c r="M1047" s="36"/>
      <c r="Z1047" s="35">
        <f t="shared" si="18"/>
        <v>0</v>
      </c>
      <c r="AA1047" s="30" t="s">
        <v>2436</v>
      </c>
      <c r="AB1047" s="30" t="s">
        <v>2446</v>
      </c>
    </row>
    <row r="1048" spans="1:29" x14ac:dyDescent="0.2">
      <c r="A1048" s="26" t="s">
        <v>2901</v>
      </c>
      <c r="B1048" s="30" t="s">
        <v>2436</v>
      </c>
      <c r="C1048" s="30" t="s">
        <v>2441</v>
      </c>
      <c r="E1048" s="29" t="s">
        <v>2442</v>
      </c>
      <c r="L1048" s="29" t="s">
        <v>22</v>
      </c>
      <c r="M1048" s="36"/>
      <c r="Z1048" s="35">
        <f t="shared" si="18"/>
        <v>0</v>
      </c>
      <c r="AA1048" s="30" t="s">
        <v>2436</v>
      </c>
      <c r="AB1048" s="30" t="s">
        <v>2441</v>
      </c>
    </row>
    <row r="1049" spans="1:29" x14ac:dyDescent="0.2">
      <c r="A1049" s="34" t="s">
        <v>2902</v>
      </c>
      <c r="B1049" s="30" t="s">
        <v>2436</v>
      </c>
      <c r="C1049" s="30" t="s">
        <v>2441</v>
      </c>
      <c r="E1049" s="29" t="s">
        <v>2443</v>
      </c>
      <c r="L1049" s="29" t="s">
        <v>3</v>
      </c>
      <c r="M1049" s="36"/>
      <c r="Z1049" s="35">
        <f t="shared" si="18"/>
        <v>0</v>
      </c>
      <c r="AA1049" s="30" t="s">
        <v>2436</v>
      </c>
      <c r="AB1049" s="30" t="s">
        <v>2441</v>
      </c>
    </row>
    <row r="1050" spans="1:29" x14ac:dyDescent="0.2">
      <c r="A1050" s="34" t="s">
        <v>2903</v>
      </c>
      <c r="B1050" s="30" t="s">
        <v>2436</v>
      </c>
      <c r="C1050" s="30" t="s">
        <v>2441</v>
      </c>
      <c r="E1050" s="29" t="s">
        <v>2444</v>
      </c>
      <c r="L1050" s="29" t="s">
        <v>3</v>
      </c>
      <c r="M1050" s="36"/>
      <c r="Z1050" s="35">
        <f t="shared" si="18"/>
        <v>0</v>
      </c>
      <c r="AA1050" s="30" t="s">
        <v>2436</v>
      </c>
      <c r="AB1050" s="30" t="s">
        <v>2441</v>
      </c>
    </row>
    <row r="1051" spans="1:29" x14ac:dyDescent="0.2">
      <c r="A1051" s="26" t="s">
        <v>2904</v>
      </c>
      <c r="B1051" s="30" t="s">
        <v>2436</v>
      </c>
      <c r="C1051" s="30" t="s">
        <v>2441</v>
      </c>
      <c r="E1051" s="29" t="s">
        <v>2445</v>
      </c>
      <c r="K1051" s="29" t="s">
        <v>330</v>
      </c>
      <c r="L1051" s="29" t="s">
        <v>830</v>
      </c>
      <c r="M1051" s="40" t="s">
        <v>829</v>
      </c>
      <c r="N1051" s="29" t="s">
        <v>4122</v>
      </c>
      <c r="Z1051" s="35" t="str">
        <f t="shared" si="18"/>
        <v>Solenopsis</v>
      </c>
      <c r="AA1051" s="30" t="s">
        <v>2436</v>
      </c>
      <c r="AB1051" s="30" t="s">
        <v>2441</v>
      </c>
    </row>
    <row r="1052" spans="1:29" x14ac:dyDescent="0.2">
      <c r="A1052" s="26" t="s">
        <v>2913</v>
      </c>
      <c r="B1052" s="30" t="s">
        <v>2436</v>
      </c>
      <c r="C1052" s="30" t="s">
        <v>2460</v>
      </c>
      <c r="E1052" s="29" t="s">
        <v>2458</v>
      </c>
      <c r="K1052" s="29" t="s">
        <v>330</v>
      </c>
      <c r="L1052" s="29" t="s">
        <v>830</v>
      </c>
      <c r="M1052" s="40" t="s">
        <v>829</v>
      </c>
      <c r="N1052" s="29" t="s">
        <v>4122</v>
      </c>
      <c r="Z1052" s="35" t="str">
        <f t="shared" si="18"/>
        <v>Solenopsis</v>
      </c>
      <c r="AA1052" s="30" t="s">
        <v>2436</v>
      </c>
      <c r="AB1052" s="30" t="s">
        <v>2460</v>
      </c>
    </row>
    <row r="1053" spans="1:29" x14ac:dyDescent="0.2">
      <c r="A1053" s="34" t="s">
        <v>2914</v>
      </c>
      <c r="B1053" s="30" t="s">
        <v>2436</v>
      </c>
      <c r="C1053" s="30" t="s">
        <v>2460</v>
      </c>
      <c r="E1053" s="29" t="s">
        <v>2459</v>
      </c>
      <c r="F1053" s="29" t="s">
        <v>4191</v>
      </c>
      <c r="J1053" s="48"/>
      <c r="K1053" s="48"/>
      <c r="L1053" s="48" t="s">
        <v>0</v>
      </c>
      <c r="M1053" s="49"/>
      <c r="N1053" s="48"/>
      <c r="O1053" s="48"/>
      <c r="Z1053" s="35">
        <f t="shared" si="18"/>
        <v>0</v>
      </c>
      <c r="AA1053" s="30" t="s">
        <v>2436</v>
      </c>
      <c r="AB1053" s="30" t="s">
        <v>2460</v>
      </c>
    </row>
    <row r="1054" spans="1:29" x14ac:dyDescent="0.2">
      <c r="A1054" s="26" t="s">
        <v>2916</v>
      </c>
      <c r="B1054" s="30" t="s">
        <v>2436</v>
      </c>
      <c r="C1054" s="30" t="s">
        <v>2463</v>
      </c>
      <c r="E1054" s="29" t="s">
        <v>2464</v>
      </c>
      <c r="L1054" s="29" t="s">
        <v>3</v>
      </c>
      <c r="M1054" s="36"/>
      <c r="Z1054" s="35">
        <f t="shared" si="18"/>
        <v>0</v>
      </c>
      <c r="AA1054" s="30" t="s">
        <v>2436</v>
      </c>
      <c r="AB1054" s="30" t="s">
        <v>2463</v>
      </c>
    </row>
    <row r="1055" spans="1:29" x14ac:dyDescent="0.2">
      <c r="A1055" s="34" t="s">
        <v>2917</v>
      </c>
      <c r="B1055" s="30" t="s">
        <v>2436</v>
      </c>
      <c r="C1055" s="30" t="s">
        <v>2463</v>
      </c>
      <c r="D1055" s="29" t="s">
        <v>2010</v>
      </c>
      <c r="E1055" s="29" t="s">
        <v>2465</v>
      </c>
      <c r="K1055" s="29" t="s">
        <v>330</v>
      </c>
      <c r="L1055" s="29" t="s">
        <v>3</v>
      </c>
      <c r="M1055" s="40" t="s">
        <v>607</v>
      </c>
      <c r="N1055" s="29" t="s">
        <v>4122</v>
      </c>
      <c r="Z1055" s="35" t="str">
        <f t="shared" si="18"/>
        <v>Lasius</v>
      </c>
      <c r="AA1055" s="30" t="s">
        <v>2436</v>
      </c>
      <c r="AB1055" s="30" t="s">
        <v>2463</v>
      </c>
    </row>
    <row r="1056" spans="1:29" x14ac:dyDescent="0.2">
      <c r="A1056" s="26" t="s">
        <v>2898</v>
      </c>
      <c r="B1056" s="30" t="s">
        <v>2436</v>
      </c>
      <c r="C1056" s="30" t="s">
        <v>2437</v>
      </c>
      <c r="E1056" s="29" t="s">
        <v>2438</v>
      </c>
      <c r="K1056" s="29" t="s">
        <v>330</v>
      </c>
      <c r="L1056" s="29" t="s">
        <v>0</v>
      </c>
      <c r="M1056" s="36" t="s">
        <v>751</v>
      </c>
      <c r="Z1056" s="35" t="str">
        <f t="shared" si="18"/>
        <v>Myrmica</v>
      </c>
      <c r="AA1056" s="30" t="s">
        <v>2436</v>
      </c>
      <c r="AB1056" s="30" t="s">
        <v>2437</v>
      </c>
    </row>
    <row r="1057" spans="1:28" x14ac:dyDescent="0.2">
      <c r="A1057" s="34" t="s">
        <v>2899</v>
      </c>
      <c r="B1057" s="30" t="s">
        <v>2436</v>
      </c>
      <c r="C1057" s="30" t="s">
        <v>2437</v>
      </c>
      <c r="E1057" s="29" t="s">
        <v>2439</v>
      </c>
      <c r="L1057" s="29" t="s">
        <v>115</v>
      </c>
      <c r="M1057" s="36"/>
      <c r="Z1057" s="35">
        <f t="shared" si="18"/>
        <v>0</v>
      </c>
      <c r="AA1057" s="30" t="s">
        <v>2436</v>
      </c>
      <c r="AB1057" s="30" t="s">
        <v>2437</v>
      </c>
    </row>
    <row r="1058" spans="1:28" x14ac:dyDescent="0.2">
      <c r="A1058" s="34" t="s">
        <v>2900</v>
      </c>
      <c r="B1058" s="30" t="s">
        <v>2436</v>
      </c>
      <c r="C1058" s="30" t="s">
        <v>2437</v>
      </c>
      <c r="E1058" s="29" t="s">
        <v>2440</v>
      </c>
      <c r="K1058" s="29" t="s">
        <v>330</v>
      </c>
      <c r="L1058" s="29" t="s">
        <v>0</v>
      </c>
      <c r="M1058" s="36" t="s">
        <v>751</v>
      </c>
      <c r="Z1058" s="35" t="str">
        <f t="shared" si="18"/>
        <v>Myrmica</v>
      </c>
      <c r="AA1058" s="30" t="s">
        <v>2436</v>
      </c>
      <c r="AB1058" s="30" t="s">
        <v>2437</v>
      </c>
    </row>
    <row r="1059" spans="1:28" x14ac:dyDescent="0.2">
      <c r="A1059" s="26" t="s">
        <v>2910</v>
      </c>
      <c r="B1059" s="30" t="s">
        <v>2436</v>
      </c>
      <c r="C1059" s="30" t="s">
        <v>2454</v>
      </c>
      <c r="E1059" s="29" t="s">
        <v>2455</v>
      </c>
      <c r="L1059" s="29" t="s">
        <v>22</v>
      </c>
      <c r="M1059" s="36"/>
      <c r="Z1059" s="35">
        <f t="shared" si="18"/>
        <v>0</v>
      </c>
      <c r="AA1059" s="30" t="s">
        <v>2436</v>
      </c>
      <c r="AB1059" s="30" t="s">
        <v>2454</v>
      </c>
    </row>
    <row r="1060" spans="1:28" x14ac:dyDescent="0.2">
      <c r="A1060" s="34" t="s">
        <v>2911</v>
      </c>
      <c r="B1060" s="30" t="s">
        <v>2436</v>
      </c>
      <c r="C1060" s="30" t="s">
        <v>2454</v>
      </c>
      <c r="E1060" s="29" t="s">
        <v>2456</v>
      </c>
      <c r="F1060" s="29" t="s">
        <v>4191</v>
      </c>
      <c r="J1060" s="48"/>
      <c r="K1060" s="48"/>
      <c r="L1060" s="48" t="s">
        <v>0</v>
      </c>
      <c r="M1060" s="49"/>
      <c r="N1060" s="48"/>
      <c r="O1060" s="48"/>
      <c r="Z1060" s="35">
        <f t="shared" si="18"/>
        <v>0</v>
      </c>
      <c r="AA1060" s="30" t="s">
        <v>2436</v>
      </c>
      <c r="AB1060" s="30" t="s">
        <v>2454</v>
      </c>
    </row>
    <row r="1061" spans="1:28" x14ac:dyDescent="0.2">
      <c r="A1061" s="34" t="s">
        <v>2912</v>
      </c>
      <c r="B1061" s="30" t="s">
        <v>2436</v>
      </c>
      <c r="C1061" s="30" t="s">
        <v>2454</v>
      </c>
      <c r="E1061" s="29" t="s">
        <v>2457</v>
      </c>
      <c r="K1061" s="29" t="s">
        <v>330</v>
      </c>
      <c r="L1061" s="29" t="s">
        <v>830</v>
      </c>
      <c r="M1061" s="40" t="s">
        <v>829</v>
      </c>
      <c r="N1061" s="29" t="s">
        <v>4122</v>
      </c>
      <c r="Z1061" s="35" t="str">
        <f t="shared" si="18"/>
        <v>Solenopsis</v>
      </c>
      <c r="AA1061" s="30" t="s">
        <v>2436</v>
      </c>
      <c r="AB1061" s="30" t="s">
        <v>2454</v>
      </c>
    </row>
    <row r="1062" spans="1:28" x14ac:dyDescent="0.2">
      <c r="A1062" s="34" t="s">
        <v>2909</v>
      </c>
      <c r="B1062" s="30" t="s">
        <v>2436</v>
      </c>
      <c r="C1062" s="30" t="s">
        <v>2452</v>
      </c>
      <c r="E1062" s="29" t="s">
        <v>2453</v>
      </c>
      <c r="K1062" s="29" t="s">
        <v>330</v>
      </c>
      <c r="L1062" s="29" t="s">
        <v>830</v>
      </c>
      <c r="M1062" s="40" t="s">
        <v>829</v>
      </c>
      <c r="N1062" s="29" t="s">
        <v>4122</v>
      </c>
      <c r="Z1062" s="35" t="str">
        <f t="shared" si="18"/>
        <v>Solenopsis</v>
      </c>
      <c r="AA1062" s="30" t="s">
        <v>2436</v>
      </c>
      <c r="AB1062" s="30" t="s">
        <v>2452</v>
      </c>
    </row>
    <row r="1063" spans="1:28" x14ac:dyDescent="0.2">
      <c r="A1063" s="26" t="s">
        <v>1406</v>
      </c>
      <c r="B1063" s="30" t="s">
        <v>1101</v>
      </c>
      <c r="C1063" s="30" t="s">
        <v>1099</v>
      </c>
      <c r="D1063" s="40">
        <v>1401</v>
      </c>
      <c r="E1063" s="29" t="s">
        <v>1100</v>
      </c>
      <c r="F1063" s="28">
        <v>8</v>
      </c>
      <c r="G1063" s="28"/>
      <c r="H1063" s="28"/>
      <c r="I1063" s="28"/>
      <c r="J1063" s="28"/>
      <c r="K1063" s="28" t="s">
        <v>4118</v>
      </c>
      <c r="L1063" s="29" t="s">
        <v>0</v>
      </c>
      <c r="M1063" s="37" t="s">
        <v>756</v>
      </c>
      <c r="N1063" s="30">
        <v>2019</v>
      </c>
      <c r="O1063" s="30"/>
      <c r="P1063" s="35"/>
      <c r="Z1063" s="35" t="str">
        <f t="shared" si="18"/>
        <v>Myrmica</v>
      </c>
      <c r="AA1063" s="30" t="s">
        <v>1101</v>
      </c>
      <c r="AB1063" s="30" t="s">
        <v>1099</v>
      </c>
    </row>
    <row r="1064" spans="1:28" x14ac:dyDescent="0.2">
      <c r="A1064" s="26" t="s">
        <v>1414</v>
      </c>
      <c r="B1064" s="30" t="s">
        <v>1101</v>
      </c>
      <c r="C1064" s="30" t="s">
        <v>1099</v>
      </c>
      <c r="D1064" s="41">
        <v>1401</v>
      </c>
      <c r="E1064" s="29" t="s">
        <v>1114</v>
      </c>
      <c r="F1064" s="29" t="s">
        <v>1063</v>
      </c>
      <c r="L1064" s="29" t="s">
        <v>29</v>
      </c>
      <c r="M1064" s="36"/>
      <c r="N1064" s="30"/>
      <c r="O1064" s="30"/>
      <c r="Z1064" s="35">
        <f t="shared" ref="Z1064:Z1127" si="19">IF(LEFT(M1064,4)=LEFT(L1064,4),L1064,0)</f>
        <v>0</v>
      </c>
      <c r="AA1064" s="30" t="s">
        <v>1101</v>
      </c>
      <c r="AB1064" s="30" t="s">
        <v>1099</v>
      </c>
    </row>
    <row r="1065" spans="1:28" x14ac:dyDescent="0.2">
      <c r="A1065" s="34" t="s">
        <v>1415</v>
      </c>
      <c r="B1065" s="30" t="s">
        <v>1101</v>
      </c>
      <c r="C1065" s="30" t="s">
        <v>1099</v>
      </c>
      <c r="D1065" s="40">
        <v>1401</v>
      </c>
      <c r="E1065" s="29" t="s">
        <v>1115</v>
      </c>
      <c r="F1065" s="29" t="s">
        <v>1063</v>
      </c>
      <c r="K1065" s="29" t="s">
        <v>330</v>
      </c>
      <c r="L1065" s="29" t="s">
        <v>110</v>
      </c>
      <c r="M1065" s="36" t="s">
        <v>694</v>
      </c>
      <c r="N1065" s="30">
        <v>2019</v>
      </c>
      <c r="O1065" s="30"/>
      <c r="Z1065" s="35" t="str">
        <f t="shared" si="19"/>
        <v>Manica</v>
      </c>
      <c r="AA1065" s="30" t="s">
        <v>1101</v>
      </c>
      <c r="AB1065" s="30" t="s">
        <v>1099</v>
      </c>
    </row>
    <row r="1066" spans="1:28" x14ac:dyDescent="0.2">
      <c r="A1066" s="34" t="s">
        <v>1411</v>
      </c>
      <c r="B1066" s="30" t="s">
        <v>1101</v>
      </c>
      <c r="C1066" s="30" t="s">
        <v>1107</v>
      </c>
      <c r="D1066" s="40">
        <v>1401</v>
      </c>
      <c r="E1066" s="29" t="s">
        <v>1110</v>
      </c>
      <c r="F1066" s="29" t="s">
        <v>1063</v>
      </c>
      <c r="K1066" s="30" t="s">
        <v>330</v>
      </c>
      <c r="L1066" s="38" t="s">
        <v>432</v>
      </c>
      <c r="M1066" s="40" t="s">
        <v>486</v>
      </c>
      <c r="N1066" s="30">
        <v>2019</v>
      </c>
      <c r="Q1066" s="30" t="s">
        <v>3201</v>
      </c>
      <c r="Z1066" s="35" t="str">
        <f t="shared" si="19"/>
        <v>Formica</v>
      </c>
      <c r="AA1066" s="30" t="s">
        <v>1101</v>
      </c>
      <c r="AB1066" s="30" t="s">
        <v>1107</v>
      </c>
    </row>
    <row r="1067" spans="1:28" x14ac:dyDescent="0.2">
      <c r="A1067" s="26" t="s">
        <v>1408</v>
      </c>
      <c r="B1067" s="30" t="s">
        <v>1101</v>
      </c>
      <c r="C1067" s="30" t="s">
        <v>1104</v>
      </c>
      <c r="D1067" s="40">
        <v>1401</v>
      </c>
      <c r="E1067" s="29" t="s">
        <v>1105</v>
      </c>
      <c r="F1067" s="28">
        <v>8</v>
      </c>
      <c r="G1067" s="28"/>
      <c r="H1067" s="28"/>
      <c r="I1067" s="28"/>
      <c r="J1067" s="28"/>
      <c r="K1067" s="28" t="s">
        <v>4118</v>
      </c>
      <c r="L1067" s="29" t="s">
        <v>0</v>
      </c>
      <c r="M1067" s="37" t="s">
        <v>773</v>
      </c>
      <c r="N1067" s="30">
        <v>2019</v>
      </c>
      <c r="O1067" s="30"/>
      <c r="P1067" s="35"/>
      <c r="Z1067" s="35" t="str">
        <f t="shared" si="19"/>
        <v>Myrmica</v>
      </c>
      <c r="AA1067" s="30" t="s">
        <v>1101</v>
      </c>
      <c r="AB1067" s="30" t="s">
        <v>1104</v>
      </c>
    </row>
    <row r="1068" spans="1:28" x14ac:dyDescent="0.2">
      <c r="A1068" s="34" t="s">
        <v>1409</v>
      </c>
      <c r="B1068" s="30" t="s">
        <v>1101</v>
      </c>
      <c r="C1068" s="30" t="s">
        <v>1104</v>
      </c>
      <c r="D1068" s="40">
        <v>1401</v>
      </c>
      <c r="E1068" s="29" t="s">
        <v>1106</v>
      </c>
      <c r="F1068" s="29" t="s">
        <v>1063</v>
      </c>
      <c r="L1068" s="29" t="s">
        <v>119</v>
      </c>
      <c r="M1068" s="36"/>
      <c r="N1068" s="30"/>
      <c r="O1068" s="30"/>
      <c r="Z1068" s="35">
        <f t="shared" si="19"/>
        <v>0</v>
      </c>
      <c r="AA1068" s="30" t="s">
        <v>1101</v>
      </c>
      <c r="AB1068" s="30" t="s">
        <v>1104</v>
      </c>
    </row>
    <row r="1069" spans="1:28" x14ac:dyDescent="0.2">
      <c r="A1069" s="26" t="s">
        <v>1412</v>
      </c>
      <c r="B1069" s="30" t="s">
        <v>1101</v>
      </c>
      <c r="C1069" s="30" t="s">
        <v>1111</v>
      </c>
      <c r="D1069" s="40">
        <v>1401</v>
      </c>
      <c r="E1069" s="29" t="s">
        <v>1113</v>
      </c>
      <c r="F1069" s="29" t="s">
        <v>1063</v>
      </c>
      <c r="K1069" s="30" t="s">
        <v>330</v>
      </c>
      <c r="L1069" s="38" t="s">
        <v>432</v>
      </c>
      <c r="M1069" s="36" t="s">
        <v>4121</v>
      </c>
      <c r="N1069" s="30">
        <v>2019</v>
      </c>
      <c r="O1069" s="30"/>
      <c r="Z1069" s="35" t="str">
        <f t="shared" si="19"/>
        <v>Formica</v>
      </c>
      <c r="AA1069" s="30" t="s">
        <v>1101</v>
      </c>
      <c r="AB1069" s="30" t="s">
        <v>1111</v>
      </c>
    </row>
    <row r="1070" spans="1:28" x14ac:dyDescent="0.2">
      <c r="A1070" s="26" t="s">
        <v>1410</v>
      </c>
      <c r="B1070" s="30" t="s">
        <v>1101</v>
      </c>
      <c r="C1070" s="30" t="s">
        <v>1108</v>
      </c>
      <c r="D1070" s="40">
        <v>1401</v>
      </c>
      <c r="E1070" s="29" t="s">
        <v>1109</v>
      </c>
      <c r="F1070" s="29" t="s">
        <v>1063</v>
      </c>
      <c r="K1070" s="30" t="s">
        <v>330</v>
      </c>
      <c r="L1070" s="38" t="s">
        <v>432</v>
      </c>
      <c r="M1070" s="40" t="s">
        <v>486</v>
      </c>
      <c r="N1070" s="30">
        <v>2019</v>
      </c>
      <c r="O1070" s="30"/>
      <c r="Z1070" s="35" t="str">
        <f t="shared" si="19"/>
        <v>Formica</v>
      </c>
      <c r="AA1070" s="30" t="s">
        <v>1101</v>
      </c>
      <c r="AB1070" s="30" t="s">
        <v>1108</v>
      </c>
    </row>
    <row r="1071" spans="1:28" x14ac:dyDescent="0.2">
      <c r="A1071" s="34" t="s">
        <v>1407</v>
      </c>
      <c r="B1071" s="30" t="s">
        <v>1101</v>
      </c>
      <c r="C1071" s="30" t="s">
        <v>1102</v>
      </c>
      <c r="D1071" s="40">
        <v>1401</v>
      </c>
      <c r="E1071" s="29" t="s">
        <v>1103</v>
      </c>
      <c r="F1071" s="28">
        <v>10</v>
      </c>
      <c r="G1071" s="28"/>
      <c r="H1071" s="28"/>
      <c r="I1071" s="28"/>
      <c r="J1071" s="28"/>
      <c r="K1071" s="28" t="s">
        <v>4118</v>
      </c>
      <c r="L1071" s="29" t="s">
        <v>0</v>
      </c>
      <c r="M1071" s="37" t="s">
        <v>756</v>
      </c>
      <c r="N1071" s="30">
        <v>2019</v>
      </c>
      <c r="O1071" s="30"/>
      <c r="P1071" s="35"/>
      <c r="Z1071" s="35" t="str">
        <f t="shared" si="19"/>
        <v>Myrmica</v>
      </c>
      <c r="AA1071" s="30" t="s">
        <v>1101</v>
      </c>
      <c r="AB1071" s="30" t="s">
        <v>1102</v>
      </c>
    </row>
    <row r="1072" spans="1:28" x14ac:dyDescent="0.2">
      <c r="A1072" s="34" t="s">
        <v>1413</v>
      </c>
      <c r="B1072" s="30" t="s">
        <v>1101</v>
      </c>
      <c r="C1072" s="30" t="s">
        <v>30</v>
      </c>
      <c r="D1072" s="40">
        <v>1401</v>
      </c>
      <c r="E1072" s="29" t="s">
        <v>1112</v>
      </c>
      <c r="F1072" s="29" t="s">
        <v>1063</v>
      </c>
      <c r="K1072" s="30" t="s">
        <v>330</v>
      </c>
      <c r="L1072" s="38" t="s">
        <v>432</v>
      </c>
      <c r="M1072" s="40" t="s">
        <v>519</v>
      </c>
      <c r="N1072" s="30">
        <v>2019</v>
      </c>
      <c r="O1072" s="30"/>
      <c r="Z1072" s="35" t="str">
        <f t="shared" si="19"/>
        <v>Formica</v>
      </c>
      <c r="AA1072" s="30" t="s">
        <v>1101</v>
      </c>
      <c r="AB1072" s="30" t="s">
        <v>30</v>
      </c>
    </row>
    <row r="1073" spans="2:28" x14ac:dyDescent="0.2">
      <c r="B1073" s="30" t="s">
        <v>4158</v>
      </c>
      <c r="C1073" s="30" t="s">
        <v>4159</v>
      </c>
      <c r="E1073" s="29" t="s">
        <v>4161</v>
      </c>
      <c r="L1073" s="29" t="s">
        <v>3</v>
      </c>
      <c r="Z1073" s="35">
        <f t="shared" si="19"/>
        <v>0</v>
      </c>
      <c r="AA1073" s="30" t="s">
        <v>4158</v>
      </c>
      <c r="AB1073" s="30" t="s">
        <v>4159</v>
      </c>
    </row>
    <row r="1074" spans="2:28" x14ac:dyDescent="0.2">
      <c r="B1074" s="30" t="s">
        <v>4158</v>
      </c>
      <c r="C1074" s="30" t="s">
        <v>4159</v>
      </c>
      <c r="E1074" s="29" t="s">
        <v>4160</v>
      </c>
      <c r="L1074" s="29" t="s">
        <v>3</v>
      </c>
      <c r="Z1074" s="35">
        <f t="shared" si="19"/>
        <v>0</v>
      </c>
      <c r="AA1074" s="30" t="s">
        <v>4158</v>
      </c>
      <c r="AB1074" s="30" t="s">
        <v>4159</v>
      </c>
    </row>
    <row r="1075" spans="2:28" x14ac:dyDescent="0.2">
      <c r="B1075" s="30" t="s">
        <v>4158</v>
      </c>
      <c r="C1075" s="30" t="s">
        <v>4159</v>
      </c>
      <c r="E1075" s="29" t="s">
        <v>4162</v>
      </c>
      <c r="L1075" s="29" t="s">
        <v>29</v>
      </c>
      <c r="Z1075" s="35">
        <f t="shared" si="19"/>
        <v>0</v>
      </c>
      <c r="AA1075" s="30" t="s">
        <v>4158</v>
      </c>
      <c r="AB1075" s="30" t="s">
        <v>4159</v>
      </c>
    </row>
    <row r="1076" spans="2:28" x14ac:dyDescent="0.2">
      <c r="B1076" s="30" t="s">
        <v>4158</v>
      </c>
      <c r="C1076" s="30" t="s">
        <v>4165</v>
      </c>
      <c r="E1076" s="29" t="s">
        <v>4166</v>
      </c>
      <c r="L1076" s="29" t="s">
        <v>3</v>
      </c>
      <c r="Z1076" s="35">
        <f t="shared" si="19"/>
        <v>0</v>
      </c>
      <c r="AA1076" s="30" t="s">
        <v>4158</v>
      </c>
      <c r="AB1076" s="30" t="s">
        <v>4165</v>
      </c>
    </row>
    <row r="1077" spans="2:28" x14ac:dyDescent="0.2">
      <c r="B1077" s="30" t="s">
        <v>4158</v>
      </c>
      <c r="C1077" s="30" t="s">
        <v>4165</v>
      </c>
      <c r="E1077" s="29" t="s">
        <v>4167</v>
      </c>
      <c r="K1077" s="29" t="s">
        <v>330</v>
      </c>
      <c r="L1077" s="29" t="s">
        <v>830</v>
      </c>
      <c r="M1077" s="40" t="s">
        <v>829</v>
      </c>
      <c r="Z1077" s="35" t="str">
        <f t="shared" si="19"/>
        <v>Solenopsis</v>
      </c>
      <c r="AA1077" s="30" t="s">
        <v>4158</v>
      </c>
      <c r="AB1077" s="30" t="s">
        <v>4165</v>
      </c>
    </row>
    <row r="1078" spans="2:28" x14ac:dyDescent="0.2">
      <c r="B1078" s="30" t="s">
        <v>4158</v>
      </c>
      <c r="C1078" s="30" t="s">
        <v>4163</v>
      </c>
      <c r="E1078" s="29" t="s">
        <v>4164</v>
      </c>
      <c r="L1078" s="29" t="s">
        <v>3</v>
      </c>
      <c r="Z1078" s="35">
        <f t="shared" si="19"/>
        <v>0</v>
      </c>
      <c r="AA1078" s="30" t="s">
        <v>4158</v>
      </c>
      <c r="AB1078" s="30" t="s">
        <v>4163</v>
      </c>
    </row>
    <row r="1079" spans="2:28" x14ac:dyDescent="0.2">
      <c r="B1079" s="30" t="s">
        <v>4158</v>
      </c>
      <c r="C1079" s="30" t="s">
        <v>4196</v>
      </c>
      <c r="E1079" s="29" t="s">
        <v>4197</v>
      </c>
      <c r="L1079" s="29" t="s">
        <v>3</v>
      </c>
      <c r="Z1079" s="35">
        <f t="shared" si="19"/>
        <v>0</v>
      </c>
      <c r="AA1079" s="30" t="s">
        <v>4158</v>
      </c>
      <c r="AB1079" s="30" t="s">
        <v>4196</v>
      </c>
    </row>
    <row r="1080" spans="2:28" x14ac:dyDescent="0.2">
      <c r="B1080" s="30" t="s">
        <v>4158</v>
      </c>
      <c r="C1080" s="30" t="s">
        <v>4192</v>
      </c>
      <c r="E1080" s="29" t="s">
        <v>4193</v>
      </c>
      <c r="L1080" s="29" t="s">
        <v>3</v>
      </c>
      <c r="Z1080" s="35">
        <f t="shared" si="19"/>
        <v>0</v>
      </c>
      <c r="AA1080" s="30" t="s">
        <v>4158</v>
      </c>
      <c r="AB1080" s="30" t="s">
        <v>4192</v>
      </c>
    </row>
    <row r="1081" spans="2:28" x14ac:dyDescent="0.2">
      <c r="B1081" s="30" t="s">
        <v>4158</v>
      </c>
      <c r="C1081" s="30" t="s">
        <v>4168</v>
      </c>
      <c r="E1081" s="29" t="s">
        <v>4169</v>
      </c>
      <c r="L1081" s="29" t="s">
        <v>3</v>
      </c>
      <c r="Z1081" s="35">
        <f t="shared" si="19"/>
        <v>0</v>
      </c>
      <c r="AA1081" s="30" t="s">
        <v>4158</v>
      </c>
      <c r="AB1081" s="30" t="s">
        <v>4168</v>
      </c>
    </row>
    <row r="1082" spans="2:28" x14ac:dyDescent="0.2">
      <c r="B1082" s="30" t="s">
        <v>4158</v>
      </c>
      <c r="C1082" s="30" t="s">
        <v>4168</v>
      </c>
      <c r="E1082" s="29" t="s">
        <v>4170</v>
      </c>
      <c r="L1082" s="29" t="s">
        <v>3</v>
      </c>
      <c r="Z1082" s="35">
        <f t="shared" si="19"/>
        <v>0</v>
      </c>
      <c r="AA1082" s="30" t="s">
        <v>4158</v>
      </c>
      <c r="AB1082" s="30" t="s">
        <v>4168</v>
      </c>
    </row>
    <row r="1083" spans="2:28" x14ac:dyDescent="0.2">
      <c r="B1083" s="30" t="s">
        <v>4158</v>
      </c>
      <c r="C1083" s="30" t="s">
        <v>4168</v>
      </c>
      <c r="E1083" s="29" t="s">
        <v>4172</v>
      </c>
      <c r="K1083" s="29" t="s">
        <v>330</v>
      </c>
      <c r="L1083" s="29" t="s">
        <v>830</v>
      </c>
      <c r="M1083" s="40" t="s">
        <v>829</v>
      </c>
      <c r="Z1083" s="35" t="str">
        <f t="shared" si="19"/>
        <v>Solenopsis</v>
      </c>
      <c r="AA1083" s="30" t="s">
        <v>4158</v>
      </c>
      <c r="AB1083" s="30" t="s">
        <v>4168</v>
      </c>
    </row>
    <row r="1084" spans="2:28" x14ac:dyDescent="0.2">
      <c r="B1084" s="30" t="s">
        <v>4158</v>
      </c>
      <c r="C1084" s="30" t="s">
        <v>4168</v>
      </c>
      <c r="E1084" s="29" t="s">
        <v>4171</v>
      </c>
      <c r="L1084" s="29" t="s">
        <v>22</v>
      </c>
      <c r="Z1084" s="35">
        <f t="shared" si="19"/>
        <v>0</v>
      </c>
      <c r="AA1084" s="30" t="s">
        <v>4158</v>
      </c>
      <c r="AB1084" s="30" t="s">
        <v>4168</v>
      </c>
    </row>
    <row r="1085" spans="2:28" x14ac:dyDescent="0.2">
      <c r="B1085" s="30" t="s">
        <v>4158</v>
      </c>
      <c r="C1085" s="30" t="s">
        <v>4194</v>
      </c>
      <c r="E1085" s="29" t="s">
        <v>4195</v>
      </c>
      <c r="L1085" s="29" t="s">
        <v>3</v>
      </c>
      <c r="Z1085" s="35">
        <f t="shared" si="19"/>
        <v>0</v>
      </c>
      <c r="AA1085" s="30" t="s">
        <v>4158</v>
      </c>
      <c r="AB1085" s="30" t="s">
        <v>4194</v>
      </c>
    </row>
    <row r="1086" spans="2:28" x14ac:dyDescent="0.2">
      <c r="B1086" s="30" t="s">
        <v>4158</v>
      </c>
      <c r="C1086" s="30" t="s">
        <v>4180</v>
      </c>
      <c r="E1086" s="29" t="s">
        <v>4183</v>
      </c>
      <c r="L1086" s="29" t="s">
        <v>3</v>
      </c>
      <c r="Z1086" s="35">
        <f t="shared" si="19"/>
        <v>0</v>
      </c>
      <c r="AA1086" s="30" t="s">
        <v>4158</v>
      </c>
      <c r="AB1086" s="30" t="s">
        <v>4180</v>
      </c>
    </row>
    <row r="1087" spans="2:28" x14ac:dyDescent="0.2">
      <c r="B1087" s="30" t="s">
        <v>4158</v>
      </c>
      <c r="C1087" s="30" t="s">
        <v>4180</v>
      </c>
      <c r="E1087" s="29" t="s">
        <v>4181</v>
      </c>
      <c r="F1087" s="29" t="s">
        <v>4191</v>
      </c>
      <c r="J1087" s="48"/>
      <c r="K1087" s="48"/>
      <c r="L1087" s="48" t="s">
        <v>0</v>
      </c>
      <c r="M1087" s="48"/>
      <c r="N1087" s="48"/>
      <c r="O1087" s="48"/>
      <c r="Z1087" s="35">
        <f t="shared" si="19"/>
        <v>0</v>
      </c>
      <c r="AA1087" s="30" t="s">
        <v>4158</v>
      </c>
      <c r="AB1087" s="30" t="s">
        <v>4180</v>
      </c>
    </row>
    <row r="1088" spans="2:28" x14ac:dyDescent="0.2">
      <c r="B1088" s="30" t="s">
        <v>4158</v>
      </c>
      <c r="C1088" s="30" t="s">
        <v>4180</v>
      </c>
      <c r="E1088" s="29" t="s">
        <v>4182</v>
      </c>
      <c r="L1088" s="29" t="s">
        <v>22</v>
      </c>
      <c r="Z1088" s="35">
        <f t="shared" si="19"/>
        <v>0</v>
      </c>
      <c r="AA1088" s="30" t="s">
        <v>4158</v>
      </c>
      <c r="AB1088" s="30" t="s">
        <v>4180</v>
      </c>
    </row>
    <row r="1089" spans="2:28" x14ac:dyDescent="0.2">
      <c r="B1089" s="30" t="s">
        <v>4158</v>
      </c>
      <c r="C1089" s="30" t="s">
        <v>4198</v>
      </c>
      <c r="E1089" s="29" t="s">
        <v>4199</v>
      </c>
      <c r="L1089" s="29" t="s">
        <v>3</v>
      </c>
      <c r="Z1089" s="35">
        <f t="shared" si="19"/>
        <v>0</v>
      </c>
      <c r="AA1089" s="30" t="s">
        <v>4158</v>
      </c>
      <c r="AB1089" s="30" t="s">
        <v>4198</v>
      </c>
    </row>
    <row r="1090" spans="2:28" x14ac:dyDescent="0.2">
      <c r="B1090" s="30" t="s">
        <v>4158</v>
      </c>
      <c r="C1090" s="30" t="s">
        <v>4198</v>
      </c>
      <c r="E1090" s="29" t="s">
        <v>4200</v>
      </c>
      <c r="L1090" s="29" t="s">
        <v>3</v>
      </c>
      <c r="Z1090" s="35">
        <f t="shared" si="19"/>
        <v>0</v>
      </c>
      <c r="AA1090" s="30" t="s">
        <v>4158</v>
      </c>
      <c r="AB1090" s="30" t="s">
        <v>4198</v>
      </c>
    </row>
    <row r="1091" spans="2:28" x14ac:dyDescent="0.2">
      <c r="B1091" s="30" t="s">
        <v>4158</v>
      </c>
      <c r="C1091" s="30" t="s">
        <v>4189</v>
      </c>
      <c r="E1091" s="29" t="s">
        <v>4190</v>
      </c>
      <c r="K1091" s="29" t="s">
        <v>330</v>
      </c>
      <c r="L1091" s="29" t="s">
        <v>0</v>
      </c>
      <c r="M1091" s="36" t="s">
        <v>751</v>
      </c>
      <c r="Z1091" s="35" t="str">
        <f t="shared" si="19"/>
        <v>Myrmica</v>
      </c>
      <c r="AA1091" s="30" t="s">
        <v>4158</v>
      </c>
      <c r="AB1091" s="30" t="s">
        <v>4189</v>
      </c>
    </row>
    <row r="1092" spans="2:28" x14ac:dyDescent="0.2">
      <c r="B1092" s="30" t="s">
        <v>4158</v>
      </c>
      <c r="C1092" s="30" t="s">
        <v>4189</v>
      </c>
      <c r="E1092" s="29" t="s">
        <v>4203</v>
      </c>
      <c r="L1092" s="29" t="s">
        <v>115</v>
      </c>
      <c r="Z1092" s="35">
        <f t="shared" si="19"/>
        <v>0</v>
      </c>
      <c r="AA1092" s="30" t="s">
        <v>4158</v>
      </c>
      <c r="AB1092" s="30" t="s">
        <v>4189</v>
      </c>
    </row>
    <row r="1093" spans="2:28" x14ac:dyDescent="0.2">
      <c r="B1093" s="30" t="s">
        <v>4158</v>
      </c>
      <c r="C1093" s="30" t="s">
        <v>4189</v>
      </c>
      <c r="E1093" s="29" t="s">
        <v>4201</v>
      </c>
      <c r="L1093" s="29" t="s">
        <v>115</v>
      </c>
      <c r="Z1093" s="35">
        <f t="shared" si="19"/>
        <v>0</v>
      </c>
      <c r="AA1093" s="30" t="s">
        <v>4158</v>
      </c>
      <c r="AB1093" s="30" t="s">
        <v>4189</v>
      </c>
    </row>
    <row r="1094" spans="2:28" x14ac:dyDescent="0.2">
      <c r="B1094" s="30" t="s">
        <v>4158</v>
      </c>
      <c r="C1094" s="30" t="s">
        <v>4189</v>
      </c>
      <c r="E1094" s="29" t="s">
        <v>4202</v>
      </c>
      <c r="L1094" s="29" t="s">
        <v>115</v>
      </c>
      <c r="Z1094" s="35">
        <f t="shared" si="19"/>
        <v>0</v>
      </c>
      <c r="AA1094" s="30" t="s">
        <v>4158</v>
      </c>
      <c r="AB1094" s="30" t="s">
        <v>4189</v>
      </c>
    </row>
    <row r="1095" spans="2:28" x14ac:dyDescent="0.2">
      <c r="B1095" s="30" t="s">
        <v>4158</v>
      </c>
      <c r="C1095" s="30" t="s">
        <v>4189</v>
      </c>
      <c r="E1095" s="29" t="s">
        <v>4204</v>
      </c>
      <c r="L1095" s="29" t="s">
        <v>115</v>
      </c>
      <c r="Z1095" s="35">
        <f t="shared" si="19"/>
        <v>0</v>
      </c>
      <c r="AA1095" s="30" t="s">
        <v>4158</v>
      </c>
      <c r="AB1095" s="30" t="s">
        <v>4189</v>
      </c>
    </row>
    <row r="1096" spans="2:28" x14ac:dyDescent="0.2">
      <c r="B1096" s="30" t="s">
        <v>4158</v>
      </c>
      <c r="C1096" s="30" t="s">
        <v>4175</v>
      </c>
      <c r="E1096" s="29" t="s">
        <v>4173</v>
      </c>
      <c r="L1096" s="29" t="s">
        <v>432</v>
      </c>
      <c r="Z1096" s="35">
        <f t="shared" si="19"/>
        <v>0</v>
      </c>
      <c r="AA1096" s="30" t="s">
        <v>4158</v>
      </c>
      <c r="AB1096" s="30" t="s">
        <v>4175</v>
      </c>
    </row>
    <row r="1097" spans="2:28" x14ac:dyDescent="0.2">
      <c r="B1097" s="30" t="s">
        <v>4158</v>
      </c>
      <c r="C1097" s="30" t="s">
        <v>4175</v>
      </c>
      <c r="E1097" s="29" t="s">
        <v>4174</v>
      </c>
      <c r="L1097" s="29" t="s">
        <v>115</v>
      </c>
      <c r="Z1097" s="35">
        <f t="shared" si="19"/>
        <v>0</v>
      </c>
      <c r="AA1097" s="30" t="s">
        <v>4158</v>
      </c>
      <c r="AB1097" s="30" t="s">
        <v>4175</v>
      </c>
    </row>
    <row r="1098" spans="2:28" x14ac:dyDescent="0.2">
      <c r="B1098" s="30" t="s">
        <v>4158</v>
      </c>
      <c r="C1098" s="30" t="s">
        <v>4176</v>
      </c>
      <c r="E1098" s="29" t="s">
        <v>4177</v>
      </c>
      <c r="L1098" s="29" t="s">
        <v>3</v>
      </c>
      <c r="Z1098" s="35">
        <f t="shared" si="19"/>
        <v>0</v>
      </c>
      <c r="AA1098" s="30" t="s">
        <v>4158</v>
      </c>
      <c r="AB1098" s="30" t="s">
        <v>4176</v>
      </c>
    </row>
    <row r="1099" spans="2:28" x14ac:dyDescent="0.2">
      <c r="B1099" s="30" t="s">
        <v>4158</v>
      </c>
      <c r="C1099" s="30" t="s">
        <v>4176</v>
      </c>
      <c r="E1099" s="29" t="s">
        <v>4178</v>
      </c>
      <c r="K1099" s="29" t="s">
        <v>330</v>
      </c>
      <c r="L1099" s="29" t="s">
        <v>0</v>
      </c>
      <c r="M1099" s="36" t="s">
        <v>751</v>
      </c>
      <c r="Z1099" s="35" t="str">
        <f t="shared" si="19"/>
        <v>Myrmica</v>
      </c>
      <c r="AA1099" s="30" t="s">
        <v>4158</v>
      </c>
      <c r="AB1099" s="30" t="s">
        <v>4176</v>
      </c>
    </row>
    <row r="1100" spans="2:28" x14ac:dyDescent="0.2">
      <c r="B1100" s="30" t="s">
        <v>4158</v>
      </c>
      <c r="C1100" s="30" t="s">
        <v>4176</v>
      </c>
      <c r="E1100" s="29" t="s">
        <v>4179</v>
      </c>
      <c r="K1100" s="29" t="s">
        <v>330</v>
      </c>
      <c r="L1100" s="29" t="s">
        <v>0</v>
      </c>
      <c r="M1100" s="36" t="s">
        <v>751</v>
      </c>
      <c r="Z1100" s="35" t="str">
        <f t="shared" si="19"/>
        <v>Myrmica</v>
      </c>
      <c r="AA1100" s="30" t="s">
        <v>4158</v>
      </c>
      <c r="AB1100" s="30" t="s">
        <v>4176</v>
      </c>
    </row>
    <row r="1101" spans="2:28" x14ac:dyDescent="0.2">
      <c r="B1101" s="30" t="s">
        <v>4158</v>
      </c>
      <c r="C1101" s="30" t="s">
        <v>4205</v>
      </c>
      <c r="E1101" s="29" t="s">
        <v>4206</v>
      </c>
      <c r="K1101" s="29" t="s">
        <v>330</v>
      </c>
      <c r="L1101" s="29" t="s">
        <v>3</v>
      </c>
      <c r="M1101" s="29" t="s">
        <v>607</v>
      </c>
      <c r="Z1101" s="35" t="str">
        <f t="shared" si="19"/>
        <v>Lasius</v>
      </c>
      <c r="AA1101" s="30" t="s">
        <v>4158</v>
      </c>
      <c r="AB1101" s="30" t="s">
        <v>4205</v>
      </c>
    </row>
    <row r="1102" spans="2:28" x14ac:dyDescent="0.2">
      <c r="B1102" s="30" t="s">
        <v>4158</v>
      </c>
      <c r="C1102" s="30" t="s">
        <v>4205</v>
      </c>
      <c r="E1102" s="29" t="s">
        <v>4210</v>
      </c>
      <c r="L1102" s="29" t="s">
        <v>3</v>
      </c>
      <c r="Z1102" s="35">
        <f t="shared" si="19"/>
        <v>0</v>
      </c>
      <c r="AA1102" s="30" t="s">
        <v>4158</v>
      </c>
      <c r="AB1102" s="30" t="s">
        <v>4205</v>
      </c>
    </row>
    <row r="1103" spans="2:28" x14ac:dyDescent="0.2">
      <c r="B1103" s="30" t="s">
        <v>4158</v>
      </c>
      <c r="C1103" s="30" t="s">
        <v>4205</v>
      </c>
      <c r="E1103" s="29" t="s">
        <v>4209</v>
      </c>
      <c r="L1103" s="29" t="s">
        <v>3</v>
      </c>
      <c r="Z1103" s="35">
        <f t="shared" si="19"/>
        <v>0</v>
      </c>
      <c r="AA1103" s="30" t="s">
        <v>4158</v>
      </c>
      <c r="AB1103" s="30" t="s">
        <v>4205</v>
      </c>
    </row>
    <row r="1104" spans="2:28" x14ac:dyDescent="0.2">
      <c r="B1104" s="30" t="s">
        <v>4158</v>
      </c>
      <c r="C1104" s="30" t="s">
        <v>4205</v>
      </c>
      <c r="E1104" s="29" t="s">
        <v>4207</v>
      </c>
      <c r="L1104" s="29" t="s">
        <v>22</v>
      </c>
      <c r="Z1104" s="35">
        <f t="shared" si="19"/>
        <v>0</v>
      </c>
      <c r="AA1104" s="30" t="s">
        <v>4158</v>
      </c>
      <c r="AB1104" s="30" t="s">
        <v>4205</v>
      </c>
    </row>
    <row r="1105" spans="1:28" x14ac:dyDescent="0.2">
      <c r="B1105" s="30" t="s">
        <v>4158</v>
      </c>
      <c r="C1105" s="30" t="s">
        <v>4205</v>
      </c>
      <c r="E1105" s="29" t="s">
        <v>4208</v>
      </c>
      <c r="L1105" s="29" t="s">
        <v>22</v>
      </c>
      <c r="Z1105" s="35">
        <f t="shared" si="19"/>
        <v>0</v>
      </c>
      <c r="AA1105" s="30" t="s">
        <v>4158</v>
      </c>
      <c r="AB1105" s="30" t="s">
        <v>4205</v>
      </c>
    </row>
    <row r="1106" spans="1:28" x14ac:dyDescent="0.2">
      <c r="A1106" s="34" t="s">
        <v>3789</v>
      </c>
      <c r="B1106" s="44" t="s">
        <v>3752</v>
      </c>
      <c r="C1106" s="30" t="s">
        <v>3249</v>
      </c>
      <c r="E1106" s="29" t="s">
        <v>3250</v>
      </c>
      <c r="J1106" s="48"/>
      <c r="K1106" s="48"/>
      <c r="L1106" s="48" t="s">
        <v>0</v>
      </c>
      <c r="M1106" s="49"/>
      <c r="N1106" s="48"/>
      <c r="O1106" s="48"/>
      <c r="Z1106" s="35">
        <f t="shared" si="19"/>
        <v>0</v>
      </c>
      <c r="AA1106" s="44" t="s">
        <v>3752</v>
      </c>
      <c r="AB1106" s="30" t="s">
        <v>3249</v>
      </c>
    </row>
    <row r="1107" spans="1:28" x14ac:dyDescent="0.2">
      <c r="A1107" s="34" t="s">
        <v>3790</v>
      </c>
      <c r="B1107" s="44" t="s">
        <v>3752</v>
      </c>
      <c r="C1107" s="30" t="s">
        <v>3249</v>
      </c>
      <c r="E1107" s="29" t="s">
        <v>3251</v>
      </c>
      <c r="L1107" s="29" t="s">
        <v>2</v>
      </c>
      <c r="M1107" s="36"/>
      <c r="Z1107" s="35">
        <f t="shared" si="19"/>
        <v>0</v>
      </c>
      <c r="AA1107" s="44" t="s">
        <v>3752</v>
      </c>
      <c r="AB1107" s="30" t="s">
        <v>3249</v>
      </c>
    </row>
    <row r="1108" spans="1:28" x14ac:dyDescent="0.2">
      <c r="A1108" s="34" t="s">
        <v>3787</v>
      </c>
      <c r="B1108" s="44" t="s">
        <v>3752</v>
      </c>
      <c r="C1108" s="30" t="s">
        <v>3246</v>
      </c>
      <c r="E1108" s="29" t="s">
        <v>3247</v>
      </c>
      <c r="L1108" s="29" t="s">
        <v>29</v>
      </c>
      <c r="M1108" s="36"/>
      <c r="Z1108" s="35">
        <f t="shared" si="19"/>
        <v>0</v>
      </c>
      <c r="AA1108" s="44" t="s">
        <v>3752</v>
      </c>
      <c r="AB1108" s="30" t="s">
        <v>3246</v>
      </c>
    </row>
    <row r="1109" spans="1:28" x14ac:dyDescent="0.2">
      <c r="A1109" s="34" t="s">
        <v>3788</v>
      </c>
      <c r="B1109" s="44" t="s">
        <v>3752</v>
      </c>
      <c r="C1109" s="30" t="s">
        <v>3246</v>
      </c>
      <c r="E1109" s="29" t="s">
        <v>3248</v>
      </c>
      <c r="L1109" s="38" t="s">
        <v>432</v>
      </c>
      <c r="M1109" s="36"/>
      <c r="Z1109" s="35">
        <f t="shared" si="19"/>
        <v>0</v>
      </c>
      <c r="AA1109" s="44" t="s">
        <v>3752</v>
      </c>
      <c r="AB1109" s="30" t="s">
        <v>3246</v>
      </c>
    </row>
    <row r="1110" spans="1:28" x14ac:dyDescent="0.2">
      <c r="A1110" s="34" t="s">
        <v>3766</v>
      </c>
      <c r="B1110" s="44" t="s">
        <v>3752</v>
      </c>
      <c r="C1110" s="30" t="s">
        <v>3215</v>
      </c>
      <c r="E1110" s="29" t="s">
        <v>3216</v>
      </c>
      <c r="J1110" s="48"/>
      <c r="K1110" s="48"/>
      <c r="L1110" s="48" t="s">
        <v>0</v>
      </c>
      <c r="M1110" s="51"/>
      <c r="N1110" s="52"/>
      <c r="O1110" s="48"/>
      <c r="Z1110" s="35">
        <f t="shared" si="19"/>
        <v>0</v>
      </c>
      <c r="AA1110" s="44" t="s">
        <v>3752</v>
      </c>
      <c r="AB1110" s="30" t="s">
        <v>3215</v>
      </c>
    </row>
    <row r="1111" spans="1:28" x14ac:dyDescent="0.2">
      <c r="A1111" s="34" t="s">
        <v>3767</v>
      </c>
      <c r="B1111" s="44" t="s">
        <v>3752</v>
      </c>
      <c r="C1111" s="30" t="s">
        <v>3215</v>
      </c>
      <c r="E1111" s="29" t="s">
        <v>3217</v>
      </c>
      <c r="L1111" s="29" t="s">
        <v>22</v>
      </c>
      <c r="M1111" s="46"/>
      <c r="N1111" s="38"/>
      <c r="Z1111" s="35">
        <f t="shared" si="19"/>
        <v>0</v>
      </c>
      <c r="AA1111" s="44" t="s">
        <v>3752</v>
      </c>
      <c r="AB1111" s="30" t="s">
        <v>3215</v>
      </c>
    </row>
    <row r="1112" spans="1:28" x14ac:dyDescent="0.2">
      <c r="A1112" s="34" t="s">
        <v>3768</v>
      </c>
      <c r="B1112" s="44" t="s">
        <v>3752</v>
      </c>
      <c r="C1112" s="30" t="s">
        <v>3215</v>
      </c>
      <c r="E1112" s="29" t="s">
        <v>3218</v>
      </c>
      <c r="L1112" s="29" t="s">
        <v>29</v>
      </c>
      <c r="M1112" s="46"/>
      <c r="N1112" s="38"/>
      <c r="Z1112" s="35">
        <f t="shared" si="19"/>
        <v>0</v>
      </c>
      <c r="AA1112" s="44" t="s">
        <v>3752</v>
      </c>
      <c r="AB1112" s="30" t="s">
        <v>3215</v>
      </c>
    </row>
    <row r="1113" spans="1:28" x14ac:dyDescent="0.2">
      <c r="A1113" s="34" t="s">
        <v>3769</v>
      </c>
      <c r="B1113" s="44" t="s">
        <v>3752</v>
      </c>
      <c r="C1113" s="30" t="s">
        <v>3215</v>
      </c>
      <c r="E1113" s="29" t="s">
        <v>3219</v>
      </c>
      <c r="L1113" s="29" t="s">
        <v>29</v>
      </c>
      <c r="M1113" s="46"/>
      <c r="N1113" s="38"/>
      <c r="Z1113" s="35">
        <f t="shared" si="19"/>
        <v>0</v>
      </c>
      <c r="AA1113" s="44" t="s">
        <v>3752</v>
      </c>
      <c r="AB1113" s="30" t="s">
        <v>3215</v>
      </c>
    </row>
    <row r="1114" spans="1:28" x14ac:dyDescent="0.2">
      <c r="A1114" s="34" t="s">
        <v>3770</v>
      </c>
      <c r="B1114" s="44" t="s">
        <v>3752</v>
      </c>
      <c r="C1114" s="30" t="s">
        <v>3215</v>
      </c>
      <c r="E1114" s="29" t="s">
        <v>3220</v>
      </c>
      <c r="L1114" s="29" t="s">
        <v>29</v>
      </c>
      <c r="M1114" s="46"/>
      <c r="N1114" s="38"/>
      <c r="Z1114" s="35">
        <f t="shared" si="19"/>
        <v>0</v>
      </c>
      <c r="AA1114" s="44" t="s">
        <v>3752</v>
      </c>
      <c r="AB1114" s="30" t="s">
        <v>3215</v>
      </c>
    </row>
    <row r="1115" spans="1:28" x14ac:dyDescent="0.2">
      <c r="A1115" s="34" t="s">
        <v>3771</v>
      </c>
      <c r="B1115" s="44" t="s">
        <v>3752</v>
      </c>
      <c r="C1115" s="30" t="s">
        <v>3215</v>
      </c>
      <c r="E1115" s="29" t="s">
        <v>3221</v>
      </c>
      <c r="K1115" s="50" t="s">
        <v>330</v>
      </c>
      <c r="L1115" s="52" t="s">
        <v>432</v>
      </c>
      <c r="M1115" s="49" t="s">
        <v>4121</v>
      </c>
      <c r="N1115" s="50">
        <v>2019</v>
      </c>
      <c r="P1115" s="48"/>
      <c r="Q1115" s="53" t="s">
        <v>3222</v>
      </c>
      <c r="R1115" s="48"/>
      <c r="Z1115" s="35" t="str">
        <f t="shared" si="19"/>
        <v>Formica</v>
      </c>
      <c r="AA1115" s="44" t="s">
        <v>3752</v>
      </c>
      <c r="AB1115" s="30" t="s">
        <v>3215</v>
      </c>
    </row>
    <row r="1116" spans="1:28" x14ac:dyDescent="0.2">
      <c r="A1116" s="34" t="s">
        <v>3772</v>
      </c>
      <c r="B1116" s="44" t="s">
        <v>3752</v>
      </c>
      <c r="C1116" s="30" t="s">
        <v>3215</v>
      </c>
      <c r="E1116" s="29" t="s">
        <v>3223</v>
      </c>
      <c r="K1116" s="50" t="s">
        <v>330</v>
      </c>
      <c r="L1116" s="48" t="s">
        <v>548</v>
      </c>
      <c r="M1116" s="10" t="s">
        <v>547</v>
      </c>
      <c r="N1116" s="50">
        <v>2019</v>
      </c>
      <c r="O1116" s="48"/>
      <c r="P1116" s="48"/>
      <c r="Q1116" s="48"/>
      <c r="R1116" s="48"/>
      <c r="Z1116" s="35" t="str">
        <f t="shared" si="19"/>
        <v>Formicoxenus</v>
      </c>
      <c r="AA1116" s="44" t="s">
        <v>3752</v>
      </c>
      <c r="AB1116" s="30" t="s">
        <v>3215</v>
      </c>
    </row>
    <row r="1117" spans="1:28" x14ac:dyDescent="0.2">
      <c r="A1117" s="34" t="s">
        <v>3777</v>
      </c>
      <c r="B1117" s="44" t="s">
        <v>3752</v>
      </c>
      <c r="C1117" s="30" t="s">
        <v>3229</v>
      </c>
      <c r="E1117" s="29" t="s">
        <v>3230</v>
      </c>
      <c r="L1117" s="38" t="s">
        <v>432</v>
      </c>
      <c r="M1117" s="36"/>
      <c r="Z1117" s="35">
        <f t="shared" si="19"/>
        <v>0</v>
      </c>
      <c r="AA1117" s="44" t="s">
        <v>3752</v>
      </c>
      <c r="AB1117" s="30" t="s">
        <v>3229</v>
      </c>
    </row>
    <row r="1118" spans="1:28" x14ac:dyDescent="0.2">
      <c r="A1118" s="34" t="s">
        <v>3773</v>
      </c>
      <c r="B1118" s="44" t="s">
        <v>3752</v>
      </c>
      <c r="C1118" s="30" t="s">
        <v>3224</v>
      </c>
      <c r="E1118" s="29" t="s">
        <v>3225</v>
      </c>
      <c r="J1118" s="48"/>
      <c r="K1118" s="48"/>
      <c r="L1118" s="48" t="s">
        <v>0</v>
      </c>
      <c r="M1118" s="51"/>
      <c r="N1118" s="52"/>
      <c r="O1118" s="48"/>
      <c r="Z1118" s="35">
        <f t="shared" si="19"/>
        <v>0</v>
      </c>
      <c r="AA1118" s="44" t="s">
        <v>3752</v>
      </c>
      <c r="AB1118" s="30" t="s">
        <v>3224</v>
      </c>
    </row>
    <row r="1119" spans="1:28" x14ac:dyDescent="0.2">
      <c r="A1119" s="34" t="s">
        <v>3774</v>
      </c>
      <c r="B1119" s="44" t="s">
        <v>3752</v>
      </c>
      <c r="C1119" s="30" t="s">
        <v>3224</v>
      </c>
      <c r="E1119" s="29" t="s">
        <v>3226</v>
      </c>
      <c r="L1119" s="29" t="s">
        <v>29</v>
      </c>
      <c r="M1119" s="46"/>
      <c r="N1119" s="38"/>
      <c r="Z1119" s="35">
        <f t="shared" si="19"/>
        <v>0</v>
      </c>
      <c r="AA1119" s="44" t="s">
        <v>3752</v>
      </c>
      <c r="AB1119" s="30" t="s">
        <v>3224</v>
      </c>
    </row>
    <row r="1120" spans="1:28" x14ac:dyDescent="0.2">
      <c r="A1120" s="34" t="s">
        <v>3775</v>
      </c>
      <c r="B1120" s="44" t="s">
        <v>3752</v>
      </c>
      <c r="C1120" s="30" t="s">
        <v>3224</v>
      </c>
      <c r="E1120" s="29" t="s">
        <v>3227</v>
      </c>
      <c r="K1120" s="30" t="s">
        <v>330</v>
      </c>
      <c r="L1120" s="38" t="s">
        <v>432</v>
      </c>
      <c r="M1120" s="36" t="s">
        <v>4121</v>
      </c>
      <c r="N1120" s="29">
        <v>2019</v>
      </c>
      <c r="Z1120" s="35" t="str">
        <f t="shared" si="19"/>
        <v>Formica</v>
      </c>
      <c r="AA1120" s="44" t="s">
        <v>3752</v>
      </c>
      <c r="AB1120" s="30" t="s">
        <v>3224</v>
      </c>
    </row>
    <row r="1121" spans="1:28" x14ac:dyDescent="0.2">
      <c r="A1121" s="34" t="s">
        <v>3776</v>
      </c>
      <c r="B1121" s="44" t="s">
        <v>3752</v>
      </c>
      <c r="C1121" s="30" t="s">
        <v>3224</v>
      </c>
      <c r="D1121" s="30"/>
      <c r="E1121" s="29" t="s">
        <v>3228</v>
      </c>
      <c r="K1121" s="30" t="s">
        <v>330</v>
      </c>
      <c r="L1121" s="38" t="s">
        <v>432</v>
      </c>
      <c r="M1121" s="40" t="s">
        <v>486</v>
      </c>
      <c r="N1121" s="30">
        <v>2019</v>
      </c>
      <c r="Z1121" s="35" t="str">
        <f t="shared" si="19"/>
        <v>Formica</v>
      </c>
      <c r="AA1121" s="44" t="s">
        <v>3752</v>
      </c>
      <c r="AB1121" s="30" t="s">
        <v>3224</v>
      </c>
    </row>
    <row r="1122" spans="1:28" x14ac:dyDescent="0.2">
      <c r="A1122" s="34" t="s">
        <v>3778</v>
      </c>
      <c r="B1122" s="44" t="s">
        <v>3752</v>
      </c>
      <c r="C1122" s="30" t="s">
        <v>3231</v>
      </c>
      <c r="E1122" s="29" t="s">
        <v>3232</v>
      </c>
      <c r="L1122" s="29" t="s">
        <v>33</v>
      </c>
      <c r="M1122" s="36"/>
      <c r="Z1122" s="35">
        <f t="shared" si="19"/>
        <v>0</v>
      </c>
      <c r="AA1122" s="44" t="s">
        <v>3752</v>
      </c>
      <c r="AB1122" s="30" t="s">
        <v>3231</v>
      </c>
    </row>
    <row r="1123" spans="1:28" x14ac:dyDescent="0.2">
      <c r="A1123" s="34" t="s">
        <v>3779</v>
      </c>
      <c r="B1123" s="44" t="s">
        <v>3752</v>
      </c>
      <c r="C1123" s="30" t="s">
        <v>3231</v>
      </c>
      <c r="E1123" s="29" t="s">
        <v>3233</v>
      </c>
      <c r="J1123" s="48"/>
      <c r="K1123" s="48"/>
      <c r="L1123" s="48" t="s">
        <v>0</v>
      </c>
      <c r="M1123" s="49"/>
      <c r="N1123" s="48"/>
      <c r="O1123" s="48"/>
      <c r="Z1123" s="35">
        <f t="shared" si="19"/>
        <v>0</v>
      </c>
      <c r="AA1123" s="44" t="s">
        <v>3752</v>
      </c>
      <c r="AB1123" s="30" t="s">
        <v>3231</v>
      </c>
    </row>
    <row r="1124" spans="1:28" x14ac:dyDescent="0.2">
      <c r="A1124" s="34" t="s">
        <v>3784</v>
      </c>
      <c r="B1124" s="44" t="s">
        <v>3752</v>
      </c>
      <c r="C1124" s="30" t="s">
        <v>3241</v>
      </c>
      <c r="E1124" s="29" t="s">
        <v>3242</v>
      </c>
      <c r="J1124" s="48"/>
      <c r="K1124" s="48"/>
      <c r="L1124" s="48" t="s">
        <v>0</v>
      </c>
      <c r="M1124" s="49"/>
      <c r="N1124" s="48"/>
      <c r="O1124" s="48"/>
      <c r="Z1124" s="35">
        <f t="shared" si="19"/>
        <v>0</v>
      </c>
      <c r="AA1124" s="44" t="s">
        <v>3752</v>
      </c>
      <c r="AB1124" s="30" t="s">
        <v>3241</v>
      </c>
    </row>
    <row r="1125" spans="1:28" x14ac:dyDescent="0.2">
      <c r="A1125" s="34" t="s">
        <v>3785</v>
      </c>
      <c r="B1125" s="44" t="s">
        <v>3752</v>
      </c>
      <c r="C1125" s="30" t="s">
        <v>3241</v>
      </c>
      <c r="E1125" s="29" t="s">
        <v>3243</v>
      </c>
      <c r="L1125" s="29" t="s">
        <v>33</v>
      </c>
      <c r="M1125" s="36"/>
      <c r="Z1125" s="35">
        <f t="shared" si="19"/>
        <v>0</v>
      </c>
      <c r="AA1125" s="44" t="s">
        <v>3752</v>
      </c>
      <c r="AB1125" s="30" t="s">
        <v>3241</v>
      </c>
    </row>
    <row r="1126" spans="1:28" x14ac:dyDescent="0.2">
      <c r="A1126" s="34" t="s">
        <v>3765</v>
      </c>
      <c r="B1126" s="44" t="s">
        <v>3752</v>
      </c>
      <c r="C1126" s="30" t="s">
        <v>3213</v>
      </c>
      <c r="E1126" s="29" t="s">
        <v>3214</v>
      </c>
      <c r="L1126" s="29" t="s">
        <v>33</v>
      </c>
      <c r="M1126" s="36"/>
      <c r="N1126" s="38"/>
      <c r="Z1126" s="35">
        <f t="shared" si="19"/>
        <v>0</v>
      </c>
      <c r="AA1126" s="44" t="s">
        <v>3752</v>
      </c>
      <c r="AB1126" s="30" t="s">
        <v>3213</v>
      </c>
    </row>
    <row r="1127" spans="1:28" x14ac:dyDescent="0.2">
      <c r="A1127" s="34" t="s">
        <v>3759</v>
      </c>
      <c r="B1127" s="44" t="s">
        <v>3752</v>
      </c>
      <c r="C1127" s="30" t="s">
        <v>3206</v>
      </c>
      <c r="E1127" s="29" t="s">
        <v>3207</v>
      </c>
      <c r="L1127" s="29" t="s">
        <v>3</v>
      </c>
      <c r="M1127" s="36"/>
      <c r="Z1127" s="35">
        <f t="shared" si="19"/>
        <v>0</v>
      </c>
      <c r="AA1127" s="44" t="s">
        <v>3752</v>
      </c>
      <c r="AB1127" s="30" t="s">
        <v>3206</v>
      </c>
    </row>
    <row r="1128" spans="1:28" x14ac:dyDescent="0.2">
      <c r="A1128" s="34" t="s">
        <v>3760</v>
      </c>
      <c r="B1128" s="44" t="s">
        <v>3752</v>
      </c>
      <c r="C1128" s="30" t="s">
        <v>3206</v>
      </c>
      <c r="E1128" s="29" t="s">
        <v>3208</v>
      </c>
      <c r="L1128" s="29" t="s">
        <v>2</v>
      </c>
      <c r="M1128" s="36"/>
      <c r="Z1128" s="35">
        <f t="shared" ref="Z1128:Z1191" si="20">IF(LEFT(M1128,4)=LEFT(L1128,4),L1128,0)</f>
        <v>0</v>
      </c>
      <c r="AA1128" s="44" t="s">
        <v>3752</v>
      </c>
      <c r="AB1128" s="30" t="s">
        <v>3206</v>
      </c>
    </row>
    <row r="1129" spans="1:28" x14ac:dyDescent="0.2">
      <c r="A1129" s="34" t="s">
        <v>3761</v>
      </c>
      <c r="B1129" s="44" t="s">
        <v>3752</v>
      </c>
      <c r="C1129" s="30" t="s">
        <v>3206</v>
      </c>
      <c r="E1129" s="29" t="s">
        <v>3209</v>
      </c>
      <c r="L1129" s="29" t="s">
        <v>2</v>
      </c>
      <c r="M1129" s="45"/>
      <c r="Z1129" s="35">
        <f t="shared" si="20"/>
        <v>0</v>
      </c>
      <c r="AA1129" s="44" t="s">
        <v>3752</v>
      </c>
      <c r="AB1129" s="30" t="s">
        <v>3206</v>
      </c>
    </row>
    <row r="1130" spans="1:28" x14ac:dyDescent="0.2">
      <c r="A1130" s="34" t="s">
        <v>3762</v>
      </c>
      <c r="B1130" s="44" t="s">
        <v>3752</v>
      </c>
      <c r="C1130" s="30" t="s">
        <v>3206</v>
      </c>
      <c r="E1130" s="29" t="s">
        <v>3210</v>
      </c>
      <c r="L1130" s="29" t="s">
        <v>2</v>
      </c>
      <c r="M1130" s="45"/>
      <c r="Z1130" s="35">
        <f t="shared" si="20"/>
        <v>0</v>
      </c>
      <c r="AA1130" s="44" t="s">
        <v>3752</v>
      </c>
      <c r="AB1130" s="30" t="s">
        <v>3206</v>
      </c>
    </row>
    <row r="1131" spans="1:28" x14ac:dyDescent="0.2">
      <c r="A1131" s="34" t="s">
        <v>3763</v>
      </c>
      <c r="B1131" s="44" t="s">
        <v>3752</v>
      </c>
      <c r="C1131" s="30" t="s">
        <v>3206</v>
      </c>
      <c r="E1131" s="29" t="s">
        <v>3211</v>
      </c>
      <c r="J1131" s="48"/>
      <c r="K1131" s="48"/>
      <c r="L1131" s="48" t="s">
        <v>0</v>
      </c>
      <c r="M1131" s="49"/>
      <c r="N1131" s="52"/>
      <c r="O1131" s="48"/>
      <c r="Z1131" s="35">
        <f t="shared" si="20"/>
        <v>0</v>
      </c>
      <c r="AA1131" s="44" t="s">
        <v>3752</v>
      </c>
      <c r="AB1131" s="30" t="s">
        <v>3206</v>
      </c>
    </row>
    <row r="1132" spans="1:28" x14ac:dyDescent="0.2">
      <c r="A1132" s="34" t="s">
        <v>3764</v>
      </c>
      <c r="B1132" s="44" t="s">
        <v>3752</v>
      </c>
      <c r="C1132" s="30" t="s">
        <v>3206</v>
      </c>
      <c r="E1132" s="29" t="s">
        <v>3212</v>
      </c>
      <c r="J1132" s="48"/>
      <c r="K1132" s="48"/>
      <c r="L1132" s="48" t="s">
        <v>0</v>
      </c>
      <c r="M1132" s="49"/>
      <c r="N1132" s="52"/>
      <c r="O1132" s="48"/>
      <c r="Z1132" s="35">
        <f t="shared" si="20"/>
        <v>0</v>
      </c>
      <c r="AA1132" s="44" t="s">
        <v>3752</v>
      </c>
      <c r="AB1132" s="30" t="s">
        <v>3206</v>
      </c>
    </row>
    <row r="1133" spans="1:28" x14ac:dyDescent="0.2">
      <c r="A1133" s="34" t="s">
        <v>3780</v>
      </c>
      <c r="B1133" s="44" t="s">
        <v>3752</v>
      </c>
      <c r="C1133" s="30" t="s">
        <v>3234</v>
      </c>
      <c r="E1133" s="29" t="s">
        <v>3236</v>
      </c>
      <c r="L1133" s="29" t="s">
        <v>2</v>
      </c>
      <c r="M1133" s="36"/>
      <c r="Q1133" s="29" t="s">
        <v>3235</v>
      </c>
      <c r="Z1133" s="35">
        <f t="shared" si="20"/>
        <v>0</v>
      </c>
      <c r="AA1133" s="44" t="s">
        <v>3752</v>
      </c>
      <c r="AB1133" s="30" t="s">
        <v>3234</v>
      </c>
    </row>
    <row r="1134" spans="1:28" x14ac:dyDescent="0.2">
      <c r="A1134" s="34" t="s">
        <v>3781</v>
      </c>
      <c r="B1134" s="44" t="s">
        <v>3752</v>
      </c>
      <c r="C1134" s="30" t="s">
        <v>3234</v>
      </c>
      <c r="E1134" s="29" t="s">
        <v>3237</v>
      </c>
      <c r="L1134" s="29" t="s">
        <v>2</v>
      </c>
      <c r="M1134" s="36"/>
      <c r="Q1134" s="29" t="s">
        <v>3235</v>
      </c>
      <c r="Z1134" s="35">
        <f t="shared" si="20"/>
        <v>0</v>
      </c>
      <c r="AA1134" s="44" t="s">
        <v>3752</v>
      </c>
      <c r="AB1134" s="30" t="s">
        <v>3234</v>
      </c>
    </row>
    <row r="1135" spans="1:28" x14ac:dyDescent="0.2">
      <c r="A1135" s="34" t="s">
        <v>3756</v>
      </c>
      <c r="B1135" s="44" t="s">
        <v>3752</v>
      </c>
      <c r="C1135" s="30" t="s">
        <v>3202</v>
      </c>
      <c r="E1135" s="29" t="s">
        <v>3203</v>
      </c>
      <c r="L1135" s="29" t="s">
        <v>2</v>
      </c>
      <c r="M1135" s="36"/>
      <c r="Z1135" s="35">
        <f t="shared" si="20"/>
        <v>0</v>
      </c>
      <c r="AA1135" s="44" t="s">
        <v>3752</v>
      </c>
      <c r="AB1135" s="30" t="s">
        <v>3202</v>
      </c>
    </row>
    <row r="1136" spans="1:28" x14ac:dyDescent="0.2">
      <c r="A1136" s="34" t="s">
        <v>3757</v>
      </c>
      <c r="B1136" s="44" t="s">
        <v>3752</v>
      </c>
      <c r="C1136" s="30" t="s">
        <v>3202</v>
      </c>
      <c r="E1136" s="29" t="s">
        <v>3204</v>
      </c>
      <c r="L1136" s="29" t="s">
        <v>2</v>
      </c>
      <c r="M1136" s="36"/>
      <c r="Z1136" s="35">
        <f t="shared" si="20"/>
        <v>0</v>
      </c>
      <c r="AA1136" s="44" t="s">
        <v>3752</v>
      </c>
      <c r="AB1136" s="30" t="s">
        <v>3202</v>
      </c>
    </row>
    <row r="1137" spans="1:28" x14ac:dyDescent="0.2">
      <c r="A1137" s="34" t="s">
        <v>3758</v>
      </c>
      <c r="B1137" s="44" t="s">
        <v>3752</v>
      </c>
      <c r="C1137" s="30" t="s">
        <v>3202</v>
      </c>
      <c r="E1137" s="29" t="s">
        <v>3205</v>
      </c>
      <c r="L1137" s="29" t="s">
        <v>2</v>
      </c>
      <c r="M1137" s="36"/>
      <c r="Z1137" s="35">
        <f t="shared" si="20"/>
        <v>0</v>
      </c>
      <c r="AA1137" s="44" t="s">
        <v>3752</v>
      </c>
      <c r="AB1137" s="30" t="s">
        <v>3202</v>
      </c>
    </row>
    <row r="1138" spans="1:28" x14ac:dyDescent="0.2">
      <c r="A1138" s="34" t="s">
        <v>3791</v>
      </c>
      <c r="B1138" s="44" t="s">
        <v>3752</v>
      </c>
      <c r="C1138" s="30" t="s">
        <v>3252</v>
      </c>
      <c r="E1138" s="29" t="s">
        <v>3253</v>
      </c>
      <c r="L1138" s="38" t="s">
        <v>432</v>
      </c>
      <c r="M1138" s="36"/>
      <c r="Z1138" s="35">
        <f t="shared" si="20"/>
        <v>0</v>
      </c>
      <c r="AA1138" s="44" t="s">
        <v>3752</v>
      </c>
      <c r="AB1138" s="30" t="s">
        <v>3252</v>
      </c>
    </row>
    <row r="1139" spans="1:28" x14ac:dyDescent="0.2">
      <c r="A1139" s="34" t="s">
        <v>3792</v>
      </c>
      <c r="B1139" s="44" t="s">
        <v>3752</v>
      </c>
      <c r="C1139" s="30" t="s">
        <v>3252</v>
      </c>
      <c r="E1139" s="29" t="s">
        <v>3254</v>
      </c>
      <c r="J1139" s="48"/>
      <c r="K1139" s="48"/>
      <c r="L1139" s="48" t="s">
        <v>0</v>
      </c>
      <c r="M1139" s="49"/>
      <c r="N1139" s="48"/>
      <c r="O1139" s="48"/>
      <c r="Z1139" s="35">
        <f t="shared" si="20"/>
        <v>0</v>
      </c>
      <c r="AA1139" s="44" t="s">
        <v>3752</v>
      </c>
      <c r="AB1139" s="30" t="s">
        <v>3252</v>
      </c>
    </row>
    <row r="1140" spans="1:28" x14ac:dyDescent="0.2">
      <c r="A1140" s="34" t="s">
        <v>3793</v>
      </c>
      <c r="B1140" s="44" t="s">
        <v>3752</v>
      </c>
      <c r="C1140" s="30" t="s">
        <v>3252</v>
      </c>
      <c r="E1140" s="29" t="s">
        <v>3255</v>
      </c>
      <c r="K1140" s="29" t="s">
        <v>330</v>
      </c>
      <c r="L1140" s="29" t="s">
        <v>110</v>
      </c>
      <c r="M1140" s="36" t="s">
        <v>694</v>
      </c>
      <c r="N1140" s="30">
        <v>2019</v>
      </c>
      <c r="Z1140" s="35" t="str">
        <f t="shared" si="20"/>
        <v>Manica</v>
      </c>
      <c r="AA1140" s="44" t="s">
        <v>3752</v>
      </c>
      <c r="AB1140" s="30" t="s">
        <v>3252</v>
      </c>
    </row>
    <row r="1141" spans="1:28" x14ac:dyDescent="0.2">
      <c r="A1141" s="34" t="s">
        <v>3794</v>
      </c>
      <c r="B1141" s="44" t="s">
        <v>3752</v>
      </c>
      <c r="C1141" s="30" t="s">
        <v>3252</v>
      </c>
      <c r="E1141" s="29" t="s">
        <v>3256</v>
      </c>
      <c r="J1141" s="48"/>
      <c r="K1141" s="48"/>
      <c r="L1141" s="48" t="s">
        <v>0</v>
      </c>
      <c r="M1141" s="49"/>
      <c r="N1141" s="48"/>
      <c r="O1141" s="48"/>
      <c r="Z1141" s="35">
        <f t="shared" si="20"/>
        <v>0</v>
      </c>
      <c r="AA1141" s="44" t="s">
        <v>3752</v>
      </c>
      <c r="AB1141" s="30" t="s">
        <v>3252</v>
      </c>
    </row>
    <row r="1142" spans="1:28" x14ac:dyDescent="0.2">
      <c r="A1142" s="34" t="s">
        <v>3795</v>
      </c>
      <c r="B1142" s="44" t="s">
        <v>3752</v>
      </c>
      <c r="C1142" s="30" t="s">
        <v>3252</v>
      </c>
      <c r="E1142" s="29" t="s">
        <v>3257</v>
      </c>
      <c r="L1142" s="29" t="s">
        <v>2</v>
      </c>
      <c r="M1142" s="36"/>
      <c r="Z1142" s="35">
        <f t="shared" si="20"/>
        <v>0</v>
      </c>
      <c r="AA1142" s="44" t="s">
        <v>3752</v>
      </c>
      <c r="AB1142" s="30" t="s">
        <v>3252</v>
      </c>
    </row>
    <row r="1143" spans="1:28" x14ac:dyDescent="0.2">
      <c r="A1143" s="34" t="s">
        <v>3782</v>
      </c>
      <c r="B1143" s="44" t="s">
        <v>3752</v>
      </c>
      <c r="C1143" s="30" t="s">
        <v>3238</v>
      </c>
      <c r="E1143" s="29" t="s">
        <v>3239</v>
      </c>
      <c r="L1143" s="29" t="s">
        <v>34</v>
      </c>
      <c r="M1143" s="36"/>
      <c r="Z1143" s="35">
        <f t="shared" si="20"/>
        <v>0</v>
      </c>
      <c r="AA1143" s="44" t="s">
        <v>3752</v>
      </c>
      <c r="AB1143" s="30" t="s">
        <v>3238</v>
      </c>
    </row>
    <row r="1144" spans="1:28" x14ac:dyDescent="0.2">
      <c r="A1144" s="34" t="s">
        <v>3783</v>
      </c>
      <c r="B1144" s="44" t="s">
        <v>3752</v>
      </c>
      <c r="C1144" s="30" t="s">
        <v>3238</v>
      </c>
      <c r="E1144" s="29" t="s">
        <v>3240</v>
      </c>
      <c r="L1144" s="38" t="s">
        <v>432</v>
      </c>
      <c r="M1144" s="36"/>
      <c r="Z1144" s="35">
        <f t="shared" si="20"/>
        <v>0</v>
      </c>
      <c r="AA1144" s="44" t="s">
        <v>3752</v>
      </c>
      <c r="AB1144" s="30" t="s">
        <v>3238</v>
      </c>
    </row>
    <row r="1145" spans="1:28" x14ac:dyDescent="0.2">
      <c r="A1145" s="34" t="s">
        <v>3786</v>
      </c>
      <c r="B1145" s="44" t="s">
        <v>3752</v>
      </c>
      <c r="C1145" s="30" t="s">
        <v>3244</v>
      </c>
      <c r="E1145" s="29" t="s">
        <v>3245</v>
      </c>
      <c r="L1145" s="38" t="s">
        <v>432</v>
      </c>
      <c r="M1145" s="36"/>
      <c r="Z1145" s="35">
        <f t="shared" si="20"/>
        <v>0</v>
      </c>
      <c r="AA1145" s="44" t="s">
        <v>3752</v>
      </c>
      <c r="AB1145" s="30" t="s">
        <v>3244</v>
      </c>
    </row>
    <row r="1146" spans="1:28" x14ac:dyDescent="0.2">
      <c r="A1146" s="34" t="s">
        <v>1319</v>
      </c>
      <c r="B1146" s="30" t="s">
        <v>328</v>
      </c>
      <c r="C1146" s="30" t="s">
        <v>120</v>
      </c>
      <c r="D1146" s="29">
        <v>1202</v>
      </c>
      <c r="E1146" s="29" t="s">
        <v>121</v>
      </c>
      <c r="F1146" s="29">
        <v>10</v>
      </c>
      <c r="K1146" s="29" t="s">
        <v>4123</v>
      </c>
      <c r="L1146" s="29" t="s">
        <v>3</v>
      </c>
      <c r="M1146" t="s">
        <v>602</v>
      </c>
      <c r="Z1146" s="35" t="str">
        <f t="shared" si="20"/>
        <v>Lasius</v>
      </c>
      <c r="AA1146" s="30" t="s">
        <v>328</v>
      </c>
      <c r="AB1146" s="30" t="s">
        <v>120</v>
      </c>
    </row>
    <row r="1147" spans="1:28" x14ac:dyDescent="0.2">
      <c r="A1147" s="26" t="s">
        <v>1320</v>
      </c>
      <c r="B1147" s="30" t="s">
        <v>328</v>
      </c>
      <c r="C1147" s="30" t="s">
        <v>120</v>
      </c>
      <c r="D1147" s="29">
        <v>1202</v>
      </c>
      <c r="E1147" s="29" t="s">
        <v>122</v>
      </c>
      <c r="F1147" s="28">
        <v>8</v>
      </c>
      <c r="G1147" s="28"/>
      <c r="H1147" s="28"/>
      <c r="I1147" s="28"/>
      <c r="J1147" s="28"/>
      <c r="K1147" s="28" t="s">
        <v>4118</v>
      </c>
      <c r="L1147" s="29" t="s">
        <v>0</v>
      </c>
      <c r="M1147" s="37" t="s">
        <v>751</v>
      </c>
      <c r="N1147" s="30">
        <v>2019</v>
      </c>
      <c r="P1147" s="35"/>
      <c r="Z1147" s="35" t="str">
        <f t="shared" si="20"/>
        <v>Myrmica</v>
      </c>
      <c r="AA1147" s="30" t="s">
        <v>328</v>
      </c>
      <c r="AB1147" s="30" t="s">
        <v>120</v>
      </c>
    </row>
    <row r="1148" spans="1:28" x14ac:dyDescent="0.2">
      <c r="A1148" s="34" t="s">
        <v>1321</v>
      </c>
      <c r="B1148" s="30" t="s">
        <v>328</v>
      </c>
      <c r="C1148" s="30" t="s">
        <v>120</v>
      </c>
      <c r="D1148" s="29">
        <v>1202</v>
      </c>
      <c r="E1148" s="29" t="s">
        <v>123</v>
      </c>
      <c r="F1148" s="28">
        <v>5</v>
      </c>
      <c r="G1148" s="28"/>
      <c r="H1148" s="28"/>
      <c r="I1148" s="28"/>
      <c r="J1148" s="28"/>
      <c r="K1148" s="28" t="s">
        <v>4118</v>
      </c>
      <c r="L1148" s="29" t="s">
        <v>0</v>
      </c>
      <c r="M1148" s="37" t="s">
        <v>751</v>
      </c>
      <c r="N1148" s="30">
        <v>2019</v>
      </c>
      <c r="P1148" s="35"/>
      <c r="Z1148" s="35" t="str">
        <f t="shared" si="20"/>
        <v>Myrmica</v>
      </c>
      <c r="AA1148" s="30" t="s">
        <v>328</v>
      </c>
      <c r="AB1148" s="30" t="s">
        <v>120</v>
      </c>
    </row>
    <row r="1149" spans="1:28" x14ac:dyDescent="0.2">
      <c r="A1149" s="34" t="s">
        <v>1317</v>
      </c>
      <c r="B1149" s="30" t="s">
        <v>328</v>
      </c>
      <c r="C1149" s="30" t="s">
        <v>116</v>
      </c>
      <c r="D1149" s="29">
        <v>1202</v>
      </c>
      <c r="E1149" s="29" t="s">
        <v>117</v>
      </c>
      <c r="F1149" s="29">
        <v>10</v>
      </c>
      <c r="L1149" s="29" t="s">
        <v>119</v>
      </c>
      <c r="M1149" s="36"/>
      <c r="Z1149" s="35">
        <f t="shared" si="20"/>
        <v>0</v>
      </c>
      <c r="AA1149" s="30" t="s">
        <v>328</v>
      </c>
      <c r="AB1149" s="30" t="s">
        <v>116</v>
      </c>
    </row>
    <row r="1150" spans="1:28" x14ac:dyDescent="0.2">
      <c r="A1150" s="26" t="s">
        <v>1318</v>
      </c>
      <c r="B1150" s="30" t="s">
        <v>328</v>
      </c>
      <c r="C1150" s="30" t="s">
        <v>116</v>
      </c>
      <c r="D1150" s="29">
        <v>1202</v>
      </c>
      <c r="E1150" s="29" t="s">
        <v>118</v>
      </c>
      <c r="F1150" s="29">
        <v>10</v>
      </c>
      <c r="L1150" s="29" t="s">
        <v>119</v>
      </c>
      <c r="M1150" s="36"/>
      <c r="Z1150" s="35">
        <f t="shared" si="20"/>
        <v>0</v>
      </c>
      <c r="AA1150" s="30" t="s">
        <v>328</v>
      </c>
      <c r="AB1150" s="30" t="s">
        <v>116</v>
      </c>
    </row>
    <row r="1151" spans="1:28" x14ac:dyDescent="0.2">
      <c r="A1151" s="26" t="s">
        <v>1340</v>
      </c>
      <c r="B1151" s="30" t="s">
        <v>328</v>
      </c>
      <c r="C1151" s="30" t="s">
        <v>157</v>
      </c>
      <c r="D1151" s="29">
        <v>1202</v>
      </c>
      <c r="E1151" s="29" t="s">
        <v>153</v>
      </c>
      <c r="F1151" s="29">
        <v>10</v>
      </c>
      <c r="L1151" s="29" t="s">
        <v>12</v>
      </c>
      <c r="M1151" s="36"/>
      <c r="Z1151" s="35">
        <f t="shared" si="20"/>
        <v>0</v>
      </c>
      <c r="AA1151" s="30" t="s">
        <v>328</v>
      </c>
      <c r="AB1151" s="30" t="s">
        <v>157</v>
      </c>
    </row>
    <row r="1152" spans="1:28" x14ac:dyDescent="0.2">
      <c r="A1152" s="34" t="s">
        <v>1341</v>
      </c>
      <c r="B1152" s="30" t="s">
        <v>328</v>
      </c>
      <c r="C1152" s="30" t="s">
        <v>157</v>
      </c>
      <c r="D1152" s="29">
        <v>1202</v>
      </c>
      <c r="E1152" s="29" t="s">
        <v>154</v>
      </c>
      <c r="F1152" s="29">
        <v>10</v>
      </c>
      <c r="K1152" s="30" t="s">
        <v>330</v>
      </c>
      <c r="L1152" s="38" t="s">
        <v>432</v>
      </c>
      <c r="M1152" s="40" t="s">
        <v>524</v>
      </c>
      <c r="N1152" s="30">
        <v>2019</v>
      </c>
      <c r="Z1152" s="35" t="str">
        <f t="shared" si="20"/>
        <v>Formica</v>
      </c>
      <c r="AA1152" s="30" t="s">
        <v>328</v>
      </c>
      <c r="AB1152" s="30" t="s">
        <v>157</v>
      </c>
    </row>
    <row r="1153" spans="1:28" x14ac:dyDescent="0.2">
      <c r="A1153" s="26" t="s">
        <v>1342</v>
      </c>
      <c r="B1153" s="30" t="s">
        <v>328</v>
      </c>
      <c r="C1153" s="30" t="s">
        <v>157</v>
      </c>
      <c r="D1153" s="29">
        <v>1202</v>
      </c>
      <c r="E1153" s="29" t="s">
        <v>155</v>
      </c>
      <c r="F1153" s="29">
        <v>10</v>
      </c>
      <c r="K1153" s="29" t="s">
        <v>4123</v>
      </c>
      <c r="L1153" s="29" t="s">
        <v>3</v>
      </c>
      <c r="M1153" t="s">
        <v>602</v>
      </c>
      <c r="Z1153" s="35" t="str">
        <f t="shared" si="20"/>
        <v>Lasius</v>
      </c>
      <c r="AA1153" s="30" t="s">
        <v>328</v>
      </c>
      <c r="AB1153" s="30" t="s">
        <v>157</v>
      </c>
    </row>
    <row r="1154" spans="1:28" x14ac:dyDescent="0.2">
      <c r="A1154" s="34" t="s">
        <v>1343</v>
      </c>
      <c r="B1154" s="30" t="s">
        <v>328</v>
      </c>
      <c r="C1154" s="30" t="s">
        <v>157</v>
      </c>
      <c r="D1154" s="29">
        <v>1202</v>
      </c>
      <c r="E1154" s="29" t="s">
        <v>156</v>
      </c>
      <c r="F1154" s="29">
        <v>10</v>
      </c>
      <c r="K1154" s="29" t="s">
        <v>4123</v>
      </c>
      <c r="L1154" s="29" t="s">
        <v>3</v>
      </c>
      <c r="M1154" t="s">
        <v>602</v>
      </c>
      <c r="Z1154" s="35" t="str">
        <f t="shared" si="20"/>
        <v>Lasius</v>
      </c>
      <c r="AA1154" s="30" t="s">
        <v>328</v>
      </c>
      <c r="AB1154" s="30" t="s">
        <v>157</v>
      </c>
    </row>
    <row r="1155" spans="1:28" x14ac:dyDescent="0.2">
      <c r="A1155" s="34" t="s">
        <v>1327</v>
      </c>
      <c r="B1155" s="30" t="s">
        <v>328</v>
      </c>
      <c r="C1155" s="30" t="s">
        <v>133</v>
      </c>
      <c r="D1155" s="29">
        <v>1202</v>
      </c>
      <c r="E1155" s="29" t="s">
        <v>134</v>
      </c>
      <c r="F1155" s="29">
        <v>10</v>
      </c>
      <c r="K1155" s="29" t="s">
        <v>4123</v>
      </c>
      <c r="L1155" s="29" t="s">
        <v>3</v>
      </c>
      <c r="M1155" t="s">
        <v>602</v>
      </c>
      <c r="Z1155" s="35" t="str">
        <f t="shared" si="20"/>
        <v>Lasius</v>
      </c>
      <c r="AA1155" s="30" t="s">
        <v>328</v>
      </c>
      <c r="AB1155" s="30" t="s">
        <v>133</v>
      </c>
    </row>
    <row r="1156" spans="1:28" x14ac:dyDescent="0.2">
      <c r="A1156" s="26" t="s">
        <v>1334</v>
      </c>
      <c r="B1156" s="30" t="s">
        <v>328</v>
      </c>
      <c r="C1156" s="30" t="s">
        <v>143</v>
      </c>
      <c r="D1156" s="29">
        <v>1202</v>
      </c>
      <c r="E1156" s="29" t="s">
        <v>144</v>
      </c>
      <c r="F1156" s="28">
        <v>10</v>
      </c>
      <c r="G1156" s="28"/>
      <c r="H1156" s="28"/>
      <c r="I1156" s="28"/>
      <c r="J1156" s="28"/>
      <c r="K1156" s="28" t="s">
        <v>4118</v>
      </c>
      <c r="L1156" s="29" t="s">
        <v>0</v>
      </c>
      <c r="M1156" s="37" t="s">
        <v>756</v>
      </c>
      <c r="N1156" s="30">
        <v>2019</v>
      </c>
      <c r="O1156" s="30"/>
      <c r="P1156" s="35"/>
      <c r="Z1156" s="35" t="str">
        <f t="shared" si="20"/>
        <v>Myrmica</v>
      </c>
      <c r="AA1156" s="30" t="s">
        <v>328</v>
      </c>
      <c r="AB1156" s="30" t="s">
        <v>143</v>
      </c>
    </row>
    <row r="1157" spans="1:28" x14ac:dyDescent="0.2">
      <c r="A1157" s="26" t="s">
        <v>1322</v>
      </c>
      <c r="B1157" s="30" t="s">
        <v>328</v>
      </c>
      <c r="C1157" s="30" t="s">
        <v>124</v>
      </c>
      <c r="D1157" s="29">
        <v>1202</v>
      </c>
      <c r="E1157" s="29" t="s">
        <v>125</v>
      </c>
      <c r="F1157" s="28">
        <v>7</v>
      </c>
      <c r="G1157" s="28"/>
      <c r="H1157" s="28"/>
      <c r="I1157" s="28"/>
      <c r="J1157" s="28"/>
      <c r="K1157" s="28" t="s">
        <v>4118</v>
      </c>
      <c r="L1157" s="29" t="s">
        <v>0</v>
      </c>
      <c r="M1157" s="37" t="s">
        <v>756</v>
      </c>
      <c r="N1157" s="30">
        <v>2019</v>
      </c>
      <c r="O1157" s="30"/>
      <c r="P1157" s="35"/>
      <c r="Z1157" s="35" t="str">
        <f t="shared" si="20"/>
        <v>Myrmica</v>
      </c>
      <c r="AA1157" s="30" t="s">
        <v>328</v>
      </c>
      <c r="AB1157" s="30" t="s">
        <v>124</v>
      </c>
    </row>
    <row r="1158" spans="1:28" x14ac:dyDescent="0.2">
      <c r="A1158" s="26" t="s">
        <v>1332</v>
      </c>
      <c r="B1158" s="30" t="s">
        <v>328</v>
      </c>
      <c r="C1158" s="30" t="s">
        <v>142</v>
      </c>
      <c r="D1158" s="29">
        <v>1202</v>
      </c>
      <c r="E1158" s="29" t="s">
        <v>140</v>
      </c>
      <c r="F1158" s="28">
        <v>8</v>
      </c>
      <c r="G1158" s="28"/>
      <c r="H1158" s="28"/>
      <c r="I1158" s="28"/>
      <c r="J1158" s="28"/>
      <c r="K1158" s="28" t="s">
        <v>4118</v>
      </c>
      <c r="L1158" s="29" t="s">
        <v>0</v>
      </c>
      <c r="M1158" s="37" t="s">
        <v>756</v>
      </c>
      <c r="N1158" s="30">
        <v>2019</v>
      </c>
      <c r="P1158" s="35"/>
      <c r="Z1158" s="35" t="str">
        <f t="shared" si="20"/>
        <v>Myrmica</v>
      </c>
      <c r="AA1158" s="30" t="s">
        <v>328</v>
      </c>
      <c r="AB1158" s="30" t="s">
        <v>142</v>
      </c>
    </row>
    <row r="1159" spans="1:28" x14ac:dyDescent="0.2">
      <c r="A1159" s="34" t="s">
        <v>1333</v>
      </c>
      <c r="B1159" s="30" t="s">
        <v>328</v>
      </c>
      <c r="C1159" s="30" t="s">
        <v>142</v>
      </c>
      <c r="D1159" s="29">
        <v>1202</v>
      </c>
      <c r="E1159" s="29" t="s">
        <v>141</v>
      </c>
      <c r="F1159" s="28">
        <v>10</v>
      </c>
      <c r="G1159" s="28"/>
      <c r="H1159" s="28"/>
      <c r="I1159" s="28"/>
      <c r="J1159" s="28"/>
      <c r="K1159" s="28" t="s">
        <v>4118</v>
      </c>
      <c r="L1159" s="29" t="s">
        <v>0</v>
      </c>
      <c r="M1159" s="37" t="s">
        <v>756</v>
      </c>
      <c r="N1159" s="30">
        <v>2019</v>
      </c>
      <c r="P1159" s="35"/>
      <c r="Z1159" s="35" t="str">
        <f t="shared" si="20"/>
        <v>Myrmica</v>
      </c>
      <c r="AA1159" s="30" t="s">
        <v>328</v>
      </c>
      <c r="AB1159" s="30" t="s">
        <v>142</v>
      </c>
    </row>
    <row r="1160" spans="1:28" x14ac:dyDescent="0.2">
      <c r="A1160" s="34" t="s">
        <v>1335</v>
      </c>
      <c r="B1160" s="30" t="s">
        <v>328</v>
      </c>
      <c r="C1160" s="30" t="s">
        <v>146</v>
      </c>
      <c r="D1160" s="29">
        <v>1202</v>
      </c>
      <c r="E1160" s="29" t="s">
        <v>145</v>
      </c>
      <c r="F1160" s="28">
        <v>10</v>
      </c>
      <c r="G1160" s="28"/>
      <c r="H1160" s="28"/>
      <c r="I1160" s="28"/>
      <c r="J1160" s="28"/>
      <c r="K1160" s="28" t="s">
        <v>4118</v>
      </c>
      <c r="L1160" s="29" t="s">
        <v>0</v>
      </c>
      <c r="M1160" s="37" t="s">
        <v>756</v>
      </c>
      <c r="N1160" s="30">
        <v>2019</v>
      </c>
      <c r="O1160" s="30"/>
      <c r="P1160" s="35"/>
      <c r="Z1160" s="35" t="str">
        <f t="shared" si="20"/>
        <v>Myrmica</v>
      </c>
      <c r="AA1160" s="30" t="s">
        <v>328</v>
      </c>
      <c r="AB1160" s="30" t="s">
        <v>146</v>
      </c>
    </row>
    <row r="1161" spans="1:28" x14ac:dyDescent="0.2">
      <c r="A1161" s="34" t="s">
        <v>1337</v>
      </c>
      <c r="B1161" s="30" t="s">
        <v>328</v>
      </c>
      <c r="C1161" s="30" t="s">
        <v>149</v>
      </c>
      <c r="D1161" s="30">
        <v>1202</v>
      </c>
      <c r="E1161" s="29" t="s">
        <v>150</v>
      </c>
      <c r="F1161" s="29">
        <v>10</v>
      </c>
      <c r="L1161" s="29" t="s">
        <v>2</v>
      </c>
      <c r="M1161" s="36"/>
      <c r="Z1161" s="35">
        <f t="shared" si="20"/>
        <v>0</v>
      </c>
      <c r="AA1161" s="30" t="s">
        <v>328</v>
      </c>
      <c r="AB1161" s="30" t="s">
        <v>149</v>
      </c>
    </row>
    <row r="1162" spans="1:28" x14ac:dyDescent="0.2">
      <c r="A1162" s="26" t="s">
        <v>1338</v>
      </c>
      <c r="B1162" s="30" t="s">
        <v>328</v>
      </c>
      <c r="C1162" s="30" t="s">
        <v>149</v>
      </c>
      <c r="D1162" s="29">
        <v>1202</v>
      </c>
      <c r="E1162" s="29" t="s">
        <v>151</v>
      </c>
      <c r="F1162" s="28">
        <v>8</v>
      </c>
      <c r="G1162" s="28"/>
      <c r="H1162" s="28"/>
      <c r="I1162" s="28"/>
      <c r="J1162" s="28"/>
      <c r="K1162" s="28" t="s">
        <v>4118</v>
      </c>
      <c r="L1162" s="29" t="s">
        <v>0</v>
      </c>
      <c r="M1162" s="37" t="s">
        <v>756</v>
      </c>
      <c r="N1162" s="30">
        <v>2019</v>
      </c>
      <c r="P1162" s="35"/>
      <c r="Z1162" s="35" t="str">
        <f t="shared" si="20"/>
        <v>Myrmica</v>
      </c>
      <c r="AA1162" s="30" t="s">
        <v>328</v>
      </c>
      <c r="AB1162" s="30" t="s">
        <v>149</v>
      </c>
    </row>
    <row r="1163" spans="1:28" x14ac:dyDescent="0.2">
      <c r="A1163" s="34" t="s">
        <v>1339</v>
      </c>
      <c r="B1163" s="30" t="s">
        <v>328</v>
      </c>
      <c r="C1163" s="30" t="s">
        <v>149</v>
      </c>
      <c r="D1163" s="29">
        <v>1202</v>
      </c>
      <c r="E1163" s="29" t="s">
        <v>152</v>
      </c>
      <c r="F1163" s="28">
        <v>15</v>
      </c>
      <c r="G1163" s="28"/>
      <c r="H1163" s="28"/>
      <c r="I1163" s="28"/>
      <c r="J1163" s="28"/>
      <c r="K1163" s="28" t="s">
        <v>4118</v>
      </c>
      <c r="L1163" s="29" t="s">
        <v>0</v>
      </c>
      <c r="M1163" s="37" t="s">
        <v>756</v>
      </c>
      <c r="N1163" s="30">
        <v>2019</v>
      </c>
      <c r="P1163" s="35"/>
      <c r="Z1163" s="35" t="str">
        <f t="shared" si="20"/>
        <v>Myrmica</v>
      </c>
      <c r="AA1163" s="30" t="s">
        <v>328</v>
      </c>
      <c r="AB1163" s="30" t="s">
        <v>149</v>
      </c>
    </row>
    <row r="1164" spans="1:28" x14ac:dyDescent="0.2">
      <c r="A1164" s="34" t="s">
        <v>1323</v>
      </c>
      <c r="B1164" s="30" t="s">
        <v>328</v>
      </c>
      <c r="C1164" s="30" t="s">
        <v>126</v>
      </c>
      <c r="D1164" s="29">
        <v>1202</v>
      </c>
      <c r="E1164" s="29" t="s">
        <v>127</v>
      </c>
      <c r="F1164" s="28">
        <v>15</v>
      </c>
      <c r="G1164" s="28"/>
      <c r="H1164" s="28"/>
      <c r="I1164" s="28"/>
      <c r="J1164" s="28"/>
      <c r="K1164" s="28" t="s">
        <v>4118</v>
      </c>
      <c r="L1164" s="29" t="s">
        <v>0</v>
      </c>
      <c r="M1164" s="37" t="s">
        <v>756</v>
      </c>
      <c r="N1164" s="30">
        <v>2019</v>
      </c>
      <c r="P1164" s="35"/>
      <c r="Z1164" s="35" t="str">
        <f t="shared" si="20"/>
        <v>Myrmica</v>
      </c>
      <c r="AA1164" s="30" t="s">
        <v>328</v>
      </c>
      <c r="AB1164" s="30" t="s">
        <v>126</v>
      </c>
    </row>
    <row r="1165" spans="1:28" x14ac:dyDescent="0.2">
      <c r="A1165" s="26" t="s">
        <v>1328</v>
      </c>
      <c r="B1165" s="30" t="s">
        <v>328</v>
      </c>
      <c r="C1165" s="30" t="s">
        <v>135</v>
      </c>
      <c r="D1165" s="30">
        <v>1202</v>
      </c>
      <c r="E1165" s="29" t="s">
        <v>136</v>
      </c>
      <c r="F1165" s="29">
        <v>10</v>
      </c>
      <c r="L1165" s="29" t="s">
        <v>2</v>
      </c>
      <c r="M1165" s="36"/>
      <c r="P1165" s="35"/>
      <c r="Z1165" s="35">
        <f t="shared" si="20"/>
        <v>0</v>
      </c>
      <c r="AA1165" s="30" t="s">
        <v>328</v>
      </c>
      <c r="AB1165" s="30" t="s">
        <v>135</v>
      </c>
    </row>
    <row r="1166" spans="1:28" x14ac:dyDescent="0.2">
      <c r="A1166" s="34" t="s">
        <v>1329</v>
      </c>
      <c r="B1166" s="30" t="s">
        <v>328</v>
      </c>
      <c r="C1166" s="30" t="s">
        <v>135</v>
      </c>
      <c r="D1166" s="29">
        <v>1202</v>
      </c>
      <c r="E1166" s="29" t="s">
        <v>137</v>
      </c>
      <c r="F1166" s="29">
        <v>10</v>
      </c>
      <c r="L1166" s="29" t="s">
        <v>2</v>
      </c>
      <c r="M1166" s="36"/>
      <c r="Z1166" s="35">
        <f t="shared" si="20"/>
        <v>0</v>
      </c>
      <c r="AA1166" s="30" t="s">
        <v>328</v>
      </c>
      <c r="AB1166" s="30" t="s">
        <v>135</v>
      </c>
    </row>
    <row r="1167" spans="1:28" x14ac:dyDescent="0.2">
      <c r="A1167" s="26" t="s">
        <v>1330</v>
      </c>
      <c r="B1167" s="30" t="s">
        <v>328</v>
      </c>
      <c r="C1167" s="30" t="s">
        <v>135</v>
      </c>
      <c r="D1167" s="29">
        <v>1202</v>
      </c>
      <c r="E1167" s="29" t="s">
        <v>138</v>
      </c>
      <c r="F1167" s="28">
        <v>10</v>
      </c>
      <c r="G1167" s="28"/>
      <c r="H1167" s="28"/>
      <c r="I1167" s="28"/>
      <c r="J1167" s="28"/>
      <c r="K1167" s="28" t="s">
        <v>4118</v>
      </c>
      <c r="L1167" s="29" t="s">
        <v>0</v>
      </c>
      <c r="M1167" s="37" t="s">
        <v>756</v>
      </c>
      <c r="N1167" s="30">
        <v>2019</v>
      </c>
      <c r="P1167" s="35"/>
      <c r="Z1167" s="35" t="str">
        <f t="shared" si="20"/>
        <v>Myrmica</v>
      </c>
      <c r="AA1167" s="30" t="s">
        <v>328</v>
      </c>
      <c r="AB1167" s="30" t="s">
        <v>135</v>
      </c>
    </row>
    <row r="1168" spans="1:28" x14ac:dyDescent="0.2">
      <c r="A1168" s="34" t="s">
        <v>1331</v>
      </c>
      <c r="B1168" s="30" t="s">
        <v>328</v>
      </c>
      <c r="C1168" s="30" t="s">
        <v>135</v>
      </c>
      <c r="D1168" s="29">
        <v>1202</v>
      </c>
      <c r="E1168" s="29" t="s">
        <v>139</v>
      </c>
      <c r="F1168" s="28">
        <v>15</v>
      </c>
      <c r="G1168" s="28"/>
      <c r="H1168" s="28"/>
      <c r="I1168" s="28"/>
      <c r="J1168" s="28"/>
      <c r="K1168" s="28" t="s">
        <v>4118</v>
      </c>
      <c r="L1168" s="29" t="s">
        <v>0</v>
      </c>
      <c r="M1168" s="37" t="s">
        <v>756</v>
      </c>
      <c r="N1168" s="29">
        <v>2019</v>
      </c>
      <c r="P1168" s="35"/>
      <c r="Z1168" s="35" t="str">
        <f t="shared" si="20"/>
        <v>Myrmica</v>
      </c>
      <c r="AA1168" s="30" t="s">
        <v>328</v>
      </c>
      <c r="AB1168" s="30" t="s">
        <v>135</v>
      </c>
    </row>
    <row r="1169" spans="1:28" x14ac:dyDescent="0.2">
      <c r="A1169" s="26" t="s">
        <v>1326</v>
      </c>
      <c r="B1169" s="30" t="s">
        <v>328</v>
      </c>
      <c r="C1169" s="30" t="s">
        <v>132</v>
      </c>
      <c r="D1169" s="29">
        <v>1202</v>
      </c>
      <c r="E1169" s="29" t="s">
        <v>131</v>
      </c>
      <c r="F1169" s="28">
        <v>10</v>
      </c>
      <c r="G1169" s="28"/>
      <c r="H1169" s="28"/>
      <c r="I1169" s="28"/>
      <c r="J1169" s="28"/>
      <c r="K1169" s="28" t="s">
        <v>4118</v>
      </c>
      <c r="L1169" s="29" t="s">
        <v>0</v>
      </c>
      <c r="M1169" s="37" t="s">
        <v>751</v>
      </c>
      <c r="N1169" s="30">
        <v>2019</v>
      </c>
      <c r="P1169" s="35"/>
      <c r="Z1169" s="35" t="str">
        <f t="shared" si="20"/>
        <v>Myrmica</v>
      </c>
      <c r="AA1169" s="30" t="s">
        <v>328</v>
      </c>
      <c r="AB1169" s="30" t="s">
        <v>132</v>
      </c>
    </row>
    <row r="1170" spans="1:28" x14ac:dyDescent="0.2">
      <c r="A1170" s="26" t="s">
        <v>1324</v>
      </c>
      <c r="B1170" s="30" t="s">
        <v>328</v>
      </c>
      <c r="C1170" s="30" t="s">
        <v>128</v>
      </c>
      <c r="D1170" s="29">
        <v>1202</v>
      </c>
      <c r="E1170" s="29" t="s">
        <v>129</v>
      </c>
      <c r="F1170" s="28">
        <v>10</v>
      </c>
      <c r="G1170" s="28"/>
      <c r="H1170" s="28"/>
      <c r="I1170" s="28"/>
      <c r="J1170" s="28"/>
      <c r="K1170" s="28" t="s">
        <v>4118</v>
      </c>
      <c r="L1170" s="29" t="s">
        <v>0</v>
      </c>
      <c r="M1170" s="37" t="s">
        <v>756</v>
      </c>
      <c r="N1170" s="30">
        <v>2019</v>
      </c>
      <c r="P1170" s="35"/>
      <c r="Z1170" s="35" t="str">
        <f t="shared" si="20"/>
        <v>Myrmica</v>
      </c>
      <c r="AA1170" s="30" t="s">
        <v>328</v>
      </c>
      <c r="AB1170" s="30" t="s">
        <v>128</v>
      </c>
    </row>
    <row r="1171" spans="1:28" x14ac:dyDescent="0.2">
      <c r="A1171" s="34" t="s">
        <v>1325</v>
      </c>
      <c r="B1171" s="30" t="s">
        <v>328</v>
      </c>
      <c r="C1171" s="30" t="s">
        <v>128</v>
      </c>
      <c r="D1171" s="29">
        <v>1202</v>
      </c>
      <c r="E1171" s="29" t="s">
        <v>130</v>
      </c>
      <c r="F1171" s="28">
        <v>10</v>
      </c>
      <c r="G1171" s="28"/>
      <c r="H1171" s="28"/>
      <c r="I1171" s="28"/>
      <c r="J1171" s="28"/>
      <c r="K1171" s="28" t="s">
        <v>4118</v>
      </c>
      <c r="L1171" s="29" t="s">
        <v>0</v>
      </c>
      <c r="M1171" s="37" t="s">
        <v>763</v>
      </c>
      <c r="N1171" s="30">
        <v>2019</v>
      </c>
      <c r="O1171" s="30"/>
      <c r="P1171" s="35"/>
      <c r="Z1171" s="35" t="str">
        <f t="shared" si="20"/>
        <v>Myrmica</v>
      </c>
      <c r="AA1171" s="30" t="s">
        <v>328</v>
      </c>
      <c r="AB1171" s="30" t="s">
        <v>128</v>
      </c>
    </row>
    <row r="1172" spans="1:28" x14ac:dyDescent="0.2">
      <c r="A1172" s="26" t="s">
        <v>1336</v>
      </c>
      <c r="B1172" s="30" t="s">
        <v>328</v>
      </c>
      <c r="C1172" s="30" t="s">
        <v>147</v>
      </c>
      <c r="D1172" s="29">
        <v>1202</v>
      </c>
      <c r="E1172" s="29" t="s">
        <v>148</v>
      </c>
      <c r="F1172" s="29">
        <v>10</v>
      </c>
      <c r="L1172" s="29" t="s">
        <v>119</v>
      </c>
      <c r="M1172" s="36"/>
      <c r="Z1172" s="35">
        <f t="shared" si="20"/>
        <v>0</v>
      </c>
      <c r="AA1172" s="30" t="s">
        <v>328</v>
      </c>
      <c r="AB1172" s="30" t="s">
        <v>147</v>
      </c>
    </row>
    <row r="1173" spans="1:28" x14ac:dyDescent="0.2">
      <c r="A1173" s="34" t="s">
        <v>1345</v>
      </c>
      <c r="B1173" s="30" t="s">
        <v>328</v>
      </c>
      <c r="C1173" s="30" t="s">
        <v>160</v>
      </c>
      <c r="D1173" s="29">
        <v>1202</v>
      </c>
      <c r="E1173" s="29" t="s">
        <v>161</v>
      </c>
      <c r="F1173" s="29">
        <v>10</v>
      </c>
      <c r="L1173" s="29" t="s">
        <v>12</v>
      </c>
      <c r="M1173" s="36"/>
      <c r="Z1173" s="35">
        <f t="shared" si="20"/>
        <v>0</v>
      </c>
      <c r="AA1173" s="30" t="s">
        <v>328</v>
      </c>
      <c r="AB1173" s="30" t="s">
        <v>160</v>
      </c>
    </row>
    <row r="1174" spans="1:28" x14ac:dyDescent="0.2">
      <c r="A1174" s="26" t="s">
        <v>1346</v>
      </c>
      <c r="B1174" s="30" t="s">
        <v>328</v>
      </c>
      <c r="C1174" s="30" t="s">
        <v>160</v>
      </c>
      <c r="D1174" s="29">
        <v>1202</v>
      </c>
      <c r="E1174" s="29" t="s">
        <v>162</v>
      </c>
      <c r="F1174" s="29">
        <v>10</v>
      </c>
      <c r="L1174" s="29" t="s">
        <v>12</v>
      </c>
      <c r="M1174" s="36"/>
      <c r="Z1174" s="35">
        <f t="shared" si="20"/>
        <v>0</v>
      </c>
      <c r="AA1174" s="30" t="s">
        <v>328</v>
      </c>
      <c r="AB1174" s="30" t="s">
        <v>160</v>
      </c>
    </row>
    <row r="1175" spans="1:28" x14ac:dyDescent="0.2">
      <c r="A1175" s="26" t="s">
        <v>1344</v>
      </c>
      <c r="B1175" s="30" t="s">
        <v>328</v>
      </c>
      <c r="C1175" s="30" t="s">
        <v>158</v>
      </c>
      <c r="D1175" s="29">
        <v>1202</v>
      </c>
      <c r="E1175" s="29" t="s">
        <v>159</v>
      </c>
      <c r="F1175" s="29">
        <v>10</v>
      </c>
      <c r="K1175" s="30" t="s">
        <v>330</v>
      </c>
      <c r="L1175" s="38" t="s">
        <v>432</v>
      </c>
      <c r="M1175" s="40" t="s">
        <v>510</v>
      </c>
      <c r="N1175" s="29">
        <v>2019</v>
      </c>
      <c r="Z1175" s="35" t="str">
        <f t="shared" si="20"/>
        <v>Formica</v>
      </c>
      <c r="AA1175" s="30" t="s">
        <v>328</v>
      </c>
      <c r="AB1175" s="30" t="s">
        <v>158</v>
      </c>
    </row>
    <row r="1176" spans="1:28" x14ac:dyDescent="0.2">
      <c r="B1176" s="30" t="s">
        <v>4184</v>
      </c>
      <c r="C1176" s="30" t="s">
        <v>4220</v>
      </c>
      <c r="E1176" s="29" t="s">
        <v>4221</v>
      </c>
      <c r="K1176" s="29" t="s">
        <v>330</v>
      </c>
      <c r="L1176" s="29" t="s">
        <v>830</v>
      </c>
      <c r="M1176" t="s">
        <v>829</v>
      </c>
      <c r="Z1176" s="35" t="str">
        <f t="shared" si="20"/>
        <v>Solenopsis</v>
      </c>
      <c r="AA1176" s="30" t="s">
        <v>4184</v>
      </c>
      <c r="AB1176" s="30" t="s">
        <v>4220</v>
      </c>
    </row>
    <row r="1177" spans="1:28" x14ac:dyDescent="0.2">
      <c r="B1177" s="30" t="s">
        <v>4184</v>
      </c>
      <c r="C1177" s="30" t="s">
        <v>4220</v>
      </c>
      <c r="E1177" s="29" t="s">
        <v>4222</v>
      </c>
      <c r="L1177" s="29" t="s">
        <v>22</v>
      </c>
      <c r="Z1177" s="35">
        <f t="shared" si="20"/>
        <v>0</v>
      </c>
      <c r="AA1177" s="30" t="s">
        <v>4184</v>
      </c>
      <c r="AB1177" s="30" t="s">
        <v>4220</v>
      </c>
    </row>
    <row r="1178" spans="1:28" x14ac:dyDescent="0.2">
      <c r="B1178" s="30" t="s">
        <v>4184</v>
      </c>
      <c r="C1178" s="30" t="s">
        <v>4238</v>
      </c>
      <c r="E1178" s="29" t="s">
        <v>4239</v>
      </c>
      <c r="L1178" s="29" t="s">
        <v>3</v>
      </c>
      <c r="Z1178" s="35">
        <f t="shared" si="20"/>
        <v>0</v>
      </c>
      <c r="AA1178" s="30" t="s">
        <v>4184</v>
      </c>
      <c r="AB1178" s="30" t="s">
        <v>4238</v>
      </c>
    </row>
    <row r="1179" spans="1:28" x14ac:dyDescent="0.2">
      <c r="B1179" s="30" t="s">
        <v>4184</v>
      </c>
      <c r="C1179" s="30" t="s">
        <v>4213</v>
      </c>
      <c r="E1179" s="29" t="s">
        <v>4215</v>
      </c>
      <c r="L1179" s="29" t="s">
        <v>3</v>
      </c>
      <c r="Z1179" s="35">
        <f t="shared" si="20"/>
        <v>0</v>
      </c>
      <c r="AA1179" s="30" t="s">
        <v>4184</v>
      </c>
      <c r="AB1179" s="30" t="s">
        <v>4213</v>
      </c>
    </row>
    <row r="1180" spans="1:28" x14ac:dyDescent="0.2">
      <c r="B1180" s="30" t="s">
        <v>4184</v>
      </c>
      <c r="C1180" s="30" t="s">
        <v>4213</v>
      </c>
      <c r="E1180" s="29" t="s">
        <v>4214</v>
      </c>
      <c r="L1180" s="29" t="s">
        <v>22</v>
      </c>
      <c r="Z1180" s="35">
        <f t="shared" si="20"/>
        <v>0</v>
      </c>
      <c r="AA1180" s="30" t="s">
        <v>4184</v>
      </c>
      <c r="AB1180" s="30" t="s">
        <v>4213</v>
      </c>
    </row>
    <row r="1181" spans="1:28" x14ac:dyDescent="0.2">
      <c r="B1181" s="30" t="s">
        <v>4184</v>
      </c>
      <c r="C1181" s="30" t="s">
        <v>4187</v>
      </c>
      <c r="E1181" s="29" t="s">
        <v>4188</v>
      </c>
      <c r="F1181" s="29" t="s">
        <v>4191</v>
      </c>
      <c r="J1181" s="48"/>
      <c r="K1181" s="48"/>
      <c r="L1181" s="48" t="s">
        <v>0</v>
      </c>
      <c r="M1181" s="48"/>
      <c r="N1181" s="48"/>
      <c r="O1181" s="48"/>
      <c r="Z1181" s="35">
        <f t="shared" si="20"/>
        <v>0</v>
      </c>
      <c r="AA1181" s="30" t="s">
        <v>4184</v>
      </c>
      <c r="AB1181" s="30" t="s">
        <v>4187</v>
      </c>
    </row>
    <row r="1182" spans="1:28" x14ac:dyDescent="0.2">
      <c r="B1182" s="30" t="s">
        <v>4184</v>
      </c>
      <c r="C1182" s="30" t="s">
        <v>4216</v>
      </c>
      <c r="E1182" s="29" t="s">
        <v>4218</v>
      </c>
      <c r="K1182" s="29" t="s">
        <v>330</v>
      </c>
      <c r="L1182" s="29" t="s">
        <v>830</v>
      </c>
      <c r="M1182" t="s">
        <v>829</v>
      </c>
      <c r="Z1182" s="35" t="str">
        <f t="shared" si="20"/>
        <v>Solenopsis</v>
      </c>
      <c r="AA1182" s="30" t="s">
        <v>4184</v>
      </c>
      <c r="AB1182" s="30" t="s">
        <v>4216</v>
      </c>
    </row>
    <row r="1183" spans="1:28" x14ac:dyDescent="0.2">
      <c r="B1183" s="30" t="s">
        <v>4184</v>
      </c>
      <c r="C1183" s="30" t="s">
        <v>4216</v>
      </c>
      <c r="E1183" s="29" t="s">
        <v>4219</v>
      </c>
      <c r="L1183" s="29" t="s">
        <v>29</v>
      </c>
      <c r="Z1183" s="35">
        <f t="shared" si="20"/>
        <v>0</v>
      </c>
      <c r="AA1183" s="30" t="s">
        <v>4184</v>
      </c>
      <c r="AB1183" s="30" t="s">
        <v>4216</v>
      </c>
    </row>
    <row r="1184" spans="1:28" x14ac:dyDescent="0.2">
      <c r="B1184" s="30" t="s">
        <v>4184</v>
      </c>
      <c r="C1184" s="30" t="s">
        <v>4216</v>
      </c>
      <c r="E1184" s="29" t="s">
        <v>4217</v>
      </c>
      <c r="L1184" s="29" t="s">
        <v>22</v>
      </c>
      <c r="Z1184" s="35">
        <f t="shared" si="20"/>
        <v>0</v>
      </c>
      <c r="AA1184" s="30" t="s">
        <v>4184</v>
      </c>
      <c r="AB1184" s="30" t="s">
        <v>4216</v>
      </c>
    </row>
    <row r="1185" spans="2:28" x14ac:dyDescent="0.2">
      <c r="B1185" s="30" t="s">
        <v>4184</v>
      </c>
      <c r="C1185" s="30" t="s">
        <v>4223</v>
      </c>
      <c r="E1185" s="29" t="s">
        <v>4224</v>
      </c>
      <c r="L1185" s="29" t="s">
        <v>119</v>
      </c>
      <c r="Z1185" s="35">
        <f t="shared" si="20"/>
        <v>0</v>
      </c>
      <c r="AA1185" s="30" t="s">
        <v>4184</v>
      </c>
      <c r="AB1185" s="30" t="s">
        <v>4223</v>
      </c>
    </row>
    <row r="1186" spans="2:28" x14ac:dyDescent="0.2">
      <c r="B1186" s="30" t="s">
        <v>4184</v>
      </c>
      <c r="C1186" s="30" t="s">
        <v>4240</v>
      </c>
      <c r="E1186" s="29" t="s">
        <v>4244</v>
      </c>
      <c r="L1186" s="29" t="s">
        <v>3</v>
      </c>
      <c r="Z1186" s="35">
        <f t="shared" si="20"/>
        <v>0</v>
      </c>
      <c r="AA1186" s="30" t="s">
        <v>4184</v>
      </c>
      <c r="AB1186" s="30" t="s">
        <v>4240</v>
      </c>
    </row>
    <row r="1187" spans="2:28" x14ac:dyDescent="0.2">
      <c r="B1187" s="30" t="s">
        <v>4184</v>
      </c>
      <c r="C1187" s="30" t="s">
        <v>4240</v>
      </c>
      <c r="E1187" s="29" t="s">
        <v>4245</v>
      </c>
      <c r="L1187" s="29" t="s">
        <v>3</v>
      </c>
      <c r="Z1187" s="35">
        <f t="shared" si="20"/>
        <v>0</v>
      </c>
      <c r="AA1187" s="30" t="s">
        <v>4184</v>
      </c>
      <c r="AB1187" s="30" t="s">
        <v>4240</v>
      </c>
    </row>
    <row r="1188" spans="2:28" x14ac:dyDescent="0.2">
      <c r="B1188" s="30" t="s">
        <v>4184</v>
      </c>
      <c r="C1188" s="30" t="s">
        <v>4240</v>
      </c>
      <c r="E1188" s="29" t="s">
        <v>4242</v>
      </c>
      <c r="K1188" s="29" t="s">
        <v>330</v>
      </c>
      <c r="L1188" s="29" t="s">
        <v>830</v>
      </c>
      <c r="M1188" t="s">
        <v>829</v>
      </c>
      <c r="Z1188" s="35" t="str">
        <f t="shared" si="20"/>
        <v>Solenopsis</v>
      </c>
      <c r="AA1188" s="30" t="s">
        <v>4184</v>
      </c>
      <c r="AB1188" s="30" t="s">
        <v>4240</v>
      </c>
    </row>
    <row r="1189" spans="2:28" x14ac:dyDescent="0.2">
      <c r="B1189" s="30" t="s">
        <v>4184</v>
      </c>
      <c r="C1189" s="30" t="s">
        <v>4240</v>
      </c>
      <c r="E1189" s="29" t="s">
        <v>4241</v>
      </c>
      <c r="K1189" s="29" t="s">
        <v>330</v>
      </c>
      <c r="L1189" s="29" t="s">
        <v>830</v>
      </c>
      <c r="M1189" t="s">
        <v>829</v>
      </c>
      <c r="Z1189" s="35" t="str">
        <f t="shared" si="20"/>
        <v>Solenopsis</v>
      </c>
      <c r="AA1189" s="30" t="s">
        <v>4184</v>
      </c>
      <c r="AB1189" s="30" t="s">
        <v>4240</v>
      </c>
    </row>
    <row r="1190" spans="2:28" x14ac:dyDescent="0.2">
      <c r="B1190" s="30" t="s">
        <v>4184</v>
      </c>
      <c r="C1190" s="30" t="s">
        <v>4240</v>
      </c>
      <c r="E1190" s="29" t="s">
        <v>4243</v>
      </c>
      <c r="L1190" s="29" t="s">
        <v>22</v>
      </c>
      <c r="Z1190" s="35">
        <f t="shared" si="20"/>
        <v>0</v>
      </c>
      <c r="AA1190" s="30" t="s">
        <v>4184</v>
      </c>
      <c r="AB1190" s="30" t="s">
        <v>4240</v>
      </c>
    </row>
    <row r="1191" spans="2:28" x14ac:dyDescent="0.2">
      <c r="B1191" s="30" t="s">
        <v>4184</v>
      </c>
      <c r="C1191" s="30" t="s">
        <v>4185</v>
      </c>
      <c r="E1191" s="29" t="s">
        <v>4186</v>
      </c>
      <c r="K1191" s="29" t="s">
        <v>330</v>
      </c>
      <c r="L1191" s="29" t="s">
        <v>0</v>
      </c>
      <c r="M1191" s="29" t="s">
        <v>756</v>
      </c>
      <c r="Z1191" s="35" t="str">
        <f t="shared" si="20"/>
        <v>Myrmica</v>
      </c>
      <c r="AA1191" s="30" t="s">
        <v>4184</v>
      </c>
      <c r="AB1191" s="30" t="s">
        <v>4185</v>
      </c>
    </row>
    <row r="1192" spans="2:28" x14ac:dyDescent="0.2">
      <c r="B1192" s="30" t="s">
        <v>4184</v>
      </c>
      <c r="C1192" s="30" t="s">
        <v>4211</v>
      </c>
      <c r="E1192" s="29" t="s">
        <v>4212</v>
      </c>
      <c r="L1192" s="29" t="s">
        <v>115</v>
      </c>
      <c r="Z1192" s="35">
        <f t="shared" ref="Z1192:Z1255" si="21">IF(LEFT(M1192,4)=LEFT(L1192,4),L1192,0)</f>
        <v>0</v>
      </c>
      <c r="AA1192" s="30" t="s">
        <v>4184</v>
      </c>
      <c r="AB1192" s="30" t="s">
        <v>4211</v>
      </c>
    </row>
    <row r="1193" spans="2:28" x14ac:dyDescent="0.2">
      <c r="B1193" s="30" t="s">
        <v>4184</v>
      </c>
      <c r="C1193" s="30" t="s">
        <v>4232</v>
      </c>
      <c r="E1193" s="29" t="s">
        <v>4234</v>
      </c>
      <c r="L1193" s="29" t="s">
        <v>29</v>
      </c>
      <c r="Z1193" s="35">
        <f t="shared" si="21"/>
        <v>0</v>
      </c>
      <c r="AA1193" s="30" t="s">
        <v>4184</v>
      </c>
      <c r="AB1193" s="30" t="s">
        <v>4232</v>
      </c>
    </row>
    <row r="1194" spans="2:28" x14ac:dyDescent="0.2">
      <c r="B1194" s="30" t="s">
        <v>4184</v>
      </c>
      <c r="C1194" s="30" t="s">
        <v>4232</v>
      </c>
      <c r="E1194" s="29" t="s">
        <v>4233</v>
      </c>
      <c r="L1194" s="29" t="s">
        <v>29</v>
      </c>
      <c r="Z1194" s="35">
        <f t="shared" si="21"/>
        <v>0</v>
      </c>
      <c r="AA1194" s="30" t="s">
        <v>4184</v>
      </c>
      <c r="AB1194" s="30" t="s">
        <v>4232</v>
      </c>
    </row>
    <row r="1195" spans="2:28" x14ac:dyDescent="0.2">
      <c r="B1195" s="30" t="s">
        <v>4184</v>
      </c>
      <c r="C1195" s="30" t="s">
        <v>4232</v>
      </c>
      <c r="E1195" s="29" t="s">
        <v>4236</v>
      </c>
      <c r="L1195" s="29" t="s">
        <v>29</v>
      </c>
      <c r="Z1195" s="35">
        <f t="shared" si="21"/>
        <v>0</v>
      </c>
      <c r="AA1195" s="30" t="s">
        <v>4184</v>
      </c>
      <c r="AB1195" s="30" t="s">
        <v>4232</v>
      </c>
    </row>
    <row r="1196" spans="2:28" x14ac:dyDescent="0.2">
      <c r="B1196" s="30" t="s">
        <v>4184</v>
      </c>
      <c r="C1196" s="30" t="s">
        <v>4232</v>
      </c>
      <c r="E1196" s="29" t="s">
        <v>4237</v>
      </c>
      <c r="L1196" s="29" t="s">
        <v>29</v>
      </c>
      <c r="Z1196" s="35">
        <f t="shared" si="21"/>
        <v>0</v>
      </c>
      <c r="AA1196" s="30" t="s">
        <v>4184</v>
      </c>
      <c r="AB1196" s="30" t="s">
        <v>4232</v>
      </c>
    </row>
    <row r="1197" spans="2:28" x14ac:dyDescent="0.2">
      <c r="B1197" s="30" t="s">
        <v>4184</v>
      </c>
      <c r="C1197" s="30" t="s">
        <v>4232</v>
      </c>
      <c r="E1197" s="29" t="s">
        <v>4235</v>
      </c>
      <c r="L1197" s="29" t="s">
        <v>29</v>
      </c>
      <c r="Z1197" s="35">
        <f t="shared" si="21"/>
        <v>0</v>
      </c>
      <c r="AA1197" s="30" t="s">
        <v>4184</v>
      </c>
      <c r="AB1197" s="30" t="s">
        <v>4232</v>
      </c>
    </row>
    <row r="1198" spans="2:28" x14ac:dyDescent="0.2">
      <c r="B1198" s="30" t="s">
        <v>4184</v>
      </c>
      <c r="C1198" s="30" t="s">
        <v>4229</v>
      </c>
      <c r="E1198" s="29" t="s">
        <v>4230</v>
      </c>
      <c r="L1198" s="29" t="s">
        <v>2</v>
      </c>
      <c r="Z1198" s="35">
        <f t="shared" si="21"/>
        <v>0</v>
      </c>
      <c r="AA1198" s="30" t="s">
        <v>4184</v>
      </c>
      <c r="AB1198" s="30" t="s">
        <v>4229</v>
      </c>
    </row>
    <row r="1199" spans="2:28" x14ac:dyDescent="0.2">
      <c r="B1199" s="30" t="s">
        <v>4184</v>
      </c>
      <c r="C1199" s="30" t="s">
        <v>4229</v>
      </c>
      <c r="E1199" s="29" t="s">
        <v>4231</v>
      </c>
      <c r="L1199" s="29" t="s">
        <v>115</v>
      </c>
      <c r="Z1199" s="35">
        <f t="shared" si="21"/>
        <v>0</v>
      </c>
      <c r="AA1199" s="30" t="s">
        <v>4184</v>
      </c>
      <c r="AB1199" s="30" t="s">
        <v>4229</v>
      </c>
    </row>
    <row r="1200" spans="2:28" x14ac:dyDescent="0.2">
      <c r="B1200" s="30" t="s">
        <v>4184</v>
      </c>
      <c r="C1200" s="30" t="s">
        <v>4225</v>
      </c>
      <c r="E1200" s="29" t="s">
        <v>4227</v>
      </c>
      <c r="L1200" s="29" t="s">
        <v>29</v>
      </c>
      <c r="Z1200" s="35">
        <f t="shared" si="21"/>
        <v>0</v>
      </c>
      <c r="AA1200" s="30" t="s">
        <v>4184</v>
      </c>
      <c r="AB1200" s="30" t="s">
        <v>4225</v>
      </c>
    </row>
    <row r="1201" spans="1:28" x14ac:dyDescent="0.2">
      <c r="B1201" s="30" t="s">
        <v>4184</v>
      </c>
      <c r="C1201" s="30" t="s">
        <v>4225</v>
      </c>
      <c r="E1201" s="29" t="s">
        <v>4228</v>
      </c>
      <c r="L1201" s="29" t="s">
        <v>29</v>
      </c>
      <c r="Z1201" s="35">
        <f t="shared" si="21"/>
        <v>0</v>
      </c>
      <c r="AA1201" s="30" t="s">
        <v>4184</v>
      </c>
      <c r="AB1201" s="30" t="s">
        <v>4225</v>
      </c>
    </row>
    <row r="1202" spans="1:28" x14ac:dyDescent="0.2">
      <c r="B1202" s="30" t="s">
        <v>4184</v>
      </c>
      <c r="C1202" s="30" t="s">
        <v>4225</v>
      </c>
      <c r="E1202" s="29" t="s">
        <v>4226</v>
      </c>
      <c r="L1202" s="29" t="s">
        <v>22</v>
      </c>
      <c r="Z1202" s="35">
        <f t="shared" si="21"/>
        <v>0</v>
      </c>
      <c r="AA1202" s="30" t="s">
        <v>4184</v>
      </c>
      <c r="AB1202" s="30" t="s">
        <v>4225</v>
      </c>
    </row>
    <row r="1203" spans="1:28" x14ac:dyDescent="0.2">
      <c r="A1203" s="34" t="s">
        <v>1301</v>
      </c>
      <c r="B1203" s="30" t="s">
        <v>76</v>
      </c>
      <c r="C1203" s="30" t="s">
        <v>87</v>
      </c>
      <c r="D1203" s="29">
        <v>1880</v>
      </c>
      <c r="E1203" s="29" t="s">
        <v>88</v>
      </c>
      <c r="F1203" s="29">
        <v>10</v>
      </c>
      <c r="K1203" s="30" t="s">
        <v>330</v>
      </c>
      <c r="L1203" s="38" t="s">
        <v>432</v>
      </c>
      <c r="M1203" s="36" t="s">
        <v>4121</v>
      </c>
      <c r="N1203" s="29">
        <v>2019</v>
      </c>
      <c r="Z1203" s="35" t="str">
        <f t="shared" si="21"/>
        <v>Formica</v>
      </c>
      <c r="AA1203" s="30" t="s">
        <v>76</v>
      </c>
      <c r="AB1203" s="30" t="s">
        <v>87</v>
      </c>
    </row>
    <row r="1204" spans="1:28" x14ac:dyDescent="0.2">
      <c r="A1204" s="34" t="s">
        <v>1303</v>
      </c>
      <c r="B1204" s="30" t="s">
        <v>76</v>
      </c>
      <c r="C1204" s="30" t="s">
        <v>87</v>
      </c>
      <c r="D1204" s="29">
        <v>1880</v>
      </c>
      <c r="E1204" s="29" t="s">
        <v>91</v>
      </c>
      <c r="F1204" s="29">
        <v>10</v>
      </c>
      <c r="L1204" s="29" t="s">
        <v>2</v>
      </c>
      <c r="M1204" s="36"/>
      <c r="P1204" s="35"/>
      <c r="Z1204" s="35">
        <f t="shared" si="21"/>
        <v>0</v>
      </c>
      <c r="AA1204" s="30" t="s">
        <v>76</v>
      </c>
      <c r="AB1204" s="30" t="s">
        <v>87</v>
      </c>
    </row>
    <row r="1205" spans="1:28" x14ac:dyDescent="0.2">
      <c r="A1205" s="26" t="s">
        <v>1302</v>
      </c>
      <c r="B1205" s="30" t="s">
        <v>76</v>
      </c>
      <c r="C1205" s="30" t="s">
        <v>89</v>
      </c>
      <c r="D1205" s="29">
        <v>1880</v>
      </c>
      <c r="E1205" s="29" t="s">
        <v>90</v>
      </c>
      <c r="F1205" s="29">
        <v>10</v>
      </c>
      <c r="L1205" s="29" t="s">
        <v>2</v>
      </c>
      <c r="M1205" s="36"/>
      <c r="Z1205" s="35">
        <f t="shared" si="21"/>
        <v>0</v>
      </c>
      <c r="AA1205" s="30" t="s">
        <v>76</v>
      </c>
      <c r="AB1205" s="30" t="s">
        <v>89</v>
      </c>
    </row>
    <row r="1206" spans="1:28" x14ac:dyDescent="0.2">
      <c r="A1206" s="26" t="s">
        <v>1300</v>
      </c>
      <c r="B1206" s="30" t="s">
        <v>76</v>
      </c>
      <c r="C1206" s="30" t="s">
        <v>85</v>
      </c>
      <c r="D1206" s="29">
        <v>1880</v>
      </c>
      <c r="E1206" s="29" t="s">
        <v>86</v>
      </c>
      <c r="F1206" s="29">
        <v>10</v>
      </c>
      <c r="K1206" s="30" t="s">
        <v>330</v>
      </c>
      <c r="L1206" s="38" t="s">
        <v>432</v>
      </c>
      <c r="M1206" s="36" t="s">
        <v>4121</v>
      </c>
      <c r="N1206" s="29">
        <v>2019</v>
      </c>
      <c r="Z1206" s="35" t="str">
        <f t="shared" si="21"/>
        <v>Formica</v>
      </c>
      <c r="AA1206" s="30" t="s">
        <v>76</v>
      </c>
      <c r="AB1206" s="30" t="s">
        <v>85</v>
      </c>
    </row>
    <row r="1207" spans="1:28" x14ac:dyDescent="0.2">
      <c r="A1207" s="26" t="s">
        <v>1312</v>
      </c>
      <c r="B1207" s="30" t="s">
        <v>76</v>
      </c>
      <c r="C1207" s="30" t="s">
        <v>105</v>
      </c>
      <c r="D1207" s="29">
        <v>1880</v>
      </c>
      <c r="E1207" s="29" t="s">
        <v>106</v>
      </c>
      <c r="F1207" s="29">
        <v>10</v>
      </c>
      <c r="L1207" s="29" t="s">
        <v>2</v>
      </c>
      <c r="M1207" s="36"/>
      <c r="Z1207" s="35">
        <f t="shared" si="21"/>
        <v>0</v>
      </c>
      <c r="AA1207" s="30" t="s">
        <v>76</v>
      </c>
      <c r="AB1207" s="30" t="s">
        <v>105</v>
      </c>
    </row>
    <row r="1208" spans="1:28" x14ac:dyDescent="0.2">
      <c r="A1208" s="34" t="s">
        <v>1313</v>
      </c>
      <c r="B1208" s="30" t="s">
        <v>76</v>
      </c>
      <c r="C1208" s="30" t="s">
        <v>105</v>
      </c>
      <c r="D1208" s="29">
        <v>1880</v>
      </c>
      <c r="E1208" s="29" t="s">
        <v>107</v>
      </c>
      <c r="F1208" s="28">
        <v>10</v>
      </c>
      <c r="G1208" s="28"/>
      <c r="H1208" s="28"/>
      <c r="I1208" s="28"/>
      <c r="J1208" s="28"/>
      <c r="K1208" s="28" t="s">
        <v>4118</v>
      </c>
      <c r="L1208" s="29" t="s">
        <v>0</v>
      </c>
      <c r="M1208" s="37" t="s">
        <v>756</v>
      </c>
      <c r="N1208" s="30">
        <v>2019</v>
      </c>
      <c r="P1208" s="35"/>
      <c r="Z1208" s="35" t="str">
        <f t="shared" si="21"/>
        <v>Myrmica</v>
      </c>
      <c r="AA1208" s="30" t="s">
        <v>76</v>
      </c>
      <c r="AB1208" s="30" t="s">
        <v>105</v>
      </c>
    </row>
    <row r="1209" spans="1:28" x14ac:dyDescent="0.2">
      <c r="A1209" s="26" t="s">
        <v>1306</v>
      </c>
      <c r="B1209" s="30" t="s">
        <v>76</v>
      </c>
      <c r="C1209" s="30" t="s">
        <v>97</v>
      </c>
      <c r="D1209" s="29">
        <v>1880</v>
      </c>
      <c r="E1209" s="29" t="s">
        <v>96</v>
      </c>
      <c r="F1209" s="29">
        <v>10</v>
      </c>
      <c r="L1209" s="29" t="s">
        <v>2</v>
      </c>
      <c r="M1209" s="36"/>
      <c r="Z1209" s="35">
        <f t="shared" si="21"/>
        <v>0</v>
      </c>
      <c r="AA1209" s="30" t="s">
        <v>76</v>
      </c>
      <c r="AB1209" s="30" t="s">
        <v>97</v>
      </c>
    </row>
    <row r="1210" spans="1:28" x14ac:dyDescent="0.2">
      <c r="A1210" s="34" t="s">
        <v>1297</v>
      </c>
      <c r="B1210" s="30" t="s">
        <v>76</v>
      </c>
      <c r="C1210" s="30" t="s">
        <v>79</v>
      </c>
      <c r="D1210" s="29">
        <v>1880</v>
      </c>
      <c r="E1210" s="29" t="s">
        <v>80</v>
      </c>
      <c r="F1210" s="29">
        <v>10</v>
      </c>
      <c r="L1210" s="29" t="s">
        <v>12</v>
      </c>
      <c r="M1210" s="36"/>
      <c r="Z1210" s="35">
        <f t="shared" si="21"/>
        <v>0</v>
      </c>
      <c r="AA1210" s="30" t="s">
        <v>76</v>
      </c>
      <c r="AB1210" s="30" t="s">
        <v>79</v>
      </c>
    </row>
    <row r="1211" spans="1:28" x14ac:dyDescent="0.2">
      <c r="A1211" s="26" t="s">
        <v>1304</v>
      </c>
      <c r="B1211" s="30" t="s">
        <v>76</v>
      </c>
      <c r="C1211" s="30" t="s">
        <v>92</v>
      </c>
      <c r="D1211" s="29">
        <v>1880</v>
      </c>
      <c r="E1211" s="29" t="s">
        <v>93</v>
      </c>
      <c r="F1211" s="29">
        <v>10</v>
      </c>
      <c r="L1211" s="29" t="s">
        <v>2</v>
      </c>
      <c r="M1211" s="36"/>
      <c r="P1211" s="35"/>
      <c r="Z1211" s="35">
        <f t="shared" si="21"/>
        <v>0</v>
      </c>
      <c r="AA1211" s="30" t="s">
        <v>76</v>
      </c>
      <c r="AB1211" s="30" t="s">
        <v>92</v>
      </c>
    </row>
    <row r="1212" spans="1:28" x14ac:dyDescent="0.2">
      <c r="A1212" s="26" t="s">
        <v>1296</v>
      </c>
      <c r="B1212" s="30" t="s">
        <v>76</v>
      </c>
      <c r="C1212" s="30" t="s">
        <v>78</v>
      </c>
      <c r="D1212" s="29">
        <v>1880</v>
      </c>
      <c r="E1212" s="29" t="s">
        <v>77</v>
      </c>
      <c r="F1212" s="29">
        <v>10</v>
      </c>
      <c r="K1212" s="30" t="s">
        <v>330</v>
      </c>
      <c r="L1212" s="38" t="s">
        <v>432</v>
      </c>
      <c r="M1212" s="36" t="s">
        <v>4121</v>
      </c>
      <c r="N1212" s="29">
        <v>2019</v>
      </c>
      <c r="Z1212" s="35" t="str">
        <f t="shared" si="21"/>
        <v>Formica</v>
      </c>
      <c r="AA1212" s="30" t="s">
        <v>76</v>
      </c>
      <c r="AB1212" s="30" t="s">
        <v>78</v>
      </c>
    </row>
    <row r="1213" spans="1:28" x14ac:dyDescent="0.2">
      <c r="A1213" s="26" t="s">
        <v>1314</v>
      </c>
      <c r="B1213" s="30" t="s">
        <v>76</v>
      </c>
      <c r="C1213" s="30" t="s">
        <v>112</v>
      </c>
      <c r="D1213" s="29">
        <v>1880</v>
      </c>
      <c r="E1213" s="29" t="s">
        <v>109</v>
      </c>
      <c r="F1213" s="29">
        <v>10</v>
      </c>
      <c r="K1213" s="29" t="s">
        <v>330</v>
      </c>
      <c r="L1213" s="29" t="s">
        <v>110</v>
      </c>
      <c r="M1213" s="36" t="s">
        <v>694</v>
      </c>
      <c r="N1213" s="29">
        <v>2019</v>
      </c>
      <c r="Z1213" s="35" t="str">
        <f t="shared" si="21"/>
        <v>Manica</v>
      </c>
      <c r="AA1213" s="30" t="s">
        <v>76</v>
      </c>
      <c r="AB1213" s="30" t="s">
        <v>112</v>
      </c>
    </row>
    <row r="1214" spans="1:28" x14ac:dyDescent="0.2">
      <c r="A1214" s="34" t="s">
        <v>1315</v>
      </c>
      <c r="B1214" s="30" t="s">
        <v>76</v>
      </c>
      <c r="C1214" s="30" t="s">
        <v>112</v>
      </c>
      <c r="D1214" s="29">
        <v>1880</v>
      </c>
      <c r="E1214" s="29" t="s">
        <v>113</v>
      </c>
      <c r="F1214" s="28">
        <v>10</v>
      </c>
      <c r="G1214" s="28"/>
      <c r="H1214" s="28"/>
      <c r="I1214" s="28"/>
      <c r="J1214" s="28"/>
      <c r="K1214" s="28" t="s">
        <v>4118</v>
      </c>
      <c r="L1214" s="29" t="s">
        <v>0</v>
      </c>
      <c r="M1214" s="37" t="s">
        <v>756</v>
      </c>
      <c r="N1214" s="30">
        <v>2019</v>
      </c>
      <c r="O1214" s="30"/>
      <c r="P1214" s="35"/>
      <c r="Q1214" s="30"/>
      <c r="R1214" s="30"/>
      <c r="S1214" s="30"/>
      <c r="T1214" s="30"/>
      <c r="Z1214" s="35" t="str">
        <f t="shared" si="21"/>
        <v>Myrmica</v>
      </c>
      <c r="AA1214" s="30" t="s">
        <v>76</v>
      </c>
      <c r="AB1214" s="30" t="s">
        <v>112</v>
      </c>
    </row>
    <row r="1215" spans="1:28" x14ac:dyDescent="0.2">
      <c r="A1215" s="26" t="s">
        <v>1316</v>
      </c>
      <c r="B1215" s="30" t="s">
        <v>76</v>
      </c>
      <c r="C1215" s="30" t="s">
        <v>112</v>
      </c>
      <c r="D1215" s="29">
        <v>1880</v>
      </c>
      <c r="E1215" s="29" t="s">
        <v>114</v>
      </c>
      <c r="F1215" s="29">
        <v>4</v>
      </c>
      <c r="G1215" s="29">
        <v>1</v>
      </c>
      <c r="L1215" s="29" t="s">
        <v>115</v>
      </c>
      <c r="M1215" s="36"/>
      <c r="Z1215" s="35">
        <f t="shared" si="21"/>
        <v>0</v>
      </c>
      <c r="AA1215" s="30" t="s">
        <v>76</v>
      </c>
      <c r="AB1215" s="30" t="s">
        <v>112</v>
      </c>
    </row>
    <row r="1216" spans="1:28" x14ac:dyDescent="0.2">
      <c r="A1216" s="34" t="s">
        <v>1305</v>
      </c>
      <c r="B1216" s="30" t="s">
        <v>76</v>
      </c>
      <c r="C1216" s="30" t="s">
        <v>95</v>
      </c>
      <c r="D1216" s="29">
        <v>1880</v>
      </c>
      <c r="E1216" s="29" t="s">
        <v>94</v>
      </c>
      <c r="F1216" s="29">
        <v>10</v>
      </c>
      <c r="L1216" s="29" t="s">
        <v>2</v>
      </c>
      <c r="M1216" s="36"/>
      <c r="P1216" s="35"/>
      <c r="Z1216" s="35">
        <f t="shared" si="21"/>
        <v>0</v>
      </c>
      <c r="AA1216" s="30" t="s">
        <v>76</v>
      </c>
      <c r="AB1216" s="30" t="s">
        <v>95</v>
      </c>
    </row>
    <row r="1217" spans="1:28" x14ac:dyDescent="0.2">
      <c r="A1217" s="26" t="s">
        <v>1308</v>
      </c>
      <c r="B1217" s="30" t="s">
        <v>76</v>
      </c>
      <c r="C1217" s="30" t="s">
        <v>101</v>
      </c>
      <c r="D1217" s="29">
        <v>1880</v>
      </c>
      <c r="E1217" s="29" t="s">
        <v>100</v>
      </c>
      <c r="F1217" s="29">
        <v>10</v>
      </c>
      <c r="L1217" s="29" t="s">
        <v>2</v>
      </c>
      <c r="M1217" s="36"/>
      <c r="Z1217" s="35">
        <f t="shared" si="21"/>
        <v>0</v>
      </c>
      <c r="AA1217" s="30" t="s">
        <v>76</v>
      </c>
      <c r="AB1217" s="30" t="s">
        <v>101</v>
      </c>
    </row>
    <row r="1218" spans="1:28" x14ac:dyDescent="0.2">
      <c r="A1218" s="34" t="s">
        <v>1307</v>
      </c>
      <c r="B1218" s="30" t="s">
        <v>76</v>
      </c>
      <c r="C1218" s="30" t="s">
        <v>98</v>
      </c>
      <c r="D1218" s="29">
        <v>1880</v>
      </c>
      <c r="E1218" s="29" t="s">
        <v>99</v>
      </c>
      <c r="F1218" s="29">
        <v>10</v>
      </c>
      <c r="L1218" s="29" t="s">
        <v>2</v>
      </c>
      <c r="M1218" s="36"/>
      <c r="Z1218" s="35">
        <f t="shared" si="21"/>
        <v>0</v>
      </c>
      <c r="AA1218" s="30" t="s">
        <v>76</v>
      </c>
      <c r="AB1218" s="30" t="s">
        <v>98</v>
      </c>
    </row>
    <row r="1219" spans="1:28" x14ac:dyDescent="0.2">
      <c r="A1219" s="34" t="s">
        <v>1309</v>
      </c>
      <c r="B1219" s="30" t="s">
        <v>76</v>
      </c>
      <c r="C1219" s="30" t="s">
        <v>108</v>
      </c>
      <c r="D1219" s="29">
        <v>1880</v>
      </c>
      <c r="E1219" s="29" t="s">
        <v>102</v>
      </c>
      <c r="F1219" s="29">
        <v>5</v>
      </c>
      <c r="L1219" s="29" t="s">
        <v>2</v>
      </c>
      <c r="M1219" s="36"/>
      <c r="Z1219" s="35">
        <f t="shared" si="21"/>
        <v>0</v>
      </c>
      <c r="AA1219" s="30" t="s">
        <v>76</v>
      </c>
      <c r="AB1219" s="30" t="s">
        <v>108</v>
      </c>
    </row>
    <row r="1220" spans="1:28" x14ac:dyDescent="0.2">
      <c r="A1220" s="26" t="s">
        <v>1310</v>
      </c>
      <c r="B1220" s="30" t="s">
        <v>76</v>
      </c>
      <c r="C1220" s="30" t="s">
        <v>108</v>
      </c>
      <c r="D1220" s="29">
        <v>1880</v>
      </c>
      <c r="E1220" s="29" t="s">
        <v>103</v>
      </c>
      <c r="F1220" s="28">
        <v>8</v>
      </c>
      <c r="G1220" s="28"/>
      <c r="H1220" s="28"/>
      <c r="I1220" s="28"/>
      <c r="J1220" s="28"/>
      <c r="K1220" s="28" t="s">
        <v>4118</v>
      </c>
      <c r="L1220" s="29" t="s">
        <v>0</v>
      </c>
      <c r="M1220" s="37" t="s">
        <v>786</v>
      </c>
      <c r="N1220" s="30">
        <v>2019</v>
      </c>
      <c r="O1220" s="30"/>
      <c r="P1220" s="35"/>
      <c r="Z1220" s="35" t="str">
        <f t="shared" si="21"/>
        <v>Myrmica</v>
      </c>
      <c r="AA1220" s="30" t="s">
        <v>76</v>
      </c>
      <c r="AB1220" s="30" t="s">
        <v>108</v>
      </c>
    </row>
    <row r="1221" spans="1:28" x14ac:dyDescent="0.2">
      <c r="A1221" s="34" t="s">
        <v>1311</v>
      </c>
      <c r="B1221" s="30" t="s">
        <v>76</v>
      </c>
      <c r="C1221" s="30" t="s">
        <v>108</v>
      </c>
      <c r="D1221" s="29">
        <v>1880</v>
      </c>
      <c r="E1221" s="29" t="s">
        <v>104</v>
      </c>
      <c r="F1221" s="28">
        <v>5</v>
      </c>
      <c r="G1221" s="28"/>
      <c r="H1221" s="28"/>
      <c r="I1221" s="28"/>
      <c r="J1221" s="28"/>
      <c r="K1221" s="29" t="s">
        <v>330</v>
      </c>
      <c r="L1221" s="29" t="s">
        <v>21</v>
      </c>
      <c r="M1221" s="37" t="s">
        <v>666</v>
      </c>
      <c r="N1221" s="29" t="s">
        <v>4122</v>
      </c>
      <c r="P1221" s="35"/>
      <c r="Z1221" s="35" t="str">
        <f t="shared" si="21"/>
        <v>Leptothorax</v>
      </c>
      <c r="AA1221" s="30" t="s">
        <v>76</v>
      </c>
      <c r="AB1221" s="30" t="s">
        <v>108</v>
      </c>
    </row>
    <row r="1222" spans="1:28" x14ac:dyDescent="0.2">
      <c r="A1222" s="34" t="s">
        <v>1299</v>
      </c>
      <c r="B1222" s="30" t="s">
        <v>76</v>
      </c>
      <c r="C1222" s="30" t="s">
        <v>82</v>
      </c>
      <c r="D1222" s="29">
        <v>1880</v>
      </c>
      <c r="E1222" s="29" t="s">
        <v>84</v>
      </c>
      <c r="F1222" s="29">
        <v>10</v>
      </c>
      <c r="L1222" s="29" t="s">
        <v>12</v>
      </c>
      <c r="M1222" s="36"/>
      <c r="Z1222" s="35">
        <f t="shared" si="21"/>
        <v>0</v>
      </c>
      <c r="AA1222" s="30" t="s">
        <v>76</v>
      </c>
      <c r="AB1222" s="30" t="s">
        <v>82</v>
      </c>
    </row>
    <row r="1223" spans="1:28" x14ac:dyDescent="0.2">
      <c r="A1223" s="26" t="s">
        <v>1298</v>
      </c>
      <c r="B1223" s="30" t="s">
        <v>76</v>
      </c>
      <c r="C1223" s="30" t="s">
        <v>81</v>
      </c>
      <c r="D1223" s="29">
        <v>1880</v>
      </c>
      <c r="E1223" s="29" t="s">
        <v>83</v>
      </c>
      <c r="F1223" s="29">
        <v>10</v>
      </c>
      <c r="K1223" s="30" t="s">
        <v>330</v>
      </c>
      <c r="L1223" s="38" t="s">
        <v>432</v>
      </c>
      <c r="M1223" s="36" t="s">
        <v>4121</v>
      </c>
      <c r="N1223" s="29">
        <v>2019</v>
      </c>
      <c r="Z1223" s="35" t="str">
        <f t="shared" si="21"/>
        <v>Formica</v>
      </c>
      <c r="AA1223" s="30" t="s">
        <v>76</v>
      </c>
      <c r="AB1223" s="30" t="s">
        <v>81</v>
      </c>
    </row>
    <row r="1224" spans="1:28" x14ac:dyDescent="0.2">
      <c r="A1224" s="34" t="s">
        <v>4035</v>
      </c>
      <c r="B1224" s="30" t="s">
        <v>3598</v>
      </c>
      <c r="C1224" s="30" t="s">
        <v>3610</v>
      </c>
      <c r="E1224" s="29" t="s">
        <v>3611</v>
      </c>
      <c r="L1224" s="29" t="s">
        <v>2</v>
      </c>
      <c r="M1224" s="36"/>
      <c r="Z1224" s="35">
        <f t="shared" si="21"/>
        <v>0</v>
      </c>
      <c r="AA1224" s="30" t="s">
        <v>3598</v>
      </c>
      <c r="AB1224" s="30" t="s">
        <v>3610</v>
      </c>
    </row>
    <row r="1225" spans="1:28" x14ac:dyDescent="0.2">
      <c r="A1225" s="34" t="s">
        <v>4036</v>
      </c>
      <c r="B1225" s="30" t="s">
        <v>3598</v>
      </c>
      <c r="C1225" s="30" t="s">
        <v>3610</v>
      </c>
      <c r="E1225" s="29" t="s">
        <v>3612</v>
      </c>
      <c r="L1225" s="29" t="s">
        <v>2</v>
      </c>
      <c r="M1225" s="36"/>
      <c r="Z1225" s="35">
        <f t="shared" si="21"/>
        <v>0</v>
      </c>
      <c r="AA1225" s="30" t="s">
        <v>3598</v>
      </c>
      <c r="AB1225" s="30" t="s">
        <v>3610</v>
      </c>
    </row>
    <row r="1226" spans="1:28" x14ac:dyDescent="0.2">
      <c r="A1226" s="34" t="s">
        <v>4051</v>
      </c>
      <c r="B1226" s="30" t="s">
        <v>3598</v>
      </c>
      <c r="C1226" s="30" t="s">
        <v>3640</v>
      </c>
      <c r="D1226" s="29" t="s">
        <v>3737</v>
      </c>
      <c r="E1226" s="29" t="s">
        <v>3641</v>
      </c>
      <c r="F1226" s="29" t="s">
        <v>4191</v>
      </c>
      <c r="K1226" s="29" t="s">
        <v>330</v>
      </c>
      <c r="L1226" s="29" t="s">
        <v>0</v>
      </c>
      <c r="M1226" s="36" t="s">
        <v>3639</v>
      </c>
      <c r="Z1226" s="35">
        <f t="shared" si="21"/>
        <v>0</v>
      </c>
      <c r="AA1226" s="30" t="s">
        <v>3598</v>
      </c>
      <c r="AB1226" s="30" t="s">
        <v>3640</v>
      </c>
    </row>
    <row r="1227" spans="1:28" x14ac:dyDescent="0.2">
      <c r="A1227" s="34" t="s">
        <v>4046</v>
      </c>
      <c r="B1227" s="30" t="s">
        <v>3598</v>
      </c>
      <c r="C1227" s="30" t="s">
        <v>3629</v>
      </c>
      <c r="E1227" s="29" t="s">
        <v>3630</v>
      </c>
      <c r="L1227" s="38" t="s">
        <v>432</v>
      </c>
      <c r="M1227" s="36"/>
      <c r="Z1227" s="35">
        <f t="shared" si="21"/>
        <v>0</v>
      </c>
      <c r="AA1227" s="30" t="s">
        <v>3598</v>
      </c>
      <c r="AB1227" s="30" t="s">
        <v>3629</v>
      </c>
    </row>
    <row r="1228" spans="1:28" x14ac:dyDescent="0.2">
      <c r="A1228" s="34" t="s">
        <v>4047</v>
      </c>
      <c r="B1228" s="30" t="s">
        <v>3598</v>
      </c>
      <c r="C1228" s="30" t="s">
        <v>3629</v>
      </c>
      <c r="E1228" s="29" t="s">
        <v>3631</v>
      </c>
      <c r="L1228" s="29" t="s">
        <v>2</v>
      </c>
      <c r="M1228" s="36"/>
      <c r="Z1228" s="35">
        <f t="shared" si="21"/>
        <v>0</v>
      </c>
      <c r="AA1228" s="30" t="s">
        <v>3598</v>
      </c>
      <c r="AB1228" s="30" t="s">
        <v>3629</v>
      </c>
    </row>
    <row r="1229" spans="1:28" x14ac:dyDescent="0.2">
      <c r="A1229" s="34" t="s">
        <v>4043</v>
      </c>
      <c r="B1229" s="30" t="s">
        <v>3598</v>
      </c>
      <c r="C1229" s="30" t="s">
        <v>3624</v>
      </c>
      <c r="E1229" s="29" t="s">
        <v>3625</v>
      </c>
      <c r="L1229" s="38" t="s">
        <v>432</v>
      </c>
      <c r="M1229" s="36"/>
      <c r="Z1229" s="35">
        <f t="shared" si="21"/>
        <v>0</v>
      </c>
      <c r="AA1229" s="30" t="s">
        <v>3598</v>
      </c>
      <c r="AB1229" s="30" t="s">
        <v>3624</v>
      </c>
    </row>
    <row r="1230" spans="1:28" x14ac:dyDescent="0.2">
      <c r="A1230" s="34" t="s">
        <v>4038</v>
      </c>
      <c r="B1230" s="30" t="s">
        <v>3598</v>
      </c>
      <c r="C1230" s="30" t="s">
        <v>3615</v>
      </c>
      <c r="E1230" s="29" t="s">
        <v>3616</v>
      </c>
      <c r="L1230" s="29" t="s">
        <v>2</v>
      </c>
      <c r="M1230" s="36"/>
      <c r="Z1230" s="35">
        <f t="shared" si="21"/>
        <v>0</v>
      </c>
      <c r="AA1230" s="30" t="s">
        <v>3598</v>
      </c>
      <c r="AB1230" s="30" t="s">
        <v>3615</v>
      </c>
    </row>
    <row r="1231" spans="1:28" x14ac:dyDescent="0.2">
      <c r="A1231" s="34" t="s">
        <v>4050</v>
      </c>
      <c r="B1231" s="30" t="s">
        <v>3598</v>
      </c>
      <c r="C1231" s="30" t="s">
        <v>3637</v>
      </c>
      <c r="E1231" s="29" t="s">
        <v>3638</v>
      </c>
      <c r="F1231" s="29" t="s">
        <v>4191</v>
      </c>
      <c r="K1231" s="29" t="s">
        <v>330</v>
      </c>
      <c r="L1231" s="29" t="s">
        <v>0</v>
      </c>
      <c r="M1231" s="36" t="s">
        <v>3639</v>
      </c>
      <c r="Z1231" s="35">
        <f t="shared" si="21"/>
        <v>0</v>
      </c>
      <c r="AA1231" s="30" t="s">
        <v>3598</v>
      </c>
      <c r="AB1231" s="30" t="s">
        <v>3637</v>
      </c>
    </row>
    <row r="1232" spans="1:28" x14ac:dyDescent="0.2">
      <c r="A1232" s="34" t="s">
        <v>4037</v>
      </c>
      <c r="B1232" s="30" t="s">
        <v>3598</v>
      </c>
      <c r="C1232" s="30" t="s">
        <v>3613</v>
      </c>
      <c r="E1232" s="29" t="s">
        <v>3614</v>
      </c>
      <c r="L1232" s="29" t="s">
        <v>2</v>
      </c>
      <c r="M1232" s="36"/>
      <c r="Z1232" s="35">
        <f t="shared" si="21"/>
        <v>0</v>
      </c>
      <c r="AA1232" s="30" t="s">
        <v>3598</v>
      </c>
      <c r="AB1232" s="30" t="s">
        <v>3613</v>
      </c>
    </row>
    <row r="1233" spans="1:28" x14ac:dyDescent="0.2">
      <c r="A1233" s="34" t="s">
        <v>4048</v>
      </c>
      <c r="B1233" s="30" t="s">
        <v>3598</v>
      </c>
      <c r="C1233" s="30" t="s">
        <v>3632</v>
      </c>
      <c r="E1233" s="29" t="s">
        <v>3633</v>
      </c>
      <c r="F1233" s="29" t="s">
        <v>4191</v>
      </c>
      <c r="K1233" s="29" t="s">
        <v>330</v>
      </c>
      <c r="L1233" s="29" t="s">
        <v>0</v>
      </c>
      <c r="M1233" s="36" t="s">
        <v>3634</v>
      </c>
      <c r="Z1233" s="35">
        <f t="shared" si="21"/>
        <v>0</v>
      </c>
      <c r="AA1233" s="30" t="s">
        <v>3598</v>
      </c>
      <c r="AB1233" s="30" t="s">
        <v>3632</v>
      </c>
    </row>
    <row r="1234" spans="1:28" x14ac:dyDescent="0.2">
      <c r="A1234" s="34" t="s">
        <v>4039</v>
      </c>
      <c r="B1234" s="30" t="s">
        <v>3598</v>
      </c>
      <c r="C1234" s="30" t="s">
        <v>3617</v>
      </c>
      <c r="E1234" s="29" t="s">
        <v>3618</v>
      </c>
      <c r="L1234" s="38" t="s">
        <v>432</v>
      </c>
      <c r="M1234" s="36"/>
      <c r="Z1234" s="35">
        <f t="shared" si="21"/>
        <v>0</v>
      </c>
      <c r="AA1234" s="30" t="s">
        <v>3598</v>
      </c>
      <c r="AB1234" s="30" t="s">
        <v>3617</v>
      </c>
    </row>
    <row r="1235" spans="1:28" x14ac:dyDescent="0.2">
      <c r="A1235" s="34" t="s">
        <v>4040</v>
      </c>
      <c r="B1235" s="30" t="s">
        <v>3598</v>
      </c>
      <c r="C1235" s="30" t="s">
        <v>3617</v>
      </c>
      <c r="E1235" s="29" t="s">
        <v>3619</v>
      </c>
      <c r="L1235" s="29" t="s">
        <v>2</v>
      </c>
      <c r="M1235" s="36"/>
      <c r="Z1235" s="35">
        <f t="shared" si="21"/>
        <v>0</v>
      </c>
      <c r="AA1235" s="30" t="s">
        <v>3598</v>
      </c>
      <c r="AB1235" s="30" t="s">
        <v>3617</v>
      </c>
    </row>
    <row r="1236" spans="1:28" x14ac:dyDescent="0.2">
      <c r="A1236" s="34" t="s">
        <v>4041</v>
      </c>
      <c r="B1236" s="30" t="s">
        <v>3598</v>
      </c>
      <c r="C1236" s="30" t="s">
        <v>3617</v>
      </c>
      <c r="E1236" s="29" t="s">
        <v>3620</v>
      </c>
      <c r="L1236" s="29" t="s">
        <v>34</v>
      </c>
      <c r="M1236" s="36"/>
      <c r="Z1236" s="35">
        <f t="shared" si="21"/>
        <v>0</v>
      </c>
      <c r="AA1236" s="30" t="s">
        <v>3598</v>
      </c>
      <c r="AB1236" s="30" t="s">
        <v>3617</v>
      </c>
    </row>
    <row r="1237" spans="1:28" x14ac:dyDescent="0.2">
      <c r="A1237" s="34" t="s">
        <v>4042</v>
      </c>
      <c r="B1237" s="30" t="s">
        <v>3598</v>
      </c>
      <c r="C1237" s="30" t="s">
        <v>3621</v>
      </c>
      <c r="E1237" s="29" t="s">
        <v>3622</v>
      </c>
      <c r="L1237" s="29" t="s">
        <v>2</v>
      </c>
      <c r="M1237" s="36"/>
      <c r="Z1237" s="35">
        <f t="shared" si="21"/>
        <v>0</v>
      </c>
      <c r="AA1237" s="30" t="s">
        <v>3598</v>
      </c>
      <c r="AB1237" s="30" t="s">
        <v>3621</v>
      </c>
    </row>
    <row r="1238" spans="1:28" x14ac:dyDescent="0.2">
      <c r="A1238" s="34" t="s">
        <v>3746</v>
      </c>
      <c r="B1238" s="30" t="s">
        <v>3598</v>
      </c>
      <c r="C1238" s="30" t="s">
        <v>3621</v>
      </c>
      <c r="E1238" s="29" t="s">
        <v>3623</v>
      </c>
      <c r="L1238" s="38" t="s">
        <v>432</v>
      </c>
      <c r="M1238" s="36"/>
      <c r="Z1238" s="35">
        <f t="shared" si="21"/>
        <v>0</v>
      </c>
      <c r="AA1238" s="30" t="s">
        <v>3598</v>
      </c>
      <c r="AB1238" s="30" t="s">
        <v>3621</v>
      </c>
    </row>
    <row r="1239" spans="1:28" x14ac:dyDescent="0.2">
      <c r="A1239" s="34" t="s">
        <v>4049</v>
      </c>
      <c r="B1239" s="30" t="s">
        <v>3598</v>
      </c>
      <c r="C1239" s="30" t="s">
        <v>3635</v>
      </c>
      <c r="E1239" s="29" t="s">
        <v>3636</v>
      </c>
      <c r="K1239" s="29" t="s">
        <v>330</v>
      </c>
      <c r="L1239" s="29" t="s">
        <v>0</v>
      </c>
      <c r="M1239" s="36" t="s">
        <v>756</v>
      </c>
      <c r="Z1239" s="35" t="str">
        <f t="shared" si="21"/>
        <v>Myrmica</v>
      </c>
      <c r="AA1239" s="30" t="s">
        <v>3598</v>
      </c>
      <c r="AB1239" s="30" t="s">
        <v>3635</v>
      </c>
    </row>
    <row r="1240" spans="1:28" x14ac:dyDescent="0.2">
      <c r="A1240" s="34" t="s">
        <v>4029</v>
      </c>
      <c r="B1240" s="30" t="s">
        <v>3598</v>
      </c>
      <c r="C1240" s="30" t="s">
        <v>3599</v>
      </c>
      <c r="E1240" s="29" t="s">
        <v>3600</v>
      </c>
      <c r="L1240" s="29" t="s">
        <v>34</v>
      </c>
      <c r="M1240" s="36"/>
      <c r="Z1240" s="35">
        <f t="shared" si="21"/>
        <v>0</v>
      </c>
      <c r="AA1240" s="30" t="s">
        <v>3598</v>
      </c>
      <c r="AB1240" s="30" t="s">
        <v>3599</v>
      </c>
    </row>
    <row r="1241" spans="1:28" x14ac:dyDescent="0.2">
      <c r="A1241" s="34" t="s">
        <v>4030</v>
      </c>
      <c r="B1241" s="30" t="s">
        <v>3598</v>
      </c>
      <c r="C1241" s="30" t="s">
        <v>3599</v>
      </c>
      <c r="E1241" s="29" t="s">
        <v>3601</v>
      </c>
      <c r="L1241" s="29" t="s">
        <v>34</v>
      </c>
      <c r="M1241" s="36"/>
      <c r="Z1241" s="35">
        <f t="shared" si="21"/>
        <v>0</v>
      </c>
      <c r="AA1241" s="30" t="s">
        <v>3598</v>
      </c>
      <c r="AB1241" s="30" t="s">
        <v>3599</v>
      </c>
    </row>
    <row r="1242" spans="1:28" x14ac:dyDescent="0.2">
      <c r="A1242" s="34" t="s">
        <v>3741</v>
      </c>
      <c r="B1242" s="30" t="s">
        <v>3598</v>
      </c>
      <c r="C1242" s="30" t="s">
        <v>3599</v>
      </c>
      <c r="E1242" s="29" t="s">
        <v>3602</v>
      </c>
      <c r="L1242" s="38" t="s">
        <v>432</v>
      </c>
      <c r="M1242" s="36"/>
      <c r="Z1242" s="35">
        <f t="shared" si="21"/>
        <v>0</v>
      </c>
      <c r="AA1242" s="30" t="s">
        <v>3598</v>
      </c>
      <c r="AB1242" s="30" t="s">
        <v>3599</v>
      </c>
    </row>
    <row r="1243" spans="1:28" x14ac:dyDescent="0.2">
      <c r="A1243" s="34" t="s">
        <v>3749</v>
      </c>
      <c r="B1243" s="30" t="s">
        <v>3598</v>
      </c>
      <c r="C1243" s="30" t="s">
        <v>3599</v>
      </c>
      <c r="E1243" s="29" t="s">
        <v>3603</v>
      </c>
      <c r="K1243" s="30" t="s">
        <v>330</v>
      </c>
      <c r="L1243" s="38" t="s">
        <v>432</v>
      </c>
      <c r="M1243" s="36" t="s">
        <v>4121</v>
      </c>
      <c r="N1243" s="30">
        <v>2019</v>
      </c>
      <c r="Z1243" s="35" t="str">
        <f t="shared" si="21"/>
        <v>Formica</v>
      </c>
      <c r="AA1243" s="30" t="s">
        <v>3598</v>
      </c>
      <c r="AB1243" s="30" t="s">
        <v>3599</v>
      </c>
    </row>
    <row r="1244" spans="1:28" x14ac:dyDescent="0.2">
      <c r="A1244" s="34" t="s">
        <v>4031</v>
      </c>
      <c r="B1244" s="30" t="s">
        <v>3598</v>
      </c>
      <c r="C1244" s="30" t="s">
        <v>3599</v>
      </c>
      <c r="E1244" s="29" t="s">
        <v>3604</v>
      </c>
      <c r="K1244" s="30" t="s">
        <v>330</v>
      </c>
      <c r="L1244" s="38" t="s">
        <v>432</v>
      </c>
      <c r="M1244" s="36" t="s">
        <v>4121</v>
      </c>
      <c r="N1244" s="30">
        <v>2019</v>
      </c>
      <c r="Z1244" s="35" t="str">
        <f t="shared" si="21"/>
        <v>Formica</v>
      </c>
      <c r="AA1244" s="30" t="s">
        <v>3598</v>
      </c>
      <c r="AB1244" s="30" t="s">
        <v>3599</v>
      </c>
    </row>
    <row r="1245" spans="1:28" x14ac:dyDescent="0.2">
      <c r="A1245" s="34" t="s">
        <v>4044</v>
      </c>
      <c r="B1245" s="30" t="s">
        <v>3598</v>
      </c>
      <c r="C1245" s="30" t="s">
        <v>3626</v>
      </c>
      <c r="E1245" s="29" t="s">
        <v>3627</v>
      </c>
      <c r="K1245" s="30" t="s">
        <v>330</v>
      </c>
      <c r="L1245" s="29" t="s">
        <v>548</v>
      </c>
      <c r="M1245" s="47" t="s">
        <v>547</v>
      </c>
      <c r="N1245" s="30">
        <v>2019</v>
      </c>
      <c r="Z1245" s="35" t="str">
        <f t="shared" si="21"/>
        <v>Formicoxenus</v>
      </c>
      <c r="AA1245" s="30" t="s">
        <v>3598</v>
      </c>
      <c r="AB1245" s="30" t="s">
        <v>3626</v>
      </c>
    </row>
    <row r="1246" spans="1:28" x14ac:dyDescent="0.2">
      <c r="A1246" s="34" t="s">
        <v>4045</v>
      </c>
      <c r="B1246" s="30" t="s">
        <v>3598</v>
      </c>
      <c r="C1246" s="30" t="s">
        <v>3626</v>
      </c>
      <c r="E1246" s="29" t="s">
        <v>3628</v>
      </c>
      <c r="K1246" s="30" t="s">
        <v>330</v>
      </c>
      <c r="L1246" s="38" t="s">
        <v>432</v>
      </c>
      <c r="M1246" s="36" t="s">
        <v>4121</v>
      </c>
      <c r="N1246" s="29">
        <v>2019</v>
      </c>
      <c r="Z1246" s="35" t="str">
        <f t="shared" si="21"/>
        <v>Formica</v>
      </c>
      <c r="AA1246" s="30" t="s">
        <v>3598</v>
      </c>
      <c r="AB1246" s="30" t="s">
        <v>3626</v>
      </c>
    </row>
    <row r="1247" spans="1:28" x14ac:dyDescent="0.2">
      <c r="A1247" s="34" t="s">
        <v>4033</v>
      </c>
      <c r="B1247" s="30" t="s">
        <v>3598</v>
      </c>
      <c r="C1247" s="30" t="s">
        <v>3607</v>
      </c>
      <c r="E1247" s="29" t="s">
        <v>3608</v>
      </c>
      <c r="L1247" s="29" t="s">
        <v>34</v>
      </c>
      <c r="M1247" s="36"/>
      <c r="Z1247" s="35">
        <f t="shared" si="21"/>
        <v>0</v>
      </c>
      <c r="AA1247" s="30" t="s">
        <v>3598</v>
      </c>
      <c r="AB1247" s="30" t="s">
        <v>3607</v>
      </c>
    </row>
    <row r="1248" spans="1:28" x14ac:dyDescent="0.2">
      <c r="A1248" s="34" t="s">
        <v>4034</v>
      </c>
      <c r="B1248" s="30" t="s">
        <v>3598</v>
      </c>
      <c r="C1248" s="30" t="s">
        <v>3607</v>
      </c>
      <c r="E1248" s="29" t="s">
        <v>3609</v>
      </c>
      <c r="L1248" s="38" t="s">
        <v>432</v>
      </c>
      <c r="M1248" s="36"/>
      <c r="Z1248" s="35">
        <f t="shared" si="21"/>
        <v>0</v>
      </c>
      <c r="AA1248" s="30" t="s">
        <v>3598</v>
      </c>
      <c r="AB1248" s="30" t="s">
        <v>3607</v>
      </c>
    </row>
    <row r="1249" spans="1:28" x14ac:dyDescent="0.2">
      <c r="A1249" s="34" t="s">
        <v>4032</v>
      </c>
      <c r="B1249" s="30" t="s">
        <v>3598</v>
      </c>
      <c r="C1249" s="30" t="s">
        <v>3605</v>
      </c>
      <c r="E1249" s="29" t="s">
        <v>3606</v>
      </c>
      <c r="L1249" s="29" t="s">
        <v>34</v>
      </c>
      <c r="M1249" s="36"/>
      <c r="Z1249" s="35">
        <f t="shared" si="21"/>
        <v>0</v>
      </c>
      <c r="AA1249" s="30" t="s">
        <v>3598</v>
      </c>
      <c r="AB1249" s="30" t="s">
        <v>3605</v>
      </c>
    </row>
    <row r="1250" spans="1:28" x14ac:dyDescent="0.2">
      <c r="A1250" s="26" t="s">
        <v>1432</v>
      </c>
      <c r="B1250" s="30" t="s">
        <v>1147</v>
      </c>
      <c r="C1250" s="30" t="s">
        <v>1146</v>
      </c>
      <c r="D1250" s="40">
        <v>1630</v>
      </c>
      <c r="E1250" s="29" t="s">
        <v>1142</v>
      </c>
      <c r="F1250" s="29" t="s">
        <v>1063</v>
      </c>
      <c r="L1250" s="29" t="s">
        <v>1143</v>
      </c>
      <c r="M1250" s="36"/>
      <c r="N1250" s="30"/>
      <c r="O1250" s="30"/>
      <c r="Z1250" s="35">
        <f t="shared" si="21"/>
        <v>0</v>
      </c>
      <c r="AA1250" s="30" t="s">
        <v>1147</v>
      </c>
      <c r="AB1250" s="30" t="s">
        <v>1146</v>
      </c>
    </row>
    <row r="1251" spans="1:28" x14ac:dyDescent="0.2">
      <c r="A1251" s="34" t="s">
        <v>1433</v>
      </c>
      <c r="B1251" s="30" t="s">
        <v>1147</v>
      </c>
      <c r="C1251" s="30" t="s">
        <v>1146</v>
      </c>
      <c r="D1251" s="40">
        <v>1630</v>
      </c>
      <c r="E1251" s="29" t="s">
        <v>1144</v>
      </c>
      <c r="F1251" s="29" t="s">
        <v>1063</v>
      </c>
      <c r="L1251" s="29" t="s">
        <v>1143</v>
      </c>
      <c r="M1251" s="36"/>
      <c r="N1251" s="30"/>
      <c r="O1251" s="30"/>
      <c r="Z1251" s="35">
        <f t="shared" si="21"/>
        <v>0</v>
      </c>
      <c r="AA1251" s="30" t="s">
        <v>1147</v>
      </c>
      <c r="AB1251" s="30" t="s">
        <v>1146</v>
      </c>
    </row>
    <row r="1252" spans="1:28" x14ac:dyDescent="0.2">
      <c r="A1252" s="26" t="s">
        <v>1434</v>
      </c>
      <c r="B1252" s="30" t="s">
        <v>1147</v>
      </c>
      <c r="C1252" s="30" t="s">
        <v>1146</v>
      </c>
      <c r="D1252" s="40">
        <v>1630</v>
      </c>
      <c r="E1252" s="29" t="s">
        <v>1145</v>
      </c>
      <c r="F1252" s="29" t="s">
        <v>1063</v>
      </c>
      <c r="K1252" s="30" t="s">
        <v>330</v>
      </c>
      <c r="L1252" s="38" t="s">
        <v>432</v>
      </c>
      <c r="M1252" s="40" t="s">
        <v>486</v>
      </c>
      <c r="N1252" s="30">
        <v>2019</v>
      </c>
      <c r="O1252" s="30"/>
      <c r="Z1252" s="35" t="str">
        <f t="shared" si="21"/>
        <v>Formica</v>
      </c>
      <c r="AA1252" s="30" t="s">
        <v>1147</v>
      </c>
      <c r="AB1252" s="30" t="s">
        <v>1146</v>
      </c>
    </row>
    <row r="1253" spans="1:28" x14ac:dyDescent="0.2">
      <c r="A1253" s="26" t="s">
        <v>1420</v>
      </c>
      <c r="B1253" s="30" t="s">
        <v>1147</v>
      </c>
      <c r="C1253" s="30" t="s">
        <v>1123</v>
      </c>
      <c r="D1253" s="40">
        <v>1630</v>
      </c>
      <c r="E1253" s="29" t="s">
        <v>1124</v>
      </c>
      <c r="F1253" s="28">
        <v>10</v>
      </c>
      <c r="G1253" s="28"/>
      <c r="H1253" s="28"/>
      <c r="I1253" s="28"/>
      <c r="J1253" s="28"/>
      <c r="K1253" s="28" t="s">
        <v>4118</v>
      </c>
      <c r="L1253" s="29" t="s">
        <v>0</v>
      </c>
      <c r="M1253" s="37" t="s">
        <v>756</v>
      </c>
      <c r="N1253" s="30">
        <v>2019</v>
      </c>
      <c r="P1253" s="35"/>
      <c r="Z1253" s="35" t="str">
        <f t="shared" si="21"/>
        <v>Myrmica</v>
      </c>
      <c r="AA1253" s="30" t="s">
        <v>1147</v>
      </c>
      <c r="AB1253" s="30" t="s">
        <v>1123</v>
      </c>
    </row>
    <row r="1254" spans="1:28" x14ac:dyDescent="0.2">
      <c r="A1254" s="26" t="s">
        <v>1424</v>
      </c>
      <c r="B1254" s="30" t="s">
        <v>1147</v>
      </c>
      <c r="C1254" s="30" t="s">
        <v>1131</v>
      </c>
      <c r="D1254" s="40">
        <v>1630</v>
      </c>
      <c r="E1254" s="29" t="s">
        <v>1132</v>
      </c>
      <c r="F1254" s="28">
        <v>5</v>
      </c>
      <c r="G1254" s="28"/>
      <c r="H1254" s="28"/>
      <c r="I1254" s="28"/>
      <c r="J1254" s="28"/>
      <c r="K1254" s="28" t="s">
        <v>4118</v>
      </c>
      <c r="L1254" s="29" t="s">
        <v>0</v>
      </c>
      <c r="M1254" s="37" t="s">
        <v>773</v>
      </c>
      <c r="N1254" s="30">
        <v>2019</v>
      </c>
      <c r="P1254" s="35"/>
      <c r="Z1254" s="35" t="str">
        <f t="shared" si="21"/>
        <v>Myrmica</v>
      </c>
      <c r="AA1254" s="30" t="s">
        <v>1147</v>
      </c>
      <c r="AB1254" s="30" t="s">
        <v>1131</v>
      </c>
    </row>
    <row r="1255" spans="1:28" x14ac:dyDescent="0.2">
      <c r="A1255" s="34" t="s">
        <v>1425</v>
      </c>
      <c r="B1255" s="30" t="s">
        <v>1147</v>
      </c>
      <c r="C1255" s="30" t="s">
        <v>1131</v>
      </c>
      <c r="D1255" s="40">
        <v>1630</v>
      </c>
      <c r="E1255" s="29" t="s">
        <v>1133</v>
      </c>
      <c r="F1255" s="28">
        <v>6</v>
      </c>
      <c r="G1255" s="28"/>
      <c r="H1255" s="28"/>
      <c r="I1255" s="28"/>
      <c r="J1255" s="28"/>
      <c r="K1255" s="28" t="s">
        <v>4118</v>
      </c>
      <c r="L1255" s="29" t="s">
        <v>0</v>
      </c>
      <c r="M1255" s="37" t="s">
        <v>773</v>
      </c>
      <c r="N1255" s="30">
        <v>2019</v>
      </c>
      <c r="O1255" s="30"/>
      <c r="P1255" s="35"/>
      <c r="Z1255" s="35" t="str">
        <f t="shared" si="21"/>
        <v>Myrmica</v>
      </c>
      <c r="AA1255" s="30" t="s">
        <v>1147</v>
      </c>
      <c r="AB1255" s="30" t="s">
        <v>1131</v>
      </c>
    </row>
    <row r="1256" spans="1:28" x14ac:dyDescent="0.2">
      <c r="A1256" s="26" t="s">
        <v>1422</v>
      </c>
      <c r="B1256" s="30" t="s">
        <v>1147</v>
      </c>
      <c r="C1256" s="30" t="s">
        <v>1127</v>
      </c>
      <c r="D1256" s="40">
        <v>1630</v>
      </c>
      <c r="E1256" s="29" t="s">
        <v>1128</v>
      </c>
      <c r="F1256" s="28">
        <v>10</v>
      </c>
      <c r="G1256" s="28"/>
      <c r="H1256" s="28"/>
      <c r="I1256" s="28"/>
      <c r="J1256" s="28"/>
      <c r="K1256" s="28" t="s">
        <v>4118</v>
      </c>
      <c r="L1256" s="29" t="s">
        <v>0</v>
      </c>
      <c r="M1256" s="37" t="s">
        <v>756</v>
      </c>
      <c r="N1256" s="30">
        <v>2019</v>
      </c>
      <c r="O1256" s="30"/>
      <c r="P1256" s="35"/>
      <c r="Z1256" s="35" t="str">
        <f t="shared" ref="Z1256:Z1269" si="22">IF(LEFT(M1256,4)=LEFT(L1256,4),L1256,0)</f>
        <v>Myrmica</v>
      </c>
      <c r="AA1256" s="30" t="s">
        <v>1147</v>
      </c>
      <c r="AB1256" s="30" t="s">
        <v>1127</v>
      </c>
    </row>
    <row r="1257" spans="1:28" x14ac:dyDescent="0.2">
      <c r="A1257" s="34" t="s">
        <v>1421</v>
      </c>
      <c r="B1257" s="30" t="s">
        <v>1147</v>
      </c>
      <c r="C1257" s="30" t="s">
        <v>1125</v>
      </c>
      <c r="D1257" s="40">
        <v>1630</v>
      </c>
      <c r="E1257" s="29" t="s">
        <v>1126</v>
      </c>
      <c r="F1257" s="28">
        <v>10</v>
      </c>
      <c r="G1257" s="28"/>
      <c r="H1257" s="28"/>
      <c r="I1257" s="28"/>
      <c r="J1257" s="28"/>
      <c r="K1257" s="28" t="s">
        <v>4118</v>
      </c>
      <c r="L1257" s="29" t="s">
        <v>0</v>
      </c>
      <c r="M1257" s="37" t="s">
        <v>751</v>
      </c>
      <c r="N1257" s="30">
        <v>2019</v>
      </c>
      <c r="O1257" s="30"/>
      <c r="P1257" s="35"/>
      <c r="Z1257" s="35" t="str">
        <f t="shared" si="22"/>
        <v>Myrmica</v>
      </c>
      <c r="AA1257" s="30" t="s">
        <v>1147</v>
      </c>
      <c r="AB1257" s="30" t="s">
        <v>1125</v>
      </c>
    </row>
    <row r="1258" spans="1:28" x14ac:dyDescent="0.2">
      <c r="A1258" s="26" t="s">
        <v>1416</v>
      </c>
      <c r="B1258" s="30" t="s">
        <v>1147</v>
      </c>
      <c r="C1258" s="30" t="s">
        <v>1119</v>
      </c>
      <c r="D1258" s="40">
        <v>1630</v>
      </c>
      <c r="E1258" s="29" t="s">
        <v>1117</v>
      </c>
      <c r="F1258" s="28">
        <v>10</v>
      </c>
      <c r="G1258" s="28"/>
      <c r="H1258" s="28"/>
      <c r="I1258" s="28"/>
      <c r="J1258" s="28"/>
      <c r="K1258" s="28" t="s">
        <v>4118</v>
      </c>
      <c r="L1258" s="29" t="s">
        <v>0</v>
      </c>
      <c r="M1258" s="37" t="s">
        <v>756</v>
      </c>
      <c r="N1258" s="30">
        <v>2019</v>
      </c>
      <c r="P1258" s="35"/>
      <c r="Z1258" s="35" t="str">
        <f t="shared" si="22"/>
        <v>Myrmica</v>
      </c>
      <c r="AA1258" s="30" t="s">
        <v>1147</v>
      </c>
      <c r="AB1258" s="30" t="s">
        <v>1119</v>
      </c>
    </row>
    <row r="1259" spans="1:28" x14ac:dyDescent="0.2">
      <c r="A1259" s="34" t="s">
        <v>1417</v>
      </c>
      <c r="B1259" s="30" t="s">
        <v>1147</v>
      </c>
      <c r="C1259" s="30" t="s">
        <v>1119</v>
      </c>
      <c r="D1259" s="40">
        <v>1630</v>
      </c>
      <c r="E1259" s="29" t="s">
        <v>1118</v>
      </c>
      <c r="F1259" s="28">
        <v>10</v>
      </c>
      <c r="G1259" s="28"/>
      <c r="H1259" s="28"/>
      <c r="I1259" s="28"/>
      <c r="J1259" s="28"/>
      <c r="K1259" s="28" t="s">
        <v>4118</v>
      </c>
      <c r="L1259" s="29" t="s">
        <v>0</v>
      </c>
      <c r="M1259" s="37" t="s">
        <v>756</v>
      </c>
      <c r="N1259" s="30">
        <v>2019</v>
      </c>
      <c r="P1259" s="35"/>
      <c r="Z1259" s="35" t="str">
        <f t="shared" si="22"/>
        <v>Myrmica</v>
      </c>
      <c r="AA1259" s="30" t="s">
        <v>1147</v>
      </c>
      <c r="AB1259" s="30" t="s">
        <v>1119</v>
      </c>
    </row>
    <row r="1260" spans="1:28" x14ac:dyDescent="0.2">
      <c r="A1260" s="26" t="s">
        <v>1418</v>
      </c>
      <c r="B1260" s="30" t="s">
        <v>1147</v>
      </c>
      <c r="C1260" s="30" t="s">
        <v>1119</v>
      </c>
      <c r="D1260" s="40">
        <v>1630</v>
      </c>
      <c r="E1260" s="29" t="s">
        <v>1120</v>
      </c>
      <c r="F1260" s="29" t="s">
        <v>1063</v>
      </c>
      <c r="K1260" s="30" t="s">
        <v>330</v>
      </c>
      <c r="L1260" s="38" t="s">
        <v>432</v>
      </c>
      <c r="M1260" s="40" t="s">
        <v>529</v>
      </c>
      <c r="N1260" s="30">
        <v>2019</v>
      </c>
      <c r="O1260" s="30"/>
      <c r="Z1260" s="35" t="str">
        <f t="shared" si="22"/>
        <v>Formica</v>
      </c>
      <c r="AA1260" s="30" t="s">
        <v>1147</v>
      </c>
      <c r="AB1260" s="30" t="s">
        <v>1119</v>
      </c>
    </row>
    <row r="1261" spans="1:28" x14ac:dyDescent="0.2">
      <c r="A1261" s="34" t="s">
        <v>1423</v>
      </c>
      <c r="B1261" s="30" t="s">
        <v>1147</v>
      </c>
      <c r="C1261" s="30" t="s">
        <v>1129</v>
      </c>
      <c r="D1261" s="40">
        <v>1630</v>
      </c>
      <c r="E1261" s="29" t="s">
        <v>1130</v>
      </c>
      <c r="F1261" s="28">
        <v>10</v>
      </c>
      <c r="G1261" s="28"/>
      <c r="H1261" s="28"/>
      <c r="I1261" s="28"/>
      <c r="J1261" s="28"/>
      <c r="K1261" s="28" t="s">
        <v>4118</v>
      </c>
      <c r="L1261" s="29" t="s">
        <v>0</v>
      </c>
      <c r="M1261" s="37" t="s">
        <v>756</v>
      </c>
      <c r="N1261" s="30">
        <v>2019</v>
      </c>
      <c r="O1261" s="30"/>
      <c r="P1261" s="35"/>
      <c r="Z1261" s="35" t="str">
        <f t="shared" si="22"/>
        <v>Myrmica</v>
      </c>
      <c r="AA1261" s="30" t="s">
        <v>1147</v>
      </c>
      <c r="AB1261" s="30" t="s">
        <v>1129</v>
      </c>
    </row>
    <row r="1262" spans="1:28" x14ac:dyDescent="0.2">
      <c r="A1262" s="26" t="s">
        <v>1428</v>
      </c>
      <c r="B1262" s="30" t="s">
        <v>1147</v>
      </c>
      <c r="C1262" s="30" t="s">
        <v>1138</v>
      </c>
      <c r="D1262" s="40">
        <v>1630</v>
      </c>
      <c r="E1262" s="29" t="s">
        <v>1137</v>
      </c>
      <c r="F1262" s="29" t="s">
        <v>1063</v>
      </c>
      <c r="L1262" s="29" t="s">
        <v>2</v>
      </c>
      <c r="M1262" s="36"/>
      <c r="N1262" s="30"/>
      <c r="O1262" s="30"/>
      <c r="Z1262" s="35">
        <f t="shared" si="22"/>
        <v>0</v>
      </c>
      <c r="AA1262" s="30" t="s">
        <v>1147</v>
      </c>
      <c r="AB1262" s="30" t="s">
        <v>1138</v>
      </c>
    </row>
    <row r="1263" spans="1:28" x14ac:dyDescent="0.2">
      <c r="A1263" s="34" t="s">
        <v>1419</v>
      </c>
      <c r="B1263" s="30" t="s">
        <v>1147</v>
      </c>
      <c r="C1263" s="30" t="s">
        <v>1121</v>
      </c>
      <c r="D1263" s="40">
        <v>1630</v>
      </c>
      <c r="E1263" s="29" t="s">
        <v>1122</v>
      </c>
      <c r="F1263" s="28">
        <v>10</v>
      </c>
      <c r="G1263" s="28"/>
      <c r="H1263" s="28"/>
      <c r="I1263" s="28"/>
      <c r="J1263" s="28"/>
      <c r="K1263" s="28" t="s">
        <v>4118</v>
      </c>
      <c r="L1263" s="29" t="s">
        <v>0</v>
      </c>
      <c r="M1263" s="37" t="s">
        <v>756</v>
      </c>
      <c r="N1263" s="30">
        <v>2019</v>
      </c>
      <c r="P1263" s="35"/>
      <c r="Z1263" s="35" t="str">
        <f t="shared" si="22"/>
        <v>Myrmica</v>
      </c>
      <c r="AA1263" s="30" t="s">
        <v>1147</v>
      </c>
      <c r="AB1263" s="30" t="s">
        <v>1121</v>
      </c>
    </row>
    <row r="1264" spans="1:28" x14ac:dyDescent="0.2">
      <c r="A1264" s="34" t="s">
        <v>1429</v>
      </c>
      <c r="B1264" s="30" t="s">
        <v>1147</v>
      </c>
      <c r="C1264" s="30" t="s">
        <v>30</v>
      </c>
      <c r="D1264" s="40">
        <v>1630</v>
      </c>
      <c r="E1264" s="29" t="s">
        <v>1139</v>
      </c>
      <c r="F1264" s="29" t="s">
        <v>1063</v>
      </c>
      <c r="L1264" s="29" t="s">
        <v>3</v>
      </c>
      <c r="M1264" s="36"/>
      <c r="N1264" s="30"/>
      <c r="O1264" s="30"/>
      <c r="Z1264" s="35">
        <f t="shared" si="22"/>
        <v>0</v>
      </c>
      <c r="AA1264" s="30" t="s">
        <v>1147</v>
      </c>
      <c r="AB1264" s="30" t="s">
        <v>30</v>
      </c>
    </row>
    <row r="1265" spans="1:28" x14ac:dyDescent="0.2">
      <c r="A1265" s="26" t="s">
        <v>1430</v>
      </c>
      <c r="B1265" s="30" t="s">
        <v>1147</v>
      </c>
      <c r="C1265" s="30" t="s">
        <v>30</v>
      </c>
      <c r="D1265" s="40">
        <v>1630</v>
      </c>
      <c r="E1265" s="29" t="s">
        <v>1140</v>
      </c>
      <c r="F1265" s="29" t="s">
        <v>1063</v>
      </c>
      <c r="L1265" s="29" t="s">
        <v>3</v>
      </c>
      <c r="M1265" s="36"/>
      <c r="N1265" s="30"/>
      <c r="O1265" s="30"/>
      <c r="Z1265" s="35">
        <f t="shared" si="22"/>
        <v>0</v>
      </c>
      <c r="AA1265" s="30" t="s">
        <v>1147</v>
      </c>
      <c r="AB1265" s="30" t="s">
        <v>30</v>
      </c>
    </row>
    <row r="1266" spans="1:28" x14ac:dyDescent="0.2">
      <c r="A1266" s="34" t="s">
        <v>1431</v>
      </c>
      <c r="B1266" s="30" t="s">
        <v>1147</v>
      </c>
      <c r="C1266" s="30" t="s">
        <v>30</v>
      </c>
      <c r="D1266" s="40">
        <v>1630</v>
      </c>
      <c r="E1266" s="29" t="s">
        <v>1141</v>
      </c>
      <c r="F1266" s="29" t="s">
        <v>1063</v>
      </c>
      <c r="L1266" s="29" t="s">
        <v>12</v>
      </c>
      <c r="M1266" s="36"/>
      <c r="N1266" s="30"/>
      <c r="O1266" s="30"/>
      <c r="Z1266" s="35">
        <f t="shared" si="22"/>
        <v>0</v>
      </c>
      <c r="AA1266" s="30" t="s">
        <v>1147</v>
      </c>
      <c r="AB1266" s="30" t="s">
        <v>30</v>
      </c>
    </row>
    <row r="1267" spans="1:28" x14ac:dyDescent="0.2">
      <c r="A1267" s="26" t="s">
        <v>1426</v>
      </c>
      <c r="B1267" s="30" t="s">
        <v>1147</v>
      </c>
      <c r="C1267" s="30" t="s">
        <v>1134</v>
      </c>
      <c r="D1267" s="40">
        <v>1630</v>
      </c>
      <c r="E1267" s="29" t="s">
        <v>1135</v>
      </c>
      <c r="F1267" s="29" t="s">
        <v>1063</v>
      </c>
      <c r="L1267" s="29" t="s">
        <v>12</v>
      </c>
      <c r="M1267" s="36"/>
      <c r="N1267" s="30"/>
      <c r="O1267" s="30"/>
      <c r="Z1267" s="35">
        <f t="shared" si="22"/>
        <v>0</v>
      </c>
      <c r="AA1267" s="30" t="s">
        <v>1147</v>
      </c>
      <c r="AB1267" s="30" t="s">
        <v>1134</v>
      </c>
    </row>
    <row r="1268" spans="1:28" x14ac:dyDescent="0.2">
      <c r="A1268" s="34" t="s">
        <v>1427</v>
      </c>
      <c r="B1268" s="30" t="s">
        <v>1147</v>
      </c>
      <c r="C1268" s="30" t="s">
        <v>1134</v>
      </c>
      <c r="D1268" s="40">
        <v>1630</v>
      </c>
      <c r="E1268" s="29" t="s">
        <v>1136</v>
      </c>
      <c r="F1268" s="29" t="s">
        <v>1063</v>
      </c>
      <c r="L1268" s="29" t="s">
        <v>12</v>
      </c>
      <c r="M1268" s="36"/>
      <c r="N1268" s="30"/>
      <c r="O1268" s="30"/>
      <c r="Z1268" s="35">
        <f t="shared" si="22"/>
        <v>0</v>
      </c>
      <c r="AA1268" s="30" t="s">
        <v>1147</v>
      </c>
      <c r="AB1268" s="30" t="s">
        <v>1134</v>
      </c>
    </row>
    <row r="1269" spans="1:28" x14ac:dyDescent="0.2">
      <c r="A1269" s="34" t="s">
        <v>1277</v>
      </c>
      <c r="B1269" s="30" t="s">
        <v>45</v>
      </c>
      <c r="C1269" s="30" t="s">
        <v>48</v>
      </c>
      <c r="D1269" s="29">
        <v>1191</v>
      </c>
      <c r="E1269" s="29" t="s">
        <v>49</v>
      </c>
      <c r="F1269" s="28">
        <v>15</v>
      </c>
      <c r="G1269" s="28"/>
      <c r="H1269" s="28"/>
      <c r="I1269" s="28"/>
      <c r="J1269" s="28"/>
      <c r="K1269" s="28" t="s">
        <v>4118</v>
      </c>
      <c r="L1269" s="29" t="s">
        <v>0</v>
      </c>
      <c r="M1269" s="37" t="s">
        <v>751</v>
      </c>
      <c r="N1269" s="30">
        <v>2019</v>
      </c>
      <c r="P1269" s="35"/>
      <c r="Z1269" s="35" t="str">
        <f t="shared" si="22"/>
        <v>Myrmica</v>
      </c>
      <c r="AA1269" s="30" t="s">
        <v>45</v>
      </c>
      <c r="AB1269" s="30" t="s">
        <v>48</v>
      </c>
    </row>
    <row r="1270" spans="1:28" x14ac:dyDescent="0.2">
      <c r="A1270" s="26" t="s">
        <v>1284</v>
      </c>
      <c r="B1270" s="30" t="s">
        <v>45</v>
      </c>
      <c r="C1270" s="30" t="s">
        <v>59</v>
      </c>
      <c r="D1270" s="29">
        <v>1191</v>
      </c>
      <c r="E1270" s="29" t="s">
        <v>60</v>
      </c>
      <c r="F1270" s="28">
        <v>15</v>
      </c>
      <c r="G1270" s="28"/>
      <c r="H1270" s="28"/>
      <c r="I1270" s="28"/>
      <c r="J1270" s="28"/>
      <c r="K1270" s="28" t="s">
        <v>4118</v>
      </c>
      <c r="L1270" s="29" t="s">
        <v>0</v>
      </c>
      <c r="M1270" s="37" t="s">
        <v>773</v>
      </c>
      <c r="N1270" s="30">
        <v>2019</v>
      </c>
      <c r="P1270" s="35"/>
      <c r="Z1270" s="35">
        <f>IF(LEFT(Q1270,4)=LEFT(L1270,4),L1270,0)</f>
        <v>0</v>
      </c>
      <c r="AA1270" s="30" t="s">
        <v>45</v>
      </c>
      <c r="AB1270" s="30" t="s">
        <v>59</v>
      </c>
    </row>
    <row r="1271" spans="1:28" x14ac:dyDescent="0.2">
      <c r="A1271" s="34" t="s">
        <v>1285</v>
      </c>
      <c r="B1271" s="30" t="s">
        <v>45</v>
      </c>
      <c r="C1271" s="30" t="s">
        <v>59</v>
      </c>
      <c r="D1271" s="29">
        <v>1191</v>
      </c>
      <c r="E1271" s="29" t="s">
        <v>61</v>
      </c>
      <c r="F1271" s="28">
        <v>10</v>
      </c>
      <c r="G1271" s="28"/>
      <c r="H1271" s="28"/>
      <c r="I1271" s="28"/>
      <c r="J1271" s="28"/>
      <c r="K1271" s="28" t="s">
        <v>4118</v>
      </c>
      <c r="L1271" s="29" t="s">
        <v>0</v>
      </c>
      <c r="M1271" s="37" t="s">
        <v>773</v>
      </c>
      <c r="N1271" s="30">
        <v>2019</v>
      </c>
      <c r="O1271" s="30"/>
      <c r="P1271" s="35"/>
      <c r="Z1271" s="35" t="str">
        <f t="shared" ref="Z1271:Z1302" si="23">IF(LEFT(M1271,4)=LEFT(L1271,4),L1271,0)</f>
        <v>Myrmica</v>
      </c>
      <c r="AA1271" s="30" t="s">
        <v>45</v>
      </c>
      <c r="AB1271" s="30" t="s">
        <v>59</v>
      </c>
    </row>
    <row r="1272" spans="1:28" x14ac:dyDescent="0.2">
      <c r="A1272" s="26" t="s">
        <v>1286</v>
      </c>
      <c r="B1272" s="30" t="s">
        <v>45</v>
      </c>
      <c r="C1272" s="30" t="s">
        <v>59</v>
      </c>
      <c r="D1272" s="29">
        <v>1191</v>
      </c>
      <c r="E1272" s="29" t="s">
        <v>62</v>
      </c>
      <c r="F1272" s="28">
        <v>10</v>
      </c>
      <c r="G1272" s="28"/>
      <c r="H1272" s="28"/>
      <c r="I1272" s="28"/>
      <c r="J1272" s="28"/>
      <c r="K1272" s="28" t="s">
        <v>4118</v>
      </c>
      <c r="L1272" s="29" t="s">
        <v>0</v>
      </c>
      <c r="M1272" s="37" t="s">
        <v>773</v>
      </c>
      <c r="N1272" s="30">
        <v>2019</v>
      </c>
      <c r="P1272" s="35"/>
      <c r="Z1272" s="35" t="str">
        <f t="shared" si="23"/>
        <v>Myrmica</v>
      </c>
      <c r="AA1272" s="30" t="s">
        <v>45</v>
      </c>
      <c r="AB1272" s="30" t="s">
        <v>59</v>
      </c>
    </row>
    <row r="1273" spans="1:28" x14ac:dyDescent="0.2">
      <c r="A1273" s="26" t="s">
        <v>1282</v>
      </c>
      <c r="B1273" s="30" t="s">
        <v>45</v>
      </c>
      <c r="C1273" s="30" t="s">
        <v>56</v>
      </c>
      <c r="D1273" s="29">
        <v>1191</v>
      </c>
      <c r="E1273" s="29" t="s">
        <v>57</v>
      </c>
      <c r="F1273" s="28">
        <v>12</v>
      </c>
      <c r="G1273" s="28"/>
      <c r="H1273" s="28"/>
      <c r="I1273" s="28"/>
      <c r="J1273" s="28"/>
      <c r="K1273" s="28" t="s">
        <v>4118</v>
      </c>
      <c r="L1273" s="29" t="s">
        <v>0</v>
      </c>
      <c r="M1273" s="37" t="s">
        <v>751</v>
      </c>
      <c r="N1273" s="30">
        <v>2019</v>
      </c>
      <c r="P1273" s="35"/>
      <c r="Z1273" s="35" t="str">
        <f t="shared" si="23"/>
        <v>Myrmica</v>
      </c>
      <c r="AA1273" s="30" t="s">
        <v>45</v>
      </c>
      <c r="AB1273" s="30" t="s">
        <v>56</v>
      </c>
    </row>
    <row r="1274" spans="1:28" x14ac:dyDescent="0.2">
      <c r="A1274" s="34" t="s">
        <v>1283</v>
      </c>
      <c r="B1274" s="30" t="s">
        <v>45</v>
      </c>
      <c r="C1274" s="30" t="s">
        <v>56</v>
      </c>
      <c r="D1274" s="30">
        <v>1191</v>
      </c>
      <c r="E1274" s="30" t="s">
        <v>58</v>
      </c>
      <c r="F1274" s="28">
        <v>8</v>
      </c>
      <c r="G1274" s="28"/>
      <c r="H1274" s="28"/>
      <c r="I1274" s="28"/>
      <c r="J1274" s="28"/>
      <c r="K1274" s="28" t="s">
        <v>4118</v>
      </c>
      <c r="L1274" s="29" t="s">
        <v>0</v>
      </c>
      <c r="M1274" s="37" t="s">
        <v>756</v>
      </c>
      <c r="N1274" s="30">
        <v>2019</v>
      </c>
      <c r="P1274" s="35"/>
      <c r="Z1274" s="35" t="str">
        <f t="shared" si="23"/>
        <v>Myrmica</v>
      </c>
      <c r="AA1274" s="30" t="s">
        <v>45</v>
      </c>
      <c r="AB1274" s="30" t="s">
        <v>56</v>
      </c>
    </row>
    <row r="1275" spans="1:28" x14ac:dyDescent="0.2">
      <c r="A1275" s="26" t="s">
        <v>1278</v>
      </c>
      <c r="B1275" s="30" t="s">
        <v>45</v>
      </c>
      <c r="C1275" s="30" t="s">
        <v>50</v>
      </c>
      <c r="D1275" s="29">
        <v>1191</v>
      </c>
      <c r="E1275" s="29" t="s">
        <v>51</v>
      </c>
      <c r="F1275" s="28">
        <v>10</v>
      </c>
      <c r="G1275" s="28"/>
      <c r="H1275" s="28"/>
      <c r="I1275" s="28"/>
      <c r="J1275" s="28"/>
      <c r="K1275" s="28" t="s">
        <v>4118</v>
      </c>
      <c r="L1275" s="29" t="s">
        <v>0</v>
      </c>
      <c r="M1275" s="37" t="s">
        <v>751</v>
      </c>
      <c r="N1275" s="30">
        <v>2019</v>
      </c>
      <c r="O1275" s="30"/>
      <c r="P1275" s="35"/>
      <c r="Z1275" s="35" t="str">
        <f t="shared" si="23"/>
        <v>Myrmica</v>
      </c>
      <c r="AA1275" s="30" t="s">
        <v>45</v>
      </c>
      <c r="AB1275" s="30" t="s">
        <v>50</v>
      </c>
    </row>
    <row r="1276" spans="1:28" x14ac:dyDescent="0.2">
      <c r="A1276" s="34" t="s">
        <v>1279</v>
      </c>
      <c r="B1276" s="30" t="s">
        <v>45</v>
      </c>
      <c r="C1276" s="30" t="s">
        <v>52</v>
      </c>
      <c r="D1276" s="29">
        <v>1191</v>
      </c>
      <c r="E1276" s="29" t="s">
        <v>53</v>
      </c>
      <c r="F1276" s="28">
        <v>10</v>
      </c>
      <c r="G1276" s="28"/>
      <c r="H1276" s="28"/>
      <c r="I1276" s="28"/>
      <c r="J1276" s="28"/>
      <c r="K1276" s="28" t="s">
        <v>4118</v>
      </c>
      <c r="L1276" s="29" t="s">
        <v>0</v>
      </c>
      <c r="M1276" s="37" t="s">
        <v>773</v>
      </c>
      <c r="N1276" s="30">
        <v>2019</v>
      </c>
      <c r="P1276" s="35"/>
      <c r="Z1276" s="35" t="str">
        <f t="shared" si="23"/>
        <v>Myrmica</v>
      </c>
      <c r="AA1276" s="30" t="s">
        <v>45</v>
      </c>
      <c r="AB1276" s="30" t="s">
        <v>52</v>
      </c>
    </row>
    <row r="1277" spans="1:28" x14ac:dyDescent="0.2">
      <c r="A1277" s="26" t="s">
        <v>1280</v>
      </c>
      <c r="B1277" s="30" t="s">
        <v>45</v>
      </c>
      <c r="C1277" s="30" t="s">
        <v>52</v>
      </c>
      <c r="D1277" s="29">
        <v>1191</v>
      </c>
      <c r="E1277" s="29" t="s">
        <v>54</v>
      </c>
      <c r="F1277" s="28">
        <v>7</v>
      </c>
      <c r="G1277" s="28"/>
      <c r="H1277" s="28"/>
      <c r="I1277" s="28"/>
      <c r="J1277" s="28"/>
      <c r="K1277" s="28" t="s">
        <v>4118</v>
      </c>
      <c r="L1277" s="29" t="s">
        <v>0</v>
      </c>
      <c r="M1277" s="37" t="s">
        <v>751</v>
      </c>
      <c r="N1277" s="30">
        <v>2019</v>
      </c>
      <c r="P1277" s="35"/>
      <c r="Z1277" s="35" t="str">
        <f t="shared" si="23"/>
        <v>Myrmica</v>
      </c>
      <c r="AA1277" s="30" t="s">
        <v>45</v>
      </c>
      <c r="AB1277" s="30" t="s">
        <v>52</v>
      </c>
    </row>
    <row r="1278" spans="1:28" x14ac:dyDescent="0.2">
      <c r="A1278" s="34" t="s">
        <v>1281</v>
      </c>
      <c r="B1278" s="30" t="s">
        <v>45</v>
      </c>
      <c r="C1278" s="30" t="s">
        <v>52</v>
      </c>
      <c r="D1278" s="29">
        <v>1191</v>
      </c>
      <c r="E1278" s="29" t="s">
        <v>55</v>
      </c>
      <c r="F1278" s="28">
        <v>10</v>
      </c>
      <c r="G1278" s="28"/>
      <c r="H1278" s="28"/>
      <c r="I1278" s="28"/>
      <c r="J1278" s="28"/>
      <c r="K1278" s="28" t="s">
        <v>4118</v>
      </c>
      <c r="L1278" s="29" t="s">
        <v>0</v>
      </c>
      <c r="M1278" s="37" t="s">
        <v>751</v>
      </c>
      <c r="N1278" s="30">
        <v>2019</v>
      </c>
      <c r="P1278" s="35"/>
      <c r="Z1278" s="35" t="str">
        <f t="shared" si="23"/>
        <v>Myrmica</v>
      </c>
      <c r="AA1278" s="30" t="s">
        <v>45</v>
      </c>
      <c r="AB1278" s="30" t="s">
        <v>52</v>
      </c>
    </row>
    <row r="1279" spans="1:28" x14ac:dyDescent="0.2">
      <c r="A1279" s="34" t="s">
        <v>1287</v>
      </c>
      <c r="B1279" s="30" t="s">
        <v>45</v>
      </c>
      <c r="C1279" s="30" t="s">
        <v>63</v>
      </c>
      <c r="D1279" s="29">
        <v>1191</v>
      </c>
      <c r="E1279" s="29" t="s">
        <v>64</v>
      </c>
      <c r="F1279" s="29">
        <v>10</v>
      </c>
      <c r="L1279" s="29" t="s">
        <v>2</v>
      </c>
      <c r="M1279" s="36"/>
      <c r="Z1279" s="35">
        <f t="shared" si="23"/>
        <v>0</v>
      </c>
      <c r="AA1279" s="30" t="s">
        <v>45</v>
      </c>
      <c r="AB1279" s="30" t="s">
        <v>63</v>
      </c>
    </row>
    <row r="1280" spans="1:28" x14ac:dyDescent="0.2">
      <c r="A1280" s="26" t="s">
        <v>1288</v>
      </c>
      <c r="B1280" s="30" t="s">
        <v>45</v>
      </c>
      <c r="C1280" s="30" t="s">
        <v>63</v>
      </c>
      <c r="D1280" s="29">
        <v>1191</v>
      </c>
      <c r="E1280" s="29" t="s">
        <v>65</v>
      </c>
      <c r="F1280" s="28">
        <v>10</v>
      </c>
      <c r="G1280" s="28"/>
      <c r="H1280" s="28"/>
      <c r="I1280" s="28"/>
      <c r="J1280" s="28"/>
      <c r="K1280" s="28" t="s">
        <v>4118</v>
      </c>
      <c r="L1280" s="29" t="s">
        <v>0</v>
      </c>
      <c r="M1280" s="37" t="s">
        <v>756</v>
      </c>
      <c r="N1280" s="30">
        <v>2019</v>
      </c>
      <c r="P1280" s="35"/>
      <c r="Z1280" s="35" t="str">
        <f t="shared" si="23"/>
        <v>Myrmica</v>
      </c>
      <c r="AA1280" s="30" t="s">
        <v>45</v>
      </c>
      <c r="AB1280" s="30" t="s">
        <v>63</v>
      </c>
    </row>
    <row r="1281" spans="1:29" x14ac:dyDescent="0.2">
      <c r="A1281" s="34" t="s">
        <v>1289</v>
      </c>
      <c r="B1281" s="30" t="s">
        <v>45</v>
      </c>
      <c r="C1281" s="30" t="s">
        <v>63</v>
      </c>
      <c r="D1281" s="29">
        <v>1191</v>
      </c>
      <c r="E1281" s="29" t="s">
        <v>66</v>
      </c>
      <c r="F1281" s="28">
        <v>10</v>
      </c>
      <c r="G1281" s="28"/>
      <c r="H1281" s="28"/>
      <c r="I1281" s="28"/>
      <c r="J1281" s="28"/>
      <c r="K1281" s="28" t="s">
        <v>4118</v>
      </c>
      <c r="L1281" s="29" t="s">
        <v>0</v>
      </c>
      <c r="M1281" s="37" t="s">
        <v>751</v>
      </c>
      <c r="N1281" s="30">
        <v>2019</v>
      </c>
      <c r="O1281" s="30"/>
      <c r="P1281" s="35"/>
      <c r="Z1281" s="35" t="str">
        <f t="shared" si="23"/>
        <v>Myrmica</v>
      </c>
      <c r="AA1281" s="30" t="s">
        <v>45</v>
      </c>
      <c r="AB1281" s="30" t="s">
        <v>63</v>
      </c>
    </row>
    <row r="1282" spans="1:29" x14ac:dyDescent="0.2">
      <c r="A1282" s="26" t="s">
        <v>1290</v>
      </c>
      <c r="B1282" s="30" t="s">
        <v>45</v>
      </c>
      <c r="C1282" s="30" t="s">
        <v>63</v>
      </c>
      <c r="D1282" s="29">
        <v>1191</v>
      </c>
      <c r="E1282" s="29" t="s">
        <v>67</v>
      </c>
      <c r="F1282" s="28">
        <v>10</v>
      </c>
      <c r="G1282" s="28"/>
      <c r="H1282" s="28"/>
      <c r="I1282" s="28"/>
      <c r="J1282" s="28"/>
      <c r="K1282" s="28" t="s">
        <v>4118</v>
      </c>
      <c r="L1282" s="29" t="s">
        <v>0</v>
      </c>
      <c r="M1282" s="37" t="s">
        <v>751</v>
      </c>
      <c r="N1282" s="30">
        <v>2019</v>
      </c>
      <c r="O1282" s="30"/>
      <c r="P1282" s="35"/>
      <c r="Z1282" s="35" t="str">
        <f t="shared" si="23"/>
        <v>Myrmica</v>
      </c>
      <c r="AA1282" s="30" t="s">
        <v>45</v>
      </c>
      <c r="AB1282" s="30" t="s">
        <v>63</v>
      </c>
    </row>
    <row r="1283" spans="1:29" x14ac:dyDescent="0.2">
      <c r="A1283" s="26" t="s">
        <v>1276</v>
      </c>
      <c r="B1283" s="30" t="s">
        <v>45</v>
      </c>
      <c r="C1283" s="30" t="s">
        <v>46</v>
      </c>
      <c r="D1283" s="29">
        <v>1191</v>
      </c>
      <c r="E1283" s="29" t="s">
        <v>47</v>
      </c>
      <c r="F1283" s="28">
        <v>10</v>
      </c>
      <c r="G1283" s="28"/>
      <c r="H1283" s="28"/>
      <c r="I1283" s="28"/>
      <c r="J1283" s="28"/>
      <c r="K1283" s="28" t="s">
        <v>4118</v>
      </c>
      <c r="L1283" s="29" t="s">
        <v>0</v>
      </c>
      <c r="M1283" s="37" t="s">
        <v>756</v>
      </c>
      <c r="N1283" s="30">
        <v>2019</v>
      </c>
      <c r="O1283" s="30"/>
      <c r="P1283" s="35"/>
      <c r="Z1283" s="35" t="str">
        <f t="shared" si="23"/>
        <v>Myrmica</v>
      </c>
      <c r="AA1283" s="30" t="s">
        <v>45</v>
      </c>
      <c r="AB1283" s="30" t="s">
        <v>46</v>
      </c>
    </row>
    <row r="1284" spans="1:29" x14ac:dyDescent="0.2">
      <c r="A1284" s="34" t="s">
        <v>1295</v>
      </c>
      <c r="B1284" s="30" t="s">
        <v>45</v>
      </c>
      <c r="C1284" s="30" t="s">
        <v>75</v>
      </c>
      <c r="D1284" s="29">
        <v>1191</v>
      </c>
      <c r="E1284" s="29" t="s">
        <v>74</v>
      </c>
      <c r="F1284" s="29">
        <v>10</v>
      </c>
      <c r="L1284" s="29" t="s">
        <v>2</v>
      </c>
      <c r="M1284" s="36"/>
      <c r="P1284" s="35"/>
      <c r="Z1284" s="35">
        <f t="shared" si="23"/>
        <v>0</v>
      </c>
      <c r="AA1284" s="30" t="s">
        <v>45</v>
      </c>
      <c r="AB1284" s="30" t="s">
        <v>75</v>
      </c>
    </row>
    <row r="1285" spans="1:29" x14ac:dyDescent="0.2">
      <c r="A1285" s="34" t="s">
        <v>1291</v>
      </c>
      <c r="B1285" s="30" t="s">
        <v>45</v>
      </c>
      <c r="C1285" s="30" t="s">
        <v>68</v>
      </c>
      <c r="D1285" s="29">
        <v>1191</v>
      </c>
      <c r="E1285" s="29" t="s">
        <v>69</v>
      </c>
      <c r="F1285" s="29">
        <v>10</v>
      </c>
      <c r="K1285" s="29" t="s">
        <v>4123</v>
      </c>
      <c r="L1285" s="29" t="s">
        <v>3</v>
      </c>
      <c r="M1285" t="s">
        <v>602</v>
      </c>
      <c r="Z1285" s="35" t="str">
        <f t="shared" si="23"/>
        <v>Lasius</v>
      </c>
      <c r="AA1285" s="30" t="s">
        <v>45</v>
      </c>
      <c r="AB1285" s="30" t="s">
        <v>68</v>
      </c>
    </row>
    <row r="1286" spans="1:29" x14ac:dyDescent="0.2">
      <c r="A1286" s="26" t="s">
        <v>1292</v>
      </c>
      <c r="B1286" s="30" t="s">
        <v>45</v>
      </c>
      <c r="C1286" s="30" t="s">
        <v>68</v>
      </c>
      <c r="D1286" s="29">
        <v>1191</v>
      </c>
      <c r="E1286" s="29" t="s">
        <v>70</v>
      </c>
      <c r="F1286" s="29">
        <v>10</v>
      </c>
      <c r="L1286" s="29" t="s">
        <v>2</v>
      </c>
      <c r="M1286" s="36"/>
      <c r="Z1286" s="35">
        <f t="shared" si="23"/>
        <v>0</v>
      </c>
      <c r="AA1286" s="30" t="s">
        <v>45</v>
      </c>
      <c r="AB1286" s="30" t="s">
        <v>68</v>
      </c>
    </row>
    <row r="1287" spans="1:29" x14ac:dyDescent="0.2">
      <c r="A1287" s="34" t="s">
        <v>1293</v>
      </c>
      <c r="B1287" s="30" t="s">
        <v>45</v>
      </c>
      <c r="C1287" s="30" t="s">
        <v>68</v>
      </c>
      <c r="D1287" s="29">
        <v>1191</v>
      </c>
      <c r="E1287" s="29" t="s">
        <v>71</v>
      </c>
      <c r="F1287" s="29">
        <v>10</v>
      </c>
      <c r="L1287" s="29" t="s">
        <v>2</v>
      </c>
      <c r="M1287" s="36"/>
      <c r="Z1287" s="35">
        <f t="shared" si="23"/>
        <v>0</v>
      </c>
      <c r="AA1287" s="30" t="s">
        <v>45</v>
      </c>
      <c r="AB1287" s="30" t="s">
        <v>68</v>
      </c>
    </row>
    <row r="1288" spans="1:29" x14ac:dyDescent="0.2">
      <c r="A1288" s="26" t="s">
        <v>1294</v>
      </c>
      <c r="B1288" s="30" t="s">
        <v>45</v>
      </c>
      <c r="C1288" s="30" t="s">
        <v>72</v>
      </c>
      <c r="D1288" s="29">
        <v>1191</v>
      </c>
      <c r="E1288" s="29" t="s">
        <v>73</v>
      </c>
      <c r="F1288" s="29">
        <v>10</v>
      </c>
      <c r="K1288" s="30" t="s">
        <v>330</v>
      </c>
      <c r="L1288" s="38" t="s">
        <v>432</v>
      </c>
      <c r="M1288" s="36" t="s">
        <v>4121</v>
      </c>
      <c r="N1288" s="29">
        <v>2019</v>
      </c>
      <c r="Z1288" s="35" t="str">
        <f t="shared" si="23"/>
        <v>Formica</v>
      </c>
      <c r="AA1288" s="30" t="s">
        <v>45</v>
      </c>
      <c r="AB1288" s="30" t="s">
        <v>72</v>
      </c>
    </row>
    <row r="1289" spans="1:29" x14ac:dyDescent="0.2">
      <c r="A1289" s="34" t="s">
        <v>1241</v>
      </c>
      <c r="B1289" s="30" t="s">
        <v>28</v>
      </c>
      <c r="C1289" s="30" t="s">
        <v>32</v>
      </c>
      <c r="D1289" s="29">
        <v>1759</v>
      </c>
      <c r="E1289" s="29" t="s">
        <v>224</v>
      </c>
      <c r="F1289" s="29">
        <v>2</v>
      </c>
      <c r="L1289" s="29" t="s">
        <v>33</v>
      </c>
      <c r="M1289" s="36"/>
      <c r="Z1289" s="35">
        <f t="shared" si="23"/>
        <v>0</v>
      </c>
      <c r="AA1289" s="30" t="s">
        <v>28</v>
      </c>
      <c r="AB1289" s="30" t="s">
        <v>32</v>
      </c>
    </row>
    <row r="1290" spans="1:29" x14ac:dyDescent="0.2">
      <c r="A1290" s="34" t="s">
        <v>1249</v>
      </c>
      <c r="B1290" s="30" t="s">
        <v>28</v>
      </c>
      <c r="C1290" s="30" t="s">
        <v>36</v>
      </c>
      <c r="D1290" s="29">
        <v>1759</v>
      </c>
      <c r="E1290" s="54" t="s">
        <v>232</v>
      </c>
      <c r="F1290" s="28">
        <v>10</v>
      </c>
      <c r="G1290" s="28"/>
      <c r="H1290" s="28"/>
      <c r="I1290" s="28"/>
      <c r="J1290" s="28"/>
      <c r="K1290" s="28" t="s">
        <v>4118</v>
      </c>
      <c r="L1290" s="29" t="s">
        <v>0</v>
      </c>
      <c r="M1290" s="37" t="s">
        <v>756</v>
      </c>
      <c r="N1290" s="29">
        <v>2019</v>
      </c>
      <c r="P1290" s="35"/>
      <c r="Z1290" s="35" t="str">
        <f t="shared" si="23"/>
        <v>Myrmica</v>
      </c>
      <c r="AA1290" s="30" t="s">
        <v>327</v>
      </c>
      <c r="AB1290" s="30" t="s">
        <v>36</v>
      </c>
      <c r="AC1290" s="29" t="s">
        <v>4261</v>
      </c>
    </row>
    <row r="1291" spans="1:29" x14ac:dyDescent="0.2">
      <c r="A1291" s="34" t="s">
        <v>1239</v>
      </c>
      <c r="B1291" s="30" t="s">
        <v>28</v>
      </c>
      <c r="C1291" s="30" t="s">
        <v>30</v>
      </c>
      <c r="D1291" s="29">
        <v>1759</v>
      </c>
      <c r="E1291" s="29" t="s">
        <v>222</v>
      </c>
      <c r="F1291" s="29">
        <v>15</v>
      </c>
      <c r="L1291" s="29" t="s">
        <v>12</v>
      </c>
      <c r="M1291" s="36"/>
      <c r="Z1291" s="35">
        <f t="shared" si="23"/>
        <v>0</v>
      </c>
      <c r="AA1291" s="30" t="s">
        <v>28</v>
      </c>
      <c r="AB1291" s="30" t="s">
        <v>30</v>
      </c>
    </row>
    <row r="1292" spans="1:29" x14ac:dyDescent="0.2">
      <c r="A1292" s="26" t="s">
        <v>1236</v>
      </c>
      <c r="B1292" s="30" t="s">
        <v>28</v>
      </c>
      <c r="C1292" s="30" t="s">
        <v>27</v>
      </c>
      <c r="D1292" s="29">
        <v>1759</v>
      </c>
      <c r="E1292" s="29" t="s">
        <v>219</v>
      </c>
      <c r="F1292" s="29">
        <v>5</v>
      </c>
      <c r="L1292" s="29" t="s">
        <v>29</v>
      </c>
      <c r="M1292" s="36"/>
      <c r="Z1292" s="35">
        <f t="shared" si="23"/>
        <v>0</v>
      </c>
      <c r="AA1292" s="30" t="s">
        <v>28</v>
      </c>
      <c r="AB1292" s="30" t="s">
        <v>27</v>
      </c>
    </row>
    <row r="1293" spans="1:29" x14ac:dyDescent="0.2">
      <c r="A1293" s="34" t="s">
        <v>1253</v>
      </c>
      <c r="B1293" s="30" t="s">
        <v>28</v>
      </c>
      <c r="C1293" s="30" t="s">
        <v>37</v>
      </c>
      <c r="D1293" s="29">
        <v>1759</v>
      </c>
      <c r="E1293" s="29" t="s">
        <v>236</v>
      </c>
      <c r="F1293" s="29">
        <v>10</v>
      </c>
      <c r="L1293" s="29" t="s">
        <v>12</v>
      </c>
      <c r="M1293" s="36"/>
      <c r="Z1293" s="35">
        <f t="shared" si="23"/>
        <v>0</v>
      </c>
      <c r="AA1293" s="30" t="s">
        <v>28</v>
      </c>
      <c r="AB1293" s="30" t="s">
        <v>37</v>
      </c>
    </row>
    <row r="1294" spans="1:29" x14ac:dyDescent="0.2">
      <c r="A1294" s="26" t="s">
        <v>1240</v>
      </c>
      <c r="B1294" s="30" t="s">
        <v>28</v>
      </c>
      <c r="C1294" s="30" t="s">
        <v>30</v>
      </c>
      <c r="D1294" s="29">
        <v>1759</v>
      </c>
      <c r="E1294" s="29" t="s">
        <v>223</v>
      </c>
      <c r="F1294" s="29">
        <v>10</v>
      </c>
      <c r="K1294" s="30" t="s">
        <v>330</v>
      </c>
      <c r="L1294" s="38" t="s">
        <v>432</v>
      </c>
      <c r="M1294" s="36" t="s">
        <v>4121</v>
      </c>
      <c r="N1294" s="29">
        <v>2019</v>
      </c>
      <c r="Z1294" s="35" t="str">
        <f t="shared" si="23"/>
        <v>Formica</v>
      </c>
      <c r="AA1294" s="30" t="s">
        <v>28</v>
      </c>
      <c r="AB1294" s="30" t="s">
        <v>30</v>
      </c>
    </row>
    <row r="1295" spans="1:29" x14ac:dyDescent="0.2">
      <c r="A1295" s="34" t="s">
        <v>1251</v>
      </c>
      <c r="B1295" s="30" t="s">
        <v>28</v>
      </c>
      <c r="C1295" s="30" t="s">
        <v>37</v>
      </c>
      <c r="D1295" s="29">
        <v>1759</v>
      </c>
      <c r="E1295" s="29" t="s">
        <v>234</v>
      </c>
      <c r="F1295" s="29">
        <v>10</v>
      </c>
      <c r="L1295" s="29" t="s">
        <v>12</v>
      </c>
      <c r="M1295" s="36"/>
      <c r="Z1295" s="35">
        <f t="shared" si="23"/>
        <v>0</v>
      </c>
      <c r="AA1295" s="30" t="s">
        <v>28</v>
      </c>
      <c r="AB1295" s="30" t="s">
        <v>37</v>
      </c>
    </row>
    <row r="1296" spans="1:29" x14ac:dyDescent="0.2">
      <c r="A1296" s="34" t="s">
        <v>1267</v>
      </c>
      <c r="B1296" s="30" t="s">
        <v>28</v>
      </c>
      <c r="C1296" s="30" t="s">
        <v>41</v>
      </c>
      <c r="D1296" s="29">
        <v>1759</v>
      </c>
      <c r="E1296" s="29" t="s">
        <v>250</v>
      </c>
      <c r="F1296" s="28">
        <v>7</v>
      </c>
      <c r="G1296" s="28"/>
      <c r="H1296" s="28"/>
      <c r="I1296" s="28"/>
      <c r="J1296" s="28"/>
      <c r="K1296" s="28" t="s">
        <v>4118</v>
      </c>
      <c r="L1296" s="29" t="s">
        <v>0</v>
      </c>
      <c r="M1296" s="37" t="s">
        <v>773</v>
      </c>
      <c r="N1296" s="30">
        <v>2019</v>
      </c>
      <c r="P1296" s="35"/>
      <c r="Z1296" s="35" t="str">
        <f t="shared" si="23"/>
        <v>Myrmica</v>
      </c>
      <c r="AA1296" s="30" t="s">
        <v>28</v>
      </c>
      <c r="AB1296" s="30" t="s">
        <v>41</v>
      </c>
    </row>
    <row r="1297" spans="1:29" x14ac:dyDescent="0.2">
      <c r="A1297" s="26" t="s">
        <v>1264</v>
      </c>
      <c r="B1297" s="30" t="s">
        <v>28</v>
      </c>
      <c r="C1297" s="30" t="s">
        <v>40</v>
      </c>
      <c r="D1297" s="29">
        <v>1759</v>
      </c>
      <c r="E1297" s="29" t="s">
        <v>247</v>
      </c>
      <c r="F1297" s="29">
        <v>10</v>
      </c>
      <c r="L1297" s="29" t="s">
        <v>2</v>
      </c>
      <c r="M1297" s="36"/>
      <c r="P1297" s="35"/>
      <c r="Z1297" s="35">
        <f t="shared" si="23"/>
        <v>0</v>
      </c>
      <c r="AA1297" s="30" t="s">
        <v>28</v>
      </c>
      <c r="AB1297" s="30" t="s">
        <v>40</v>
      </c>
    </row>
    <row r="1298" spans="1:29" x14ac:dyDescent="0.2">
      <c r="A1298" s="34" t="s">
        <v>1275</v>
      </c>
      <c r="B1298" s="30" t="s">
        <v>28</v>
      </c>
      <c r="C1298" s="30" t="s">
        <v>44</v>
      </c>
      <c r="D1298" s="29">
        <v>1759</v>
      </c>
      <c r="E1298" s="29" t="s">
        <v>258</v>
      </c>
      <c r="F1298" s="28">
        <v>8</v>
      </c>
      <c r="G1298" s="28"/>
      <c r="H1298" s="28"/>
      <c r="I1298" s="28"/>
      <c r="J1298" s="28"/>
      <c r="K1298" s="28" t="s">
        <v>4118</v>
      </c>
      <c r="L1298" s="29" t="s">
        <v>0</v>
      </c>
      <c r="M1298" s="37" t="s">
        <v>738</v>
      </c>
      <c r="N1298" s="30">
        <v>2019</v>
      </c>
      <c r="P1298" s="35"/>
      <c r="Z1298" s="35" t="str">
        <f t="shared" si="23"/>
        <v>Myrmica</v>
      </c>
      <c r="AA1298" s="30" t="s">
        <v>28</v>
      </c>
      <c r="AB1298" s="30" t="s">
        <v>44</v>
      </c>
    </row>
    <row r="1299" spans="1:29" x14ac:dyDescent="0.2">
      <c r="A1299" s="26" t="s">
        <v>1238</v>
      </c>
      <c r="B1299" s="30" t="s">
        <v>28</v>
      </c>
      <c r="C1299" s="30" t="s">
        <v>30</v>
      </c>
      <c r="D1299" s="29">
        <v>1759</v>
      </c>
      <c r="E1299" s="29" t="s">
        <v>221</v>
      </c>
      <c r="F1299" s="29">
        <v>10</v>
      </c>
      <c r="L1299" s="29" t="s">
        <v>34</v>
      </c>
      <c r="M1299" s="36"/>
      <c r="Z1299" s="35">
        <f t="shared" si="23"/>
        <v>0</v>
      </c>
      <c r="AA1299" s="30" t="s">
        <v>28</v>
      </c>
      <c r="AB1299" s="30" t="s">
        <v>30</v>
      </c>
    </row>
    <row r="1300" spans="1:29" x14ac:dyDescent="0.2">
      <c r="A1300" s="26" t="s">
        <v>1244</v>
      </c>
      <c r="B1300" s="30" t="s">
        <v>28</v>
      </c>
      <c r="C1300" s="30" t="s">
        <v>36</v>
      </c>
      <c r="D1300" s="29">
        <v>1759</v>
      </c>
      <c r="E1300" s="54" t="s">
        <v>227</v>
      </c>
      <c r="F1300" s="29">
        <v>6</v>
      </c>
      <c r="L1300" s="29" t="s">
        <v>12</v>
      </c>
      <c r="M1300" s="36"/>
      <c r="Z1300" s="35">
        <f t="shared" si="23"/>
        <v>0</v>
      </c>
      <c r="AA1300" s="30" t="s">
        <v>327</v>
      </c>
      <c r="AB1300" s="30" t="s">
        <v>36</v>
      </c>
      <c r="AC1300" s="29" t="s">
        <v>4261</v>
      </c>
    </row>
    <row r="1301" spans="1:29" x14ac:dyDescent="0.2">
      <c r="A1301" s="26" t="s">
        <v>1274</v>
      </c>
      <c r="B1301" s="30" t="s">
        <v>28</v>
      </c>
      <c r="C1301" s="30" t="s">
        <v>43</v>
      </c>
      <c r="D1301" s="29">
        <v>1759</v>
      </c>
      <c r="E1301" s="29" t="s">
        <v>257</v>
      </c>
      <c r="F1301" s="28">
        <v>10</v>
      </c>
      <c r="G1301" s="28"/>
      <c r="H1301" s="28"/>
      <c r="I1301" s="28"/>
      <c r="J1301" s="28"/>
      <c r="K1301" s="28" t="s">
        <v>4118</v>
      </c>
      <c r="L1301" s="29" t="s">
        <v>0</v>
      </c>
      <c r="M1301" s="37" t="s">
        <v>756</v>
      </c>
      <c r="N1301" s="30">
        <v>2019</v>
      </c>
      <c r="P1301" s="35"/>
      <c r="Z1301" s="35" t="str">
        <f t="shared" si="23"/>
        <v>Myrmica</v>
      </c>
      <c r="AA1301" s="30" t="s">
        <v>28</v>
      </c>
      <c r="AB1301" s="30" t="s">
        <v>43</v>
      </c>
    </row>
    <row r="1302" spans="1:29" x14ac:dyDescent="0.2">
      <c r="A1302" s="34" t="s">
        <v>1231</v>
      </c>
      <c r="B1302" s="30" t="s">
        <v>28</v>
      </c>
      <c r="C1302" s="30" t="s">
        <v>26</v>
      </c>
      <c r="D1302" s="29">
        <v>1759</v>
      </c>
      <c r="E1302" s="29" t="s">
        <v>214</v>
      </c>
      <c r="F1302" s="29">
        <v>10</v>
      </c>
      <c r="K1302" s="29" t="s">
        <v>4123</v>
      </c>
      <c r="L1302" s="29" t="s">
        <v>3</v>
      </c>
      <c r="M1302" t="s">
        <v>602</v>
      </c>
      <c r="Z1302" s="35" t="str">
        <f t="shared" si="23"/>
        <v>Lasius</v>
      </c>
      <c r="AA1302" s="30" t="s">
        <v>28</v>
      </c>
      <c r="AB1302" s="30" t="s">
        <v>26</v>
      </c>
    </row>
    <row r="1303" spans="1:29" x14ac:dyDescent="0.2">
      <c r="A1303" s="34" t="s">
        <v>1237</v>
      </c>
      <c r="B1303" s="30" t="s">
        <v>28</v>
      </c>
      <c r="C1303" s="30" t="s">
        <v>30</v>
      </c>
      <c r="D1303" s="29">
        <v>1759</v>
      </c>
      <c r="E1303" s="29" t="s">
        <v>220</v>
      </c>
      <c r="F1303" s="29">
        <v>9</v>
      </c>
      <c r="L1303" s="29" t="s">
        <v>34</v>
      </c>
      <c r="M1303" s="36"/>
      <c r="Z1303" s="35">
        <f t="shared" ref="Z1303:Z1334" si="24">IF(LEFT(M1303,4)=LEFT(L1303,4),L1303,0)</f>
        <v>0</v>
      </c>
      <c r="AA1303" s="30" t="s">
        <v>28</v>
      </c>
      <c r="AB1303" s="30" t="s">
        <v>30</v>
      </c>
    </row>
    <row r="1304" spans="1:29" x14ac:dyDescent="0.2">
      <c r="A1304" s="26" t="s">
        <v>1248</v>
      </c>
      <c r="B1304" s="30" t="s">
        <v>28</v>
      </c>
      <c r="C1304" s="30" t="s">
        <v>36</v>
      </c>
      <c r="D1304" s="29">
        <v>1759</v>
      </c>
      <c r="E1304" s="54" t="s">
        <v>231</v>
      </c>
      <c r="F1304" s="28">
        <v>10</v>
      </c>
      <c r="G1304" s="28"/>
      <c r="H1304" s="28"/>
      <c r="I1304" s="28"/>
      <c r="J1304" s="28"/>
      <c r="K1304" s="28" t="s">
        <v>4118</v>
      </c>
      <c r="L1304" s="29" t="s">
        <v>0</v>
      </c>
      <c r="M1304" s="37" t="s">
        <v>756</v>
      </c>
      <c r="N1304" s="30">
        <v>2019</v>
      </c>
      <c r="O1304" s="30"/>
      <c r="P1304" s="35"/>
      <c r="Z1304" s="35" t="str">
        <f t="shared" si="24"/>
        <v>Myrmica</v>
      </c>
      <c r="AA1304" s="30" t="s">
        <v>327</v>
      </c>
      <c r="AB1304" s="30" t="s">
        <v>36</v>
      </c>
      <c r="AC1304" s="29" t="s">
        <v>4261</v>
      </c>
    </row>
    <row r="1305" spans="1:29" x14ac:dyDescent="0.2">
      <c r="A1305" s="34" t="s">
        <v>1247</v>
      </c>
      <c r="B1305" s="30" t="s">
        <v>28</v>
      </c>
      <c r="C1305" s="30" t="s">
        <v>36</v>
      </c>
      <c r="D1305" s="29">
        <v>1759</v>
      </c>
      <c r="E1305" s="54" t="s">
        <v>230</v>
      </c>
      <c r="F1305" s="28">
        <v>10</v>
      </c>
      <c r="G1305" s="28"/>
      <c r="H1305" s="28"/>
      <c r="I1305" s="28"/>
      <c r="J1305" s="28"/>
      <c r="K1305" s="28" t="s">
        <v>4118</v>
      </c>
      <c r="L1305" s="29" t="s">
        <v>0</v>
      </c>
      <c r="M1305" s="37" t="s">
        <v>756</v>
      </c>
      <c r="N1305" s="30">
        <v>2019</v>
      </c>
      <c r="P1305" s="35"/>
      <c r="Z1305" s="35" t="str">
        <f t="shared" si="24"/>
        <v>Myrmica</v>
      </c>
      <c r="AA1305" s="30" t="s">
        <v>327</v>
      </c>
      <c r="AB1305" s="30" t="s">
        <v>36</v>
      </c>
      <c r="AC1305" s="29" t="s">
        <v>4261</v>
      </c>
    </row>
    <row r="1306" spans="1:29" x14ac:dyDescent="0.2">
      <c r="A1306" s="34" t="s">
        <v>1243</v>
      </c>
      <c r="B1306" s="30" t="s">
        <v>28</v>
      </c>
      <c r="C1306" s="30" t="s">
        <v>36</v>
      </c>
      <c r="D1306" s="29">
        <v>1759</v>
      </c>
      <c r="E1306" s="54" t="s">
        <v>226</v>
      </c>
      <c r="F1306" s="28">
        <v>12</v>
      </c>
      <c r="G1306" s="28"/>
      <c r="H1306" s="28"/>
      <c r="I1306" s="28"/>
      <c r="J1306" s="28"/>
      <c r="K1306" s="28" t="s">
        <v>4118</v>
      </c>
      <c r="L1306" s="29" t="s">
        <v>0</v>
      </c>
      <c r="M1306" s="37" t="s">
        <v>756</v>
      </c>
      <c r="N1306" s="30">
        <v>2019</v>
      </c>
      <c r="P1306" s="35"/>
      <c r="Z1306" s="35" t="str">
        <f t="shared" si="24"/>
        <v>Myrmica</v>
      </c>
      <c r="AA1306" s="30" t="s">
        <v>327</v>
      </c>
      <c r="AB1306" s="30" t="s">
        <v>36</v>
      </c>
      <c r="AC1306" s="29" t="s">
        <v>4261</v>
      </c>
    </row>
    <row r="1307" spans="1:29" x14ac:dyDescent="0.2">
      <c r="A1307" s="34" t="s">
        <v>1245</v>
      </c>
      <c r="B1307" s="30" t="s">
        <v>28</v>
      </c>
      <c r="C1307" s="30" t="s">
        <v>36</v>
      </c>
      <c r="D1307" s="29">
        <v>1759</v>
      </c>
      <c r="E1307" s="54" t="s">
        <v>228</v>
      </c>
      <c r="F1307" s="28">
        <v>10</v>
      </c>
      <c r="G1307" s="28"/>
      <c r="H1307" s="28"/>
      <c r="I1307" s="28"/>
      <c r="J1307" s="28"/>
      <c r="K1307" s="28" t="s">
        <v>4118</v>
      </c>
      <c r="L1307" s="29" t="s">
        <v>0</v>
      </c>
      <c r="M1307" s="37" t="s">
        <v>756</v>
      </c>
      <c r="N1307" s="30">
        <v>2019</v>
      </c>
      <c r="O1307" s="30"/>
      <c r="P1307" s="35"/>
      <c r="Z1307" s="35" t="str">
        <f t="shared" si="24"/>
        <v>Myrmica</v>
      </c>
      <c r="AA1307" s="30" t="s">
        <v>327</v>
      </c>
      <c r="AB1307" s="30" t="s">
        <v>36</v>
      </c>
      <c r="AC1307" s="29" t="s">
        <v>4261</v>
      </c>
    </row>
    <row r="1308" spans="1:29" x14ac:dyDescent="0.2">
      <c r="A1308" s="26" t="s">
        <v>1250</v>
      </c>
      <c r="B1308" s="30" t="s">
        <v>28</v>
      </c>
      <c r="C1308" s="30" t="s">
        <v>36</v>
      </c>
      <c r="D1308" s="29">
        <v>1759</v>
      </c>
      <c r="E1308" s="54" t="s">
        <v>233</v>
      </c>
      <c r="F1308" s="28">
        <v>10</v>
      </c>
      <c r="G1308" s="28"/>
      <c r="H1308" s="28"/>
      <c r="I1308" s="28"/>
      <c r="J1308" s="28"/>
      <c r="K1308" s="28" t="s">
        <v>4118</v>
      </c>
      <c r="L1308" s="29" t="s">
        <v>0</v>
      </c>
      <c r="M1308" s="37" t="s">
        <v>756</v>
      </c>
      <c r="N1308" s="30">
        <v>2019</v>
      </c>
      <c r="O1308" s="30"/>
      <c r="P1308" s="35"/>
      <c r="Z1308" s="35" t="str">
        <f t="shared" si="24"/>
        <v>Myrmica</v>
      </c>
      <c r="AA1308" s="30" t="s">
        <v>327</v>
      </c>
      <c r="AB1308" s="30" t="s">
        <v>36</v>
      </c>
      <c r="AC1308" s="29" t="s">
        <v>4261</v>
      </c>
    </row>
    <row r="1309" spans="1:29" x14ac:dyDescent="0.2">
      <c r="A1309" s="26" t="s">
        <v>1268</v>
      </c>
      <c r="B1309" s="30" t="s">
        <v>28</v>
      </c>
      <c r="C1309" s="30" t="s">
        <v>41</v>
      </c>
      <c r="D1309" s="29">
        <v>1759</v>
      </c>
      <c r="E1309" s="29" t="s">
        <v>251</v>
      </c>
      <c r="F1309" s="28">
        <v>2</v>
      </c>
      <c r="G1309" s="28"/>
      <c r="H1309" s="28"/>
      <c r="I1309" s="28"/>
      <c r="J1309" s="28"/>
      <c r="K1309" s="28" t="s">
        <v>4118</v>
      </c>
      <c r="L1309" s="29" t="s">
        <v>0</v>
      </c>
      <c r="M1309" s="37" t="s">
        <v>738</v>
      </c>
      <c r="N1309" s="30">
        <v>2019</v>
      </c>
      <c r="O1309" s="30"/>
      <c r="P1309" s="35"/>
      <c r="Z1309" s="35" t="str">
        <f t="shared" si="24"/>
        <v>Myrmica</v>
      </c>
      <c r="AA1309" s="30" t="s">
        <v>28</v>
      </c>
      <c r="AB1309" s="30" t="s">
        <v>41</v>
      </c>
    </row>
    <row r="1310" spans="1:29" x14ac:dyDescent="0.2">
      <c r="A1310" s="34" t="s">
        <v>1269</v>
      </c>
      <c r="B1310" s="30" t="s">
        <v>28</v>
      </c>
      <c r="C1310" s="30" t="s">
        <v>41</v>
      </c>
      <c r="D1310" s="29">
        <v>1759</v>
      </c>
      <c r="E1310" s="29" t="s">
        <v>252</v>
      </c>
      <c r="F1310" s="29">
        <v>4</v>
      </c>
      <c r="G1310" s="29">
        <v>1</v>
      </c>
      <c r="L1310" s="29" t="s">
        <v>3</v>
      </c>
      <c r="M1310" s="36"/>
      <c r="Z1310" s="35">
        <f t="shared" si="24"/>
        <v>0</v>
      </c>
      <c r="AA1310" s="30" t="s">
        <v>28</v>
      </c>
      <c r="AB1310" s="30" t="s">
        <v>41</v>
      </c>
    </row>
    <row r="1311" spans="1:29" x14ac:dyDescent="0.2">
      <c r="A1311" s="26" t="s">
        <v>1246</v>
      </c>
      <c r="B1311" s="30" t="s">
        <v>28</v>
      </c>
      <c r="C1311" s="30" t="s">
        <v>36</v>
      </c>
      <c r="D1311" s="29">
        <v>1759</v>
      </c>
      <c r="E1311" s="54" t="s">
        <v>229</v>
      </c>
      <c r="F1311" s="29">
        <v>10</v>
      </c>
      <c r="L1311" s="29" t="s">
        <v>12</v>
      </c>
      <c r="M1311" s="36"/>
      <c r="Z1311" s="35">
        <f t="shared" si="24"/>
        <v>0</v>
      </c>
      <c r="AA1311" s="30" t="s">
        <v>327</v>
      </c>
      <c r="AB1311" s="30" t="s">
        <v>36</v>
      </c>
      <c r="AC1311" s="29" t="s">
        <v>4261</v>
      </c>
    </row>
    <row r="1312" spans="1:29" x14ac:dyDescent="0.2">
      <c r="A1312" s="26" t="s">
        <v>1252</v>
      </c>
      <c r="B1312" s="30" t="s">
        <v>28</v>
      </c>
      <c r="C1312" s="30" t="s">
        <v>37</v>
      </c>
      <c r="D1312" s="29">
        <v>1759</v>
      </c>
      <c r="E1312" s="29" t="s">
        <v>235</v>
      </c>
      <c r="F1312" s="29">
        <v>10</v>
      </c>
      <c r="K1312" s="30" t="s">
        <v>330</v>
      </c>
      <c r="L1312" s="38" t="s">
        <v>432</v>
      </c>
      <c r="M1312" s="36" t="s">
        <v>4121</v>
      </c>
      <c r="N1312" s="29">
        <v>2019</v>
      </c>
      <c r="Z1312" s="35" t="str">
        <f t="shared" si="24"/>
        <v>Formica</v>
      </c>
      <c r="AA1312" s="30" t="s">
        <v>28</v>
      </c>
      <c r="AB1312" s="30" t="s">
        <v>37</v>
      </c>
    </row>
    <row r="1313" spans="1:28" x14ac:dyDescent="0.2">
      <c r="A1313" s="34" t="s">
        <v>1235</v>
      </c>
      <c r="B1313" s="30" t="s">
        <v>28</v>
      </c>
      <c r="C1313" s="30" t="s">
        <v>26</v>
      </c>
      <c r="D1313" s="29">
        <v>1759</v>
      </c>
      <c r="E1313" s="29" t="s">
        <v>218</v>
      </c>
      <c r="F1313" s="29">
        <v>10</v>
      </c>
      <c r="K1313" s="29" t="s">
        <v>4123</v>
      </c>
      <c r="L1313" s="29" t="s">
        <v>3</v>
      </c>
      <c r="M1313" t="s">
        <v>602</v>
      </c>
      <c r="Z1313" s="35" t="str">
        <f t="shared" si="24"/>
        <v>Lasius</v>
      </c>
      <c r="AA1313" s="30" t="s">
        <v>28</v>
      </c>
      <c r="AB1313" s="30" t="s">
        <v>26</v>
      </c>
    </row>
    <row r="1314" spans="1:28" x14ac:dyDescent="0.2">
      <c r="A1314" s="34" t="s">
        <v>1263</v>
      </c>
      <c r="B1314" s="30" t="s">
        <v>28</v>
      </c>
      <c r="C1314" s="30" t="s">
        <v>40</v>
      </c>
      <c r="D1314" s="29">
        <v>1759</v>
      </c>
      <c r="E1314" s="29" t="s">
        <v>246</v>
      </c>
      <c r="F1314" s="29">
        <v>10</v>
      </c>
      <c r="L1314" s="29" t="s">
        <v>2</v>
      </c>
      <c r="M1314" s="36"/>
      <c r="Z1314" s="35">
        <f t="shared" si="24"/>
        <v>0</v>
      </c>
      <c r="AA1314" s="30" t="s">
        <v>28</v>
      </c>
      <c r="AB1314" s="30" t="s">
        <v>40</v>
      </c>
    </row>
    <row r="1315" spans="1:28" x14ac:dyDescent="0.2">
      <c r="A1315" s="26" t="s">
        <v>1262</v>
      </c>
      <c r="B1315" s="30" t="s">
        <v>28</v>
      </c>
      <c r="C1315" s="30" t="s">
        <v>39</v>
      </c>
      <c r="D1315" s="29">
        <v>1759</v>
      </c>
      <c r="E1315" s="29" t="s">
        <v>245</v>
      </c>
      <c r="F1315" s="29">
        <v>6</v>
      </c>
      <c r="L1315" s="29" t="s">
        <v>2</v>
      </c>
      <c r="M1315" s="36"/>
      <c r="Z1315" s="35">
        <f t="shared" si="24"/>
        <v>0</v>
      </c>
      <c r="AA1315" s="30" t="s">
        <v>28</v>
      </c>
      <c r="AB1315" s="30" t="s">
        <v>39</v>
      </c>
    </row>
    <row r="1316" spans="1:28" x14ac:dyDescent="0.2">
      <c r="A1316" s="26" t="s">
        <v>1254</v>
      </c>
      <c r="B1316" s="30" t="s">
        <v>28</v>
      </c>
      <c r="C1316" s="30" t="s">
        <v>38</v>
      </c>
      <c r="D1316" s="29">
        <v>1759</v>
      </c>
      <c r="E1316" s="29" t="s">
        <v>237</v>
      </c>
      <c r="F1316" s="29">
        <v>10</v>
      </c>
      <c r="L1316" s="29" t="s">
        <v>29</v>
      </c>
      <c r="M1316" s="36"/>
      <c r="Z1316" s="35">
        <f t="shared" si="24"/>
        <v>0</v>
      </c>
      <c r="AA1316" s="30" t="s">
        <v>28</v>
      </c>
      <c r="AB1316" s="30" t="s">
        <v>38</v>
      </c>
    </row>
    <row r="1317" spans="1:28" x14ac:dyDescent="0.2">
      <c r="A1317" s="26" t="s">
        <v>1260</v>
      </c>
      <c r="B1317" s="30" t="s">
        <v>28</v>
      </c>
      <c r="C1317" s="30" t="s">
        <v>24</v>
      </c>
      <c r="D1317" s="29">
        <v>1759</v>
      </c>
      <c r="E1317" s="29" t="s">
        <v>243</v>
      </c>
      <c r="F1317" s="29">
        <v>10</v>
      </c>
      <c r="L1317" s="29" t="s">
        <v>12</v>
      </c>
      <c r="M1317" s="36"/>
      <c r="Z1317" s="35">
        <f t="shared" si="24"/>
        <v>0</v>
      </c>
      <c r="AA1317" s="30" t="s">
        <v>28</v>
      </c>
      <c r="AB1317" s="30" t="s">
        <v>24</v>
      </c>
    </row>
    <row r="1318" spans="1:28" x14ac:dyDescent="0.2">
      <c r="A1318" s="26" t="s">
        <v>1242</v>
      </c>
      <c r="B1318" s="30" t="s">
        <v>28</v>
      </c>
      <c r="C1318" s="30" t="s">
        <v>35</v>
      </c>
      <c r="D1318" s="29">
        <v>1759</v>
      </c>
      <c r="E1318" s="29" t="s">
        <v>225</v>
      </c>
      <c r="F1318" s="28">
        <v>10</v>
      </c>
      <c r="G1318" s="28"/>
      <c r="H1318" s="28"/>
      <c r="I1318" s="28"/>
      <c r="J1318" s="28"/>
      <c r="K1318" s="28" t="s">
        <v>4118</v>
      </c>
      <c r="L1318" s="29" t="s">
        <v>0</v>
      </c>
      <c r="M1318" s="37" t="s">
        <v>734</v>
      </c>
      <c r="N1318" s="30">
        <v>2019</v>
      </c>
      <c r="O1318" s="30"/>
      <c r="P1318" s="35"/>
      <c r="Z1318" s="35" t="str">
        <f t="shared" si="24"/>
        <v>Myrmica</v>
      </c>
      <c r="AA1318" s="30" t="s">
        <v>28</v>
      </c>
      <c r="AB1318" s="30" t="s">
        <v>35</v>
      </c>
    </row>
    <row r="1319" spans="1:28" x14ac:dyDescent="0.2">
      <c r="A1319" s="34" t="s">
        <v>1261</v>
      </c>
      <c r="B1319" s="30" t="s">
        <v>28</v>
      </c>
      <c r="C1319" s="30" t="s">
        <v>39</v>
      </c>
      <c r="D1319" s="29">
        <v>1759</v>
      </c>
      <c r="E1319" s="29" t="s">
        <v>244</v>
      </c>
      <c r="F1319" s="29">
        <v>2</v>
      </c>
      <c r="L1319" s="29" t="s">
        <v>2</v>
      </c>
      <c r="M1319" s="36"/>
      <c r="Z1319" s="35">
        <f t="shared" si="24"/>
        <v>0</v>
      </c>
      <c r="AA1319" s="30" t="s">
        <v>28</v>
      </c>
      <c r="AB1319" s="30" t="s">
        <v>39</v>
      </c>
    </row>
    <row r="1320" spans="1:28" x14ac:dyDescent="0.2">
      <c r="A1320" s="34" t="s">
        <v>1257</v>
      </c>
      <c r="B1320" s="30" t="s">
        <v>28</v>
      </c>
      <c r="C1320" s="30" t="s">
        <v>24</v>
      </c>
      <c r="D1320" s="29">
        <v>1759</v>
      </c>
      <c r="E1320" s="29" t="s">
        <v>240</v>
      </c>
      <c r="F1320" s="29">
        <v>3</v>
      </c>
      <c r="L1320" s="29" t="s">
        <v>2</v>
      </c>
      <c r="M1320" s="36"/>
      <c r="Z1320" s="35">
        <f t="shared" si="24"/>
        <v>0</v>
      </c>
      <c r="AA1320" s="30" t="s">
        <v>28</v>
      </c>
      <c r="AB1320" s="30" t="s">
        <v>24</v>
      </c>
    </row>
    <row r="1321" spans="1:28" x14ac:dyDescent="0.2">
      <c r="A1321" s="26" t="s">
        <v>1234</v>
      </c>
      <c r="B1321" s="30" t="s">
        <v>28</v>
      </c>
      <c r="C1321" s="30" t="s">
        <v>25</v>
      </c>
      <c r="D1321" s="29">
        <v>1759</v>
      </c>
      <c r="E1321" s="29" t="s">
        <v>217</v>
      </c>
      <c r="F1321" s="29">
        <v>5</v>
      </c>
      <c r="K1321" s="29" t="s">
        <v>4123</v>
      </c>
      <c r="L1321" s="29" t="s">
        <v>3</v>
      </c>
      <c r="M1321" t="s">
        <v>602</v>
      </c>
      <c r="Z1321" s="35" t="str">
        <f t="shared" si="24"/>
        <v>Lasius</v>
      </c>
      <c r="AA1321" s="30" t="s">
        <v>28</v>
      </c>
      <c r="AB1321" s="30" t="s">
        <v>25</v>
      </c>
    </row>
    <row r="1322" spans="1:28" x14ac:dyDescent="0.2">
      <c r="A1322" s="26" t="s">
        <v>1258</v>
      </c>
      <c r="B1322" s="30" t="s">
        <v>28</v>
      </c>
      <c r="C1322" s="30" t="s">
        <v>24</v>
      </c>
      <c r="D1322" s="29">
        <v>1759</v>
      </c>
      <c r="E1322" s="29" t="s">
        <v>241</v>
      </c>
      <c r="F1322" s="28">
        <v>10</v>
      </c>
      <c r="G1322" s="28"/>
      <c r="H1322" s="28"/>
      <c r="I1322" s="28"/>
      <c r="J1322" s="28"/>
      <c r="K1322" s="28" t="s">
        <v>4118</v>
      </c>
      <c r="L1322" s="29" t="s">
        <v>0</v>
      </c>
      <c r="M1322" s="37" t="s">
        <v>734</v>
      </c>
      <c r="N1322" s="30">
        <v>2019</v>
      </c>
      <c r="O1322" s="30"/>
      <c r="P1322" s="35"/>
      <c r="Z1322" s="35" t="str">
        <f t="shared" si="24"/>
        <v>Myrmica</v>
      </c>
      <c r="AA1322" s="30" t="s">
        <v>28</v>
      </c>
      <c r="AB1322" s="30" t="s">
        <v>24</v>
      </c>
    </row>
    <row r="1323" spans="1:28" x14ac:dyDescent="0.2">
      <c r="A1323" s="34" t="s">
        <v>1255</v>
      </c>
      <c r="B1323" s="30" t="s">
        <v>28</v>
      </c>
      <c r="C1323" s="30" t="s">
        <v>38</v>
      </c>
      <c r="D1323" s="29">
        <v>1759</v>
      </c>
      <c r="E1323" s="29" t="s">
        <v>238</v>
      </c>
      <c r="F1323" s="29">
        <v>10</v>
      </c>
      <c r="L1323" s="29" t="s">
        <v>29</v>
      </c>
      <c r="M1323" s="36"/>
      <c r="Z1323" s="35">
        <f t="shared" si="24"/>
        <v>0</v>
      </c>
      <c r="AA1323" s="30" t="s">
        <v>28</v>
      </c>
      <c r="AB1323" s="30" t="s">
        <v>38</v>
      </c>
    </row>
    <row r="1324" spans="1:28" x14ac:dyDescent="0.2">
      <c r="A1324" s="26" t="s">
        <v>1266</v>
      </c>
      <c r="B1324" s="30" t="s">
        <v>28</v>
      </c>
      <c r="C1324" s="30" t="s">
        <v>23</v>
      </c>
      <c r="D1324" s="29">
        <v>1759</v>
      </c>
      <c r="E1324" s="29" t="s">
        <v>249</v>
      </c>
      <c r="F1324" s="29">
        <v>4</v>
      </c>
      <c r="L1324" s="29" t="s">
        <v>34</v>
      </c>
      <c r="M1324" s="36"/>
      <c r="Z1324" s="35">
        <f t="shared" si="24"/>
        <v>0</v>
      </c>
      <c r="AA1324" s="30" t="s">
        <v>28</v>
      </c>
      <c r="AB1324" s="30" t="s">
        <v>23</v>
      </c>
    </row>
    <row r="1325" spans="1:28" x14ac:dyDescent="0.2">
      <c r="A1325" s="26" t="s">
        <v>1256</v>
      </c>
      <c r="B1325" s="30" t="s">
        <v>28</v>
      </c>
      <c r="C1325" s="30" t="s">
        <v>24</v>
      </c>
      <c r="D1325" s="29">
        <v>1759</v>
      </c>
      <c r="E1325" s="29" t="s">
        <v>239</v>
      </c>
      <c r="F1325" s="29">
        <v>0</v>
      </c>
      <c r="G1325" s="29">
        <v>1</v>
      </c>
      <c r="L1325" s="29" t="s">
        <v>33</v>
      </c>
      <c r="M1325" s="36"/>
      <c r="Z1325" s="35">
        <f t="shared" si="24"/>
        <v>0</v>
      </c>
      <c r="AA1325" s="30" t="s">
        <v>28</v>
      </c>
      <c r="AB1325" s="30" t="s">
        <v>24</v>
      </c>
    </row>
    <row r="1326" spans="1:28" x14ac:dyDescent="0.2">
      <c r="A1326" s="34" t="s">
        <v>1271</v>
      </c>
      <c r="B1326" s="30" t="s">
        <v>28</v>
      </c>
      <c r="C1326" s="30" t="s">
        <v>42</v>
      </c>
      <c r="D1326" s="29">
        <v>1759</v>
      </c>
      <c r="E1326" s="29" t="s">
        <v>254</v>
      </c>
      <c r="F1326" s="29">
        <v>10</v>
      </c>
      <c r="K1326" s="29" t="s">
        <v>4123</v>
      </c>
      <c r="L1326" s="29" t="s">
        <v>3</v>
      </c>
      <c r="M1326" t="s">
        <v>602</v>
      </c>
      <c r="Z1326" s="35" t="str">
        <f t="shared" si="24"/>
        <v>Lasius</v>
      </c>
      <c r="AA1326" s="30" t="s">
        <v>28</v>
      </c>
      <c r="AB1326" s="30" t="s">
        <v>42</v>
      </c>
    </row>
    <row r="1327" spans="1:28" x14ac:dyDescent="0.2">
      <c r="A1327" s="26" t="s">
        <v>1272</v>
      </c>
      <c r="B1327" s="30" t="s">
        <v>28</v>
      </c>
      <c r="C1327" s="30" t="s">
        <v>42</v>
      </c>
      <c r="D1327" s="29">
        <v>1759</v>
      </c>
      <c r="E1327" s="29" t="s">
        <v>255</v>
      </c>
      <c r="F1327" s="28">
        <v>8</v>
      </c>
      <c r="G1327" s="28"/>
      <c r="H1327" s="28"/>
      <c r="I1327" s="28"/>
      <c r="J1327" s="28"/>
      <c r="K1327" s="28" t="s">
        <v>4118</v>
      </c>
      <c r="L1327" s="29" t="s">
        <v>0</v>
      </c>
      <c r="M1327" s="37" t="s">
        <v>773</v>
      </c>
      <c r="N1327" s="30">
        <v>2019</v>
      </c>
      <c r="P1327" s="35"/>
      <c r="Z1327" s="35" t="str">
        <f t="shared" si="24"/>
        <v>Myrmica</v>
      </c>
      <c r="AA1327" s="30" t="s">
        <v>28</v>
      </c>
      <c r="AB1327" s="30" t="s">
        <v>42</v>
      </c>
    </row>
    <row r="1328" spans="1:28" x14ac:dyDescent="0.2">
      <c r="A1328" s="26" t="s">
        <v>1270</v>
      </c>
      <c r="B1328" s="30" t="s">
        <v>28</v>
      </c>
      <c r="C1328" s="30" t="s">
        <v>25</v>
      </c>
      <c r="D1328" s="30">
        <v>1759</v>
      </c>
      <c r="E1328" s="30" t="s">
        <v>253</v>
      </c>
      <c r="F1328" s="28">
        <v>15</v>
      </c>
      <c r="G1328" s="28"/>
      <c r="H1328" s="28"/>
      <c r="I1328" s="28"/>
      <c r="J1328" s="28"/>
      <c r="K1328" s="28" t="s">
        <v>4118</v>
      </c>
      <c r="L1328" s="29" t="s">
        <v>0</v>
      </c>
      <c r="M1328" s="37" t="s">
        <v>743</v>
      </c>
      <c r="N1328" s="30">
        <v>2019</v>
      </c>
      <c r="O1328" s="30"/>
      <c r="P1328" s="35"/>
      <c r="Z1328" s="35" t="str">
        <f t="shared" si="24"/>
        <v>Myrmica</v>
      </c>
      <c r="AA1328" s="30" t="s">
        <v>28</v>
      </c>
      <c r="AB1328" s="30" t="s">
        <v>25</v>
      </c>
    </row>
    <row r="1329" spans="1:28" x14ac:dyDescent="0.2">
      <c r="A1329" s="34" t="s">
        <v>1273</v>
      </c>
      <c r="B1329" s="30" t="s">
        <v>28</v>
      </c>
      <c r="C1329" s="30" t="s">
        <v>42</v>
      </c>
      <c r="D1329" s="29">
        <v>1759</v>
      </c>
      <c r="E1329" s="29" t="s">
        <v>256</v>
      </c>
      <c r="F1329" s="29">
        <v>11</v>
      </c>
      <c r="L1329" s="29" t="s">
        <v>2</v>
      </c>
      <c r="M1329" s="36"/>
      <c r="Z1329" s="35">
        <f t="shared" si="24"/>
        <v>0</v>
      </c>
      <c r="AA1329" s="30" t="s">
        <v>28</v>
      </c>
      <c r="AB1329" s="30" t="s">
        <v>42</v>
      </c>
    </row>
    <row r="1330" spans="1:28" x14ac:dyDescent="0.2">
      <c r="A1330" s="34" t="s">
        <v>1233</v>
      </c>
      <c r="B1330" s="30" t="s">
        <v>28</v>
      </c>
      <c r="C1330" s="30" t="s">
        <v>24</v>
      </c>
      <c r="D1330" s="29">
        <v>1759</v>
      </c>
      <c r="E1330" s="29" t="s">
        <v>216</v>
      </c>
      <c r="F1330" s="29">
        <v>8</v>
      </c>
      <c r="K1330" s="29" t="s">
        <v>4123</v>
      </c>
      <c r="L1330" s="29" t="s">
        <v>3</v>
      </c>
      <c r="M1330" t="s">
        <v>602</v>
      </c>
      <c r="Z1330" s="35" t="str">
        <f t="shared" si="24"/>
        <v>Lasius</v>
      </c>
      <c r="AA1330" s="30" t="s">
        <v>28</v>
      </c>
      <c r="AB1330" s="30" t="s">
        <v>24</v>
      </c>
    </row>
    <row r="1331" spans="1:28" x14ac:dyDescent="0.2">
      <c r="A1331" s="34" t="s">
        <v>1265</v>
      </c>
      <c r="B1331" s="30" t="s">
        <v>28</v>
      </c>
      <c r="C1331" s="30" t="s">
        <v>23</v>
      </c>
      <c r="D1331" s="29">
        <v>1759</v>
      </c>
      <c r="E1331" s="29" t="s">
        <v>248</v>
      </c>
      <c r="F1331" s="29">
        <v>1</v>
      </c>
      <c r="L1331" s="29" t="s">
        <v>2</v>
      </c>
      <c r="M1331" s="36"/>
      <c r="Z1331" s="35">
        <f t="shared" si="24"/>
        <v>0</v>
      </c>
      <c r="AA1331" s="30" t="s">
        <v>28</v>
      </c>
      <c r="AB1331" s="30" t="s">
        <v>23</v>
      </c>
    </row>
    <row r="1332" spans="1:28" x14ac:dyDescent="0.2">
      <c r="A1332" s="26" t="s">
        <v>1232</v>
      </c>
      <c r="B1332" s="30" t="s">
        <v>28</v>
      </c>
      <c r="C1332" s="30" t="s">
        <v>23</v>
      </c>
      <c r="D1332" s="29">
        <v>1759</v>
      </c>
      <c r="E1332" s="29" t="s">
        <v>215</v>
      </c>
      <c r="F1332" s="29">
        <v>10</v>
      </c>
      <c r="K1332" s="29" t="s">
        <v>4123</v>
      </c>
      <c r="L1332" s="29" t="s">
        <v>3</v>
      </c>
      <c r="M1332" t="s">
        <v>602</v>
      </c>
      <c r="Z1332" s="35" t="str">
        <f t="shared" si="24"/>
        <v>Lasius</v>
      </c>
      <c r="AA1332" s="30" t="s">
        <v>28</v>
      </c>
      <c r="AB1332" s="30" t="s">
        <v>23</v>
      </c>
    </row>
    <row r="1333" spans="1:28" x14ac:dyDescent="0.2">
      <c r="A1333" s="34" t="s">
        <v>1259</v>
      </c>
      <c r="B1333" s="30" t="s">
        <v>28</v>
      </c>
      <c r="C1333" s="30" t="s">
        <v>24</v>
      </c>
      <c r="D1333" s="29">
        <v>1759</v>
      </c>
      <c r="E1333" s="29" t="s">
        <v>242</v>
      </c>
      <c r="F1333" s="29">
        <v>10</v>
      </c>
      <c r="L1333" s="29" t="s">
        <v>12</v>
      </c>
      <c r="M1333" s="36"/>
      <c r="Z1333" s="35">
        <f t="shared" si="24"/>
        <v>0</v>
      </c>
      <c r="AA1333" s="30" t="s">
        <v>28</v>
      </c>
      <c r="AB1333" s="30" t="s">
        <v>24</v>
      </c>
    </row>
    <row r="1334" spans="1:28" x14ac:dyDescent="0.2">
      <c r="A1334" s="26" t="s">
        <v>1965</v>
      </c>
      <c r="B1334" s="30" t="s">
        <v>1552</v>
      </c>
      <c r="C1334" s="30" t="s">
        <v>1559</v>
      </c>
      <c r="E1334" s="29" t="s">
        <v>1560</v>
      </c>
      <c r="K1334" s="29" t="s">
        <v>330</v>
      </c>
      <c r="L1334" s="29" t="s">
        <v>0</v>
      </c>
      <c r="M1334" s="40" t="s">
        <v>738</v>
      </c>
      <c r="N1334" s="30">
        <v>2019</v>
      </c>
      <c r="Z1334" s="35" t="str">
        <f t="shared" si="24"/>
        <v>Myrmica</v>
      </c>
      <c r="AA1334" s="30" t="s">
        <v>1552</v>
      </c>
      <c r="AB1334" s="30" t="s">
        <v>1559</v>
      </c>
    </row>
    <row r="1335" spans="1:28" x14ac:dyDescent="0.2">
      <c r="A1335" s="34" t="s">
        <v>1966</v>
      </c>
      <c r="B1335" s="30" t="s">
        <v>1552</v>
      </c>
      <c r="C1335" s="30" t="s">
        <v>1559</v>
      </c>
      <c r="E1335" s="29" t="s">
        <v>1561</v>
      </c>
      <c r="K1335" s="29" t="s">
        <v>330</v>
      </c>
      <c r="L1335" s="29" t="s">
        <v>0</v>
      </c>
      <c r="M1335" s="40" t="s">
        <v>738</v>
      </c>
      <c r="N1335" s="30">
        <v>2019</v>
      </c>
      <c r="Z1335" s="35" t="str">
        <f t="shared" ref="Z1335:Z1366" si="25">IF(LEFT(M1335,4)=LEFT(L1335,4),L1335,0)</f>
        <v>Myrmica</v>
      </c>
      <c r="AA1335" s="30" t="s">
        <v>1552</v>
      </c>
      <c r="AB1335" s="30" t="s">
        <v>1559</v>
      </c>
    </row>
    <row r="1336" spans="1:28" x14ac:dyDescent="0.2">
      <c r="A1336" s="26" t="s">
        <v>1967</v>
      </c>
      <c r="B1336" s="30" t="s">
        <v>1552</v>
      </c>
      <c r="C1336" s="30" t="s">
        <v>1559</v>
      </c>
      <c r="E1336" s="29" t="s">
        <v>1562</v>
      </c>
      <c r="K1336" s="29" t="s">
        <v>330</v>
      </c>
      <c r="L1336" s="29" t="s">
        <v>0</v>
      </c>
      <c r="M1336" s="40" t="s">
        <v>738</v>
      </c>
      <c r="N1336" s="30">
        <v>2019</v>
      </c>
      <c r="Z1336" s="35" t="str">
        <f t="shared" si="25"/>
        <v>Myrmica</v>
      </c>
      <c r="AA1336" s="30" t="s">
        <v>1552</v>
      </c>
      <c r="AB1336" s="30" t="s">
        <v>1559</v>
      </c>
    </row>
    <row r="1337" spans="1:28" x14ac:dyDescent="0.2">
      <c r="A1337" s="34" t="s">
        <v>1968</v>
      </c>
      <c r="B1337" s="30" t="s">
        <v>1552</v>
      </c>
      <c r="C1337" s="30" t="s">
        <v>1559</v>
      </c>
      <c r="E1337" s="29" t="s">
        <v>1563</v>
      </c>
      <c r="K1337" s="29" t="s">
        <v>330</v>
      </c>
      <c r="L1337" s="29" t="s">
        <v>0</v>
      </c>
      <c r="M1337" s="40" t="s">
        <v>738</v>
      </c>
      <c r="N1337" s="30">
        <v>2019</v>
      </c>
      <c r="Z1337" s="35" t="str">
        <f t="shared" si="25"/>
        <v>Myrmica</v>
      </c>
      <c r="AA1337" s="30" t="s">
        <v>1552</v>
      </c>
      <c r="AB1337" s="30" t="s">
        <v>1559</v>
      </c>
    </row>
    <row r="1338" spans="1:28" x14ac:dyDescent="0.2">
      <c r="A1338" s="26" t="s">
        <v>1969</v>
      </c>
      <c r="B1338" s="30" t="s">
        <v>1552</v>
      </c>
      <c r="C1338" s="30" t="s">
        <v>1559</v>
      </c>
      <c r="E1338" s="29" t="s">
        <v>1564</v>
      </c>
      <c r="K1338" s="29" t="s">
        <v>330</v>
      </c>
      <c r="L1338" s="29" t="s">
        <v>0</v>
      </c>
      <c r="M1338" s="40" t="s">
        <v>738</v>
      </c>
      <c r="N1338" s="30">
        <v>2019</v>
      </c>
      <c r="Z1338" s="35" t="str">
        <f t="shared" si="25"/>
        <v>Myrmica</v>
      </c>
      <c r="AA1338" s="30" t="s">
        <v>1552</v>
      </c>
      <c r="AB1338" s="30" t="s">
        <v>1559</v>
      </c>
    </row>
    <row r="1339" spans="1:28" x14ac:dyDescent="0.2">
      <c r="A1339" s="34" t="s">
        <v>1970</v>
      </c>
      <c r="B1339" s="30" t="s">
        <v>1552</v>
      </c>
      <c r="C1339" s="30" t="s">
        <v>1559</v>
      </c>
      <c r="E1339" s="29" t="s">
        <v>1565</v>
      </c>
      <c r="K1339" s="30" t="s">
        <v>330</v>
      </c>
      <c r="L1339" s="38" t="s">
        <v>432</v>
      </c>
      <c r="M1339" s="40" t="s">
        <v>486</v>
      </c>
      <c r="N1339" s="30">
        <v>2019</v>
      </c>
      <c r="Z1339" s="35" t="str">
        <f t="shared" si="25"/>
        <v>Formica</v>
      </c>
      <c r="AA1339" s="30" t="s">
        <v>1552</v>
      </c>
      <c r="AB1339" s="30" t="s">
        <v>1559</v>
      </c>
    </row>
    <row r="1340" spans="1:28" x14ac:dyDescent="0.2">
      <c r="A1340" s="26" t="s">
        <v>1971</v>
      </c>
      <c r="B1340" s="30" t="s">
        <v>1552</v>
      </c>
      <c r="C1340" s="30" t="s">
        <v>1559</v>
      </c>
      <c r="E1340" s="29" t="s">
        <v>1566</v>
      </c>
      <c r="K1340" s="29" t="s">
        <v>330</v>
      </c>
      <c r="L1340" s="29" t="s">
        <v>0</v>
      </c>
      <c r="M1340" s="40" t="s">
        <v>777</v>
      </c>
      <c r="N1340" s="30">
        <v>2019</v>
      </c>
      <c r="Z1340" s="35" t="str">
        <f t="shared" si="25"/>
        <v>Myrmica</v>
      </c>
      <c r="AA1340" s="30" t="s">
        <v>1552</v>
      </c>
      <c r="AB1340" s="30" t="s">
        <v>1559</v>
      </c>
    </row>
    <row r="1341" spans="1:28" x14ac:dyDescent="0.2">
      <c r="A1341" s="26" t="s">
        <v>2063</v>
      </c>
      <c r="B1341" s="30" t="s">
        <v>1552</v>
      </c>
      <c r="C1341" s="30" t="s">
        <v>1705</v>
      </c>
      <c r="E1341" s="29" t="s">
        <v>1706</v>
      </c>
      <c r="K1341" s="29" t="s">
        <v>330</v>
      </c>
      <c r="L1341" s="29" t="s">
        <v>0</v>
      </c>
      <c r="M1341" s="40" t="s">
        <v>756</v>
      </c>
      <c r="N1341" s="30">
        <v>2019</v>
      </c>
      <c r="Z1341" s="35" t="str">
        <f t="shared" si="25"/>
        <v>Myrmica</v>
      </c>
      <c r="AA1341" s="30" t="s">
        <v>1552</v>
      </c>
      <c r="AB1341" s="30" t="s">
        <v>1705</v>
      </c>
    </row>
    <row r="1342" spans="1:28" x14ac:dyDescent="0.2">
      <c r="A1342" s="34" t="s">
        <v>2076</v>
      </c>
      <c r="B1342" s="30" t="s">
        <v>1552</v>
      </c>
      <c r="C1342" s="30" t="s">
        <v>1720</v>
      </c>
      <c r="E1342" s="29" t="s">
        <v>1721</v>
      </c>
      <c r="K1342" s="29" t="s">
        <v>330</v>
      </c>
      <c r="L1342" s="29" t="s">
        <v>0</v>
      </c>
      <c r="M1342" s="40" t="s">
        <v>738</v>
      </c>
      <c r="N1342" s="30">
        <v>2019</v>
      </c>
      <c r="Z1342" s="35" t="str">
        <f t="shared" si="25"/>
        <v>Myrmica</v>
      </c>
      <c r="AA1342" s="30" t="s">
        <v>1552</v>
      </c>
      <c r="AB1342" s="30" t="s">
        <v>1720</v>
      </c>
    </row>
    <row r="1343" spans="1:28" x14ac:dyDescent="0.2">
      <c r="A1343" s="26" t="s">
        <v>2077</v>
      </c>
      <c r="B1343" s="30" t="s">
        <v>1552</v>
      </c>
      <c r="C1343" s="30" t="s">
        <v>1720</v>
      </c>
      <c r="E1343" s="29" t="s">
        <v>1722</v>
      </c>
      <c r="L1343" s="29" t="s">
        <v>34</v>
      </c>
      <c r="M1343" s="36"/>
      <c r="Z1343" s="35">
        <f t="shared" si="25"/>
        <v>0</v>
      </c>
      <c r="AA1343" s="30" t="s">
        <v>1552</v>
      </c>
      <c r="AB1343" s="30" t="s">
        <v>1720</v>
      </c>
    </row>
    <row r="1344" spans="1:28" x14ac:dyDescent="0.2">
      <c r="A1344" s="34" t="s">
        <v>2078</v>
      </c>
      <c r="B1344" s="30" t="s">
        <v>1552</v>
      </c>
      <c r="C1344" s="30" t="s">
        <v>1720</v>
      </c>
      <c r="D1344" s="29" t="s">
        <v>3751</v>
      </c>
      <c r="E1344" s="29" t="s">
        <v>1723</v>
      </c>
      <c r="K1344" s="30" t="s">
        <v>330</v>
      </c>
      <c r="L1344" s="38" t="s">
        <v>432</v>
      </c>
      <c r="M1344" s="40" t="s">
        <v>486</v>
      </c>
      <c r="N1344" s="30">
        <v>2019</v>
      </c>
      <c r="Z1344" s="35" t="str">
        <f t="shared" si="25"/>
        <v>Formica</v>
      </c>
      <c r="AA1344" s="30" t="s">
        <v>1552</v>
      </c>
      <c r="AB1344" s="30" t="s">
        <v>1720</v>
      </c>
    </row>
    <row r="1345" spans="1:28" x14ac:dyDescent="0.2">
      <c r="A1345" s="26" t="s">
        <v>2079</v>
      </c>
      <c r="B1345" s="30" t="s">
        <v>1552</v>
      </c>
      <c r="C1345" s="30" t="s">
        <v>1720</v>
      </c>
      <c r="E1345" s="29" t="s">
        <v>1724</v>
      </c>
      <c r="K1345" s="29" t="s">
        <v>330</v>
      </c>
      <c r="L1345" s="29" t="s">
        <v>0</v>
      </c>
      <c r="M1345" s="40" t="s">
        <v>777</v>
      </c>
      <c r="N1345" s="30">
        <v>2019</v>
      </c>
      <c r="Z1345" s="35" t="str">
        <f t="shared" si="25"/>
        <v>Myrmica</v>
      </c>
      <c r="AA1345" s="30" t="s">
        <v>1552</v>
      </c>
      <c r="AB1345" s="30" t="s">
        <v>1720</v>
      </c>
    </row>
    <row r="1346" spans="1:28" x14ac:dyDescent="0.2">
      <c r="A1346" s="34" t="s">
        <v>2080</v>
      </c>
      <c r="B1346" s="30" t="s">
        <v>1552</v>
      </c>
      <c r="C1346" s="30" t="s">
        <v>1720</v>
      </c>
      <c r="E1346" s="29" t="s">
        <v>1725</v>
      </c>
      <c r="K1346" s="29" t="s">
        <v>330</v>
      </c>
      <c r="L1346" s="29" t="s">
        <v>0</v>
      </c>
      <c r="M1346" s="40" t="s">
        <v>738</v>
      </c>
      <c r="N1346" s="30">
        <v>2019</v>
      </c>
      <c r="Q1346" s="29" t="s">
        <v>2213</v>
      </c>
      <c r="Z1346" s="35" t="str">
        <f t="shared" si="25"/>
        <v>Myrmica</v>
      </c>
      <c r="AA1346" s="30" t="s">
        <v>1552</v>
      </c>
      <c r="AB1346" s="30" t="s">
        <v>1720</v>
      </c>
    </row>
    <row r="1347" spans="1:28" x14ac:dyDescent="0.2">
      <c r="A1347" s="26" t="s">
        <v>2081</v>
      </c>
      <c r="B1347" s="30" t="s">
        <v>1552</v>
      </c>
      <c r="C1347" s="30" t="s">
        <v>1720</v>
      </c>
      <c r="E1347" s="29" t="s">
        <v>1726</v>
      </c>
      <c r="K1347" s="29" t="s">
        <v>330</v>
      </c>
      <c r="L1347" s="29" t="s">
        <v>0</v>
      </c>
      <c r="M1347" s="40" t="s">
        <v>738</v>
      </c>
      <c r="N1347" s="30">
        <v>2019</v>
      </c>
      <c r="Q1347" s="29" t="s">
        <v>2214</v>
      </c>
      <c r="Z1347" s="35" t="str">
        <f t="shared" si="25"/>
        <v>Myrmica</v>
      </c>
      <c r="AA1347" s="30" t="s">
        <v>1552</v>
      </c>
      <c r="AB1347" s="30" t="s">
        <v>1720</v>
      </c>
    </row>
    <row r="1348" spans="1:28" x14ac:dyDescent="0.2">
      <c r="A1348" s="34" t="s">
        <v>2052</v>
      </c>
      <c r="B1348" s="30" t="s">
        <v>1552</v>
      </c>
      <c r="C1348" s="30" t="s">
        <v>1689</v>
      </c>
      <c r="E1348" s="29" t="s">
        <v>1690</v>
      </c>
      <c r="K1348" s="30" t="s">
        <v>330</v>
      </c>
      <c r="L1348" s="38" t="s">
        <v>432</v>
      </c>
      <c r="M1348" s="40" t="s">
        <v>486</v>
      </c>
      <c r="N1348" s="30">
        <v>2019</v>
      </c>
      <c r="Z1348" s="35" t="str">
        <f t="shared" si="25"/>
        <v>Formica</v>
      </c>
      <c r="AA1348" s="30" t="s">
        <v>1552</v>
      </c>
      <c r="AB1348" s="30" t="s">
        <v>1689</v>
      </c>
    </row>
    <row r="1349" spans="1:28" x14ac:dyDescent="0.2">
      <c r="A1349" s="34" t="s">
        <v>2060</v>
      </c>
      <c r="B1349" s="30" t="s">
        <v>1552</v>
      </c>
      <c r="C1349" s="30" t="s">
        <v>1701</v>
      </c>
      <c r="E1349" s="29" t="s">
        <v>1702</v>
      </c>
      <c r="K1349" s="30" t="s">
        <v>330</v>
      </c>
      <c r="L1349" s="38" t="s">
        <v>432</v>
      </c>
      <c r="M1349" s="10" t="s">
        <v>472</v>
      </c>
      <c r="N1349" s="30">
        <v>2019</v>
      </c>
      <c r="Z1349" s="35" t="str">
        <f t="shared" si="25"/>
        <v>Formica</v>
      </c>
      <c r="AA1349" s="30" t="s">
        <v>1552</v>
      </c>
      <c r="AB1349" s="30" t="s">
        <v>1701</v>
      </c>
    </row>
    <row r="1350" spans="1:28" x14ac:dyDescent="0.2">
      <c r="A1350" s="26" t="s">
        <v>2061</v>
      </c>
      <c r="B1350" s="30" t="s">
        <v>1552</v>
      </c>
      <c r="C1350" s="30" t="s">
        <v>1701</v>
      </c>
      <c r="E1350" s="29" t="s">
        <v>1703</v>
      </c>
      <c r="K1350" s="29" t="s">
        <v>330</v>
      </c>
      <c r="L1350" s="29" t="s">
        <v>0</v>
      </c>
      <c r="M1350" s="40" t="s">
        <v>756</v>
      </c>
      <c r="N1350" s="30">
        <v>2019</v>
      </c>
      <c r="Q1350" s="29" t="s">
        <v>2215</v>
      </c>
      <c r="Z1350" s="35" t="str">
        <f t="shared" si="25"/>
        <v>Myrmica</v>
      </c>
      <c r="AA1350" s="30" t="s">
        <v>1552</v>
      </c>
      <c r="AB1350" s="30" t="s">
        <v>1701</v>
      </c>
    </row>
    <row r="1351" spans="1:28" x14ac:dyDescent="0.2">
      <c r="A1351" s="34" t="s">
        <v>2062</v>
      </c>
      <c r="B1351" s="30" t="s">
        <v>1552</v>
      </c>
      <c r="C1351" s="30" t="s">
        <v>1701</v>
      </c>
      <c r="E1351" s="29" t="s">
        <v>1704</v>
      </c>
      <c r="K1351" s="29" t="s">
        <v>330</v>
      </c>
      <c r="L1351" s="29" t="s">
        <v>0</v>
      </c>
      <c r="M1351" s="40" t="s">
        <v>756</v>
      </c>
      <c r="N1351" s="30">
        <v>2019</v>
      </c>
      <c r="Z1351" s="35" t="str">
        <f t="shared" si="25"/>
        <v>Myrmica</v>
      </c>
      <c r="AA1351" s="30" t="s">
        <v>1552</v>
      </c>
      <c r="AB1351" s="30" t="s">
        <v>1701</v>
      </c>
    </row>
    <row r="1352" spans="1:28" x14ac:dyDescent="0.2">
      <c r="A1352" s="26" t="s">
        <v>2053</v>
      </c>
      <c r="B1352" s="30" t="s">
        <v>1552</v>
      </c>
      <c r="C1352" s="30" t="s">
        <v>1692</v>
      </c>
      <c r="E1352" s="29" t="s">
        <v>1691</v>
      </c>
      <c r="K1352" s="30" t="s">
        <v>330</v>
      </c>
      <c r="L1352" s="38" t="s">
        <v>432</v>
      </c>
      <c r="M1352" s="40" t="s">
        <v>486</v>
      </c>
      <c r="N1352" s="30">
        <v>2019</v>
      </c>
      <c r="Z1352" s="35" t="str">
        <f t="shared" si="25"/>
        <v>Formica</v>
      </c>
      <c r="AA1352" s="30" t="s">
        <v>1552</v>
      </c>
      <c r="AB1352" s="30" t="s">
        <v>1692</v>
      </c>
    </row>
    <row r="1353" spans="1:28" x14ac:dyDescent="0.2">
      <c r="A1353" s="34" t="s">
        <v>2054</v>
      </c>
      <c r="B1353" s="30" t="s">
        <v>1552</v>
      </c>
      <c r="C1353" s="30" t="s">
        <v>1693</v>
      </c>
      <c r="E1353" s="29" t="s">
        <v>1694</v>
      </c>
      <c r="K1353" s="30" t="s">
        <v>330</v>
      </c>
      <c r="L1353" s="38" t="s">
        <v>432</v>
      </c>
      <c r="M1353" s="36" t="s">
        <v>3198</v>
      </c>
      <c r="N1353" s="30">
        <v>2019</v>
      </c>
      <c r="Z1353" s="35">
        <f t="shared" si="25"/>
        <v>0</v>
      </c>
      <c r="AA1353" s="30" t="s">
        <v>1552</v>
      </c>
      <c r="AB1353" s="30" t="s">
        <v>1693</v>
      </c>
    </row>
    <row r="1354" spans="1:28" x14ac:dyDescent="0.2">
      <c r="A1354" s="26" t="s">
        <v>2055</v>
      </c>
      <c r="B1354" s="30" t="s">
        <v>1552</v>
      </c>
      <c r="C1354" s="30" t="s">
        <v>1693</v>
      </c>
      <c r="D1354" s="30"/>
      <c r="E1354" s="30" t="s">
        <v>1695</v>
      </c>
      <c r="K1354" s="30" t="s">
        <v>330</v>
      </c>
      <c r="L1354" s="38" t="s">
        <v>432</v>
      </c>
      <c r="M1354" s="40" t="s">
        <v>486</v>
      </c>
      <c r="N1354" s="30">
        <v>2019</v>
      </c>
      <c r="Z1354" s="35" t="str">
        <f t="shared" si="25"/>
        <v>Formica</v>
      </c>
      <c r="AA1354" s="30" t="s">
        <v>1552</v>
      </c>
      <c r="AB1354" s="30" t="s">
        <v>1693</v>
      </c>
    </row>
    <row r="1355" spans="1:28" x14ac:dyDescent="0.2">
      <c r="A1355" s="34" t="s">
        <v>2056</v>
      </c>
      <c r="B1355" s="30" t="s">
        <v>1552</v>
      </c>
      <c r="C1355" s="30" t="s">
        <v>1693</v>
      </c>
      <c r="E1355" s="29" t="s">
        <v>1611</v>
      </c>
      <c r="K1355" s="29" t="s">
        <v>330</v>
      </c>
      <c r="L1355" s="29" t="s">
        <v>0</v>
      </c>
      <c r="M1355" s="40" t="s">
        <v>756</v>
      </c>
      <c r="N1355" s="30">
        <v>2019</v>
      </c>
      <c r="Z1355" s="35" t="str">
        <f t="shared" si="25"/>
        <v>Myrmica</v>
      </c>
      <c r="AA1355" s="30" t="s">
        <v>1552</v>
      </c>
      <c r="AB1355" s="30" t="s">
        <v>1693</v>
      </c>
    </row>
    <row r="1356" spans="1:28" x14ac:dyDescent="0.2">
      <c r="A1356" s="34" t="s">
        <v>1962</v>
      </c>
      <c r="B1356" s="30" t="s">
        <v>1552</v>
      </c>
      <c r="C1356" s="30" t="s">
        <v>1553</v>
      </c>
      <c r="D1356" s="30"/>
      <c r="E1356" s="30" t="s">
        <v>1554</v>
      </c>
      <c r="F1356" s="30"/>
      <c r="G1356" s="30"/>
      <c r="H1356" s="30"/>
      <c r="I1356" s="30"/>
      <c r="J1356" s="30"/>
      <c r="K1356" s="30" t="s">
        <v>330</v>
      </c>
      <c r="L1356" s="38" t="s">
        <v>432</v>
      </c>
      <c r="M1356" s="40" t="s">
        <v>486</v>
      </c>
      <c r="N1356" s="30">
        <v>2019</v>
      </c>
      <c r="O1356" s="30"/>
      <c r="P1356" s="30"/>
      <c r="Q1356" s="30"/>
      <c r="R1356" s="30"/>
      <c r="S1356" s="30"/>
      <c r="T1356" s="30"/>
      <c r="Z1356" s="35" t="str">
        <f t="shared" si="25"/>
        <v>Formica</v>
      </c>
      <c r="AA1356" s="30" t="s">
        <v>1552</v>
      </c>
      <c r="AB1356" s="30" t="s">
        <v>1553</v>
      </c>
    </row>
    <row r="1357" spans="1:28" x14ac:dyDescent="0.2">
      <c r="A1357" s="26" t="s">
        <v>1963</v>
      </c>
      <c r="B1357" s="30" t="s">
        <v>1552</v>
      </c>
      <c r="C1357" s="30" t="s">
        <v>1553</v>
      </c>
      <c r="E1357" s="29" t="s">
        <v>1555</v>
      </c>
      <c r="K1357" s="30" t="s">
        <v>330</v>
      </c>
      <c r="L1357" s="38" t="s">
        <v>432</v>
      </c>
      <c r="M1357" s="40" t="s">
        <v>486</v>
      </c>
      <c r="N1357" s="30">
        <v>2019</v>
      </c>
      <c r="Z1357" s="35" t="str">
        <f t="shared" si="25"/>
        <v>Formica</v>
      </c>
      <c r="AA1357" s="30" t="s">
        <v>1552</v>
      </c>
      <c r="AB1357" s="30" t="s">
        <v>1553</v>
      </c>
    </row>
    <row r="1358" spans="1:28" x14ac:dyDescent="0.2">
      <c r="A1358" s="26" t="s">
        <v>2049</v>
      </c>
      <c r="B1358" s="30" t="s">
        <v>1552</v>
      </c>
      <c r="C1358" s="30" t="s">
        <v>1685</v>
      </c>
      <c r="E1358" s="29" t="s">
        <v>1686</v>
      </c>
      <c r="K1358" s="30" t="s">
        <v>330</v>
      </c>
      <c r="L1358" s="38" t="s">
        <v>432</v>
      </c>
      <c r="M1358" s="40" t="s">
        <v>486</v>
      </c>
      <c r="N1358" s="30">
        <v>2019</v>
      </c>
      <c r="Z1358" s="35" t="str">
        <f t="shared" si="25"/>
        <v>Formica</v>
      </c>
      <c r="AA1358" s="30" t="s">
        <v>1552</v>
      </c>
      <c r="AB1358" s="30" t="s">
        <v>1685</v>
      </c>
    </row>
    <row r="1359" spans="1:28" x14ac:dyDescent="0.2">
      <c r="A1359" s="34" t="s">
        <v>2050</v>
      </c>
      <c r="B1359" s="30" t="s">
        <v>1552</v>
      </c>
      <c r="C1359" s="30" t="s">
        <v>1685</v>
      </c>
      <c r="E1359" s="29" t="s">
        <v>1687</v>
      </c>
      <c r="K1359" s="30" t="s">
        <v>330</v>
      </c>
      <c r="L1359" s="38" t="s">
        <v>432</v>
      </c>
      <c r="M1359" s="40" t="s">
        <v>486</v>
      </c>
      <c r="N1359" s="30">
        <v>2019</v>
      </c>
      <c r="Z1359" s="35" t="str">
        <f t="shared" si="25"/>
        <v>Formica</v>
      </c>
      <c r="AA1359" s="30" t="s">
        <v>1552</v>
      </c>
      <c r="AB1359" s="30" t="s">
        <v>1685</v>
      </c>
    </row>
    <row r="1360" spans="1:28" x14ac:dyDescent="0.2">
      <c r="A1360" s="26" t="s">
        <v>2051</v>
      </c>
      <c r="B1360" s="30" t="s">
        <v>1552</v>
      </c>
      <c r="C1360" s="30" t="s">
        <v>1685</v>
      </c>
      <c r="D1360" s="30"/>
      <c r="E1360" s="29" t="s">
        <v>1688</v>
      </c>
      <c r="F1360" s="29" t="s">
        <v>1063</v>
      </c>
      <c r="K1360" s="29" t="s">
        <v>330</v>
      </c>
      <c r="L1360" s="29" t="s">
        <v>110</v>
      </c>
      <c r="M1360" s="36" t="s">
        <v>694</v>
      </c>
      <c r="N1360" s="29">
        <v>2019</v>
      </c>
      <c r="Z1360" s="35" t="str">
        <f t="shared" si="25"/>
        <v>Manica</v>
      </c>
      <c r="AA1360" s="30" t="s">
        <v>1552</v>
      </c>
      <c r="AB1360" s="30" t="s">
        <v>1685</v>
      </c>
    </row>
    <row r="1361" spans="1:28" x14ac:dyDescent="0.2">
      <c r="A1361" s="26" t="s">
        <v>2057</v>
      </c>
      <c r="B1361" s="30" t="s">
        <v>1552</v>
      </c>
      <c r="C1361" s="30" t="s">
        <v>1696</v>
      </c>
      <c r="E1361" s="29" t="s">
        <v>1697</v>
      </c>
      <c r="F1361" s="29" t="s">
        <v>4191</v>
      </c>
      <c r="J1361" s="48"/>
      <c r="K1361" s="48"/>
      <c r="L1361" s="48" t="s">
        <v>0</v>
      </c>
      <c r="M1361" s="49"/>
      <c r="N1361" s="48"/>
      <c r="O1361" s="48"/>
      <c r="Z1361" s="35">
        <f t="shared" si="25"/>
        <v>0</v>
      </c>
      <c r="AA1361" s="30" t="s">
        <v>1552</v>
      </c>
      <c r="AB1361" s="30" t="s">
        <v>1696</v>
      </c>
    </row>
    <row r="1362" spans="1:28" x14ac:dyDescent="0.2">
      <c r="A1362" s="34" t="s">
        <v>2058</v>
      </c>
      <c r="B1362" s="30" t="s">
        <v>1552</v>
      </c>
      <c r="C1362" s="30" t="s">
        <v>1696</v>
      </c>
      <c r="E1362" s="29" t="s">
        <v>1698</v>
      </c>
      <c r="K1362" s="30" t="s">
        <v>330</v>
      </c>
      <c r="L1362" s="38" t="s">
        <v>432</v>
      </c>
      <c r="M1362" s="40" t="s">
        <v>486</v>
      </c>
      <c r="N1362" s="30">
        <v>2019</v>
      </c>
      <c r="Z1362" s="35" t="str">
        <f t="shared" si="25"/>
        <v>Formica</v>
      </c>
      <c r="AA1362" s="30" t="s">
        <v>1552</v>
      </c>
      <c r="AB1362" s="30" t="s">
        <v>1696</v>
      </c>
    </row>
    <row r="1363" spans="1:28" x14ac:dyDescent="0.2">
      <c r="A1363" s="34" t="s">
        <v>1964</v>
      </c>
      <c r="B1363" s="30" t="s">
        <v>1552</v>
      </c>
      <c r="C1363" s="30" t="s">
        <v>1557</v>
      </c>
      <c r="D1363" s="30"/>
      <c r="E1363" s="30" t="s">
        <v>1558</v>
      </c>
      <c r="K1363" s="30" t="s">
        <v>330</v>
      </c>
      <c r="L1363" s="38" t="s">
        <v>432</v>
      </c>
      <c r="M1363" s="40" t="s">
        <v>486</v>
      </c>
      <c r="N1363" s="30">
        <v>2019</v>
      </c>
      <c r="Z1363" s="35" t="str">
        <f t="shared" si="25"/>
        <v>Formica</v>
      </c>
      <c r="AA1363" s="30" t="s">
        <v>1552</v>
      </c>
      <c r="AB1363" s="30" t="s">
        <v>1557</v>
      </c>
    </row>
    <row r="1364" spans="1:28" x14ac:dyDescent="0.2">
      <c r="A1364" s="34" t="s">
        <v>2064</v>
      </c>
      <c r="B1364" s="30" t="s">
        <v>1552</v>
      </c>
      <c r="C1364" s="30" t="s">
        <v>1707</v>
      </c>
      <c r="E1364" s="29" t="s">
        <v>1708</v>
      </c>
      <c r="K1364" s="30" t="s">
        <v>330</v>
      </c>
      <c r="L1364" s="38" t="s">
        <v>432</v>
      </c>
      <c r="M1364" s="40" t="s">
        <v>486</v>
      </c>
      <c r="N1364" s="30">
        <v>2019</v>
      </c>
      <c r="Z1364" s="35" t="str">
        <f t="shared" si="25"/>
        <v>Formica</v>
      </c>
      <c r="AA1364" s="30" t="s">
        <v>1552</v>
      </c>
      <c r="AB1364" s="30" t="s">
        <v>1707</v>
      </c>
    </row>
    <row r="1365" spans="1:28" x14ac:dyDescent="0.2">
      <c r="A1365" s="26" t="s">
        <v>2065</v>
      </c>
      <c r="B1365" s="30" t="s">
        <v>1552</v>
      </c>
      <c r="C1365" s="30" t="s">
        <v>1707</v>
      </c>
      <c r="E1365" s="29" t="s">
        <v>1709</v>
      </c>
      <c r="K1365" s="30" t="s">
        <v>1556</v>
      </c>
      <c r="L1365" s="38" t="s">
        <v>432</v>
      </c>
      <c r="M1365" s="36" t="s">
        <v>516</v>
      </c>
      <c r="Z1365" s="35">
        <f t="shared" si="25"/>
        <v>0</v>
      </c>
      <c r="AA1365" s="30" t="s">
        <v>1552</v>
      </c>
      <c r="AB1365" s="30" t="s">
        <v>1707</v>
      </c>
    </row>
    <row r="1366" spans="1:28" x14ac:dyDescent="0.2">
      <c r="A1366" s="34" t="s">
        <v>2066</v>
      </c>
      <c r="B1366" s="30" t="s">
        <v>1552</v>
      </c>
      <c r="C1366" s="30" t="s">
        <v>1707</v>
      </c>
      <c r="E1366" s="29" t="s">
        <v>1710</v>
      </c>
      <c r="K1366" s="30" t="s">
        <v>1556</v>
      </c>
      <c r="L1366" s="38" t="s">
        <v>432</v>
      </c>
      <c r="M1366" s="36" t="s">
        <v>516</v>
      </c>
      <c r="Z1366" s="35">
        <f t="shared" si="25"/>
        <v>0</v>
      </c>
      <c r="AA1366" s="30" t="s">
        <v>1552</v>
      </c>
      <c r="AB1366" s="30" t="s">
        <v>1707</v>
      </c>
    </row>
    <row r="1367" spans="1:28" x14ac:dyDescent="0.2">
      <c r="A1367" s="26" t="s">
        <v>2067</v>
      </c>
      <c r="B1367" s="30" t="s">
        <v>1552</v>
      </c>
      <c r="C1367" s="30" t="s">
        <v>1707</v>
      </c>
      <c r="E1367" s="29" t="s">
        <v>1711</v>
      </c>
      <c r="K1367" s="30" t="s">
        <v>1556</v>
      </c>
      <c r="L1367" s="38" t="s">
        <v>432</v>
      </c>
      <c r="M1367" s="36" t="s">
        <v>516</v>
      </c>
      <c r="Z1367" s="35">
        <f t="shared" ref="Z1367:Z1398" si="26">IF(LEFT(M1367,4)=LEFT(L1367,4),L1367,0)</f>
        <v>0</v>
      </c>
      <c r="AA1367" s="30" t="s">
        <v>1552</v>
      </c>
      <c r="AB1367" s="30" t="s">
        <v>1707</v>
      </c>
    </row>
    <row r="1368" spans="1:28" x14ac:dyDescent="0.2">
      <c r="A1368" s="34" t="s">
        <v>2068</v>
      </c>
      <c r="B1368" s="30" t="s">
        <v>1552</v>
      </c>
      <c r="C1368" s="30" t="s">
        <v>1707</v>
      </c>
      <c r="E1368" s="29" t="s">
        <v>1712</v>
      </c>
      <c r="K1368" s="30" t="s">
        <v>1556</v>
      </c>
      <c r="L1368" s="38" t="s">
        <v>432</v>
      </c>
      <c r="M1368" s="36" t="s">
        <v>516</v>
      </c>
      <c r="Z1368" s="35">
        <f t="shared" si="26"/>
        <v>0</v>
      </c>
      <c r="AA1368" s="30" t="s">
        <v>1552</v>
      </c>
      <c r="AB1368" s="30" t="s">
        <v>1707</v>
      </c>
    </row>
    <row r="1369" spans="1:28" x14ac:dyDescent="0.2">
      <c r="A1369" s="26" t="s">
        <v>2069</v>
      </c>
      <c r="B1369" s="30" t="s">
        <v>1552</v>
      </c>
      <c r="C1369" s="30" t="s">
        <v>1707</v>
      </c>
      <c r="E1369" s="29" t="s">
        <v>1713</v>
      </c>
      <c r="K1369" s="30" t="s">
        <v>1556</v>
      </c>
      <c r="L1369" s="38" t="s">
        <v>432</v>
      </c>
      <c r="M1369" s="36" t="s">
        <v>516</v>
      </c>
      <c r="Z1369" s="35">
        <f t="shared" si="26"/>
        <v>0</v>
      </c>
      <c r="AA1369" s="30" t="s">
        <v>1552</v>
      </c>
      <c r="AB1369" s="30" t="s">
        <v>1707</v>
      </c>
    </row>
    <row r="1370" spans="1:28" x14ac:dyDescent="0.2">
      <c r="A1370" s="34" t="s">
        <v>2070</v>
      </c>
      <c r="B1370" s="30" t="s">
        <v>1552</v>
      </c>
      <c r="C1370" s="30" t="s">
        <v>1707</v>
      </c>
      <c r="E1370" s="29" t="s">
        <v>1714</v>
      </c>
      <c r="K1370" s="30" t="s">
        <v>1556</v>
      </c>
      <c r="L1370" s="38" t="s">
        <v>432</v>
      </c>
      <c r="M1370" s="36" t="s">
        <v>516</v>
      </c>
      <c r="Z1370" s="35">
        <f t="shared" si="26"/>
        <v>0</v>
      </c>
      <c r="AA1370" s="30" t="s">
        <v>1552</v>
      </c>
      <c r="AB1370" s="30" t="s">
        <v>1707</v>
      </c>
    </row>
    <row r="1371" spans="1:28" x14ac:dyDescent="0.2">
      <c r="A1371" s="26" t="s">
        <v>2071</v>
      </c>
      <c r="B1371" s="30" t="s">
        <v>1552</v>
      </c>
      <c r="C1371" s="30" t="s">
        <v>1707</v>
      </c>
      <c r="E1371" s="29" t="s">
        <v>1715</v>
      </c>
      <c r="K1371" s="30" t="s">
        <v>1556</v>
      </c>
      <c r="L1371" s="38" t="s">
        <v>432</v>
      </c>
      <c r="M1371" s="36" t="s">
        <v>516</v>
      </c>
      <c r="Z1371" s="35">
        <f t="shared" si="26"/>
        <v>0</v>
      </c>
      <c r="AA1371" s="30" t="s">
        <v>1552</v>
      </c>
      <c r="AB1371" s="30" t="s">
        <v>1707</v>
      </c>
    </row>
    <row r="1372" spans="1:28" x14ac:dyDescent="0.2">
      <c r="A1372" s="34" t="s">
        <v>2072</v>
      </c>
      <c r="B1372" s="30" t="s">
        <v>1552</v>
      </c>
      <c r="C1372" s="30" t="s">
        <v>1707</v>
      </c>
      <c r="E1372" s="29" t="s">
        <v>1716</v>
      </c>
      <c r="K1372" s="30" t="s">
        <v>1556</v>
      </c>
      <c r="L1372" s="38" t="s">
        <v>432</v>
      </c>
      <c r="M1372" s="36" t="s">
        <v>516</v>
      </c>
      <c r="Z1372" s="35">
        <f t="shared" si="26"/>
        <v>0</v>
      </c>
      <c r="AA1372" s="30" t="s">
        <v>1552</v>
      </c>
      <c r="AB1372" s="30" t="s">
        <v>1707</v>
      </c>
    </row>
    <row r="1373" spans="1:28" x14ac:dyDescent="0.2">
      <c r="A1373" s="26" t="s">
        <v>2073</v>
      </c>
      <c r="B1373" s="30" t="s">
        <v>1552</v>
      </c>
      <c r="C1373" s="30" t="s">
        <v>1707</v>
      </c>
      <c r="E1373" s="29" t="s">
        <v>1717</v>
      </c>
      <c r="K1373" s="30" t="s">
        <v>1556</v>
      </c>
      <c r="L1373" s="38" t="s">
        <v>432</v>
      </c>
      <c r="M1373" s="36" t="s">
        <v>516</v>
      </c>
      <c r="Z1373" s="35">
        <f t="shared" si="26"/>
        <v>0</v>
      </c>
      <c r="AA1373" s="30" t="s">
        <v>1552</v>
      </c>
      <c r="AB1373" s="30" t="s">
        <v>1707</v>
      </c>
    </row>
    <row r="1374" spans="1:28" x14ac:dyDescent="0.2">
      <c r="A1374" s="34" t="s">
        <v>2074</v>
      </c>
      <c r="B1374" s="30" t="s">
        <v>1552</v>
      </c>
      <c r="C1374" s="30" t="s">
        <v>1707</v>
      </c>
      <c r="E1374" s="29" t="s">
        <v>1718</v>
      </c>
      <c r="K1374" s="30" t="s">
        <v>1556</v>
      </c>
      <c r="L1374" s="38" t="s">
        <v>432</v>
      </c>
      <c r="M1374" s="36" t="s">
        <v>516</v>
      </c>
      <c r="Z1374" s="35">
        <f t="shared" si="26"/>
        <v>0</v>
      </c>
      <c r="AA1374" s="30" t="s">
        <v>1552</v>
      </c>
      <c r="AB1374" s="30" t="s">
        <v>1707</v>
      </c>
    </row>
    <row r="1375" spans="1:28" x14ac:dyDescent="0.2">
      <c r="A1375" s="26" t="s">
        <v>2075</v>
      </c>
      <c r="B1375" s="30" t="s">
        <v>1552</v>
      </c>
      <c r="C1375" s="30" t="s">
        <v>1707</v>
      </c>
      <c r="E1375" s="29" t="s">
        <v>1719</v>
      </c>
      <c r="K1375" s="30" t="s">
        <v>1556</v>
      </c>
      <c r="L1375" s="38" t="s">
        <v>432</v>
      </c>
      <c r="M1375" s="36" t="s">
        <v>516</v>
      </c>
      <c r="Z1375" s="35">
        <f t="shared" si="26"/>
        <v>0</v>
      </c>
      <c r="AA1375" s="30" t="s">
        <v>1552</v>
      </c>
      <c r="AB1375" s="30" t="s">
        <v>1707</v>
      </c>
    </row>
    <row r="1376" spans="1:28" x14ac:dyDescent="0.2">
      <c r="A1376" s="26" t="s">
        <v>2059</v>
      </c>
      <c r="B1376" s="30" t="s">
        <v>1552</v>
      </c>
      <c r="C1376" s="30" t="s">
        <v>1699</v>
      </c>
      <c r="E1376" s="29" t="s">
        <v>1700</v>
      </c>
      <c r="L1376" s="29" t="s">
        <v>12</v>
      </c>
      <c r="M1376" s="36"/>
      <c r="Z1376" s="35">
        <f t="shared" si="26"/>
        <v>0</v>
      </c>
      <c r="AA1376" s="30" t="s">
        <v>1552</v>
      </c>
      <c r="AB1376" s="30" t="s">
        <v>1699</v>
      </c>
    </row>
    <row r="1377" spans="1:28" x14ac:dyDescent="0.2">
      <c r="A1377" s="34" t="s">
        <v>2042</v>
      </c>
      <c r="B1377" s="30" t="s">
        <v>1552</v>
      </c>
      <c r="C1377" s="30" t="s">
        <v>1677</v>
      </c>
      <c r="D1377" s="30"/>
      <c r="E1377" s="30" t="s">
        <v>1678</v>
      </c>
      <c r="F1377" s="30"/>
      <c r="G1377" s="30"/>
      <c r="H1377" s="30"/>
      <c r="I1377" s="30"/>
      <c r="J1377" s="30"/>
      <c r="K1377" s="30" t="s">
        <v>1556</v>
      </c>
      <c r="L1377" s="38" t="s">
        <v>432</v>
      </c>
      <c r="M1377" s="34" t="s">
        <v>516</v>
      </c>
      <c r="N1377" s="30"/>
      <c r="O1377" s="30"/>
      <c r="P1377" s="30"/>
      <c r="Q1377" s="30"/>
      <c r="R1377" s="30"/>
      <c r="S1377" s="30"/>
      <c r="T1377" s="30"/>
      <c r="Z1377" s="35">
        <f t="shared" si="26"/>
        <v>0</v>
      </c>
      <c r="AA1377" s="30" t="s">
        <v>1552</v>
      </c>
      <c r="AB1377" s="30" t="s">
        <v>1677</v>
      </c>
    </row>
    <row r="1378" spans="1:28" x14ac:dyDescent="0.2">
      <c r="A1378" s="26" t="s">
        <v>2043</v>
      </c>
      <c r="B1378" s="30" t="s">
        <v>1552</v>
      </c>
      <c r="C1378" s="30" t="s">
        <v>1677</v>
      </c>
      <c r="E1378" s="29" t="s">
        <v>1679</v>
      </c>
      <c r="K1378" s="30" t="s">
        <v>1556</v>
      </c>
      <c r="L1378" s="38" t="s">
        <v>432</v>
      </c>
      <c r="M1378" s="36" t="s">
        <v>516</v>
      </c>
      <c r="Z1378" s="35">
        <f t="shared" si="26"/>
        <v>0</v>
      </c>
      <c r="AA1378" s="30" t="s">
        <v>1552</v>
      </c>
      <c r="AB1378" s="30" t="s">
        <v>1677</v>
      </c>
    </row>
    <row r="1379" spans="1:28" x14ac:dyDescent="0.2">
      <c r="A1379" s="34" t="s">
        <v>2044</v>
      </c>
      <c r="B1379" s="30" t="s">
        <v>1552</v>
      </c>
      <c r="C1379" s="30" t="s">
        <v>1677</v>
      </c>
      <c r="E1379" s="29" t="s">
        <v>1680</v>
      </c>
      <c r="K1379" s="30" t="s">
        <v>1556</v>
      </c>
      <c r="L1379" s="38" t="s">
        <v>432</v>
      </c>
      <c r="M1379" s="36" t="s">
        <v>516</v>
      </c>
      <c r="Z1379" s="35">
        <f t="shared" si="26"/>
        <v>0</v>
      </c>
      <c r="AA1379" s="30" t="s">
        <v>1552</v>
      </c>
      <c r="AB1379" s="30" t="s">
        <v>1677</v>
      </c>
    </row>
    <row r="1380" spans="1:28" x14ac:dyDescent="0.2">
      <c r="A1380" s="26" t="s">
        <v>2045</v>
      </c>
      <c r="B1380" s="30" t="s">
        <v>1552</v>
      </c>
      <c r="C1380" s="30" t="s">
        <v>1677</v>
      </c>
      <c r="D1380" s="30"/>
      <c r="E1380" s="30" t="s">
        <v>1681</v>
      </c>
      <c r="F1380" s="30"/>
      <c r="G1380" s="30"/>
      <c r="H1380" s="30"/>
      <c r="I1380" s="30"/>
      <c r="J1380" s="30"/>
      <c r="K1380" s="30" t="s">
        <v>1556</v>
      </c>
      <c r="L1380" s="38" t="s">
        <v>432</v>
      </c>
      <c r="M1380" s="34" t="s">
        <v>516</v>
      </c>
      <c r="N1380" s="30"/>
      <c r="O1380" s="30"/>
      <c r="Z1380" s="35">
        <f t="shared" si="26"/>
        <v>0</v>
      </c>
      <c r="AA1380" s="30" t="s">
        <v>1552</v>
      </c>
      <c r="AB1380" s="30" t="s">
        <v>1677</v>
      </c>
    </row>
    <row r="1381" spans="1:28" x14ac:dyDescent="0.2">
      <c r="A1381" s="34" t="s">
        <v>2046</v>
      </c>
      <c r="B1381" s="30" t="s">
        <v>1552</v>
      </c>
      <c r="C1381" s="30" t="s">
        <v>1677</v>
      </c>
      <c r="E1381" s="29" t="s">
        <v>1682</v>
      </c>
      <c r="K1381" s="30" t="s">
        <v>1556</v>
      </c>
      <c r="L1381" s="38" t="s">
        <v>432</v>
      </c>
      <c r="M1381" s="36" t="s">
        <v>516</v>
      </c>
      <c r="Z1381" s="35">
        <f t="shared" si="26"/>
        <v>0</v>
      </c>
      <c r="AA1381" s="30" t="s">
        <v>1552</v>
      </c>
      <c r="AB1381" s="30" t="s">
        <v>1677</v>
      </c>
    </row>
    <row r="1382" spans="1:28" x14ac:dyDescent="0.2">
      <c r="A1382" s="26" t="s">
        <v>2047</v>
      </c>
      <c r="B1382" s="30" t="s">
        <v>1552</v>
      </c>
      <c r="C1382" s="30" t="s">
        <v>1677</v>
      </c>
      <c r="E1382" s="29" t="s">
        <v>1683</v>
      </c>
      <c r="K1382" s="30" t="s">
        <v>1556</v>
      </c>
      <c r="L1382" s="38" t="s">
        <v>432</v>
      </c>
      <c r="M1382" s="36" t="s">
        <v>516</v>
      </c>
      <c r="Z1382" s="35">
        <f t="shared" si="26"/>
        <v>0</v>
      </c>
      <c r="AA1382" s="30" t="s">
        <v>1552</v>
      </c>
      <c r="AB1382" s="30" t="s">
        <v>1677</v>
      </c>
    </row>
    <row r="1383" spans="1:28" x14ac:dyDescent="0.2">
      <c r="A1383" s="34" t="s">
        <v>2048</v>
      </c>
      <c r="B1383" s="30" t="s">
        <v>1552</v>
      </c>
      <c r="C1383" s="30" t="s">
        <v>1677</v>
      </c>
      <c r="E1383" s="29" t="s">
        <v>1684</v>
      </c>
      <c r="K1383" s="30" t="s">
        <v>330</v>
      </c>
      <c r="L1383" s="38" t="s">
        <v>432</v>
      </c>
      <c r="M1383" s="36" t="s">
        <v>4121</v>
      </c>
      <c r="N1383" s="29">
        <v>2019</v>
      </c>
      <c r="Z1383" s="35" t="str">
        <f t="shared" si="26"/>
        <v>Formica</v>
      </c>
      <c r="AA1383" s="30" t="s">
        <v>1552</v>
      </c>
      <c r="AB1383" s="30" t="s">
        <v>1677</v>
      </c>
    </row>
    <row r="1384" spans="1:28" x14ac:dyDescent="0.2">
      <c r="A1384" s="26" t="s">
        <v>1947</v>
      </c>
      <c r="B1384" s="30" t="s">
        <v>1484</v>
      </c>
      <c r="C1384" s="30" t="s">
        <v>1491</v>
      </c>
      <c r="E1384" s="29" t="s">
        <v>1492</v>
      </c>
      <c r="K1384" s="29" t="s">
        <v>330</v>
      </c>
      <c r="L1384" s="29" t="s">
        <v>0</v>
      </c>
      <c r="M1384" s="40" t="s">
        <v>777</v>
      </c>
      <c r="N1384" s="30">
        <v>2019</v>
      </c>
      <c r="Z1384" s="35" t="str">
        <f t="shared" si="26"/>
        <v>Myrmica</v>
      </c>
      <c r="AA1384" s="30" t="s">
        <v>1484</v>
      </c>
      <c r="AB1384" s="30" t="s">
        <v>1491</v>
      </c>
    </row>
    <row r="1385" spans="1:28" x14ac:dyDescent="0.2">
      <c r="A1385" s="34" t="s">
        <v>1948</v>
      </c>
      <c r="B1385" s="30" t="s">
        <v>1484</v>
      </c>
      <c r="C1385" s="30" t="s">
        <v>1487</v>
      </c>
      <c r="E1385" s="29" t="s">
        <v>1488</v>
      </c>
      <c r="K1385" s="29" t="s">
        <v>330</v>
      </c>
      <c r="L1385" s="29" t="s">
        <v>0</v>
      </c>
      <c r="M1385" s="40" t="s">
        <v>773</v>
      </c>
      <c r="N1385" s="30">
        <v>2019</v>
      </c>
      <c r="Z1385" s="35" t="str">
        <f t="shared" si="26"/>
        <v>Myrmica</v>
      </c>
      <c r="AA1385" s="30" t="s">
        <v>1484</v>
      </c>
      <c r="AB1385" s="30" t="s">
        <v>1487</v>
      </c>
    </row>
    <row r="1386" spans="1:28" x14ac:dyDescent="0.2">
      <c r="A1386" s="34" t="s">
        <v>3183</v>
      </c>
      <c r="B1386" s="30" t="s">
        <v>1484</v>
      </c>
      <c r="C1386" s="30" t="s">
        <v>1487</v>
      </c>
      <c r="E1386" s="29" t="s">
        <v>3163</v>
      </c>
      <c r="K1386" s="30" t="s">
        <v>330</v>
      </c>
      <c r="L1386" s="38" t="s">
        <v>432</v>
      </c>
      <c r="M1386" s="40" t="s">
        <v>486</v>
      </c>
      <c r="N1386" s="30">
        <v>2019</v>
      </c>
      <c r="Z1386" s="35" t="str">
        <f t="shared" si="26"/>
        <v>Formica</v>
      </c>
      <c r="AA1386" s="30" t="s">
        <v>1484</v>
      </c>
      <c r="AB1386" s="30" t="s">
        <v>1487</v>
      </c>
    </row>
    <row r="1387" spans="1:28" x14ac:dyDescent="0.2">
      <c r="A1387" s="34" t="s">
        <v>3184</v>
      </c>
      <c r="B1387" s="30" t="s">
        <v>1484</v>
      </c>
      <c r="C1387" s="30" t="s">
        <v>1487</v>
      </c>
      <c r="E1387" s="29" t="s">
        <v>3164</v>
      </c>
      <c r="F1387" s="29" t="s">
        <v>186</v>
      </c>
      <c r="G1387" s="29" t="s">
        <v>175</v>
      </c>
      <c r="K1387" s="30" t="s">
        <v>330</v>
      </c>
      <c r="L1387" s="38" t="s">
        <v>432</v>
      </c>
      <c r="M1387" s="40" t="s">
        <v>486</v>
      </c>
      <c r="N1387" s="30">
        <v>2019</v>
      </c>
      <c r="Q1387" s="42" t="s">
        <v>4250</v>
      </c>
      <c r="Z1387" s="35" t="str">
        <f t="shared" si="26"/>
        <v>Formica</v>
      </c>
      <c r="AA1387" s="30" t="s">
        <v>1484</v>
      </c>
      <c r="AB1387" s="30" t="s">
        <v>1487</v>
      </c>
    </row>
    <row r="1388" spans="1:28" x14ac:dyDescent="0.2">
      <c r="A1388" s="34" t="s">
        <v>3185</v>
      </c>
      <c r="B1388" s="30" t="s">
        <v>1484</v>
      </c>
      <c r="C1388" s="30" t="s">
        <v>1487</v>
      </c>
      <c r="E1388" s="29" t="s">
        <v>3165</v>
      </c>
      <c r="L1388" s="29" t="s">
        <v>34</v>
      </c>
      <c r="M1388" s="36"/>
      <c r="Z1388" s="35">
        <f t="shared" si="26"/>
        <v>0</v>
      </c>
      <c r="AA1388" s="30" t="s">
        <v>1484</v>
      </c>
      <c r="AB1388" s="30" t="s">
        <v>1487</v>
      </c>
    </row>
    <row r="1389" spans="1:28" x14ac:dyDescent="0.2">
      <c r="A1389" s="34" t="s">
        <v>3186</v>
      </c>
      <c r="B1389" s="30" t="s">
        <v>1484</v>
      </c>
      <c r="C1389" s="30" t="s">
        <v>1487</v>
      </c>
      <c r="E1389" s="29" t="s">
        <v>3166</v>
      </c>
      <c r="K1389" s="30" t="s">
        <v>330</v>
      </c>
      <c r="L1389" s="38" t="s">
        <v>432</v>
      </c>
      <c r="M1389" s="40" t="s">
        <v>486</v>
      </c>
      <c r="N1389" s="30">
        <v>2019</v>
      </c>
      <c r="Z1389" s="35" t="str">
        <f t="shared" si="26"/>
        <v>Formica</v>
      </c>
      <c r="AA1389" s="30" t="s">
        <v>1484</v>
      </c>
      <c r="AB1389" s="30" t="s">
        <v>1487</v>
      </c>
    </row>
    <row r="1390" spans="1:28" x14ac:dyDescent="0.2">
      <c r="A1390" s="26" t="s">
        <v>1949</v>
      </c>
      <c r="B1390" s="30" t="s">
        <v>1484</v>
      </c>
      <c r="C1390" s="30" t="s">
        <v>1489</v>
      </c>
      <c r="E1390" s="29" t="s">
        <v>1490</v>
      </c>
      <c r="J1390" s="48"/>
      <c r="K1390" s="48"/>
      <c r="L1390" s="48" t="s">
        <v>0</v>
      </c>
      <c r="M1390" s="49"/>
      <c r="N1390" s="50"/>
      <c r="O1390" s="48"/>
      <c r="Z1390" s="35">
        <f t="shared" si="26"/>
        <v>0</v>
      </c>
      <c r="AA1390" s="30" t="s">
        <v>1484</v>
      </c>
      <c r="AB1390" s="30" t="s">
        <v>1489</v>
      </c>
    </row>
    <row r="1391" spans="1:28" x14ac:dyDescent="0.2">
      <c r="A1391" s="34" t="s">
        <v>3180</v>
      </c>
      <c r="B1391" s="30" t="s">
        <v>1484</v>
      </c>
      <c r="C1391" s="30" t="s">
        <v>1489</v>
      </c>
      <c r="E1391" s="29" t="s">
        <v>3160</v>
      </c>
      <c r="K1391" s="30" t="s">
        <v>330</v>
      </c>
      <c r="L1391" s="38" t="s">
        <v>432</v>
      </c>
      <c r="M1391" s="40" t="s">
        <v>486</v>
      </c>
      <c r="N1391" s="30">
        <v>2019</v>
      </c>
      <c r="Z1391" s="35" t="str">
        <f t="shared" si="26"/>
        <v>Formica</v>
      </c>
      <c r="AA1391" s="30" t="s">
        <v>1484</v>
      </c>
      <c r="AB1391" s="30" t="s">
        <v>1489</v>
      </c>
    </row>
    <row r="1392" spans="1:28" x14ac:dyDescent="0.2">
      <c r="A1392" s="34" t="s">
        <v>3181</v>
      </c>
      <c r="B1392" s="30" t="s">
        <v>1484</v>
      </c>
      <c r="C1392" s="30" t="s">
        <v>1489</v>
      </c>
      <c r="E1392" s="29" t="s">
        <v>3161</v>
      </c>
      <c r="K1392" s="30" t="s">
        <v>330</v>
      </c>
      <c r="L1392" s="38" t="s">
        <v>432</v>
      </c>
      <c r="M1392" s="40" t="s">
        <v>486</v>
      </c>
      <c r="N1392" s="30">
        <v>2019</v>
      </c>
      <c r="Z1392" s="35" t="str">
        <f t="shared" si="26"/>
        <v>Formica</v>
      </c>
      <c r="AA1392" s="30" t="s">
        <v>1484</v>
      </c>
      <c r="AB1392" s="30" t="s">
        <v>1489</v>
      </c>
    </row>
    <row r="1393" spans="1:28" x14ac:dyDescent="0.2">
      <c r="A1393" s="34" t="s">
        <v>3182</v>
      </c>
      <c r="B1393" s="30" t="s">
        <v>1484</v>
      </c>
      <c r="C1393" s="30" t="s">
        <v>1489</v>
      </c>
      <c r="D1393" s="29" t="s">
        <v>3745</v>
      </c>
      <c r="E1393" s="29" t="s">
        <v>3162</v>
      </c>
      <c r="K1393" s="30" t="s">
        <v>330</v>
      </c>
      <c r="L1393" s="38" t="s">
        <v>432</v>
      </c>
      <c r="M1393" s="36" t="s">
        <v>3198</v>
      </c>
      <c r="N1393" s="30">
        <v>2019</v>
      </c>
      <c r="Z1393" s="35">
        <f t="shared" si="26"/>
        <v>0</v>
      </c>
      <c r="AA1393" s="30" t="s">
        <v>1484</v>
      </c>
      <c r="AB1393" s="30" t="s">
        <v>1489</v>
      </c>
    </row>
    <row r="1394" spans="1:28" x14ac:dyDescent="0.2">
      <c r="A1394" s="34" t="s">
        <v>1950</v>
      </c>
      <c r="B1394" s="30" t="s">
        <v>1484</v>
      </c>
      <c r="C1394" s="30" t="s">
        <v>1485</v>
      </c>
      <c r="E1394" s="29" t="s">
        <v>1486</v>
      </c>
      <c r="K1394" s="29" t="s">
        <v>330</v>
      </c>
      <c r="L1394" s="29" t="s">
        <v>0</v>
      </c>
      <c r="M1394" s="40" t="s">
        <v>756</v>
      </c>
      <c r="N1394" s="30">
        <v>2019</v>
      </c>
      <c r="Z1394" s="35" t="str">
        <f t="shared" si="26"/>
        <v>Myrmica</v>
      </c>
      <c r="AA1394" s="30" t="s">
        <v>1484</v>
      </c>
      <c r="AB1394" s="30" t="s">
        <v>1485</v>
      </c>
    </row>
    <row r="1395" spans="1:28" x14ac:dyDescent="0.2">
      <c r="A1395" s="34" t="s">
        <v>3179</v>
      </c>
      <c r="B1395" s="30" t="s">
        <v>1484</v>
      </c>
      <c r="C1395" s="30" t="s">
        <v>3158</v>
      </c>
      <c r="E1395" s="29" t="s">
        <v>3159</v>
      </c>
      <c r="K1395" s="30" t="s">
        <v>330</v>
      </c>
      <c r="L1395" s="38" t="s">
        <v>432</v>
      </c>
      <c r="M1395" s="40" t="s">
        <v>486</v>
      </c>
      <c r="N1395" s="30">
        <v>2019</v>
      </c>
      <c r="Z1395" s="35" t="str">
        <f t="shared" si="26"/>
        <v>Formica</v>
      </c>
      <c r="AA1395" s="30" t="s">
        <v>1484</v>
      </c>
      <c r="AB1395" s="30" t="s">
        <v>3158</v>
      </c>
    </row>
    <row r="1396" spans="1:28" x14ac:dyDescent="0.2">
      <c r="A1396" s="34" t="s">
        <v>3178</v>
      </c>
      <c r="B1396" s="30" t="s">
        <v>1484</v>
      </c>
      <c r="C1396" s="30" t="s">
        <v>3156</v>
      </c>
      <c r="E1396" s="29" t="s">
        <v>3157</v>
      </c>
      <c r="K1396" s="30" t="s">
        <v>330</v>
      </c>
      <c r="L1396" s="38" t="s">
        <v>432</v>
      </c>
      <c r="M1396" s="40" t="s">
        <v>519</v>
      </c>
      <c r="N1396" s="30">
        <v>2019</v>
      </c>
      <c r="Z1396" s="35" t="str">
        <f t="shared" si="26"/>
        <v>Formica</v>
      </c>
      <c r="AA1396" s="30" t="s">
        <v>1484</v>
      </c>
      <c r="AB1396" s="30" t="s">
        <v>3156</v>
      </c>
    </row>
    <row r="1397" spans="1:28" x14ac:dyDescent="0.2">
      <c r="A1397" s="26" t="s">
        <v>2105</v>
      </c>
      <c r="B1397" s="30" t="s">
        <v>1755</v>
      </c>
      <c r="C1397" s="30" t="s">
        <v>1760</v>
      </c>
      <c r="E1397" s="29" t="s">
        <v>1761</v>
      </c>
      <c r="K1397" s="29" t="s">
        <v>330</v>
      </c>
      <c r="L1397" s="29" t="s">
        <v>0</v>
      </c>
      <c r="M1397" s="40" t="s">
        <v>756</v>
      </c>
      <c r="N1397" s="30">
        <v>2019</v>
      </c>
      <c r="Z1397" s="35" t="str">
        <f t="shared" si="26"/>
        <v>Myrmica</v>
      </c>
      <c r="AA1397" s="30" t="s">
        <v>1755</v>
      </c>
      <c r="AB1397" s="30" t="s">
        <v>1760</v>
      </c>
    </row>
    <row r="1398" spans="1:28" x14ac:dyDescent="0.2">
      <c r="A1398" s="34" t="s">
        <v>2102</v>
      </c>
      <c r="B1398" s="30" t="s">
        <v>1755</v>
      </c>
      <c r="C1398" s="30" t="s">
        <v>1753</v>
      </c>
      <c r="E1398" s="29" t="s">
        <v>1754</v>
      </c>
      <c r="K1398" s="29" t="s">
        <v>330</v>
      </c>
      <c r="L1398" s="29" t="s">
        <v>110</v>
      </c>
      <c r="M1398" s="36" t="s">
        <v>694</v>
      </c>
      <c r="N1398" s="30">
        <v>2019</v>
      </c>
      <c r="Z1398" s="35" t="str">
        <f t="shared" si="26"/>
        <v>Manica</v>
      </c>
      <c r="AA1398" s="30" t="s">
        <v>1755</v>
      </c>
      <c r="AB1398" s="30" t="s">
        <v>1753</v>
      </c>
    </row>
    <row r="1399" spans="1:28" x14ac:dyDescent="0.2">
      <c r="A1399" s="34" t="s">
        <v>2106</v>
      </c>
      <c r="B1399" s="30" t="s">
        <v>1755</v>
      </c>
      <c r="C1399" s="30" t="s">
        <v>1762</v>
      </c>
      <c r="E1399" s="29" t="s">
        <v>1763</v>
      </c>
      <c r="K1399" s="29" t="s">
        <v>330</v>
      </c>
      <c r="L1399" s="29" t="s">
        <v>0</v>
      </c>
      <c r="M1399" s="40" t="s">
        <v>773</v>
      </c>
      <c r="N1399" s="30">
        <v>2019</v>
      </c>
      <c r="Z1399" s="35" t="str">
        <f t="shared" ref="Z1399:Z1430" si="27">IF(LEFT(M1399,4)=LEFT(L1399,4),L1399,0)</f>
        <v>Myrmica</v>
      </c>
      <c r="AA1399" s="30" t="s">
        <v>1755</v>
      </c>
      <c r="AB1399" s="30" t="s">
        <v>1762</v>
      </c>
    </row>
    <row r="1400" spans="1:28" x14ac:dyDescent="0.2">
      <c r="A1400" s="26" t="s">
        <v>2107</v>
      </c>
      <c r="B1400" s="30" t="s">
        <v>1755</v>
      </c>
      <c r="C1400" s="30" t="s">
        <v>1762</v>
      </c>
      <c r="E1400" s="29" t="s">
        <v>1764</v>
      </c>
      <c r="L1400" s="29" t="s">
        <v>22</v>
      </c>
      <c r="M1400" s="36"/>
      <c r="Z1400" s="35">
        <f t="shared" si="27"/>
        <v>0</v>
      </c>
      <c r="AA1400" s="30" t="s">
        <v>1755</v>
      </c>
      <c r="AB1400" s="30" t="s">
        <v>1762</v>
      </c>
    </row>
    <row r="1401" spans="1:28" x14ac:dyDescent="0.2">
      <c r="A1401" s="34" t="s">
        <v>2108</v>
      </c>
      <c r="B1401" s="30" t="s">
        <v>1755</v>
      </c>
      <c r="C1401" s="30" t="s">
        <v>1762</v>
      </c>
      <c r="E1401" s="30" t="s">
        <v>1765</v>
      </c>
      <c r="K1401" s="30" t="s">
        <v>330</v>
      </c>
      <c r="L1401" s="38" t="s">
        <v>432</v>
      </c>
      <c r="M1401" s="40" t="s">
        <v>486</v>
      </c>
      <c r="N1401" s="30">
        <v>2019</v>
      </c>
      <c r="Z1401" s="35" t="str">
        <f t="shared" si="27"/>
        <v>Formica</v>
      </c>
      <c r="AA1401" s="30" t="s">
        <v>1755</v>
      </c>
      <c r="AB1401" s="30" t="s">
        <v>1762</v>
      </c>
    </row>
    <row r="1402" spans="1:28" x14ac:dyDescent="0.2">
      <c r="A1402" s="26" t="s">
        <v>2119</v>
      </c>
      <c r="B1402" s="30" t="s">
        <v>1755</v>
      </c>
      <c r="C1402" s="30" t="s">
        <v>1781</v>
      </c>
      <c r="E1402" s="29" t="s">
        <v>1782</v>
      </c>
      <c r="K1402" s="30" t="s">
        <v>330</v>
      </c>
      <c r="L1402" s="38" t="s">
        <v>432</v>
      </c>
      <c r="M1402" s="40" t="s">
        <v>486</v>
      </c>
      <c r="N1402" s="30">
        <v>2019</v>
      </c>
      <c r="Z1402" s="35" t="str">
        <f t="shared" si="27"/>
        <v>Formica</v>
      </c>
      <c r="AA1402" s="30" t="s">
        <v>1755</v>
      </c>
      <c r="AB1402" s="30" t="s">
        <v>1781</v>
      </c>
    </row>
    <row r="1403" spans="1:28" x14ac:dyDescent="0.2">
      <c r="A1403" s="26" t="s">
        <v>2115</v>
      </c>
      <c r="B1403" s="30" t="s">
        <v>1755</v>
      </c>
      <c r="C1403" s="30" t="s">
        <v>1775</v>
      </c>
      <c r="E1403" s="29" t="s">
        <v>1776</v>
      </c>
      <c r="L1403" s="29" t="s">
        <v>12</v>
      </c>
      <c r="M1403" s="36"/>
      <c r="Z1403" s="35">
        <f t="shared" si="27"/>
        <v>0</v>
      </c>
      <c r="AA1403" s="30" t="s">
        <v>1755</v>
      </c>
      <c r="AB1403" s="30" t="s">
        <v>1775</v>
      </c>
    </row>
    <row r="1404" spans="1:28" x14ac:dyDescent="0.2">
      <c r="A1404" s="26" t="s">
        <v>2109</v>
      </c>
      <c r="B1404" s="30" t="s">
        <v>1755</v>
      </c>
      <c r="C1404" s="30" t="s">
        <v>1766</v>
      </c>
      <c r="E1404" s="29" t="s">
        <v>1767</v>
      </c>
      <c r="K1404" s="29" t="s">
        <v>330</v>
      </c>
      <c r="L1404" s="29" t="s">
        <v>0</v>
      </c>
      <c r="M1404" s="40" t="s">
        <v>773</v>
      </c>
      <c r="N1404" s="30">
        <v>2019</v>
      </c>
      <c r="Z1404" s="35" t="str">
        <f t="shared" si="27"/>
        <v>Myrmica</v>
      </c>
      <c r="AA1404" s="30" t="s">
        <v>1755</v>
      </c>
      <c r="AB1404" s="30" t="s">
        <v>1766</v>
      </c>
    </row>
    <row r="1405" spans="1:28" x14ac:dyDescent="0.2">
      <c r="A1405" s="34" t="s">
        <v>2110</v>
      </c>
      <c r="B1405" s="30" t="s">
        <v>1755</v>
      </c>
      <c r="C1405" s="30" t="s">
        <v>1766</v>
      </c>
      <c r="E1405" s="29" t="s">
        <v>1768</v>
      </c>
      <c r="K1405" s="29" t="s">
        <v>330</v>
      </c>
      <c r="L1405" s="29" t="s">
        <v>0</v>
      </c>
      <c r="M1405" s="40" t="s">
        <v>777</v>
      </c>
      <c r="N1405" s="30">
        <v>2019</v>
      </c>
      <c r="Q1405" s="29" t="s">
        <v>4248</v>
      </c>
      <c r="Z1405" s="35" t="str">
        <f t="shared" si="27"/>
        <v>Myrmica</v>
      </c>
      <c r="AA1405" s="30" t="s">
        <v>1755</v>
      </c>
      <c r="AB1405" s="30" t="s">
        <v>1766</v>
      </c>
    </row>
    <row r="1406" spans="1:28" x14ac:dyDescent="0.2">
      <c r="A1406" s="26" t="s">
        <v>2111</v>
      </c>
      <c r="B1406" s="30" t="s">
        <v>1755</v>
      </c>
      <c r="C1406" s="30" t="s">
        <v>1766</v>
      </c>
      <c r="E1406" s="29" t="s">
        <v>1769</v>
      </c>
      <c r="L1406" s="29" t="s">
        <v>12</v>
      </c>
      <c r="M1406" s="36"/>
      <c r="Z1406" s="35">
        <f t="shared" si="27"/>
        <v>0</v>
      </c>
      <c r="AA1406" s="30" t="s">
        <v>1755</v>
      </c>
      <c r="AB1406" s="30" t="s">
        <v>1766</v>
      </c>
    </row>
    <row r="1407" spans="1:28" x14ac:dyDescent="0.2">
      <c r="A1407" s="34" t="s">
        <v>2104</v>
      </c>
      <c r="B1407" s="30" t="s">
        <v>1755</v>
      </c>
      <c r="C1407" s="30" t="s">
        <v>1758</v>
      </c>
      <c r="E1407" s="29" t="s">
        <v>1759</v>
      </c>
      <c r="K1407" s="29" t="s">
        <v>330</v>
      </c>
      <c r="L1407" s="29" t="s">
        <v>0</v>
      </c>
      <c r="M1407" s="40" t="s">
        <v>773</v>
      </c>
      <c r="N1407" s="30">
        <v>2019</v>
      </c>
      <c r="Z1407" s="35" t="str">
        <f t="shared" si="27"/>
        <v>Myrmica</v>
      </c>
      <c r="AA1407" s="30" t="s">
        <v>1755</v>
      </c>
      <c r="AB1407" s="30" t="s">
        <v>1758</v>
      </c>
    </row>
    <row r="1408" spans="1:28" x14ac:dyDescent="0.2">
      <c r="A1408" s="26" t="s">
        <v>2103</v>
      </c>
      <c r="B1408" s="30" t="s">
        <v>1755</v>
      </c>
      <c r="C1408" s="30" t="s">
        <v>1756</v>
      </c>
      <c r="E1408" s="29" t="s">
        <v>1757</v>
      </c>
      <c r="K1408" s="29" t="s">
        <v>330</v>
      </c>
      <c r="L1408" s="29" t="s">
        <v>0</v>
      </c>
      <c r="M1408" s="40" t="s">
        <v>763</v>
      </c>
      <c r="N1408" s="30">
        <v>2019</v>
      </c>
      <c r="Z1408" s="35" t="str">
        <f t="shared" si="27"/>
        <v>Myrmica</v>
      </c>
      <c r="AA1408" s="30" t="s">
        <v>1755</v>
      </c>
      <c r="AB1408" s="30" t="s">
        <v>1756</v>
      </c>
    </row>
    <row r="1409" spans="1:28" x14ac:dyDescent="0.2">
      <c r="A1409" s="26" t="s">
        <v>2121</v>
      </c>
      <c r="B1409" s="30" t="s">
        <v>1755</v>
      </c>
      <c r="C1409" s="30" t="s">
        <v>1785</v>
      </c>
      <c r="E1409" s="29" t="s">
        <v>1786</v>
      </c>
      <c r="K1409" s="30" t="s">
        <v>330</v>
      </c>
      <c r="L1409" s="38" t="s">
        <v>432</v>
      </c>
      <c r="M1409" s="40" t="s">
        <v>519</v>
      </c>
      <c r="N1409" s="30">
        <v>2019</v>
      </c>
      <c r="Z1409" s="35" t="str">
        <f t="shared" si="27"/>
        <v>Formica</v>
      </c>
      <c r="AA1409" s="30" t="s">
        <v>1755</v>
      </c>
      <c r="AB1409" s="30" t="s">
        <v>1785</v>
      </c>
    </row>
    <row r="1410" spans="1:28" x14ac:dyDescent="0.2">
      <c r="A1410" s="34" t="s">
        <v>2112</v>
      </c>
      <c r="B1410" s="30" t="s">
        <v>1755</v>
      </c>
      <c r="C1410" s="30" t="s">
        <v>1770</v>
      </c>
      <c r="E1410" s="29" t="s">
        <v>1771</v>
      </c>
      <c r="K1410" s="29" t="s">
        <v>330</v>
      </c>
      <c r="L1410" s="29" t="s">
        <v>0</v>
      </c>
      <c r="M1410" s="40" t="s">
        <v>719</v>
      </c>
      <c r="N1410" s="30">
        <v>2019</v>
      </c>
      <c r="Q1410" s="29" t="s">
        <v>4249</v>
      </c>
      <c r="Z1410" s="35" t="str">
        <f t="shared" si="27"/>
        <v>Myrmica</v>
      </c>
      <c r="AA1410" s="30" t="s">
        <v>1755</v>
      </c>
      <c r="AB1410" s="30" t="s">
        <v>1770</v>
      </c>
    </row>
    <row r="1411" spans="1:28" x14ac:dyDescent="0.2">
      <c r="A1411" s="26" t="s">
        <v>2113</v>
      </c>
      <c r="B1411" s="30" t="s">
        <v>1755</v>
      </c>
      <c r="C1411" s="30" t="s">
        <v>1770</v>
      </c>
      <c r="D1411" s="30"/>
      <c r="E1411" s="29" t="s">
        <v>1772</v>
      </c>
      <c r="K1411" s="30" t="s">
        <v>330</v>
      </c>
      <c r="L1411" s="38" t="s">
        <v>432</v>
      </c>
      <c r="M1411" s="40" t="s">
        <v>486</v>
      </c>
      <c r="N1411" s="30">
        <v>2019</v>
      </c>
      <c r="O1411" s="30"/>
      <c r="Z1411" s="35" t="str">
        <f t="shared" si="27"/>
        <v>Formica</v>
      </c>
      <c r="AA1411" s="30" t="s">
        <v>1755</v>
      </c>
      <c r="AB1411" s="30" t="s">
        <v>1770</v>
      </c>
    </row>
    <row r="1412" spans="1:28" x14ac:dyDescent="0.2">
      <c r="A1412" s="34" t="s">
        <v>2122</v>
      </c>
      <c r="B1412" s="30" t="s">
        <v>1755</v>
      </c>
      <c r="C1412" s="30" t="s">
        <v>1787</v>
      </c>
      <c r="E1412" s="29" t="s">
        <v>1788</v>
      </c>
      <c r="K1412" s="30" t="s">
        <v>330</v>
      </c>
      <c r="L1412" s="38" t="s">
        <v>432</v>
      </c>
      <c r="M1412" s="40" t="s">
        <v>486</v>
      </c>
      <c r="N1412" s="30">
        <v>2019</v>
      </c>
      <c r="Q1412" s="48" t="s">
        <v>3155</v>
      </c>
      <c r="Z1412" s="35" t="str">
        <f t="shared" si="27"/>
        <v>Formica</v>
      </c>
      <c r="AA1412" s="30" t="s">
        <v>1755</v>
      </c>
      <c r="AB1412" s="30" t="s">
        <v>1787</v>
      </c>
    </row>
    <row r="1413" spans="1:28" x14ac:dyDescent="0.2">
      <c r="A1413" s="26" t="s">
        <v>2123</v>
      </c>
      <c r="B1413" s="30" t="s">
        <v>1755</v>
      </c>
      <c r="C1413" s="30" t="s">
        <v>1787</v>
      </c>
      <c r="D1413" s="29" t="s">
        <v>3750</v>
      </c>
      <c r="E1413" s="29" t="s">
        <v>1789</v>
      </c>
      <c r="L1413" s="29" t="s">
        <v>34</v>
      </c>
      <c r="M1413" s="36"/>
      <c r="Z1413" s="35">
        <f t="shared" si="27"/>
        <v>0</v>
      </c>
      <c r="AA1413" s="30" t="s">
        <v>1755</v>
      </c>
      <c r="AB1413" s="30" t="s">
        <v>1787</v>
      </c>
    </row>
    <row r="1414" spans="1:28" x14ac:dyDescent="0.2">
      <c r="A1414" s="34" t="s">
        <v>2124</v>
      </c>
      <c r="B1414" s="30" t="s">
        <v>1755</v>
      </c>
      <c r="C1414" s="30" t="s">
        <v>1787</v>
      </c>
      <c r="E1414" s="29" t="s">
        <v>1790</v>
      </c>
      <c r="L1414" s="29" t="s">
        <v>34</v>
      </c>
      <c r="M1414" s="36"/>
      <c r="Z1414" s="35">
        <f t="shared" si="27"/>
        <v>0</v>
      </c>
      <c r="AA1414" s="30" t="s">
        <v>1755</v>
      </c>
      <c r="AB1414" s="30" t="s">
        <v>1787</v>
      </c>
    </row>
    <row r="1415" spans="1:28" x14ac:dyDescent="0.2">
      <c r="A1415" s="26" t="s">
        <v>2125</v>
      </c>
      <c r="B1415" s="30" t="s">
        <v>1755</v>
      </c>
      <c r="C1415" s="30" t="s">
        <v>1787</v>
      </c>
      <c r="E1415" s="29" t="s">
        <v>1791</v>
      </c>
      <c r="L1415" s="29" t="s">
        <v>34</v>
      </c>
      <c r="M1415" s="36"/>
      <c r="Z1415" s="35">
        <f t="shared" si="27"/>
        <v>0</v>
      </c>
      <c r="AA1415" s="30" t="s">
        <v>1755</v>
      </c>
      <c r="AB1415" s="30" t="s">
        <v>1787</v>
      </c>
    </row>
    <row r="1416" spans="1:28" x14ac:dyDescent="0.2">
      <c r="A1416" s="34" t="s">
        <v>2120</v>
      </c>
      <c r="B1416" s="30" t="s">
        <v>1755</v>
      </c>
      <c r="C1416" s="30" t="s">
        <v>1784</v>
      </c>
      <c r="E1416" s="29" t="s">
        <v>1783</v>
      </c>
      <c r="L1416" s="29" t="s">
        <v>12</v>
      </c>
      <c r="M1416" s="36"/>
      <c r="Z1416" s="35">
        <f t="shared" si="27"/>
        <v>0</v>
      </c>
      <c r="AA1416" s="30" t="s">
        <v>1755</v>
      </c>
      <c r="AB1416" s="30" t="s">
        <v>1784</v>
      </c>
    </row>
    <row r="1417" spans="1:28" x14ac:dyDescent="0.2">
      <c r="A1417" s="34" t="s">
        <v>2114</v>
      </c>
      <c r="B1417" s="30" t="s">
        <v>1755</v>
      </c>
      <c r="C1417" s="30" t="s">
        <v>1773</v>
      </c>
      <c r="E1417" s="29" t="s">
        <v>1774</v>
      </c>
      <c r="L1417" s="29" t="s">
        <v>12</v>
      </c>
      <c r="M1417" s="36"/>
      <c r="Z1417" s="35">
        <f t="shared" si="27"/>
        <v>0</v>
      </c>
      <c r="AA1417" s="30" t="s">
        <v>1755</v>
      </c>
      <c r="AB1417" s="30" t="s">
        <v>1773</v>
      </c>
    </row>
    <row r="1418" spans="1:28" x14ac:dyDescent="0.2">
      <c r="A1418" s="34" t="s">
        <v>2116</v>
      </c>
      <c r="B1418" s="30" t="s">
        <v>1755</v>
      </c>
      <c r="C1418" s="30" t="s">
        <v>1777</v>
      </c>
      <c r="E1418" s="29" t="s">
        <v>1778</v>
      </c>
      <c r="L1418" s="29" t="s">
        <v>34</v>
      </c>
      <c r="M1418" s="36"/>
      <c r="Z1418" s="35">
        <f t="shared" si="27"/>
        <v>0</v>
      </c>
      <c r="AA1418" s="30" t="s">
        <v>1755</v>
      </c>
      <c r="AB1418" s="30" t="s">
        <v>1777</v>
      </c>
    </row>
    <row r="1419" spans="1:28" x14ac:dyDescent="0.2">
      <c r="A1419" s="26" t="s">
        <v>2117</v>
      </c>
      <c r="B1419" s="30" t="s">
        <v>1755</v>
      </c>
      <c r="C1419" s="30" t="s">
        <v>1777</v>
      </c>
      <c r="E1419" s="29" t="s">
        <v>1779</v>
      </c>
      <c r="L1419" s="29" t="s">
        <v>34</v>
      </c>
      <c r="M1419" s="36"/>
      <c r="Z1419" s="35">
        <f t="shared" si="27"/>
        <v>0</v>
      </c>
      <c r="AA1419" s="30" t="s">
        <v>1755</v>
      </c>
      <c r="AB1419" s="30" t="s">
        <v>1777</v>
      </c>
    </row>
    <row r="1420" spans="1:28" x14ac:dyDescent="0.2">
      <c r="A1420" s="34" t="s">
        <v>2118</v>
      </c>
      <c r="B1420" s="30" t="s">
        <v>1755</v>
      </c>
      <c r="C1420" s="30" t="s">
        <v>1777</v>
      </c>
      <c r="E1420" s="29" t="s">
        <v>1780</v>
      </c>
      <c r="L1420" s="29" t="s">
        <v>34</v>
      </c>
      <c r="M1420" s="36"/>
      <c r="Z1420" s="35">
        <f t="shared" si="27"/>
        <v>0</v>
      </c>
      <c r="AA1420" s="30" t="s">
        <v>1755</v>
      </c>
      <c r="AB1420" s="30" t="s">
        <v>1777</v>
      </c>
    </row>
    <row r="1421" spans="1:28" x14ac:dyDescent="0.2">
      <c r="A1421" s="34" t="s">
        <v>3913</v>
      </c>
      <c r="B1421" s="30" t="s">
        <v>3425</v>
      </c>
      <c r="C1421" s="30" t="s">
        <v>3430</v>
      </c>
      <c r="E1421" s="29" t="s">
        <v>3431</v>
      </c>
      <c r="K1421" s="29" t="s">
        <v>330</v>
      </c>
      <c r="L1421" s="29" t="s">
        <v>0</v>
      </c>
      <c r="M1421" s="36" t="s">
        <v>751</v>
      </c>
      <c r="Z1421" s="35" t="str">
        <f t="shared" si="27"/>
        <v>Myrmica</v>
      </c>
      <c r="AA1421" s="30" t="s">
        <v>3425</v>
      </c>
      <c r="AB1421" s="30" t="s">
        <v>3430</v>
      </c>
    </row>
    <row r="1422" spans="1:28" x14ac:dyDescent="0.2">
      <c r="A1422" s="34" t="s">
        <v>3931</v>
      </c>
      <c r="B1422" s="30" t="s">
        <v>3425</v>
      </c>
      <c r="C1422" s="30" t="s">
        <v>3458</v>
      </c>
      <c r="E1422" s="29" t="s">
        <v>3459</v>
      </c>
      <c r="L1422" s="29" t="s">
        <v>119</v>
      </c>
      <c r="M1422" s="36"/>
      <c r="Z1422" s="35">
        <f t="shared" si="27"/>
        <v>0</v>
      </c>
      <c r="AA1422" s="30" t="s">
        <v>3425</v>
      </c>
      <c r="AB1422" s="30" t="s">
        <v>3458</v>
      </c>
    </row>
    <row r="1423" spans="1:28" x14ac:dyDescent="0.2">
      <c r="A1423" s="34" t="s">
        <v>3914</v>
      </c>
      <c r="B1423" s="30" t="s">
        <v>3425</v>
      </c>
      <c r="C1423" s="30" t="s">
        <v>3433</v>
      </c>
      <c r="E1423" s="29" t="s">
        <v>3432</v>
      </c>
      <c r="F1423" s="29" t="s">
        <v>4191</v>
      </c>
      <c r="J1423" s="48"/>
      <c r="K1423" s="48"/>
      <c r="L1423" s="48" t="s">
        <v>0</v>
      </c>
      <c r="M1423" s="49"/>
      <c r="N1423" s="48"/>
      <c r="O1423" s="48"/>
      <c r="Z1423" s="35">
        <f t="shared" si="27"/>
        <v>0</v>
      </c>
      <c r="AA1423" s="30" t="s">
        <v>3425</v>
      </c>
      <c r="AB1423" s="30" t="s">
        <v>3433</v>
      </c>
    </row>
    <row r="1424" spans="1:28" x14ac:dyDescent="0.2">
      <c r="A1424" s="34" t="s">
        <v>3918</v>
      </c>
      <c r="B1424" s="30" t="s">
        <v>3425</v>
      </c>
      <c r="C1424" s="30" t="s">
        <v>3440</v>
      </c>
      <c r="E1424" s="29" t="s">
        <v>3441</v>
      </c>
      <c r="K1424" s="29" t="s">
        <v>330</v>
      </c>
      <c r="L1424" s="29" t="s">
        <v>110</v>
      </c>
      <c r="M1424" s="36" t="s">
        <v>694</v>
      </c>
      <c r="N1424" s="30">
        <v>2019</v>
      </c>
      <c r="Z1424" s="35" t="str">
        <f t="shared" si="27"/>
        <v>Manica</v>
      </c>
      <c r="AA1424" s="30" t="s">
        <v>3425</v>
      </c>
      <c r="AB1424" s="30" t="s">
        <v>3440</v>
      </c>
    </row>
    <row r="1425" spans="1:28" x14ac:dyDescent="0.2">
      <c r="A1425" s="34" t="s">
        <v>3916</v>
      </c>
      <c r="B1425" s="30" t="s">
        <v>3425</v>
      </c>
      <c r="C1425" s="30" t="s">
        <v>3436</v>
      </c>
      <c r="E1425" s="29" t="s">
        <v>3437</v>
      </c>
      <c r="F1425" s="29" t="s">
        <v>4191</v>
      </c>
      <c r="J1425" s="48"/>
      <c r="K1425" s="48"/>
      <c r="L1425" s="48" t="s">
        <v>0</v>
      </c>
      <c r="M1425" s="49"/>
      <c r="N1425" s="48"/>
      <c r="O1425" s="48"/>
      <c r="Z1425" s="35">
        <f t="shared" si="27"/>
        <v>0</v>
      </c>
      <c r="AA1425" s="30" t="s">
        <v>3425</v>
      </c>
      <c r="AB1425" s="30" t="s">
        <v>3436</v>
      </c>
    </row>
    <row r="1426" spans="1:28" x14ac:dyDescent="0.2">
      <c r="A1426" s="34" t="s">
        <v>3917</v>
      </c>
      <c r="B1426" s="30" t="s">
        <v>3425</v>
      </c>
      <c r="C1426" s="30" t="s">
        <v>3438</v>
      </c>
      <c r="E1426" s="29" t="s">
        <v>3439</v>
      </c>
      <c r="F1426" s="29" t="s">
        <v>4191</v>
      </c>
      <c r="J1426" s="48"/>
      <c r="K1426" s="48"/>
      <c r="L1426" s="48" t="s">
        <v>0</v>
      </c>
      <c r="M1426" s="49"/>
      <c r="N1426" s="48"/>
      <c r="O1426" s="48"/>
      <c r="Z1426" s="35">
        <f t="shared" si="27"/>
        <v>0</v>
      </c>
      <c r="AA1426" s="30" t="s">
        <v>3425</v>
      </c>
      <c r="AB1426" s="30" t="s">
        <v>3438</v>
      </c>
    </row>
    <row r="1427" spans="1:28" x14ac:dyDescent="0.2">
      <c r="A1427" s="34" t="s">
        <v>3915</v>
      </c>
      <c r="B1427" s="30" t="s">
        <v>3425</v>
      </c>
      <c r="C1427" s="30" t="s">
        <v>3434</v>
      </c>
      <c r="E1427" s="29" t="s">
        <v>3435</v>
      </c>
      <c r="F1427" s="29" t="s">
        <v>4191</v>
      </c>
      <c r="J1427" s="48"/>
      <c r="K1427" s="48"/>
      <c r="L1427" s="48" t="s">
        <v>0</v>
      </c>
      <c r="M1427" s="48"/>
      <c r="N1427" s="48"/>
      <c r="Q1427" s="49" t="s">
        <v>3442</v>
      </c>
      <c r="Z1427" s="35">
        <f t="shared" si="27"/>
        <v>0</v>
      </c>
      <c r="AA1427" s="30" t="s">
        <v>3425</v>
      </c>
      <c r="AB1427" s="30" t="s">
        <v>3434</v>
      </c>
    </row>
    <row r="1428" spans="1:28" x14ac:dyDescent="0.2">
      <c r="A1428" s="34" t="s">
        <v>3932</v>
      </c>
      <c r="B1428" s="30" t="s">
        <v>3425</v>
      </c>
      <c r="C1428" s="30" t="s">
        <v>3460</v>
      </c>
      <c r="E1428" s="29" t="s">
        <v>3461</v>
      </c>
      <c r="L1428" s="29" t="s">
        <v>2</v>
      </c>
      <c r="M1428" s="36"/>
      <c r="Z1428" s="35">
        <f t="shared" si="27"/>
        <v>0</v>
      </c>
      <c r="AA1428" s="30" t="s">
        <v>3425</v>
      </c>
      <c r="AB1428" s="30" t="s">
        <v>3460</v>
      </c>
    </row>
    <row r="1429" spans="1:28" x14ac:dyDescent="0.2">
      <c r="A1429" s="34" t="s">
        <v>3933</v>
      </c>
      <c r="B1429" s="30" t="s">
        <v>3425</v>
      </c>
      <c r="C1429" s="30" t="s">
        <v>3460</v>
      </c>
      <c r="E1429" s="29" t="s">
        <v>3462</v>
      </c>
      <c r="L1429" s="29" t="s">
        <v>22</v>
      </c>
      <c r="M1429" s="36"/>
      <c r="Z1429" s="35">
        <f t="shared" si="27"/>
        <v>0</v>
      </c>
      <c r="AA1429" s="30" t="s">
        <v>3425</v>
      </c>
      <c r="AB1429" s="30" t="s">
        <v>3460</v>
      </c>
    </row>
    <row r="1430" spans="1:28" x14ac:dyDescent="0.2">
      <c r="A1430" s="34" t="s">
        <v>3934</v>
      </c>
      <c r="B1430" s="30" t="s">
        <v>3425</v>
      </c>
      <c r="C1430" s="30" t="s">
        <v>3460</v>
      </c>
      <c r="D1430" s="29" t="s">
        <v>3741</v>
      </c>
      <c r="E1430" s="29" t="s">
        <v>3463</v>
      </c>
      <c r="L1430" s="29" t="s">
        <v>22</v>
      </c>
      <c r="M1430" s="36"/>
      <c r="Z1430" s="35">
        <f t="shared" si="27"/>
        <v>0</v>
      </c>
      <c r="AA1430" s="30" t="s">
        <v>3425</v>
      </c>
      <c r="AB1430" s="30" t="s">
        <v>3460</v>
      </c>
    </row>
    <row r="1431" spans="1:28" x14ac:dyDescent="0.2">
      <c r="A1431" s="34" t="s">
        <v>3912</v>
      </c>
      <c r="B1431" s="30" t="s">
        <v>3425</v>
      </c>
      <c r="C1431" s="30" t="s">
        <v>3428</v>
      </c>
      <c r="E1431" s="29" t="s">
        <v>3429</v>
      </c>
      <c r="K1431" s="29" t="s">
        <v>330</v>
      </c>
      <c r="L1431" s="29" t="s">
        <v>0</v>
      </c>
      <c r="M1431" s="36" t="s">
        <v>756</v>
      </c>
      <c r="Z1431" s="35" t="str">
        <f t="shared" ref="Z1431:Z1460" si="28">IF(LEFT(M1431,4)=LEFT(L1431,4),L1431,0)</f>
        <v>Myrmica</v>
      </c>
      <c r="AA1431" s="30" t="s">
        <v>3425</v>
      </c>
      <c r="AB1431" s="30" t="s">
        <v>3428</v>
      </c>
    </row>
    <row r="1432" spans="1:28" x14ac:dyDescent="0.2">
      <c r="A1432" s="34" t="s">
        <v>3919</v>
      </c>
      <c r="B1432" s="30" t="s">
        <v>3425</v>
      </c>
      <c r="C1432" s="30" t="s">
        <v>3443</v>
      </c>
      <c r="E1432" s="29" t="s">
        <v>3444</v>
      </c>
      <c r="L1432" s="29" t="s">
        <v>22</v>
      </c>
      <c r="M1432" s="36"/>
      <c r="Z1432" s="35">
        <f t="shared" si="28"/>
        <v>0</v>
      </c>
      <c r="AA1432" s="30" t="s">
        <v>3425</v>
      </c>
      <c r="AB1432" s="30" t="s">
        <v>3443</v>
      </c>
    </row>
    <row r="1433" spans="1:28" x14ac:dyDescent="0.2">
      <c r="A1433" s="34" t="s">
        <v>3920</v>
      </c>
      <c r="B1433" s="30" t="s">
        <v>3425</v>
      </c>
      <c r="C1433" s="30" t="s">
        <v>3443</v>
      </c>
      <c r="E1433" s="29" t="s">
        <v>3445</v>
      </c>
      <c r="L1433" s="29" t="s">
        <v>22</v>
      </c>
      <c r="M1433" s="36"/>
      <c r="Z1433" s="35">
        <f t="shared" si="28"/>
        <v>0</v>
      </c>
      <c r="AA1433" s="30" t="s">
        <v>3425</v>
      </c>
      <c r="AB1433" s="30" t="s">
        <v>3443</v>
      </c>
    </row>
    <row r="1434" spans="1:28" x14ac:dyDescent="0.2">
      <c r="A1434" s="34" t="s">
        <v>3921</v>
      </c>
      <c r="B1434" s="30" t="s">
        <v>3425</v>
      </c>
      <c r="C1434" s="30" t="s">
        <v>3443</v>
      </c>
      <c r="E1434" s="29" t="s">
        <v>3446</v>
      </c>
      <c r="L1434" s="29" t="s">
        <v>22</v>
      </c>
      <c r="M1434" s="36"/>
      <c r="Z1434" s="35">
        <f t="shared" si="28"/>
        <v>0</v>
      </c>
      <c r="AA1434" s="30" t="s">
        <v>3425</v>
      </c>
      <c r="AB1434" s="30" t="s">
        <v>3443</v>
      </c>
    </row>
    <row r="1435" spans="1:28" x14ac:dyDescent="0.2">
      <c r="A1435" s="34" t="s">
        <v>3922</v>
      </c>
      <c r="B1435" s="30" t="s">
        <v>3425</v>
      </c>
      <c r="C1435" s="30" t="s">
        <v>3443</v>
      </c>
      <c r="E1435" s="29" t="s">
        <v>3447</v>
      </c>
      <c r="L1435" s="29" t="s">
        <v>22</v>
      </c>
      <c r="M1435" s="36"/>
      <c r="Z1435" s="35">
        <f t="shared" si="28"/>
        <v>0</v>
      </c>
      <c r="AA1435" s="30" t="s">
        <v>3425</v>
      </c>
      <c r="AB1435" s="30" t="s">
        <v>3443</v>
      </c>
    </row>
    <row r="1436" spans="1:28" x14ac:dyDescent="0.2">
      <c r="A1436" s="34" t="s">
        <v>3923</v>
      </c>
      <c r="B1436" s="30" t="s">
        <v>3425</v>
      </c>
      <c r="C1436" s="30" t="s">
        <v>3443</v>
      </c>
      <c r="E1436" s="29" t="s">
        <v>3448</v>
      </c>
      <c r="L1436" s="29" t="s">
        <v>22</v>
      </c>
      <c r="M1436" s="36"/>
      <c r="Z1436" s="35">
        <f t="shared" si="28"/>
        <v>0</v>
      </c>
      <c r="AA1436" s="30" t="s">
        <v>3425</v>
      </c>
      <c r="AB1436" s="30" t="s">
        <v>3443</v>
      </c>
    </row>
    <row r="1437" spans="1:28" x14ac:dyDescent="0.2">
      <c r="A1437" s="34" t="s">
        <v>3924</v>
      </c>
      <c r="B1437" s="30" t="s">
        <v>3425</v>
      </c>
      <c r="C1437" s="30" t="s">
        <v>3443</v>
      </c>
      <c r="E1437" s="29" t="s">
        <v>3449</v>
      </c>
      <c r="L1437" s="29" t="s">
        <v>22</v>
      </c>
      <c r="M1437" s="36"/>
      <c r="Z1437" s="35">
        <f t="shared" si="28"/>
        <v>0</v>
      </c>
      <c r="AA1437" s="30" t="s">
        <v>3425</v>
      </c>
      <c r="AB1437" s="30" t="s">
        <v>3443</v>
      </c>
    </row>
    <row r="1438" spans="1:28" x14ac:dyDescent="0.2">
      <c r="A1438" s="34" t="s">
        <v>3925</v>
      </c>
      <c r="B1438" s="30" t="s">
        <v>3425</v>
      </c>
      <c r="C1438" s="30" t="s">
        <v>3443</v>
      </c>
      <c r="E1438" s="29" t="s">
        <v>3450</v>
      </c>
      <c r="L1438" s="29" t="s">
        <v>2</v>
      </c>
      <c r="M1438" s="36"/>
      <c r="Z1438" s="35">
        <f t="shared" si="28"/>
        <v>0</v>
      </c>
      <c r="AA1438" s="30" t="s">
        <v>3425</v>
      </c>
      <c r="AB1438" s="30" t="s">
        <v>3443</v>
      </c>
    </row>
    <row r="1439" spans="1:28" x14ac:dyDescent="0.2">
      <c r="A1439" s="34" t="s">
        <v>3926</v>
      </c>
      <c r="B1439" s="30" t="s">
        <v>3425</v>
      </c>
      <c r="C1439" s="30" t="s">
        <v>3443</v>
      </c>
      <c r="E1439" s="29" t="s">
        <v>3451</v>
      </c>
      <c r="L1439" s="29" t="s">
        <v>2</v>
      </c>
      <c r="M1439" s="36"/>
      <c r="Z1439" s="35">
        <f t="shared" si="28"/>
        <v>0</v>
      </c>
      <c r="AA1439" s="30" t="s">
        <v>3425</v>
      </c>
      <c r="AB1439" s="30" t="s">
        <v>3443</v>
      </c>
    </row>
    <row r="1440" spans="1:28" x14ac:dyDescent="0.2">
      <c r="A1440" s="34" t="s">
        <v>3927</v>
      </c>
      <c r="B1440" s="30" t="s">
        <v>3425</v>
      </c>
      <c r="C1440" s="30" t="s">
        <v>3443</v>
      </c>
      <c r="E1440" s="29" t="s">
        <v>3452</v>
      </c>
      <c r="L1440" s="38" t="s">
        <v>432</v>
      </c>
      <c r="M1440" s="36"/>
      <c r="Z1440" s="35">
        <f t="shared" si="28"/>
        <v>0</v>
      </c>
      <c r="AA1440" s="30" t="s">
        <v>3425</v>
      </c>
      <c r="AB1440" s="30" t="s">
        <v>3443</v>
      </c>
    </row>
    <row r="1441" spans="1:28" x14ac:dyDescent="0.2">
      <c r="A1441" s="34" t="s">
        <v>3929</v>
      </c>
      <c r="B1441" s="30" t="s">
        <v>3425</v>
      </c>
      <c r="C1441" s="30" t="s">
        <v>3455</v>
      </c>
      <c r="E1441" s="29" t="s">
        <v>3456</v>
      </c>
      <c r="L1441" s="38" t="s">
        <v>432</v>
      </c>
      <c r="M1441" s="36"/>
      <c r="Z1441" s="35">
        <f t="shared" si="28"/>
        <v>0</v>
      </c>
      <c r="AA1441" s="30" t="s">
        <v>3425</v>
      </c>
      <c r="AB1441" s="30" t="s">
        <v>3455</v>
      </c>
    </row>
    <row r="1442" spans="1:28" x14ac:dyDescent="0.2">
      <c r="A1442" s="34" t="s">
        <v>3930</v>
      </c>
      <c r="B1442" s="30" t="s">
        <v>3425</v>
      </c>
      <c r="C1442" s="30" t="s">
        <v>3455</v>
      </c>
      <c r="E1442" s="29" t="s">
        <v>3457</v>
      </c>
      <c r="L1442" s="38" t="s">
        <v>432</v>
      </c>
      <c r="M1442" s="36"/>
      <c r="Z1442" s="35">
        <f t="shared" si="28"/>
        <v>0</v>
      </c>
      <c r="AA1442" s="30" t="s">
        <v>3425</v>
      </c>
      <c r="AB1442" s="30" t="s">
        <v>3455</v>
      </c>
    </row>
    <row r="1443" spans="1:28" x14ac:dyDescent="0.2">
      <c r="A1443" s="34" t="s">
        <v>3928</v>
      </c>
      <c r="B1443" s="30" t="s">
        <v>3425</v>
      </c>
      <c r="C1443" s="30" t="s">
        <v>3453</v>
      </c>
      <c r="E1443" s="29" t="s">
        <v>3454</v>
      </c>
      <c r="L1443" s="38" t="s">
        <v>432</v>
      </c>
      <c r="M1443" s="36"/>
      <c r="Z1443" s="35">
        <f t="shared" si="28"/>
        <v>0</v>
      </c>
      <c r="AA1443" s="30" t="s">
        <v>3425</v>
      </c>
      <c r="AB1443" s="30" t="s">
        <v>3453</v>
      </c>
    </row>
    <row r="1444" spans="1:28" x14ac:dyDescent="0.2">
      <c r="A1444" s="34" t="s">
        <v>14</v>
      </c>
      <c r="B1444" s="30" t="s">
        <v>3425</v>
      </c>
      <c r="C1444" s="30" t="s">
        <v>3426</v>
      </c>
      <c r="E1444" s="29" t="s">
        <v>3427</v>
      </c>
      <c r="L1444" s="29" t="s">
        <v>22</v>
      </c>
      <c r="M1444" s="36"/>
      <c r="Z1444" s="35">
        <f t="shared" si="28"/>
        <v>0</v>
      </c>
      <c r="AA1444" s="30" t="s">
        <v>3425</v>
      </c>
      <c r="AB1444" s="30" t="s">
        <v>3426</v>
      </c>
    </row>
    <row r="1445" spans="1:28" x14ac:dyDescent="0.2">
      <c r="Z1445" s="35">
        <f t="shared" si="28"/>
        <v>0</v>
      </c>
    </row>
    <row r="1446" spans="1:28" x14ac:dyDescent="0.2">
      <c r="Z1446" s="35">
        <f t="shared" si="28"/>
        <v>0</v>
      </c>
    </row>
    <row r="1447" spans="1:28" x14ac:dyDescent="0.2">
      <c r="Z1447" s="35">
        <f t="shared" si="28"/>
        <v>0</v>
      </c>
    </row>
    <row r="1448" spans="1:28" x14ac:dyDescent="0.2">
      <c r="Z1448" s="35">
        <f t="shared" si="28"/>
        <v>0</v>
      </c>
    </row>
    <row r="1449" spans="1:28" x14ac:dyDescent="0.2">
      <c r="Z1449" s="35">
        <f t="shared" si="28"/>
        <v>0</v>
      </c>
    </row>
    <row r="1450" spans="1:28" x14ac:dyDescent="0.2">
      <c r="Z1450" s="35">
        <f t="shared" si="28"/>
        <v>0</v>
      </c>
    </row>
    <row r="1451" spans="1:28" x14ac:dyDescent="0.2">
      <c r="Z1451" s="35">
        <f t="shared" si="28"/>
        <v>0</v>
      </c>
    </row>
    <row r="1452" spans="1:28" x14ac:dyDescent="0.2">
      <c r="Z1452" s="35">
        <f t="shared" si="28"/>
        <v>0</v>
      </c>
    </row>
    <row r="1453" spans="1:28" x14ac:dyDescent="0.2">
      <c r="Z1453" s="35">
        <f t="shared" si="28"/>
        <v>0</v>
      </c>
    </row>
    <row r="1454" spans="1:28" x14ac:dyDescent="0.2">
      <c r="Z1454" s="35">
        <f t="shared" si="28"/>
        <v>0</v>
      </c>
    </row>
    <row r="1455" spans="1:28" x14ac:dyDescent="0.2">
      <c r="Z1455" s="35">
        <f t="shared" si="28"/>
        <v>0</v>
      </c>
    </row>
    <row r="1456" spans="1:28" x14ac:dyDescent="0.2">
      <c r="Z1456" s="35">
        <f t="shared" si="28"/>
        <v>0</v>
      </c>
    </row>
    <row r="1457" spans="26:26" x14ac:dyDescent="0.2">
      <c r="Z1457" s="35">
        <f t="shared" si="28"/>
        <v>0</v>
      </c>
    </row>
    <row r="1458" spans="26:26" x14ac:dyDescent="0.2">
      <c r="Z1458" s="35">
        <f t="shared" si="28"/>
        <v>0</v>
      </c>
    </row>
    <row r="1459" spans="26:26" x14ac:dyDescent="0.2">
      <c r="Z1459" s="35">
        <f t="shared" si="28"/>
        <v>0</v>
      </c>
    </row>
    <row r="1460" spans="26:26" x14ac:dyDescent="0.2">
      <c r="Z1460" s="35">
        <f t="shared" si="28"/>
        <v>0</v>
      </c>
    </row>
  </sheetData>
  <autoFilter ref="A1:X1444" xr:uid="{E62DE4DC-2EAC-994C-B127-E58ED8BCBB64}">
    <sortState ref="A2:X1444">
      <sortCondition ref="E1:E1444"/>
    </sortState>
  </autoFilter>
  <sortState ref="A2:X1444">
    <sortCondition ref="B1388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"/>
  <sheetViews>
    <sheetView workbookViewId="0">
      <selection activeCell="E37" sqref="E37"/>
    </sheetView>
  </sheetViews>
  <sheetFormatPr baseColWidth="10" defaultColWidth="9.1640625" defaultRowHeight="15" x14ac:dyDescent="0.2"/>
  <cols>
    <col min="1" max="1" width="29.5" style="2" customWidth="1"/>
    <col min="2" max="2" width="5.83203125" style="2" customWidth="1"/>
    <col min="3" max="3" width="20.1640625" style="2" bestFit="1" customWidth="1"/>
    <col min="4" max="4" width="9.1640625" style="2"/>
    <col min="5" max="5" width="15.5" style="2" bestFit="1" customWidth="1"/>
    <col min="6" max="6" width="29.33203125" style="2" bestFit="1" customWidth="1"/>
    <col min="7" max="16384" width="9.1640625" style="2"/>
  </cols>
  <sheetData>
    <row r="1" spans="1:3" x14ac:dyDescent="0.2">
      <c r="C1" s="2" t="s">
        <v>4119</v>
      </c>
    </row>
    <row r="2" spans="1:3" x14ac:dyDescent="0.2">
      <c r="A2" s="2" t="s">
        <v>3196</v>
      </c>
      <c r="B2" s="2">
        <f>COUNTIF(Transfer!L:L, "Myrmica")</f>
        <v>310</v>
      </c>
      <c r="C2" s="2">
        <f>COUNTIF(Transfer!Z:Z, "Myrmica")</f>
        <v>220</v>
      </c>
    </row>
    <row r="5" spans="1:3" x14ac:dyDescent="0.2">
      <c r="A5" s="2" t="s">
        <v>3197</v>
      </c>
      <c r="B5" s="2">
        <f>COUNTIF(Transfer!L:L, "Yellow Lasius")</f>
        <v>145</v>
      </c>
      <c r="C5" s="2">
        <f>COUNTIF(Transfer!M:M, "Lasi_flav")</f>
        <v>36</v>
      </c>
    </row>
    <row r="6" spans="1:3" x14ac:dyDescent="0.2">
      <c r="A6" s="2" t="s">
        <v>3754</v>
      </c>
      <c r="B6" s="2">
        <f>COUNTIF(Transfer!L:L, "Lasius")</f>
        <v>279</v>
      </c>
      <c r="C6" s="2">
        <f>COUNTIF(Transfer!Z:Z, "Lasius")</f>
        <v>101</v>
      </c>
    </row>
    <row r="9" spans="1:3" x14ac:dyDescent="0.2">
      <c r="A9" s="2" t="s">
        <v>115</v>
      </c>
      <c r="B9" s="2">
        <f>COUNTIF(Transfer!L:L, "Temnothorax")</f>
        <v>79</v>
      </c>
      <c r="C9" s="2">
        <f>COUNTIF(Transfer!Z:Z, "Temnothorax")</f>
        <v>9</v>
      </c>
    </row>
    <row r="10" spans="1:3" x14ac:dyDescent="0.2">
      <c r="A10" s="2" t="s">
        <v>1143</v>
      </c>
      <c r="B10" s="2">
        <f>COUNTIF(Transfer!L:L, "Lepto/Temno")</f>
        <v>4</v>
      </c>
      <c r="C10" s="2">
        <f>COUNTIF(Transfer!Z:Z, "Lepto/Temno")</f>
        <v>0</v>
      </c>
    </row>
    <row r="11" spans="1:3" x14ac:dyDescent="0.2">
      <c r="A11" s="2" t="s">
        <v>21</v>
      </c>
      <c r="B11" s="2">
        <f>COUNTIF(Transfer!L:L, "Leptothorax")</f>
        <v>5</v>
      </c>
      <c r="C11" s="2">
        <f>COUNTIF(Transfer!Z:Z, "Leptothorax")</f>
        <v>2</v>
      </c>
    </row>
    <row r="13" spans="1:3" x14ac:dyDescent="0.2">
      <c r="A13" s="2" t="s">
        <v>119</v>
      </c>
      <c r="B13" s="2">
        <f>COUNTIF(Transfer!L:L, "Tapinoma")</f>
        <v>11</v>
      </c>
      <c r="C13" s="2">
        <f>COUNTIF(Transfer!Z:Z, "Tapinoma")</f>
        <v>0</v>
      </c>
    </row>
    <row r="15" spans="1:3" x14ac:dyDescent="0.2">
      <c r="A15" s="2" t="s">
        <v>432</v>
      </c>
      <c r="B15" s="2">
        <f>COUNTIF(Transfer!L:L, "Formica")</f>
        <v>203</v>
      </c>
      <c r="C15" s="2">
        <f>COUNTIF(Transfer!Z:Z, "Formica")</f>
        <v>126</v>
      </c>
    </row>
    <row r="16" spans="1:3" x14ac:dyDescent="0.2">
      <c r="A16" s="2" t="s">
        <v>34</v>
      </c>
      <c r="B16" s="2">
        <f>COUNTIF(Transfer!L:L, "Coptoformica")</f>
        <v>140</v>
      </c>
      <c r="C16" s="2">
        <f>COUNTIF(Transfer!Z:Z, "Coptoformica")</f>
        <v>0</v>
      </c>
    </row>
    <row r="17" spans="1:3" x14ac:dyDescent="0.2">
      <c r="A17" s="2" t="s">
        <v>2</v>
      </c>
      <c r="B17" s="2">
        <f>COUNTIF(Transfer!L:L, "Serviformica")</f>
        <v>93</v>
      </c>
      <c r="C17" s="2">
        <f>COUNTIF(Transfer!Z:Z, "Serviformica")</f>
        <v>0</v>
      </c>
    </row>
    <row r="18" spans="1:3" x14ac:dyDescent="0.2">
      <c r="A18" s="2" t="s">
        <v>12</v>
      </c>
      <c r="B18" s="2">
        <f>COUNTIF(Transfer!L:L, "Formica SS")</f>
        <v>36</v>
      </c>
      <c r="C18" s="2">
        <f>COUNTIF(Transfer!Z:Z, "Formica SS")</f>
        <v>0</v>
      </c>
    </row>
    <row r="20" spans="1:3" x14ac:dyDescent="0.2">
      <c r="A20" s="2" t="s">
        <v>33</v>
      </c>
      <c r="B20" s="2">
        <f>COUNTIF(Transfer!L:L, "Camponotus")</f>
        <v>8</v>
      </c>
      <c r="C20" s="2">
        <f>COUNTIF(Transfer!Z:Z, "Camponotus")</f>
        <v>1</v>
      </c>
    </row>
    <row r="22" spans="1:3" x14ac:dyDescent="0.2">
      <c r="A22" s="2" t="s">
        <v>29</v>
      </c>
      <c r="B22" s="2">
        <f>COUNTIF(Transfer!L:L, "Tetramorium")</f>
        <v>64</v>
      </c>
      <c r="C22" s="2">
        <f>COUNTIF(Transfer!Z:Z, "Tetramorium")</f>
        <v>0</v>
      </c>
    </row>
    <row r="24" spans="1:3" x14ac:dyDescent="0.2">
      <c r="A24" s="2" t="s">
        <v>1116</v>
      </c>
      <c r="B24" s="2">
        <f>COUNTIF(Transfer!L:L, "Manica")</f>
        <v>18</v>
      </c>
      <c r="C24" s="2">
        <f>COUNTIF(Transfer!Z:Z, "Manica")</f>
        <v>18</v>
      </c>
    </row>
    <row r="25" spans="1:3" x14ac:dyDescent="0.2">
      <c r="A25" s="2" t="s">
        <v>3753</v>
      </c>
      <c r="B25" s="2">
        <f>COUNTIF(Transfer!L:L, "Solenopsis")</f>
        <v>30</v>
      </c>
      <c r="C25" s="2">
        <f>COUNTIF(Transfer!Z:Z, "Solenopsis")</f>
        <v>30</v>
      </c>
    </row>
    <row r="26" spans="1:3" x14ac:dyDescent="0.2">
      <c r="A26" s="2" t="s">
        <v>548</v>
      </c>
      <c r="B26" s="2">
        <f>COUNTIF(Transfer!L:L, "Formicoxenus")</f>
        <v>3</v>
      </c>
      <c r="C26" s="2">
        <f>B26</f>
        <v>3</v>
      </c>
    </row>
    <row r="27" spans="1:3" x14ac:dyDescent="0.2">
      <c r="A27" s="2" t="s">
        <v>343</v>
      </c>
      <c r="B27" s="2">
        <f>COUNTIF(Transfer!L:L, "Aphaenogaster")</f>
        <v>2</v>
      </c>
      <c r="C27" s="2">
        <f>COUNTIF(Transfer!Z:Z, "Aphaenogaster")</f>
        <v>2</v>
      </c>
    </row>
    <row r="28" spans="1:3" x14ac:dyDescent="0.2">
      <c r="A28" s="2" t="s">
        <v>710</v>
      </c>
      <c r="B28" s="2">
        <f>COUNTIF(Transfer!L:L, "Myrmecina")</f>
        <v>2</v>
      </c>
      <c r="C28" s="2">
        <f>COUNTIF(Transfer!Z:Z, "Myrmecina")</f>
        <v>2</v>
      </c>
    </row>
    <row r="29" spans="1:3" x14ac:dyDescent="0.2">
      <c r="A29" s="2" t="s">
        <v>176</v>
      </c>
      <c r="B29" s="2">
        <f>COUNTIF(Transfer!L:L, "Colobopsis")</f>
        <v>2</v>
      </c>
      <c r="C29" s="2">
        <f>COUNTIF(Transfer!Z:Z, "Colobopsis")</f>
        <v>2</v>
      </c>
    </row>
    <row r="30" spans="1:3" x14ac:dyDescent="0.2">
      <c r="A30" s="33"/>
      <c r="B30" s="33"/>
      <c r="C30" s="33"/>
    </row>
    <row r="31" spans="1:3" x14ac:dyDescent="0.2">
      <c r="B31" s="2">
        <f>SUM(B2:B29)</f>
        <v>1434</v>
      </c>
      <c r="C31" s="2">
        <f>SUM(C2:C30)</f>
        <v>552</v>
      </c>
    </row>
    <row r="32" spans="1:3" x14ac:dyDescent="0.2">
      <c r="C32" s="27">
        <f>C31/B31</f>
        <v>0.38493723849372385</v>
      </c>
    </row>
    <row r="42" spans="2:7" x14ac:dyDescent="0.2">
      <c r="B42" s="8"/>
      <c r="G42"/>
    </row>
    <row r="43" spans="2:7" x14ac:dyDescent="0.2">
      <c r="B43" s="8"/>
      <c r="G43"/>
    </row>
    <row r="44" spans="2:7" x14ac:dyDescent="0.2">
      <c r="B44" s="8"/>
      <c r="G44"/>
    </row>
    <row r="45" spans="2:7" x14ac:dyDescent="0.2">
      <c r="B45" s="8"/>
      <c r="G45"/>
    </row>
    <row r="46" spans="2:7" x14ac:dyDescent="0.2">
      <c r="B46" s="8"/>
      <c r="G46"/>
    </row>
    <row r="47" spans="2:7" x14ac:dyDescent="0.2">
      <c r="B47" s="8"/>
      <c r="G47"/>
    </row>
    <row r="48" spans="2:7" x14ac:dyDescent="0.2">
      <c r="B48" s="8"/>
      <c r="G48"/>
    </row>
    <row r="49" spans="2:7" x14ac:dyDescent="0.2">
      <c r="B49" s="8"/>
      <c r="G49"/>
    </row>
    <row r="50" spans="2:7" x14ac:dyDescent="0.2">
      <c r="B50" s="8"/>
      <c r="G50"/>
    </row>
    <row r="51" spans="2:7" x14ac:dyDescent="0.2">
      <c r="B51" s="8"/>
      <c r="G51"/>
    </row>
    <row r="52" spans="2:7" x14ac:dyDescent="0.2">
      <c r="B52" s="8"/>
      <c r="G52"/>
    </row>
    <row r="53" spans="2:7" x14ac:dyDescent="0.2">
      <c r="B53" s="8"/>
      <c r="G53"/>
    </row>
    <row r="54" spans="2:7" x14ac:dyDescent="0.2">
      <c r="B54" s="8"/>
      <c r="G54"/>
    </row>
    <row r="55" spans="2:7" x14ac:dyDescent="0.2">
      <c r="B55" s="8"/>
      <c r="G55"/>
    </row>
    <row r="56" spans="2:7" x14ac:dyDescent="0.2">
      <c r="B56" s="8"/>
      <c r="G56"/>
    </row>
    <row r="57" spans="2:7" x14ac:dyDescent="0.2">
      <c r="B57" s="8"/>
      <c r="G57"/>
    </row>
    <row r="58" spans="2:7" x14ac:dyDescent="0.2">
      <c r="B58" s="8"/>
      <c r="G58"/>
    </row>
    <row r="59" spans="2:7" x14ac:dyDescent="0.2">
      <c r="B59" s="8"/>
      <c r="G5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97"/>
  <sheetViews>
    <sheetView topLeftCell="A64" workbookViewId="0">
      <selection activeCell="G51" sqref="G51"/>
    </sheetView>
  </sheetViews>
  <sheetFormatPr baseColWidth="10" defaultColWidth="9.1640625" defaultRowHeight="15" x14ac:dyDescent="0.2"/>
  <cols>
    <col min="1" max="1" width="8.5" style="2" bestFit="1" customWidth="1"/>
    <col min="2" max="2" width="13.1640625" style="2" bestFit="1" customWidth="1"/>
    <col min="3" max="3" width="20.1640625" style="2" bestFit="1" customWidth="1"/>
    <col min="4" max="4" width="9.1640625" style="2"/>
    <col min="5" max="5" width="15.5" style="2" bestFit="1" customWidth="1"/>
    <col min="6" max="6" width="29.33203125" style="2" bestFit="1" customWidth="1"/>
    <col min="7" max="7" width="12.33203125" style="2" bestFit="1" customWidth="1"/>
    <col min="8" max="16384" width="9.1640625" style="2"/>
  </cols>
  <sheetData>
    <row r="2" spans="1:7" x14ac:dyDescent="0.2">
      <c r="A2" s="2" t="s">
        <v>0</v>
      </c>
      <c r="B2" s="8" t="s">
        <v>715</v>
      </c>
      <c r="C2" s="2">
        <f>COUNTIF(Transfer!M:M, G2)</f>
        <v>0</v>
      </c>
      <c r="G2" t="s">
        <v>714</v>
      </c>
    </row>
    <row r="3" spans="1:7" x14ac:dyDescent="0.2">
      <c r="A3" s="2" t="s">
        <v>0</v>
      </c>
      <c r="B3" s="8" t="s">
        <v>720</v>
      </c>
      <c r="C3" s="2">
        <f>COUNTIF(Transfer!M:M, G3)</f>
        <v>1</v>
      </c>
      <c r="G3" t="s">
        <v>719</v>
      </c>
    </row>
    <row r="4" spans="1:7" x14ac:dyDescent="0.2">
      <c r="A4" s="2" t="s">
        <v>0</v>
      </c>
      <c r="B4" s="8" t="s">
        <v>725</v>
      </c>
      <c r="C4" s="2">
        <f>COUNTIF(Transfer!M:M, G4)</f>
        <v>0</v>
      </c>
      <c r="G4" t="s">
        <v>724</v>
      </c>
    </row>
    <row r="5" spans="1:7" x14ac:dyDescent="0.2">
      <c r="A5" s="2" t="s">
        <v>0</v>
      </c>
      <c r="B5" s="8" t="s">
        <v>730</v>
      </c>
      <c r="C5" s="2">
        <f>COUNTIF(Transfer!M:M, G5)</f>
        <v>0</v>
      </c>
      <c r="G5" t="s">
        <v>729</v>
      </c>
    </row>
    <row r="6" spans="1:7" x14ac:dyDescent="0.2">
      <c r="A6" s="2" t="s">
        <v>0</v>
      </c>
      <c r="B6" s="8" t="s">
        <v>735</v>
      </c>
      <c r="C6" s="2">
        <f>COUNTIF(Transfer!M:M, G6)</f>
        <v>6</v>
      </c>
      <c r="G6" t="s">
        <v>734</v>
      </c>
    </row>
    <row r="7" spans="1:7" x14ac:dyDescent="0.2">
      <c r="A7" s="2" t="s">
        <v>0</v>
      </c>
      <c r="B7" s="8" t="s">
        <v>739</v>
      </c>
      <c r="C7" s="2">
        <f>COUNTIF(Transfer!M:M, G7)</f>
        <v>11</v>
      </c>
      <c r="G7" t="s">
        <v>738</v>
      </c>
    </row>
    <row r="8" spans="1:7" x14ac:dyDescent="0.2">
      <c r="A8" s="2" t="s">
        <v>0</v>
      </c>
      <c r="B8" s="8" t="s">
        <v>744</v>
      </c>
      <c r="C8" s="2">
        <f>COUNTIF(Transfer!M:M, G8)</f>
        <v>3</v>
      </c>
      <c r="G8" t="s">
        <v>743</v>
      </c>
    </row>
    <row r="9" spans="1:7" x14ac:dyDescent="0.2">
      <c r="A9" s="2" t="s">
        <v>0</v>
      </c>
      <c r="B9" s="8" t="s">
        <v>748</v>
      </c>
      <c r="C9" s="2">
        <f>COUNTIF(Transfer!M:M, G9)</f>
        <v>0</v>
      </c>
      <c r="G9" t="s">
        <v>747</v>
      </c>
    </row>
    <row r="10" spans="1:7" x14ac:dyDescent="0.2">
      <c r="A10" s="2" t="s">
        <v>0</v>
      </c>
      <c r="B10" s="8" t="s">
        <v>752</v>
      </c>
      <c r="C10" s="2">
        <f>COUNTIF(Transfer!M:M, G10)</f>
        <v>25</v>
      </c>
      <c r="G10" t="s">
        <v>751</v>
      </c>
    </row>
    <row r="11" spans="1:7" x14ac:dyDescent="0.2">
      <c r="A11" s="2" t="s">
        <v>0</v>
      </c>
      <c r="B11" s="8" t="s">
        <v>1</v>
      </c>
      <c r="C11" s="2">
        <f>COUNTIF(Transfer!M:M, G11)</f>
        <v>105</v>
      </c>
      <c r="G11" t="s">
        <v>756</v>
      </c>
    </row>
    <row r="12" spans="1:7" x14ac:dyDescent="0.2">
      <c r="A12" s="2" t="s">
        <v>0</v>
      </c>
      <c r="B12" s="8" t="s">
        <v>760</v>
      </c>
      <c r="C12" s="2">
        <f>COUNTIF(Transfer!M:M, G12)</f>
        <v>0</v>
      </c>
      <c r="G12" t="s">
        <v>759</v>
      </c>
    </row>
    <row r="13" spans="1:7" x14ac:dyDescent="0.2">
      <c r="A13" s="2" t="s">
        <v>0</v>
      </c>
      <c r="B13" s="8" t="s">
        <v>764</v>
      </c>
      <c r="C13" s="2">
        <f>COUNTIF(Transfer!M:M, G13)</f>
        <v>19</v>
      </c>
      <c r="G13" t="s">
        <v>763</v>
      </c>
    </row>
    <row r="14" spans="1:7" x14ac:dyDescent="0.2">
      <c r="A14" s="2" t="s">
        <v>0</v>
      </c>
      <c r="B14" s="8" t="s">
        <v>769</v>
      </c>
      <c r="C14" s="2">
        <f>COUNTIF(Transfer!M:M, G14)</f>
        <v>0</v>
      </c>
      <c r="G14" t="s">
        <v>768</v>
      </c>
    </row>
    <row r="15" spans="1:7" x14ac:dyDescent="0.2">
      <c r="A15" s="2" t="s">
        <v>0</v>
      </c>
      <c r="B15" s="8" t="s">
        <v>774</v>
      </c>
      <c r="C15" s="2">
        <f>COUNTIF(Transfer!M:M, G15)</f>
        <v>44</v>
      </c>
      <c r="G15" t="s">
        <v>773</v>
      </c>
    </row>
    <row r="16" spans="1:7" x14ac:dyDescent="0.2">
      <c r="A16" s="2" t="s">
        <v>0</v>
      </c>
      <c r="B16" s="8" t="s">
        <v>778</v>
      </c>
      <c r="C16" s="2">
        <f>COUNTIF(Transfer!M:M, G16)</f>
        <v>6</v>
      </c>
      <c r="G16" t="s">
        <v>777</v>
      </c>
    </row>
    <row r="17" spans="1:7" x14ac:dyDescent="0.2">
      <c r="A17" s="2" t="s">
        <v>0</v>
      </c>
      <c r="B17" s="8" t="s">
        <v>783</v>
      </c>
      <c r="C17" s="2">
        <f>COUNTIF(Transfer!M:M, G17)</f>
        <v>0</v>
      </c>
      <c r="G17" t="s">
        <v>782</v>
      </c>
    </row>
    <row r="18" spans="1:7" x14ac:dyDescent="0.2">
      <c r="A18" s="2" t="s">
        <v>0</v>
      </c>
      <c r="B18" s="8" t="s">
        <v>787</v>
      </c>
      <c r="C18" s="2">
        <f>COUNTIF(Transfer!M:M, G18)</f>
        <v>1</v>
      </c>
      <c r="G18" t="s">
        <v>786</v>
      </c>
    </row>
    <row r="19" spans="1:7" x14ac:dyDescent="0.2">
      <c r="A19" s="2" t="s">
        <v>0</v>
      </c>
      <c r="B19" s="8" t="s">
        <v>791</v>
      </c>
      <c r="C19" s="2">
        <f>COUNTIF(Transfer!M:M, G19)</f>
        <v>0</v>
      </c>
      <c r="G19" t="s">
        <v>790</v>
      </c>
    </row>
    <row r="22" spans="1:7" x14ac:dyDescent="0.2">
      <c r="A22" s="8" t="s">
        <v>432</v>
      </c>
      <c r="B22" s="8" t="s">
        <v>433</v>
      </c>
      <c r="C22" s="2">
        <f>COUNTIF(Transfer!M:M, G22)</f>
        <v>0</v>
      </c>
      <c r="G22" t="s">
        <v>431</v>
      </c>
    </row>
    <row r="23" spans="1:7" x14ac:dyDescent="0.2">
      <c r="A23" s="8" t="s">
        <v>432</v>
      </c>
      <c r="B23" s="8" t="s">
        <v>438</v>
      </c>
      <c r="C23" s="2">
        <f>COUNTIF(Transfer!M:M, G23)</f>
        <v>0</v>
      </c>
      <c r="G23" t="s">
        <v>437</v>
      </c>
    </row>
    <row r="24" spans="1:7" x14ac:dyDescent="0.2">
      <c r="A24" s="8" t="s">
        <v>432</v>
      </c>
      <c r="B24" s="8" t="s">
        <v>443</v>
      </c>
      <c r="C24" s="2">
        <f>COUNTIF(Transfer!M:M, G24)</f>
        <v>0</v>
      </c>
      <c r="G24" t="s">
        <v>442</v>
      </c>
    </row>
    <row r="25" spans="1:7" x14ac:dyDescent="0.2">
      <c r="A25" s="10" t="s">
        <v>432</v>
      </c>
      <c r="B25" s="9" t="s">
        <v>448</v>
      </c>
      <c r="C25" s="2">
        <f>COUNTIF(Transfer!M:M, G25)</f>
        <v>0</v>
      </c>
      <c r="G25" t="s">
        <v>447</v>
      </c>
    </row>
    <row r="26" spans="1:7" x14ac:dyDescent="0.2">
      <c r="A26" s="8" t="s">
        <v>432</v>
      </c>
      <c r="B26" s="8" t="s">
        <v>453</v>
      </c>
      <c r="C26" s="2">
        <f>COUNTIF(Transfer!M:M, G26)</f>
        <v>7</v>
      </c>
      <c r="G26" t="s">
        <v>452</v>
      </c>
    </row>
    <row r="27" spans="1:7" x14ac:dyDescent="0.2">
      <c r="A27" s="8" t="s">
        <v>432</v>
      </c>
      <c r="B27" s="8" t="s">
        <v>458</v>
      </c>
      <c r="C27" s="2">
        <f>COUNTIF(Transfer!M:M, G27)</f>
        <v>0</v>
      </c>
      <c r="G27" t="s">
        <v>457</v>
      </c>
    </row>
    <row r="28" spans="1:7" x14ac:dyDescent="0.2">
      <c r="A28" s="8" t="s">
        <v>432</v>
      </c>
      <c r="B28" s="8" t="s">
        <v>463</v>
      </c>
      <c r="C28" s="2">
        <f>COUNTIF(Transfer!M:M, G28)</f>
        <v>0</v>
      </c>
      <c r="G28" t="s">
        <v>462</v>
      </c>
    </row>
    <row r="29" spans="1:7" x14ac:dyDescent="0.2">
      <c r="A29" s="8" t="s">
        <v>432</v>
      </c>
      <c r="B29" s="8" t="s">
        <v>468</v>
      </c>
      <c r="C29" s="2">
        <f>COUNTIF(Transfer!M:M, G29)</f>
        <v>0</v>
      </c>
      <c r="G29" t="s">
        <v>467</v>
      </c>
    </row>
    <row r="30" spans="1:7" x14ac:dyDescent="0.2">
      <c r="A30" s="8" t="s">
        <v>432</v>
      </c>
      <c r="B30" s="8" t="s">
        <v>473</v>
      </c>
      <c r="C30" s="2">
        <f>COUNTIF(Transfer!M:M, G30)</f>
        <v>3</v>
      </c>
      <c r="G30" s="13" t="s">
        <v>472</v>
      </c>
    </row>
    <row r="31" spans="1:7" x14ac:dyDescent="0.2">
      <c r="A31" s="8" t="s">
        <v>432</v>
      </c>
      <c r="B31" s="8" t="s">
        <v>478</v>
      </c>
      <c r="C31" s="2">
        <f>COUNTIF(Transfer!M:M, G31)</f>
        <v>0</v>
      </c>
      <c r="G31" s="13" t="s">
        <v>477</v>
      </c>
    </row>
    <row r="32" spans="1:7" x14ac:dyDescent="0.2">
      <c r="A32" s="8" t="s">
        <v>432</v>
      </c>
      <c r="B32" s="8" t="s">
        <v>483</v>
      </c>
      <c r="C32" s="2">
        <f>COUNTIF(Transfer!M:M, G32)</f>
        <v>0</v>
      </c>
      <c r="G32" t="s">
        <v>482</v>
      </c>
    </row>
    <row r="33" spans="1:7" x14ac:dyDescent="0.2">
      <c r="A33" s="8" t="s">
        <v>432</v>
      </c>
      <c r="B33" s="8" t="s">
        <v>487</v>
      </c>
      <c r="C33" s="2">
        <f>COUNTIF(Transfer!M:M, G33)</f>
        <v>60</v>
      </c>
      <c r="G33" t="s">
        <v>486</v>
      </c>
    </row>
    <row r="34" spans="1:7" x14ac:dyDescent="0.2">
      <c r="A34" s="32" t="s">
        <v>432</v>
      </c>
      <c r="B34" s="32" t="s">
        <v>492</v>
      </c>
      <c r="C34" s="2">
        <f>COUNTIF(Transfer!M:M, "Form_lugubris/paralugubris")</f>
        <v>34</v>
      </c>
      <c r="G34" t="s">
        <v>491</v>
      </c>
    </row>
    <row r="35" spans="1:7" x14ac:dyDescent="0.2">
      <c r="A35" s="32" t="s">
        <v>432</v>
      </c>
      <c r="B35" s="32" t="s">
        <v>497</v>
      </c>
      <c r="C35" s="2">
        <f>COUNTIF(Transfer!M:M, G35)</f>
        <v>0</v>
      </c>
      <c r="G35" t="s">
        <v>496</v>
      </c>
    </row>
    <row r="36" spans="1:7" x14ac:dyDescent="0.2">
      <c r="A36" s="8" t="s">
        <v>432</v>
      </c>
      <c r="B36" s="8" t="s">
        <v>502</v>
      </c>
      <c r="C36" s="2">
        <f>COUNTIF(Transfer!M:M, G36)</f>
        <v>0</v>
      </c>
      <c r="G36" t="s">
        <v>501</v>
      </c>
    </row>
    <row r="37" spans="1:7" x14ac:dyDescent="0.2">
      <c r="A37" s="8" t="s">
        <v>432</v>
      </c>
      <c r="B37" s="8" t="s">
        <v>506</v>
      </c>
      <c r="C37" s="2">
        <f>COUNTIF(Transfer!M:M, G37)</f>
        <v>0</v>
      </c>
      <c r="G37" t="s">
        <v>505</v>
      </c>
    </row>
    <row r="38" spans="1:7" x14ac:dyDescent="0.2">
      <c r="A38" s="8" t="s">
        <v>432</v>
      </c>
      <c r="B38" s="8" t="s">
        <v>511</v>
      </c>
      <c r="C38" s="2">
        <f>COUNTIF(Transfer!M:M, G38)</f>
        <v>8</v>
      </c>
      <c r="G38" t="s">
        <v>510</v>
      </c>
    </row>
    <row r="39" spans="1:7" x14ac:dyDescent="0.2">
      <c r="A39" s="8" t="s">
        <v>432</v>
      </c>
      <c r="B39" s="8" t="s">
        <v>516</v>
      </c>
      <c r="C39" s="2">
        <f>COUNTIF(Transfer!M:M, G39)</f>
        <v>0</v>
      </c>
      <c r="G39" t="s">
        <v>515</v>
      </c>
    </row>
    <row r="40" spans="1:7" x14ac:dyDescent="0.2">
      <c r="A40" s="8" t="s">
        <v>432</v>
      </c>
      <c r="B40" s="8" t="s">
        <v>520</v>
      </c>
      <c r="C40" s="2">
        <f>COUNTIF(Transfer!M:M, G40)</f>
        <v>7</v>
      </c>
      <c r="G40" t="s">
        <v>519</v>
      </c>
    </row>
    <row r="41" spans="1:7" x14ac:dyDescent="0.2">
      <c r="A41" s="8" t="s">
        <v>432</v>
      </c>
      <c r="B41" s="8" t="s">
        <v>525</v>
      </c>
      <c r="C41" s="2">
        <f>COUNTIF(Transfer!M:M, G41)</f>
        <v>6</v>
      </c>
      <c r="G41" t="s">
        <v>524</v>
      </c>
    </row>
    <row r="42" spans="1:7" x14ac:dyDescent="0.2">
      <c r="A42" s="8" t="s">
        <v>432</v>
      </c>
      <c r="B42" s="8" t="s">
        <v>530</v>
      </c>
      <c r="C42" s="2">
        <f>COUNTIF(Transfer!M:M, G42)</f>
        <v>1</v>
      </c>
      <c r="G42" t="s">
        <v>529</v>
      </c>
    </row>
    <row r="43" spans="1:7" x14ac:dyDescent="0.2">
      <c r="A43" s="8" t="s">
        <v>432</v>
      </c>
      <c r="B43" s="8" t="s">
        <v>534</v>
      </c>
      <c r="C43" s="2">
        <f>COUNTIF(Transfer!M:M, G43)</f>
        <v>0</v>
      </c>
      <c r="G43" t="s">
        <v>533</v>
      </c>
    </row>
    <row r="44" spans="1:7" x14ac:dyDescent="0.2">
      <c r="A44" s="8" t="s">
        <v>432</v>
      </c>
      <c r="B44" s="8" t="s">
        <v>538</v>
      </c>
      <c r="C44" s="2">
        <f>COUNTIF(Transfer!M:M, G44)</f>
        <v>0</v>
      </c>
      <c r="G44" t="s">
        <v>537</v>
      </c>
    </row>
    <row r="45" spans="1:7" x14ac:dyDescent="0.2">
      <c r="A45" s="8" t="s">
        <v>432</v>
      </c>
      <c r="B45" s="8" t="s">
        <v>543</v>
      </c>
      <c r="C45" s="2">
        <f>COUNTIF(Transfer!M:M, G45)</f>
        <v>0</v>
      </c>
      <c r="G45" t="s">
        <v>542</v>
      </c>
    </row>
    <row r="49" spans="1:7" x14ac:dyDescent="0.2">
      <c r="A49" s="8" t="s">
        <v>3</v>
      </c>
      <c r="B49" s="8" t="s">
        <v>571</v>
      </c>
      <c r="C49" s="2">
        <f>COUNTIF(Transfer!M:M, G49)</f>
        <v>10</v>
      </c>
      <c r="G49" t="s">
        <v>570</v>
      </c>
    </row>
    <row r="50" spans="1:7" x14ac:dyDescent="0.2">
      <c r="A50" s="8" t="s">
        <v>3</v>
      </c>
      <c r="B50" s="8" t="s">
        <v>576</v>
      </c>
      <c r="C50" s="2">
        <f>COUNTIF(Transfer!M:M, G50)</f>
        <v>0</v>
      </c>
      <c r="G50" t="s">
        <v>575</v>
      </c>
    </row>
    <row r="51" spans="1:7" x14ac:dyDescent="0.2">
      <c r="A51" s="8" t="s">
        <v>3</v>
      </c>
      <c r="B51" s="8" t="s">
        <v>580</v>
      </c>
      <c r="C51" s="2">
        <f>COUNTIF(Transfer!M:M, G51)</f>
        <v>5</v>
      </c>
      <c r="G51" t="s">
        <v>579</v>
      </c>
    </row>
    <row r="52" spans="1:7" x14ac:dyDescent="0.2">
      <c r="A52" s="8" t="s">
        <v>3</v>
      </c>
      <c r="B52" s="8" t="s">
        <v>584</v>
      </c>
      <c r="C52" s="2">
        <f>COUNTIF(Transfer!M:M, G52)</f>
        <v>0</v>
      </c>
      <c r="G52" t="s">
        <v>583</v>
      </c>
    </row>
    <row r="53" spans="1:7" x14ac:dyDescent="0.2">
      <c r="A53" s="8" t="s">
        <v>3</v>
      </c>
      <c r="B53" s="8" t="s">
        <v>589</v>
      </c>
      <c r="C53" s="2">
        <f>COUNTIF(Transfer!M:M, G53)</f>
        <v>0</v>
      </c>
      <c r="G53" t="s">
        <v>588</v>
      </c>
    </row>
    <row r="54" spans="1:7" x14ac:dyDescent="0.2">
      <c r="A54" s="8" t="s">
        <v>3</v>
      </c>
      <c r="B54" s="8" t="s">
        <v>594</v>
      </c>
      <c r="C54" s="2">
        <f>COUNTIF(Transfer!M:M, G54)</f>
        <v>0</v>
      </c>
      <c r="G54" t="s">
        <v>593</v>
      </c>
    </row>
    <row r="55" spans="1:7" x14ac:dyDescent="0.2">
      <c r="A55" s="8" t="s">
        <v>3</v>
      </c>
      <c r="B55" s="8" t="s">
        <v>599</v>
      </c>
      <c r="C55" s="2">
        <f>COUNTIF(Transfer!M:M, G55)</f>
        <v>0</v>
      </c>
      <c r="G55" t="s">
        <v>598</v>
      </c>
    </row>
    <row r="56" spans="1:7" x14ac:dyDescent="0.2">
      <c r="A56" s="8" t="s">
        <v>3</v>
      </c>
      <c r="B56" s="8" t="s">
        <v>603</v>
      </c>
      <c r="C56" s="2">
        <f>COUNTIF(Transfer!M:M, G56)</f>
        <v>36</v>
      </c>
      <c r="G56" t="s">
        <v>602</v>
      </c>
    </row>
    <row r="57" spans="1:7" x14ac:dyDescent="0.2">
      <c r="A57" s="8" t="s">
        <v>3</v>
      </c>
      <c r="B57" s="8" t="s">
        <v>608</v>
      </c>
      <c r="C57" s="2">
        <f>COUNTIF(Transfer!M:M, G57)</f>
        <v>10</v>
      </c>
      <c r="G57" t="s">
        <v>607</v>
      </c>
    </row>
    <row r="58" spans="1:7" x14ac:dyDescent="0.2">
      <c r="A58" s="8" t="s">
        <v>3</v>
      </c>
      <c r="B58" s="8" t="s">
        <v>612</v>
      </c>
      <c r="C58" s="2">
        <f>COUNTIF(Transfer!M:M, G58)</f>
        <v>0</v>
      </c>
      <c r="G58" t="s">
        <v>611</v>
      </c>
    </row>
    <row r="59" spans="1:7" x14ac:dyDescent="0.2">
      <c r="A59" s="8" t="s">
        <v>3</v>
      </c>
      <c r="B59" s="8" t="s">
        <v>617</v>
      </c>
      <c r="C59" s="2">
        <f>COUNTIF(Transfer!M:M, G59)</f>
        <v>0</v>
      </c>
      <c r="G59" t="s">
        <v>616</v>
      </c>
    </row>
    <row r="60" spans="1:7" x14ac:dyDescent="0.2">
      <c r="A60" s="8" t="s">
        <v>3</v>
      </c>
      <c r="B60" s="8" t="s">
        <v>622</v>
      </c>
      <c r="C60" s="2">
        <f>COUNTIF(Transfer!M:M, G60)</f>
        <v>0</v>
      </c>
      <c r="G60" t="s">
        <v>621</v>
      </c>
    </row>
    <row r="61" spans="1:7" x14ac:dyDescent="0.2">
      <c r="A61" s="8" t="s">
        <v>3</v>
      </c>
      <c r="B61" s="8" t="s">
        <v>626</v>
      </c>
      <c r="C61" s="2">
        <f>COUNTIF(Transfer!M:M, G61)</f>
        <v>0</v>
      </c>
      <c r="G61" t="s">
        <v>625</v>
      </c>
    </row>
    <row r="62" spans="1:7" x14ac:dyDescent="0.2">
      <c r="A62" s="8" t="s">
        <v>3</v>
      </c>
      <c r="B62" s="8" t="s">
        <v>631</v>
      </c>
      <c r="C62" s="2">
        <f>COUNTIF(Transfer!M:M, G62)</f>
        <v>0</v>
      </c>
      <c r="G62" t="s">
        <v>630</v>
      </c>
    </row>
    <row r="63" spans="1:7" x14ac:dyDescent="0.2">
      <c r="A63" s="8" t="s">
        <v>3</v>
      </c>
      <c r="B63" s="8" t="s">
        <v>635</v>
      </c>
      <c r="C63" s="2">
        <f>COUNTIF(Transfer!M:M, G63)</f>
        <v>36</v>
      </c>
      <c r="G63" t="s">
        <v>634</v>
      </c>
    </row>
    <row r="64" spans="1:7" x14ac:dyDescent="0.2">
      <c r="A64" s="8" t="s">
        <v>3</v>
      </c>
      <c r="B64" s="8" t="s">
        <v>639</v>
      </c>
      <c r="C64" s="2">
        <f>COUNTIF(Transfer!M:M, G64)</f>
        <v>0</v>
      </c>
      <c r="G64" t="s">
        <v>638</v>
      </c>
    </row>
    <row r="65" spans="1:7" x14ac:dyDescent="0.2">
      <c r="A65" s="8" t="s">
        <v>3</v>
      </c>
      <c r="B65" s="8" t="s">
        <v>644</v>
      </c>
      <c r="C65" s="2">
        <f>COUNTIF(Transfer!M:M, G65)</f>
        <v>5</v>
      </c>
      <c r="G65" t="s">
        <v>643</v>
      </c>
    </row>
    <row r="66" spans="1:7" x14ac:dyDescent="0.2">
      <c r="A66" s="8" t="s">
        <v>3</v>
      </c>
      <c r="B66" s="8" t="s">
        <v>649</v>
      </c>
      <c r="C66" s="2">
        <f>COUNTIF(Transfer!M:M, G66)</f>
        <v>0</v>
      </c>
      <c r="G66" t="s">
        <v>648</v>
      </c>
    </row>
    <row r="67" spans="1:7" x14ac:dyDescent="0.2">
      <c r="A67" s="8" t="s">
        <v>3</v>
      </c>
      <c r="B67" s="14" t="s">
        <v>653</v>
      </c>
      <c r="C67" s="2">
        <f>COUNTIF(Transfer!M:M, G67)</f>
        <v>0</v>
      </c>
      <c r="G67" t="s">
        <v>652</v>
      </c>
    </row>
    <row r="68" spans="1:7" x14ac:dyDescent="0.2">
      <c r="A68" s="8" t="s">
        <v>3</v>
      </c>
      <c r="B68" s="8" t="s">
        <v>658</v>
      </c>
      <c r="C68" s="2">
        <f>COUNTIF(Transfer!M:M, G68)</f>
        <v>0</v>
      </c>
      <c r="G68" t="s">
        <v>657</v>
      </c>
    </row>
    <row r="69" spans="1:7" x14ac:dyDescent="0.2">
      <c r="A69" s="8" t="s">
        <v>3</v>
      </c>
      <c r="B69" s="8" t="s">
        <v>663</v>
      </c>
      <c r="C69" s="2">
        <f>COUNTIF(Transfer!M:M, G69)</f>
        <v>0</v>
      </c>
      <c r="G69" t="s">
        <v>662</v>
      </c>
    </row>
    <row r="72" spans="1:7" x14ac:dyDescent="0.2">
      <c r="A72" s="8" t="s">
        <v>21</v>
      </c>
      <c r="B72" s="8" t="s">
        <v>667</v>
      </c>
      <c r="C72" s="2">
        <f>COUNTIF(Transfer!M:M, G72)</f>
        <v>2</v>
      </c>
      <c r="G72" t="s">
        <v>666</v>
      </c>
    </row>
    <row r="73" spans="1:7" x14ac:dyDescent="0.2">
      <c r="A73" s="8" t="s">
        <v>21</v>
      </c>
      <c r="B73" s="8" t="s">
        <v>672</v>
      </c>
      <c r="C73" s="2">
        <f>COUNTIF(Transfer!M:M, G73)</f>
        <v>0</v>
      </c>
      <c r="G73" t="s">
        <v>671</v>
      </c>
    </row>
    <row r="74" spans="1:7" x14ac:dyDescent="0.2">
      <c r="A74" s="8" t="s">
        <v>21</v>
      </c>
      <c r="B74" s="8" t="s">
        <v>676</v>
      </c>
      <c r="C74" s="2">
        <f>COUNTIF(Transfer!M:M, G74)</f>
        <v>0</v>
      </c>
      <c r="G74" t="s">
        <v>675</v>
      </c>
    </row>
    <row r="75" spans="1:7" x14ac:dyDescent="0.2">
      <c r="A75" s="8" t="s">
        <v>21</v>
      </c>
      <c r="B75" s="8" t="s">
        <v>681</v>
      </c>
      <c r="C75" s="2">
        <f>COUNTIF(Transfer!M:M, G75)</f>
        <v>0</v>
      </c>
      <c r="G75" t="s">
        <v>680</v>
      </c>
    </row>
    <row r="76" spans="1:7" x14ac:dyDescent="0.2">
      <c r="A76" s="8" t="s">
        <v>21</v>
      </c>
      <c r="B76" s="8" t="s">
        <v>686</v>
      </c>
      <c r="C76" s="2">
        <f>COUNTIF(Transfer!M:M, G76)</f>
        <v>0</v>
      </c>
      <c r="G76" t="s">
        <v>685</v>
      </c>
    </row>
    <row r="77" spans="1:7" x14ac:dyDescent="0.2">
      <c r="A77" s="8" t="s">
        <v>21</v>
      </c>
      <c r="B77" s="8" t="s">
        <v>690</v>
      </c>
      <c r="C77" s="2">
        <f>COUNTIF(Transfer!M:M, G77)</f>
        <v>0</v>
      </c>
      <c r="G77" t="s">
        <v>689</v>
      </c>
    </row>
    <row r="81" spans="1:7" x14ac:dyDescent="0.2">
      <c r="A81" s="8" t="s">
        <v>115</v>
      </c>
      <c r="B81" s="8" t="s">
        <v>899</v>
      </c>
      <c r="C81" s="2">
        <f>COUNTIF(Transfer!M:M, G81)</f>
        <v>0</v>
      </c>
      <c r="G81" t="s">
        <v>898</v>
      </c>
    </row>
    <row r="82" spans="1:7" x14ac:dyDescent="0.2">
      <c r="A82" s="8" t="s">
        <v>115</v>
      </c>
      <c r="B82" s="8" t="s">
        <v>904</v>
      </c>
      <c r="C82" s="2">
        <f>COUNTIF(Transfer!M:M, G82)</f>
        <v>0</v>
      </c>
      <c r="G82" t="s">
        <v>903</v>
      </c>
    </row>
    <row r="83" spans="1:7" x14ac:dyDescent="0.2">
      <c r="A83" s="8" t="s">
        <v>115</v>
      </c>
      <c r="B83" s="8" t="s">
        <v>909</v>
      </c>
      <c r="C83" s="2">
        <f>COUNTIF(Transfer!M:M, G83)</f>
        <v>0</v>
      </c>
      <c r="G83" t="s">
        <v>908</v>
      </c>
    </row>
    <row r="84" spans="1:7" x14ac:dyDescent="0.2">
      <c r="A84" s="8" t="s">
        <v>115</v>
      </c>
      <c r="B84" s="8" t="s">
        <v>914</v>
      </c>
      <c r="C84" s="2">
        <f>COUNTIF(Transfer!M:M, G84)</f>
        <v>0</v>
      </c>
      <c r="G84" t="s">
        <v>913</v>
      </c>
    </row>
    <row r="85" spans="1:7" x14ac:dyDescent="0.2">
      <c r="A85" s="8" t="s">
        <v>115</v>
      </c>
      <c r="B85" s="8" t="s">
        <v>918</v>
      </c>
      <c r="C85" s="2">
        <f>COUNTIF(Transfer!M:M, G85)</f>
        <v>0</v>
      </c>
      <c r="G85" t="s">
        <v>917</v>
      </c>
    </row>
    <row r="86" spans="1:7" x14ac:dyDescent="0.2">
      <c r="A86" s="8" t="s">
        <v>115</v>
      </c>
      <c r="B86" s="8" t="s">
        <v>923</v>
      </c>
      <c r="C86" s="2">
        <f>COUNTIF(Transfer!M:M, G86)</f>
        <v>0</v>
      </c>
      <c r="G86" t="s">
        <v>922</v>
      </c>
    </row>
    <row r="87" spans="1:7" x14ac:dyDescent="0.2">
      <c r="A87" s="8" t="s">
        <v>115</v>
      </c>
      <c r="B87" s="8" t="s">
        <v>927</v>
      </c>
      <c r="C87" s="2">
        <f>COUNTIF(Transfer!M:M, G87)</f>
        <v>1</v>
      </c>
      <c r="G87" t="s">
        <v>926</v>
      </c>
    </row>
    <row r="88" spans="1:7" x14ac:dyDescent="0.2">
      <c r="A88" s="9" t="s">
        <v>115</v>
      </c>
      <c r="B88" s="9" t="s">
        <v>932</v>
      </c>
      <c r="C88" s="2">
        <f>COUNTIF(Transfer!M:M, G88)</f>
        <v>0</v>
      </c>
      <c r="G88" t="s">
        <v>931</v>
      </c>
    </row>
    <row r="89" spans="1:7" x14ac:dyDescent="0.2">
      <c r="A89" s="8" t="s">
        <v>115</v>
      </c>
      <c r="B89" s="8" t="s">
        <v>937</v>
      </c>
      <c r="C89" s="2">
        <f>COUNTIF(Transfer!M:M, G89)</f>
        <v>0</v>
      </c>
      <c r="G89" t="s">
        <v>936</v>
      </c>
    </row>
    <row r="90" spans="1:7" x14ac:dyDescent="0.2">
      <c r="A90" s="8" t="s">
        <v>115</v>
      </c>
      <c r="B90" s="8" t="s">
        <v>942</v>
      </c>
      <c r="C90" s="2">
        <f>COUNTIF(Transfer!M:M, G90)</f>
        <v>0</v>
      </c>
      <c r="G90" t="s">
        <v>941</v>
      </c>
    </row>
    <row r="91" spans="1:7" x14ac:dyDescent="0.2">
      <c r="A91" s="8" t="s">
        <v>115</v>
      </c>
      <c r="B91" s="8" t="s">
        <v>946</v>
      </c>
      <c r="C91" s="2">
        <f>COUNTIF(Transfer!M:M, G91)</f>
        <v>7</v>
      </c>
      <c r="G91" t="s">
        <v>945</v>
      </c>
    </row>
    <row r="92" spans="1:7" x14ac:dyDescent="0.2">
      <c r="A92" s="8" t="s">
        <v>115</v>
      </c>
      <c r="B92" s="8" t="s">
        <v>950</v>
      </c>
      <c r="C92" s="2">
        <f>COUNTIF(Transfer!M:M, G92)</f>
        <v>0</v>
      </c>
      <c r="G92" t="s">
        <v>949</v>
      </c>
    </row>
    <row r="93" spans="1:7" x14ac:dyDescent="0.2">
      <c r="A93" s="8" t="s">
        <v>115</v>
      </c>
      <c r="B93" s="8" t="s">
        <v>954</v>
      </c>
      <c r="C93" s="2">
        <f>COUNTIF(Transfer!M:M, G93)</f>
        <v>0</v>
      </c>
      <c r="G93" t="s">
        <v>953</v>
      </c>
    </row>
    <row r="94" spans="1:7" x14ac:dyDescent="0.2">
      <c r="A94" s="8" t="s">
        <v>115</v>
      </c>
      <c r="B94" s="8" t="s">
        <v>959</v>
      </c>
      <c r="C94" s="2">
        <f>COUNTIF(Transfer!M:M, G94)</f>
        <v>1</v>
      </c>
      <c r="G94" t="s">
        <v>958</v>
      </c>
    </row>
    <row r="95" spans="1:7" x14ac:dyDescent="0.2">
      <c r="A95" s="8" t="s">
        <v>115</v>
      </c>
      <c r="B95" s="8" t="s">
        <v>964</v>
      </c>
      <c r="C95" s="2">
        <f>COUNTIF(Transfer!M:M, G95)</f>
        <v>0</v>
      </c>
      <c r="G95" t="s">
        <v>963</v>
      </c>
    </row>
    <row r="96" spans="1:7" x14ac:dyDescent="0.2">
      <c r="A96" s="10" t="s">
        <v>968</v>
      </c>
      <c r="B96" s="9" t="s">
        <v>969</v>
      </c>
      <c r="C96" s="2">
        <f>COUNTIF(Transfer!M:M, G96)</f>
        <v>0</v>
      </c>
      <c r="G96" t="s">
        <v>967</v>
      </c>
    </row>
    <row r="97" spans="1:7" x14ac:dyDescent="0.2">
      <c r="A97" s="10" t="s">
        <v>968</v>
      </c>
      <c r="B97" s="9" t="s">
        <v>974</v>
      </c>
      <c r="C97" s="2">
        <f>COUNTIF(Transfer!M:M, G97)</f>
        <v>0</v>
      </c>
      <c r="G97" t="s">
        <v>973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9" style="11" bestFit="1" customWidth="1"/>
    <col min="2" max="2" width="9.33203125" style="11" bestFit="1" customWidth="1"/>
  </cols>
  <sheetData>
    <row r="1" spans="1:2" x14ac:dyDescent="0.2">
      <c r="A1" s="11" t="s">
        <v>303</v>
      </c>
      <c r="B1" s="11" t="s">
        <v>304</v>
      </c>
    </row>
    <row r="2" spans="1:2" x14ac:dyDescent="0.2">
      <c r="A2" s="11">
        <v>497142</v>
      </c>
      <c r="B2" s="11">
        <v>1504</v>
      </c>
    </row>
    <row r="3" spans="1:2" x14ac:dyDescent="0.2">
      <c r="A3" s="11">
        <v>503142</v>
      </c>
      <c r="B3" s="11">
        <v>627</v>
      </c>
    </row>
    <row r="4" spans="1:2" x14ac:dyDescent="0.2">
      <c r="A4" s="11">
        <v>503150</v>
      </c>
      <c r="B4" s="11">
        <v>1275</v>
      </c>
    </row>
    <row r="5" spans="1:2" x14ac:dyDescent="0.2">
      <c r="A5" s="11">
        <v>503158</v>
      </c>
      <c r="B5" s="11">
        <v>1082</v>
      </c>
    </row>
    <row r="6" spans="1:2" x14ac:dyDescent="0.2">
      <c r="A6" s="11">
        <v>509150</v>
      </c>
      <c r="B6" s="11">
        <v>909</v>
      </c>
    </row>
    <row r="7" spans="1:2" x14ac:dyDescent="0.2">
      <c r="A7" s="11">
        <v>509158</v>
      </c>
      <c r="B7" s="11">
        <v>1352</v>
      </c>
    </row>
    <row r="8" spans="1:2" x14ac:dyDescent="0.2">
      <c r="A8" s="11">
        <v>509166</v>
      </c>
      <c r="B8" s="11">
        <v>1120</v>
      </c>
    </row>
    <row r="9" spans="1:2" x14ac:dyDescent="0.2">
      <c r="A9" s="11">
        <v>515158</v>
      </c>
      <c r="B9" s="11">
        <v>1123</v>
      </c>
    </row>
    <row r="10" spans="1:2" x14ac:dyDescent="0.2">
      <c r="A10" s="11">
        <v>515166</v>
      </c>
      <c r="B10" s="11">
        <v>1288</v>
      </c>
    </row>
    <row r="11" spans="1:2" x14ac:dyDescent="0.2">
      <c r="A11" s="11">
        <v>521150</v>
      </c>
      <c r="B11" s="11">
        <v>510</v>
      </c>
    </row>
    <row r="12" spans="1:2" x14ac:dyDescent="0.2">
      <c r="A12" s="11">
        <v>521166</v>
      </c>
      <c r="B12" s="11">
        <v>796</v>
      </c>
    </row>
    <row r="13" spans="1:2" x14ac:dyDescent="0.2">
      <c r="A13" s="11">
        <v>521174</v>
      </c>
      <c r="B13" s="11">
        <v>748</v>
      </c>
    </row>
    <row r="14" spans="1:2" x14ac:dyDescent="0.2">
      <c r="A14" s="11">
        <v>527158</v>
      </c>
      <c r="B14" s="11">
        <v>488</v>
      </c>
    </row>
    <row r="15" spans="1:2" x14ac:dyDescent="0.2">
      <c r="A15" s="11">
        <v>527174</v>
      </c>
      <c r="B15" s="11">
        <v>624</v>
      </c>
    </row>
    <row r="16" spans="1:2" x14ac:dyDescent="0.2">
      <c r="A16" s="11">
        <v>527182</v>
      </c>
      <c r="B16" s="11">
        <v>1216</v>
      </c>
    </row>
    <row r="17" spans="1:8" x14ac:dyDescent="0.2">
      <c r="A17" s="11">
        <v>533166</v>
      </c>
      <c r="B17" s="11">
        <v>591</v>
      </c>
    </row>
    <row r="18" spans="1:8" x14ac:dyDescent="0.2">
      <c r="A18" s="11">
        <v>533182</v>
      </c>
      <c r="B18" s="11">
        <v>526</v>
      </c>
    </row>
    <row r="19" spans="1:8" x14ac:dyDescent="0.2">
      <c r="A19" s="11">
        <v>533190</v>
      </c>
      <c r="B19" s="11">
        <v>1405</v>
      </c>
    </row>
    <row r="20" spans="1:8" x14ac:dyDescent="0.2">
      <c r="A20" s="11">
        <v>539158</v>
      </c>
      <c r="B20" s="11">
        <v>772</v>
      </c>
    </row>
    <row r="21" spans="1:8" x14ac:dyDescent="0.2">
      <c r="A21" s="11">
        <v>539174</v>
      </c>
      <c r="B21" s="11">
        <v>621</v>
      </c>
    </row>
    <row r="22" spans="1:8" x14ac:dyDescent="0.2">
      <c r="A22" s="11">
        <v>539190</v>
      </c>
      <c r="B22" s="11">
        <v>1227</v>
      </c>
    </row>
    <row r="23" spans="1:8" x14ac:dyDescent="0.2">
      <c r="A23" s="11">
        <v>545150</v>
      </c>
      <c r="B23" s="11">
        <v>708</v>
      </c>
    </row>
    <row r="24" spans="1:8" x14ac:dyDescent="0.2">
      <c r="A24" s="11">
        <v>545166</v>
      </c>
      <c r="B24" s="11">
        <v>783</v>
      </c>
    </row>
    <row r="25" spans="1:8" x14ac:dyDescent="0.2">
      <c r="A25" s="11">
        <v>545182</v>
      </c>
      <c r="B25" s="11">
        <v>461</v>
      </c>
    </row>
    <row r="26" spans="1:8" x14ac:dyDescent="0.2">
      <c r="A26" s="11">
        <v>545190</v>
      </c>
      <c r="B26" s="11">
        <v>629</v>
      </c>
    </row>
    <row r="27" spans="1:8" x14ac:dyDescent="0.2">
      <c r="A27" s="11">
        <v>551158</v>
      </c>
      <c r="B27" s="11">
        <v>640</v>
      </c>
      <c r="H27" s="1"/>
    </row>
    <row r="28" spans="1:8" x14ac:dyDescent="0.2">
      <c r="A28" s="11">
        <v>551174</v>
      </c>
      <c r="B28" s="11">
        <v>754</v>
      </c>
    </row>
    <row r="29" spans="1:8" x14ac:dyDescent="0.2">
      <c r="A29" s="11">
        <v>557134</v>
      </c>
      <c r="B29" s="11">
        <v>381</v>
      </c>
    </row>
    <row r="30" spans="1:8" x14ac:dyDescent="0.2">
      <c r="A30" s="11">
        <v>557150</v>
      </c>
      <c r="B30" s="11">
        <v>752</v>
      </c>
    </row>
    <row r="31" spans="1:8" x14ac:dyDescent="0.2">
      <c r="A31" s="11">
        <v>563126</v>
      </c>
      <c r="B31" s="11">
        <v>378</v>
      </c>
    </row>
    <row r="32" spans="1:8" x14ac:dyDescent="0.2">
      <c r="A32" s="11">
        <v>563142</v>
      </c>
      <c r="B32" s="11">
        <v>1401</v>
      </c>
    </row>
    <row r="33" spans="1:2" x14ac:dyDescent="0.2">
      <c r="A33" s="11">
        <v>563190</v>
      </c>
      <c r="B33" s="11">
        <v>437</v>
      </c>
    </row>
    <row r="34" spans="1:2" x14ac:dyDescent="0.2">
      <c r="A34" s="11">
        <v>569118</v>
      </c>
      <c r="B34" s="11">
        <v>1495</v>
      </c>
    </row>
    <row r="35" spans="1:2" x14ac:dyDescent="0.2">
      <c r="A35" s="11">
        <v>569134</v>
      </c>
      <c r="B35" s="11">
        <v>1202</v>
      </c>
    </row>
    <row r="36" spans="1:2" x14ac:dyDescent="0.2">
      <c r="A36" s="11">
        <v>569198</v>
      </c>
      <c r="B36" s="11">
        <v>538</v>
      </c>
    </row>
    <row r="37" spans="1:2" x14ac:dyDescent="0.2">
      <c r="A37" s="11">
        <v>575126</v>
      </c>
      <c r="B37" s="11">
        <v>1630</v>
      </c>
    </row>
    <row r="38" spans="1:2" x14ac:dyDescent="0.2">
      <c r="A38" s="11">
        <v>575142</v>
      </c>
      <c r="B38" s="11">
        <v>1191</v>
      </c>
    </row>
    <row r="39" spans="1:2" x14ac:dyDescent="0.2">
      <c r="A39" s="11">
        <v>581134</v>
      </c>
      <c r="B39" s="11">
        <v>1772</v>
      </c>
    </row>
    <row r="40" spans="1:2" x14ac:dyDescent="0.2">
      <c r="A40" s="11">
        <v>581150</v>
      </c>
      <c r="B40" s="11">
        <v>1274</v>
      </c>
    </row>
    <row r="41" spans="1:2" x14ac:dyDescent="0.2">
      <c r="A41" s="11">
        <v>57201203</v>
      </c>
      <c r="B41" s="11">
        <v>1880</v>
      </c>
    </row>
    <row r="42" spans="1:2" x14ac:dyDescent="0.2">
      <c r="A42" s="11">
        <v>57281298</v>
      </c>
      <c r="B42" s="11">
        <v>1886</v>
      </c>
    </row>
    <row r="43" spans="1:2" x14ac:dyDescent="0.2">
      <c r="A43" s="11">
        <v>57711503</v>
      </c>
      <c r="B43" s="11">
        <v>1759</v>
      </c>
    </row>
    <row r="44" spans="1:2" x14ac:dyDescent="0.2">
      <c r="A44" s="11">
        <v>57781263</v>
      </c>
      <c r="B44" s="11">
        <v>1860</v>
      </c>
    </row>
    <row r="45" spans="1:2" x14ac:dyDescent="0.2">
      <c r="A45" s="11">
        <v>58041300</v>
      </c>
      <c r="B45" s="11">
        <v>2065</v>
      </c>
    </row>
  </sheetData>
  <sortState ref="A2:B45">
    <sortCondition ref="A2:A4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9"/>
  <sheetViews>
    <sheetView topLeftCell="A79" workbookViewId="0">
      <selection activeCell="A103" sqref="A103"/>
    </sheetView>
  </sheetViews>
  <sheetFormatPr baseColWidth="10" defaultColWidth="9.1640625" defaultRowHeight="15" x14ac:dyDescent="0.2"/>
  <cols>
    <col min="1" max="1" width="11.5" style="6" bestFit="1" customWidth="1"/>
    <col min="2" max="2" width="10.1640625" style="6" bestFit="1" customWidth="1"/>
    <col min="3" max="3" width="14.5" style="6" bestFit="1" customWidth="1"/>
    <col min="4" max="4" width="15.5" style="6" bestFit="1" customWidth="1"/>
    <col min="5" max="5" width="15.1640625" style="6" bestFit="1" customWidth="1"/>
    <col min="6" max="6" width="34.33203125" style="6" bestFit="1" customWidth="1"/>
    <col min="7" max="7" width="34.33203125" style="6" customWidth="1"/>
    <col min="8" max="9" width="70" style="6" bestFit="1" customWidth="1"/>
    <col min="10" max="16384" width="9.1640625" style="6"/>
  </cols>
  <sheetData>
    <row r="1" spans="1:9" x14ac:dyDescent="0.15">
      <c r="A1" s="3" t="s">
        <v>331</v>
      </c>
      <c r="B1" s="4" t="s">
        <v>332</v>
      </c>
      <c r="C1" s="4" t="s">
        <v>333</v>
      </c>
      <c r="D1" s="5" t="s">
        <v>334</v>
      </c>
      <c r="E1" s="5" t="s">
        <v>335</v>
      </c>
      <c r="F1" s="5" t="s">
        <v>336</v>
      </c>
      <c r="G1" s="5" t="s">
        <v>337</v>
      </c>
      <c r="H1" s="4" t="s">
        <v>338</v>
      </c>
      <c r="I1" s="4" t="s">
        <v>339</v>
      </c>
    </row>
    <row r="2" spans="1:9" x14ac:dyDescent="0.2">
      <c r="A2" t="s">
        <v>340</v>
      </c>
      <c r="B2" s="7" t="s">
        <v>341</v>
      </c>
      <c r="C2" s="7" t="s">
        <v>342</v>
      </c>
      <c r="D2" s="8" t="s">
        <v>343</v>
      </c>
      <c r="E2" s="8" t="s">
        <v>344</v>
      </c>
      <c r="F2" s="8" t="s">
        <v>345</v>
      </c>
      <c r="G2" s="8" t="str">
        <f>D2&amp;" "&amp;E2</f>
        <v>Aphaenogaster gibbosa</v>
      </c>
      <c r="H2" t="s">
        <v>346</v>
      </c>
      <c r="I2" t="s">
        <v>347</v>
      </c>
    </row>
    <row r="3" spans="1:9" x14ac:dyDescent="0.2">
      <c r="A3" t="s">
        <v>348</v>
      </c>
      <c r="B3" s="7" t="s">
        <v>341</v>
      </c>
      <c r="C3" s="7" t="s">
        <v>342</v>
      </c>
      <c r="D3" s="8" t="s">
        <v>343</v>
      </c>
      <c r="E3" s="8" t="s">
        <v>349</v>
      </c>
      <c r="F3" s="8" t="s">
        <v>350</v>
      </c>
      <c r="G3" s="8" t="str">
        <f t="shared" ref="G3:G66" si="0">D3&amp;" "&amp;E3</f>
        <v>Aphaenogaster italica</v>
      </c>
      <c r="H3" t="s">
        <v>351</v>
      </c>
      <c r="I3" t="s">
        <v>352</v>
      </c>
    </row>
    <row r="4" spans="1:9" x14ac:dyDescent="0.2">
      <c r="A4" t="s">
        <v>353</v>
      </c>
      <c r="B4" s="7" t="s">
        <v>341</v>
      </c>
      <c r="C4" s="7" t="s">
        <v>342</v>
      </c>
      <c r="D4" s="8" t="s">
        <v>343</v>
      </c>
      <c r="E4" s="8" t="s">
        <v>354</v>
      </c>
      <c r="F4" s="8" t="s">
        <v>345</v>
      </c>
      <c r="G4" s="8" t="str">
        <f t="shared" si="0"/>
        <v>Aphaenogaster subterranea</v>
      </c>
      <c r="H4" t="s">
        <v>355</v>
      </c>
      <c r="I4" t="s">
        <v>356</v>
      </c>
    </row>
    <row r="5" spans="1:9" x14ac:dyDescent="0.2">
      <c r="A5" t="s">
        <v>357</v>
      </c>
      <c r="B5" s="7" t="s">
        <v>341</v>
      </c>
      <c r="C5" s="7" t="s">
        <v>358</v>
      </c>
      <c r="D5" s="9" t="s">
        <v>359</v>
      </c>
      <c r="E5" s="9" t="s">
        <v>360</v>
      </c>
      <c r="F5" s="9" t="s">
        <v>361</v>
      </c>
      <c r="G5" s="8" t="str">
        <f t="shared" si="0"/>
        <v>Bothriomyrmex corsicus</v>
      </c>
      <c r="H5" t="s">
        <v>362</v>
      </c>
      <c r="I5" t="s">
        <v>363</v>
      </c>
    </row>
    <row r="6" spans="1:9" x14ac:dyDescent="0.2">
      <c r="A6" t="s">
        <v>364</v>
      </c>
      <c r="B6" s="7" t="s">
        <v>341</v>
      </c>
      <c r="C6" s="7" t="s">
        <v>365</v>
      </c>
      <c r="D6" s="8" t="s">
        <v>33</v>
      </c>
      <c r="E6" s="8" t="s">
        <v>366</v>
      </c>
      <c r="F6" s="8" t="s">
        <v>345</v>
      </c>
      <c r="G6" s="8" t="str">
        <f t="shared" si="0"/>
        <v>Camponotus aethiops</v>
      </c>
      <c r="H6" t="s">
        <v>367</v>
      </c>
      <c r="I6" t="s">
        <v>368</v>
      </c>
    </row>
    <row r="7" spans="1:9" x14ac:dyDescent="0.2">
      <c r="A7" t="s">
        <v>369</v>
      </c>
      <c r="B7" s="7" t="s">
        <v>341</v>
      </c>
      <c r="C7" s="7" t="s">
        <v>365</v>
      </c>
      <c r="D7" s="8" t="s">
        <v>33</v>
      </c>
      <c r="E7" s="8" t="s">
        <v>370</v>
      </c>
      <c r="F7" s="8" t="s">
        <v>371</v>
      </c>
      <c r="G7" s="8" t="str">
        <f t="shared" si="0"/>
        <v>Camponotus dalmaticus</v>
      </c>
      <c r="H7" t="s">
        <v>372</v>
      </c>
      <c r="I7" t="s">
        <v>373</v>
      </c>
    </row>
    <row r="8" spans="1:9" x14ac:dyDescent="0.2">
      <c r="A8" t="s">
        <v>374</v>
      </c>
      <c r="B8" s="7" t="s">
        <v>341</v>
      </c>
      <c r="C8" s="7" t="s">
        <v>365</v>
      </c>
      <c r="D8" s="8" t="s">
        <v>33</v>
      </c>
      <c r="E8" s="8" t="s">
        <v>375</v>
      </c>
      <c r="F8" s="8" t="s">
        <v>376</v>
      </c>
      <c r="G8" s="8" t="str">
        <f t="shared" si="0"/>
        <v>Camponotus fallax</v>
      </c>
      <c r="H8" t="s">
        <v>377</v>
      </c>
      <c r="I8" t="s">
        <v>378</v>
      </c>
    </row>
    <row r="9" spans="1:9" x14ac:dyDescent="0.2">
      <c r="A9" t="s">
        <v>379</v>
      </c>
      <c r="B9" s="7" t="s">
        <v>341</v>
      </c>
      <c r="C9" s="7" t="s">
        <v>365</v>
      </c>
      <c r="D9" s="8" t="s">
        <v>33</v>
      </c>
      <c r="E9" s="8" t="s">
        <v>380</v>
      </c>
      <c r="F9" s="8" t="s">
        <v>381</v>
      </c>
      <c r="G9" s="8" t="str">
        <f t="shared" si="0"/>
        <v>Camponotus herculeanus</v>
      </c>
      <c r="H9" t="s">
        <v>382</v>
      </c>
      <c r="I9" t="s">
        <v>383</v>
      </c>
    </row>
    <row r="10" spans="1:9" x14ac:dyDescent="0.2">
      <c r="A10" t="s">
        <v>384</v>
      </c>
      <c r="B10" s="7" t="s">
        <v>341</v>
      </c>
      <c r="C10" s="7" t="s">
        <v>365</v>
      </c>
      <c r="D10" s="8" t="s">
        <v>33</v>
      </c>
      <c r="E10" s="8" t="s">
        <v>385</v>
      </c>
      <c r="F10" s="8" t="s">
        <v>386</v>
      </c>
      <c r="G10" s="8" t="str">
        <f t="shared" si="0"/>
        <v>Camponotus lateralis</v>
      </c>
      <c r="H10" t="s">
        <v>387</v>
      </c>
      <c r="I10" t="s">
        <v>388</v>
      </c>
    </row>
    <row r="11" spans="1:9" x14ac:dyDescent="0.2">
      <c r="A11" t="s">
        <v>389</v>
      </c>
      <c r="B11" s="7" t="s">
        <v>341</v>
      </c>
      <c r="C11" s="7" t="s">
        <v>365</v>
      </c>
      <c r="D11" s="8" t="s">
        <v>33</v>
      </c>
      <c r="E11" s="8" t="s">
        <v>390</v>
      </c>
      <c r="F11" s="8" t="s">
        <v>391</v>
      </c>
      <c r="G11" s="8" t="str">
        <f t="shared" si="0"/>
        <v>Camponotus ligniperda</v>
      </c>
      <c r="H11" t="s">
        <v>392</v>
      </c>
      <c r="I11" t="s">
        <v>393</v>
      </c>
    </row>
    <row r="12" spans="1:9" x14ac:dyDescent="0.2">
      <c r="A12" t="s">
        <v>394</v>
      </c>
      <c r="B12" s="7" t="s">
        <v>341</v>
      </c>
      <c r="C12" s="7" t="s">
        <v>365</v>
      </c>
      <c r="D12" s="8" t="s">
        <v>33</v>
      </c>
      <c r="E12" s="8" t="s">
        <v>395</v>
      </c>
      <c r="F12" s="8" t="s">
        <v>396</v>
      </c>
      <c r="G12" s="8" t="str">
        <f t="shared" si="0"/>
        <v>Camponotus piceus</v>
      </c>
      <c r="H12" t="s">
        <v>397</v>
      </c>
      <c r="I12" t="s">
        <v>398</v>
      </c>
    </row>
    <row r="13" spans="1:9" x14ac:dyDescent="0.2">
      <c r="A13" t="s">
        <v>399</v>
      </c>
      <c r="B13" s="7" t="s">
        <v>341</v>
      </c>
      <c r="C13" s="7" t="s">
        <v>365</v>
      </c>
      <c r="D13" s="8" t="s">
        <v>33</v>
      </c>
      <c r="E13" s="8" t="s">
        <v>400</v>
      </c>
      <c r="F13" s="8" t="s">
        <v>401</v>
      </c>
      <c r="G13" s="8" t="str">
        <f t="shared" si="0"/>
        <v>Camponotus universitatis</v>
      </c>
      <c r="H13" t="s">
        <v>402</v>
      </c>
      <c r="I13" t="s">
        <v>403</v>
      </c>
    </row>
    <row r="14" spans="1:9" x14ac:dyDescent="0.2">
      <c r="A14" t="s">
        <v>404</v>
      </c>
      <c r="B14" s="7" t="s">
        <v>341</v>
      </c>
      <c r="C14" s="7" t="s">
        <v>365</v>
      </c>
      <c r="D14" s="8" t="s">
        <v>33</v>
      </c>
      <c r="E14" s="8" t="s">
        <v>405</v>
      </c>
      <c r="F14" s="8" t="s">
        <v>406</v>
      </c>
      <c r="G14" s="8" t="str">
        <f t="shared" si="0"/>
        <v>Camponotus vagus</v>
      </c>
      <c r="H14" t="s">
        <v>407</v>
      </c>
      <c r="I14" t="s">
        <v>408</v>
      </c>
    </row>
    <row r="15" spans="1:9" x14ac:dyDescent="0.2">
      <c r="A15" t="s">
        <v>409</v>
      </c>
      <c r="B15" s="7" t="s">
        <v>341</v>
      </c>
      <c r="C15" s="7" t="s">
        <v>365</v>
      </c>
      <c r="D15" s="10" t="s">
        <v>410</v>
      </c>
      <c r="E15" s="9" t="s">
        <v>411</v>
      </c>
      <c r="F15" s="11" t="s">
        <v>412</v>
      </c>
      <c r="G15" s="8" t="str">
        <f t="shared" si="0"/>
        <v>Colobopsis  truncata</v>
      </c>
      <c r="H15" t="s">
        <v>413</v>
      </c>
      <c r="I15" t="s">
        <v>414</v>
      </c>
    </row>
    <row r="16" spans="1:9" x14ac:dyDescent="0.2">
      <c r="A16" t="s">
        <v>415</v>
      </c>
      <c r="B16" s="7" t="s">
        <v>341</v>
      </c>
      <c r="C16" s="7" t="s">
        <v>342</v>
      </c>
      <c r="D16" s="8" t="s">
        <v>416</v>
      </c>
      <c r="E16" s="8" t="s">
        <v>417</v>
      </c>
      <c r="F16" s="8" t="s">
        <v>418</v>
      </c>
      <c r="G16" s="8" t="str">
        <f t="shared" si="0"/>
        <v>Crematogaster scutellaris</v>
      </c>
      <c r="H16" t="s">
        <v>419</v>
      </c>
      <c r="I16" t="s">
        <v>420</v>
      </c>
    </row>
    <row r="17" spans="1:9" x14ac:dyDescent="0.2">
      <c r="A17" t="s">
        <v>421</v>
      </c>
      <c r="B17" s="7" t="s">
        <v>341</v>
      </c>
      <c r="C17" s="7" t="s">
        <v>342</v>
      </c>
      <c r="D17" s="8" t="s">
        <v>416</v>
      </c>
      <c r="E17" s="8" t="s">
        <v>422</v>
      </c>
      <c r="F17" s="8" t="s">
        <v>371</v>
      </c>
      <c r="G17" s="8" t="str">
        <f t="shared" si="0"/>
        <v>Crematogaster sordidula</v>
      </c>
      <c r="H17" t="s">
        <v>423</v>
      </c>
      <c r="I17" t="s">
        <v>424</v>
      </c>
    </row>
    <row r="18" spans="1:9" x14ac:dyDescent="0.2">
      <c r="A18" t="s">
        <v>425</v>
      </c>
      <c r="B18" s="7" t="s">
        <v>341</v>
      </c>
      <c r="C18" s="7" t="s">
        <v>358</v>
      </c>
      <c r="D18" s="8" t="s">
        <v>426</v>
      </c>
      <c r="E18" s="8" t="s">
        <v>427</v>
      </c>
      <c r="F18" s="8" t="s">
        <v>428</v>
      </c>
      <c r="G18" s="8" t="str">
        <f t="shared" si="0"/>
        <v>Dolichoderus quadripunctatus</v>
      </c>
      <c r="H18" t="s">
        <v>429</v>
      </c>
      <c r="I18" t="s">
        <v>430</v>
      </c>
    </row>
    <row r="19" spans="1:9" x14ac:dyDescent="0.2">
      <c r="A19" t="s">
        <v>431</v>
      </c>
      <c r="B19" s="7" t="s">
        <v>341</v>
      </c>
      <c r="C19" s="7" t="s">
        <v>365</v>
      </c>
      <c r="D19" s="8" t="s">
        <v>432</v>
      </c>
      <c r="E19" s="8" t="s">
        <v>433</v>
      </c>
      <c r="F19" s="8" t="s">
        <v>434</v>
      </c>
      <c r="G19" s="8" t="str">
        <f t="shared" si="0"/>
        <v>Formica aquilonia</v>
      </c>
      <c r="H19" t="s">
        <v>435</v>
      </c>
      <c r="I19" t="s">
        <v>436</v>
      </c>
    </row>
    <row r="20" spans="1:9" x14ac:dyDescent="0.2">
      <c r="A20" t="s">
        <v>437</v>
      </c>
      <c r="B20" s="7" t="s">
        <v>341</v>
      </c>
      <c r="C20" s="7" t="s">
        <v>365</v>
      </c>
      <c r="D20" s="8" t="s">
        <v>432</v>
      </c>
      <c r="E20" s="8" t="s">
        <v>438</v>
      </c>
      <c r="F20" s="8" t="s">
        <v>439</v>
      </c>
      <c r="G20" s="8" t="str">
        <f t="shared" si="0"/>
        <v>Formica bruni</v>
      </c>
      <c r="H20" t="s">
        <v>440</v>
      </c>
      <c r="I20" t="s">
        <v>441</v>
      </c>
    </row>
    <row r="21" spans="1:9" x14ac:dyDescent="0.2">
      <c r="A21" t="s">
        <v>442</v>
      </c>
      <c r="B21" s="7" t="s">
        <v>341</v>
      </c>
      <c r="C21" s="7" t="s">
        <v>365</v>
      </c>
      <c r="D21" s="8" t="s">
        <v>432</v>
      </c>
      <c r="E21" s="8" t="s">
        <v>443</v>
      </c>
      <c r="F21" s="8" t="s">
        <v>444</v>
      </c>
      <c r="G21" s="8" t="str">
        <f t="shared" si="0"/>
        <v>Formica cinerea</v>
      </c>
      <c r="H21" t="s">
        <v>445</v>
      </c>
      <c r="I21" t="s">
        <v>446</v>
      </c>
    </row>
    <row r="22" spans="1:9" x14ac:dyDescent="0.2">
      <c r="A22" t="s">
        <v>447</v>
      </c>
      <c r="B22" s="7" t="s">
        <v>341</v>
      </c>
      <c r="C22" s="7" t="s">
        <v>365</v>
      </c>
      <c r="D22" s="10" t="s">
        <v>432</v>
      </c>
      <c r="E22" s="9" t="s">
        <v>448</v>
      </c>
      <c r="F22" s="12" t="s">
        <v>449</v>
      </c>
      <c r="G22" s="8" t="str">
        <f t="shared" si="0"/>
        <v>Formica clara</v>
      </c>
      <c r="H22" t="s">
        <v>450</v>
      </c>
      <c r="I22" t="s">
        <v>451</v>
      </c>
    </row>
    <row r="23" spans="1:9" x14ac:dyDescent="0.2">
      <c r="A23" t="s">
        <v>452</v>
      </c>
      <c r="B23" s="7" t="s">
        <v>341</v>
      </c>
      <c r="C23" s="7" t="s">
        <v>365</v>
      </c>
      <c r="D23" s="8" t="s">
        <v>432</v>
      </c>
      <c r="E23" s="8" t="s">
        <v>453</v>
      </c>
      <c r="F23" s="8" t="s">
        <v>454</v>
      </c>
      <c r="G23" s="8" t="str">
        <f t="shared" si="0"/>
        <v>Formica cunicularia</v>
      </c>
      <c r="H23" t="s">
        <v>455</v>
      </c>
      <c r="I23" t="s">
        <v>456</v>
      </c>
    </row>
    <row r="24" spans="1:9" x14ac:dyDescent="0.2">
      <c r="A24" t="s">
        <v>457</v>
      </c>
      <c r="B24" s="7" t="s">
        <v>341</v>
      </c>
      <c r="C24" s="7" t="s">
        <v>365</v>
      </c>
      <c r="D24" s="8" t="s">
        <v>432</v>
      </c>
      <c r="E24" s="8" t="s">
        <v>458</v>
      </c>
      <c r="F24" s="8" t="s">
        <v>459</v>
      </c>
      <c r="G24" s="8" t="str">
        <f t="shared" si="0"/>
        <v>Formica exsecta</v>
      </c>
      <c r="H24" t="s">
        <v>460</v>
      </c>
      <c r="I24" t="s">
        <v>461</v>
      </c>
    </row>
    <row r="25" spans="1:9" x14ac:dyDescent="0.2">
      <c r="A25" t="s">
        <v>462</v>
      </c>
      <c r="B25" s="7" t="s">
        <v>341</v>
      </c>
      <c r="C25" s="7" t="s">
        <v>365</v>
      </c>
      <c r="D25" s="8" t="s">
        <v>432</v>
      </c>
      <c r="E25" s="8" t="s">
        <v>463</v>
      </c>
      <c r="F25" s="8" t="s">
        <v>464</v>
      </c>
      <c r="G25" s="8" t="str">
        <f t="shared" si="0"/>
        <v>Formica foreli</v>
      </c>
      <c r="H25" t="s">
        <v>465</v>
      </c>
      <c r="I25" t="s">
        <v>466</v>
      </c>
    </row>
    <row r="26" spans="1:9" x14ac:dyDescent="0.2">
      <c r="A26" t="s">
        <v>467</v>
      </c>
      <c r="B26" s="7" t="s">
        <v>341</v>
      </c>
      <c r="C26" s="7" t="s">
        <v>365</v>
      </c>
      <c r="D26" s="8" t="s">
        <v>432</v>
      </c>
      <c r="E26" s="8" t="s">
        <v>468</v>
      </c>
      <c r="F26" s="8" t="s">
        <v>469</v>
      </c>
      <c r="G26" s="8" t="str">
        <f t="shared" si="0"/>
        <v>Formica forsslundi</v>
      </c>
      <c r="H26" t="s">
        <v>470</v>
      </c>
      <c r="I26" t="s">
        <v>471</v>
      </c>
    </row>
    <row r="27" spans="1:9" x14ac:dyDescent="0.2">
      <c r="A27" s="11" t="s">
        <v>472</v>
      </c>
      <c r="B27" s="7" t="s">
        <v>341</v>
      </c>
      <c r="C27" s="7" t="s">
        <v>365</v>
      </c>
      <c r="D27" s="8" t="s">
        <v>432</v>
      </c>
      <c r="E27" s="8" t="s">
        <v>473</v>
      </c>
      <c r="F27" s="8" t="s">
        <v>474</v>
      </c>
      <c r="G27" s="8" t="str">
        <f t="shared" si="0"/>
        <v>Formica fusca</v>
      </c>
      <c r="H27" t="s">
        <v>475</v>
      </c>
      <c r="I27" t="s">
        <v>476</v>
      </c>
    </row>
    <row r="28" spans="1:9" x14ac:dyDescent="0.2">
      <c r="A28" s="13" t="s">
        <v>477</v>
      </c>
      <c r="B28" s="7" t="s">
        <v>341</v>
      </c>
      <c r="C28" s="7" t="s">
        <v>365</v>
      </c>
      <c r="D28" s="8" t="s">
        <v>432</v>
      </c>
      <c r="E28" s="8" t="s">
        <v>478</v>
      </c>
      <c r="F28" s="8" t="s">
        <v>479</v>
      </c>
      <c r="G28" s="8" t="str">
        <f t="shared" si="0"/>
        <v>Formica fuscocinerea</v>
      </c>
      <c r="H28" t="s">
        <v>480</v>
      </c>
      <c r="I28" t="s">
        <v>481</v>
      </c>
    </row>
    <row r="29" spans="1:9" x14ac:dyDescent="0.2">
      <c r="A29" t="s">
        <v>482</v>
      </c>
      <c r="B29" s="7" t="s">
        <v>341</v>
      </c>
      <c r="C29" s="7" t="s">
        <v>365</v>
      </c>
      <c r="D29" s="8" t="s">
        <v>432</v>
      </c>
      <c r="E29" s="8" t="s">
        <v>483</v>
      </c>
      <c r="F29" s="8" t="s">
        <v>454</v>
      </c>
      <c r="G29" s="8" t="str">
        <f t="shared" si="0"/>
        <v>Formica gagates</v>
      </c>
      <c r="H29" t="s">
        <v>484</v>
      </c>
      <c r="I29" t="s">
        <v>485</v>
      </c>
    </row>
    <row r="30" spans="1:9" x14ac:dyDescent="0.2">
      <c r="A30" t="s">
        <v>486</v>
      </c>
      <c r="B30" s="7" t="s">
        <v>341</v>
      </c>
      <c r="C30" s="7" t="s">
        <v>365</v>
      </c>
      <c r="D30" s="8" t="s">
        <v>432</v>
      </c>
      <c r="E30" s="8" t="s">
        <v>487</v>
      </c>
      <c r="F30" s="8" t="s">
        <v>488</v>
      </c>
      <c r="G30" s="8" t="str">
        <f t="shared" si="0"/>
        <v>Formica lemani</v>
      </c>
      <c r="H30" t="s">
        <v>489</v>
      </c>
      <c r="I30" t="s">
        <v>490</v>
      </c>
    </row>
    <row r="31" spans="1:9" x14ac:dyDescent="0.2">
      <c r="A31" t="s">
        <v>491</v>
      </c>
      <c r="B31" s="7" t="s">
        <v>341</v>
      </c>
      <c r="C31" s="7" t="s">
        <v>365</v>
      </c>
      <c r="D31" s="8" t="s">
        <v>432</v>
      </c>
      <c r="E31" s="8" t="s">
        <v>492</v>
      </c>
      <c r="F31" s="8" t="s">
        <v>493</v>
      </c>
      <c r="G31" s="8" t="str">
        <f t="shared" si="0"/>
        <v>Formica lugubris</v>
      </c>
      <c r="H31" t="s">
        <v>494</v>
      </c>
      <c r="I31" t="s">
        <v>495</v>
      </c>
    </row>
    <row r="32" spans="1:9" x14ac:dyDescent="0.2">
      <c r="A32" t="s">
        <v>496</v>
      </c>
      <c r="B32" s="7" t="s">
        <v>341</v>
      </c>
      <c r="C32" s="7" t="s">
        <v>365</v>
      </c>
      <c r="D32" s="8" t="s">
        <v>432</v>
      </c>
      <c r="E32" s="8" t="s">
        <v>497</v>
      </c>
      <c r="F32" s="8" t="s">
        <v>498</v>
      </c>
      <c r="G32" s="8" t="str">
        <f t="shared" si="0"/>
        <v>Formica paralugubris</v>
      </c>
      <c r="H32" t="s">
        <v>499</v>
      </c>
      <c r="I32" t="s">
        <v>500</v>
      </c>
    </row>
    <row r="33" spans="1:9" x14ac:dyDescent="0.2">
      <c r="A33" t="s">
        <v>501</v>
      </c>
      <c r="B33" s="7" t="s">
        <v>341</v>
      </c>
      <c r="C33" s="7" t="s">
        <v>365</v>
      </c>
      <c r="D33" s="8" t="s">
        <v>432</v>
      </c>
      <c r="E33" s="8" t="s">
        <v>502</v>
      </c>
      <c r="F33" s="8" t="s">
        <v>459</v>
      </c>
      <c r="G33" s="8" t="str">
        <f t="shared" si="0"/>
        <v>Formica picea</v>
      </c>
      <c r="H33" t="s">
        <v>503</v>
      </c>
      <c r="I33" t="s">
        <v>504</v>
      </c>
    </row>
    <row r="34" spans="1:9" x14ac:dyDescent="0.2">
      <c r="A34" t="s">
        <v>505</v>
      </c>
      <c r="B34" s="7" t="s">
        <v>341</v>
      </c>
      <c r="C34" s="7" t="s">
        <v>365</v>
      </c>
      <c r="D34" s="8" t="s">
        <v>432</v>
      </c>
      <c r="E34" s="8" t="s">
        <v>506</v>
      </c>
      <c r="F34" s="8" t="s">
        <v>507</v>
      </c>
      <c r="G34" s="8" t="str">
        <f t="shared" si="0"/>
        <v>Formica polyctena</v>
      </c>
      <c r="H34" t="s">
        <v>508</v>
      </c>
      <c r="I34" t="s">
        <v>509</v>
      </c>
    </row>
    <row r="35" spans="1:9" x14ac:dyDescent="0.2">
      <c r="A35" t="s">
        <v>510</v>
      </c>
      <c r="B35" s="7" t="s">
        <v>341</v>
      </c>
      <c r="C35" s="7" t="s">
        <v>365</v>
      </c>
      <c r="D35" s="8" t="s">
        <v>432</v>
      </c>
      <c r="E35" s="8" t="s">
        <v>511</v>
      </c>
      <c r="F35" s="8" t="s">
        <v>512</v>
      </c>
      <c r="G35" s="8" t="str">
        <f t="shared" si="0"/>
        <v>Formica pratensis</v>
      </c>
      <c r="H35" t="s">
        <v>513</v>
      </c>
      <c r="I35" t="s">
        <v>514</v>
      </c>
    </row>
    <row r="36" spans="1:9" x14ac:dyDescent="0.2">
      <c r="A36" t="s">
        <v>515</v>
      </c>
      <c r="B36" s="7" t="s">
        <v>341</v>
      </c>
      <c r="C36" s="7" t="s">
        <v>365</v>
      </c>
      <c r="D36" s="8" t="s">
        <v>432</v>
      </c>
      <c r="E36" s="8" t="s">
        <v>516</v>
      </c>
      <c r="F36" s="8" t="s">
        <v>459</v>
      </c>
      <c r="G36" s="8" t="str">
        <f t="shared" si="0"/>
        <v>Formica pressilabris</v>
      </c>
      <c r="H36" t="s">
        <v>517</v>
      </c>
      <c r="I36" t="s">
        <v>518</v>
      </c>
    </row>
    <row r="37" spans="1:9" x14ac:dyDescent="0.2">
      <c r="A37" t="s">
        <v>519</v>
      </c>
      <c r="B37" s="7" t="s">
        <v>341</v>
      </c>
      <c r="C37" s="7" t="s">
        <v>365</v>
      </c>
      <c r="D37" s="8" t="s">
        <v>432</v>
      </c>
      <c r="E37" s="8" t="s">
        <v>520</v>
      </c>
      <c r="F37" s="8" t="s">
        <v>521</v>
      </c>
      <c r="G37" s="8" t="str">
        <f t="shared" si="0"/>
        <v>Formica rufa</v>
      </c>
      <c r="H37" t="s">
        <v>522</v>
      </c>
      <c r="I37" t="s">
        <v>523</v>
      </c>
    </row>
    <row r="38" spans="1:9" x14ac:dyDescent="0.2">
      <c r="A38" t="s">
        <v>524</v>
      </c>
      <c r="B38" s="7" t="s">
        <v>341</v>
      </c>
      <c r="C38" s="7" t="s">
        <v>365</v>
      </c>
      <c r="D38" s="8" t="s">
        <v>432</v>
      </c>
      <c r="E38" s="8" t="s">
        <v>525</v>
      </c>
      <c r="F38" s="8" t="s">
        <v>526</v>
      </c>
      <c r="G38" s="8" t="str">
        <f t="shared" si="0"/>
        <v>Formica rufibarbis</v>
      </c>
      <c r="H38" t="s">
        <v>527</v>
      </c>
      <c r="I38" t="s">
        <v>528</v>
      </c>
    </row>
    <row r="39" spans="1:9" x14ac:dyDescent="0.2">
      <c r="A39" t="s">
        <v>529</v>
      </c>
      <c r="B39" s="7" t="s">
        <v>341</v>
      </c>
      <c r="C39" s="7" t="s">
        <v>365</v>
      </c>
      <c r="D39" s="8" t="s">
        <v>432</v>
      </c>
      <c r="E39" s="8" t="s">
        <v>530</v>
      </c>
      <c r="F39" s="8" t="s">
        <v>454</v>
      </c>
      <c r="G39" s="8" t="str">
        <f t="shared" si="0"/>
        <v>Formica sanguinea</v>
      </c>
      <c r="H39" t="s">
        <v>531</v>
      </c>
      <c r="I39" t="s">
        <v>532</v>
      </c>
    </row>
    <row r="40" spans="1:9" x14ac:dyDescent="0.2">
      <c r="A40" t="s">
        <v>533</v>
      </c>
      <c r="B40" s="7" t="s">
        <v>341</v>
      </c>
      <c r="C40" s="7" t="s">
        <v>365</v>
      </c>
      <c r="D40" s="8" t="s">
        <v>432</v>
      </c>
      <c r="E40" s="8" t="s">
        <v>534</v>
      </c>
      <c r="F40" s="8" t="s">
        <v>464</v>
      </c>
      <c r="G40" s="8" t="str">
        <f t="shared" si="0"/>
        <v>Formica selysi</v>
      </c>
      <c r="H40" t="s">
        <v>535</v>
      </c>
      <c r="I40" t="s">
        <v>536</v>
      </c>
    </row>
    <row r="41" spans="1:9" x14ac:dyDescent="0.2">
      <c r="A41" t="s">
        <v>537</v>
      </c>
      <c r="B41" s="7" t="s">
        <v>341</v>
      </c>
      <c r="C41" s="7" t="s">
        <v>365</v>
      </c>
      <c r="D41" s="8" t="s">
        <v>432</v>
      </c>
      <c r="E41" s="8" t="s">
        <v>538</v>
      </c>
      <c r="F41" s="8" t="s">
        <v>539</v>
      </c>
      <c r="G41" s="8" t="str">
        <f t="shared" si="0"/>
        <v>Formica truncorum</v>
      </c>
      <c r="H41" t="s">
        <v>540</v>
      </c>
      <c r="I41" t="s">
        <v>541</v>
      </c>
    </row>
    <row r="42" spans="1:9" x14ac:dyDescent="0.2">
      <c r="A42" t="s">
        <v>542</v>
      </c>
      <c r="B42" s="7" t="s">
        <v>341</v>
      </c>
      <c r="C42" s="7" t="s">
        <v>365</v>
      </c>
      <c r="D42" s="8" t="s">
        <v>432</v>
      </c>
      <c r="E42" s="8" t="s">
        <v>543</v>
      </c>
      <c r="F42" s="8" t="s">
        <v>544</v>
      </c>
      <c r="G42" s="8" t="str">
        <f t="shared" si="0"/>
        <v>Formica uralensis</v>
      </c>
      <c r="H42" t="s">
        <v>545</v>
      </c>
      <c r="I42" t="s">
        <v>546</v>
      </c>
    </row>
    <row r="43" spans="1:9" x14ac:dyDescent="0.2">
      <c r="A43" s="13" t="s">
        <v>547</v>
      </c>
      <c r="B43" s="7" t="s">
        <v>341</v>
      </c>
      <c r="C43" s="7" t="s">
        <v>342</v>
      </c>
      <c r="D43" s="8" t="s">
        <v>548</v>
      </c>
      <c r="E43" s="8" t="s">
        <v>549</v>
      </c>
      <c r="F43" s="8" t="s">
        <v>550</v>
      </c>
      <c r="G43" s="8" t="str">
        <f t="shared" si="0"/>
        <v>Formicoxenus nitidulus</v>
      </c>
      <c r="H43" t="s">
        <v>551</v>
      </c>
      <c r="I43" t="s">
        <v>552</v>
      </c>
    </row>
    <row r="44" spans="1:9" x14ac:dyDescent="0.2">
      <c r="A44" t="s">
        <v>553</v>
      </c>
      <c r="B44" s="7" t="s">
        <v>341</v>
      </c>
      <c r="C44" s="7" t="s">
        <v>342</v>
      </c>
      <c r="D44" s="8" t="s">
        <v>554</v>
      </c>
      <c r="E44" s="8" t="s">
        <v>555</v>
      </c>
      <c r="F44" s="8" t="s">
        <v>371</v>
      </c>
      <c r="G44" s="8" t="str">
        <f t="shared" si="0"/>
        <v>Harpagoxenus sublaevis</v>
      </c>
      <c r="H44" t="s">
        <v>556</v>
      </c>
      <c r="I44" t="s">
        <v>557</v>
      </c>
    </row>
    <row r="45" spans="1:9" x14ac:dyDescent="0.2">
      <c r="A45" t="s">
        <v>558</v>
      </c>
      <c r="B45" s="7" t="s">
        <v>341</v>
      </c>
      <c r="C45" s="7" t="s">
        <v>559</v>
      </c>
      <c r="D45" s="8" t="s">
        <v>560</v>
      </c>
      <c r="E45" s="8" t="s">
        <v>561</v>
      </c>
      <c r="F45" s="8" t="s">
        <v>562</v>
      </c>
      <c r="G45" s="8" t="str">
        <f t="shared" si="0"/>
        <v>Hypoponera eduardi</v>
      </c>
      <c r="H45" t="s">
        <v>563</v>
      </c>
      <c r="I45" t="s">
        <v>564</v>
      </c>
    </row>
    <row r="46" spans="1:9" x14ac:dyDescent="0.2">
      <c r="A46" t="s">
        <v>565</v>
      </c>
      <c r="B46" s="7" t="s">
        <v>341</v>
      </c>
      <c r="C46" s="7" t="s">
        <v>559</v>
      </c>
      <c r="D46" s="8" t="s">
        <v>560</v>
      </c>
      <c r="E46" s="8" t="s">
        <v>566</v>
      </c>
      <c r="F46" s="8" t="s">
        <v>567</v>
      </c>
      <c r="G46" s="8" t="str">
        <f t="shared" si="0"/>
        <v>Hypoponera punctatissima</v>
      </c>
      <c r="H46" t="s">
        <v>568</v>
      </c>
      <c r="I46" t="s">
        <v>569</v>
      </c>
    </row>
    <row r="47" spans="1:9" x14ac:dyDescent="0.2">
      <c r="A47" t="s">
        <v>570</v>
      </c>
      <c r="B47" s="7" t="s">
        <v>341</v>
      </c>
      <c r="C47" s="7" t="s">
        <v>365</v>
      </c>
      <c r="D47" s="8" t="s">
        <v>3</v>
      </c>
      <c r="E47" s="8" t="s">
        <v>571</v>
      </c>
      <c r="F47" s="8" t="s">
        <v>572</v>
      </c>
      <c r="G47" s="8" t="str">
        <f t="shared" si="0"/>
        <v>Lasius alienus</v>
      </c>
      <c r="H47" t="s">
        <v>573</v>
      </c>
      <c r="I47" t="s">
        <v>574</v>
      </c>
    </row>
    <row r="48" spans="1:9" x14ac:dyDescent="0.2">
      <c r="A48" t="s">
        <v>575</v>
      </c>
      <c r="B48" s="7" t="s">
        <v>341</v>
      </c>
      <c r="C48" s="7" t="s">
        <v>365</v>
      </c>
      <c r="D48" s="8" t="s">
        <v>3</v>
      </c>
      <c r="E48" s="8" t="s">
        <v>576</v>
      </c>
      <c r="F48" s="8" t="s">
        <v>572</v>
      </c>
      <c r="G48" s="8" t="str">
        <f t="shared" si="0"/>
        <v>Lasius bicornis</v>
      </c>
      <c r="H48" t="s">
        <v>577</v>
      </c>
      <c r="I48" t="s">
        <v>578</v>
      </c>
    </row>
    <row r="49" spans="1:9" x14ac:dyDescent="0.2">
      <c r="A49" t="s">
        <v>579</v>
      </c>
      <c r="B49" s="7" t="s">
        <v>341</v>
      </c>
      <c r="C49" s="7" t="s">
        <v>365</v>
      </c>
      <c r="D49" s="8" t="s">
        <v>3</v>
      </c>
      <c r="E49" s="8" t="s">
        <v>580</v>
      </c>
      <c r="F49" s="8" t="s">
        <v>345</v>
      </c>
      <c r="G49" s="8" t="str">
        <f t="shared" si="0"/>
        <v>Lasius brunneus</v>
      </c>
      <c r="H49" t="s">
        <v>581</v>
      </c>
      <c r="I49" t="s">
        <v>582</v>
      </c>
    </row>
    <row r="50" spans="1:9" x14ac:dyDescent="0.2">
      <c r="A50" t="s">
        <v>583</v>
      </c>
      <c r="B50" s="7" t="s">
        <v>341</v>
      </c>
      <c r="C50" s="7" t="s">
        <v>365</v>
      </c>
      <c r="D50" s="8" t="s">
        <v>3</v>
      </c>
      <c r="E50" s="8" t="s">
        <v>584</v>
      </c>
      <c r="F50" s="8" t="s">
        <v>585</v>
      </c>
      <c r="G50" s="8" t="str">
        <f t="shared" si="0"/>
        <v>Lasius carniolicus</v>
      </c>
      <c r="H50" t="s">
        <v>586</v>
      </c>
      <c r="I50" t="s">
        <v>587</v>
      </c>
    </row>
    <row r="51" spans="1:9" x14ac:dyDescent="0.2">
      <c r="A51" t="s">
        <v>588</v>
      </c>
      <c r="B51" s="7" t="s">
        <v>341</v>
      </c>
      <c r="C51" s="7" t="s">
        <v>365</v>
      </c>
      <c r="D51" s="8" t="s">
        <v>3</v>
      </c>
      <c r="E51" s="8" t="s">
        <v>589</v>
      </c>
      <c r="F51" s="8" t="s">
        <v>590</v>
      </c>
      <c r="G51" s="8" t="str">
        <f t="shared" si="0"/>
        <v>Lasius citrinus</v>
      </c>
      <c r="H51" t="s">
        <v>591</v>
      </c>
      <c r="I51" t="s">
        <v>592</v>
      </c>
    </row>
    <row r="52" spans="1:9" x14ac:dyDescent="0.2">
      <c r="A52" t="s">
        <v>593</v>
      </c>
      <c r="B52" s="7" t="s">
        <v>341</v>
      </c>
      <c r="C52" s="7" t="s">
        <v>365</v>
      </c>
      <c r="D52" s="8" t="s">
        <v>3</v>
      </c>
      <c r="E52" s="8" t="s">
        <v>594</v>
      </c>
      <c r="F52" s="8" t="s">
        <v>595</v>
      </c>
      <c r="G52" s="8" t="str">
        <f t="shared" si="0"/>
        <v>Lasius distinguendus</v>
      </c>
      <c r="H52" t="s">
        <v>596</v>
      </c>
      <c r="I52" t="s">
        <v>597</v>
      </c>
    </row>
    <row r="53" spans="1:9" x14ac:dyDescent="0.2">
      <c r="A53" t="s">
        <v>598</v>
      </c>
      <c r="B53" s="7" t="s">
        <v>341</v>
      </c>
      <c r="C53" s="7" t="s">
        <v>365</v>
      </c>
      <c r="D53" s="8" t="s">
        <v>3</v>
      </c>
      <c r="E53" s="8" t="s">
        <v>599</v>
      </c>
      <c r="F53" s="8" t="s">
        <v>386</v>
      </c>
      <c r="G53" s="8" t="str">
        <f t="shared" si="0"/>
        <v>Lasius emarginatus</v>
      </c>
      <c r="H53" t="s">
        <v>600</v>
      </c>
      <c r="I53" t="s">
        <v>601</v>
      </c>
    </row>
    <row r="54" spans="1:9" x14ac:dyDescent="0.2">
      <c r="A54" t="s">
        <v>602</v>
      </c>
      <c r="B54" s="7" t="s">
        <v>341</v>
      </c>
      <c r="C54" s="7" t="s">
        <v>365</v>
      </c>
      <c r="D54" s="8" t="s">
        <v>3</v>
      </c>
      <c r="E54" s="8" t="s">
        <v>603</v>
      </c>
      <c r="F54" s="8" t="s">
        <v>604</v>
      </c>
      <c r="G54" s="8" t="str">
        <f t="shared" si="0"/>
        <v>Lasius flavus</v>
      </c>
      <c r="H54" t="s">
        <v>605</v>
      </c>
      <c r="I54" t="s">
        <v>606</v>
      </c>
    </row>
    <row r="55" spans="1:9" x14ac:dyDescent="0.2">
      <c r="A55" t="s">
        <v>607</v>
      </c>
      <c r="B55" s="7" t="s">
        <v>341</v>
      </c>
      <c r="C55" s="7" t="s">
        <v>365</v>
      </c>
      <c r="D55" s="8" t="s">
        <v>3</v>
      </c>
      <c r="E55" s="8" t="s">
        <v>608</v>
      </c>
      <c r="F55" s="8" t="s">
        <v>345</v>
      </c>
      <c r="G55" s="8" t="str">
        <f t="shared" si="0"/>
        <v>Lasius fuliginosus</v>
      </c>
      <c r="H55" t="s">
        <v>609</v>
      </c>
      <c r="I55" t="s">
        <v>610</v>
      </c>
    </row>
    <row r="56" spans="1:9" x14ac:dyDescent="0.2">
      <c r="A56" t="s">
        <v>611</v>
      </c>
      <c r="B56" s="7" t="s">
        <v>341</v>
      </c>
      <c r="C56" s="7" t="s">
        <v>365</v>
      </c>
      <c r="D56" s="8" t="s">
        <v>3</v>
      </c>
      <c r="E56" s="8" t="s">
        <v>612</v>
      </c>
      <c r="F56" s="8" t="s">
        <v>613</v>
      </c>
      <c r="G56" s="8" t="str">
        <f t="shared" si="0"/>
        <v>Lasius jensi</v>
      </c>
      <c r="H56" t="s">
        <v>614</v>
      </c>
      <c r="I56" t="s">
        <v>615</v>
      </c>
    </row>
    <row r="57" spans="1:9" x14ac:dyDescent="0.2">
      <c r="A57" t="s">
        <v>616</v>
      </c>
      <c r="B57" s="7" t="s">
        <v>341</v>
      </c>
      <c r="C57" s="7" t="s">
        <v>365</v>
      </c>
      <c r="D57" s="8" t="s">
        <v>3</v>
      </c>
      <c r="E57" s="8" t="s">
        <v>617</v>
      </c>
      <c r="F57" s="8" t="s">
        <v>618</v>
      </c>
      <c r="G57" s="8" t="str">
        <f t="shared" si="0"/>
        <v>Lasius meridionalis</v>
      </c>
      <c r="H57" t="s">
        <v>619</v>
      </c>
      <c r="I57" t="s">
        <v>620</v>
      </c>
    </row>
    <row r="58" spans="1:9" x14ac:dyDescent="0.2">
      <c r="A58" t="s">
        <v>621</v>
      </c>
      <c r="B58" s="7" t="s">
        <v>341</v>
      </c>
      <c r="C58" s="7" t="s">
        <v>365</v>
      </c>
      <c r="D58" s="8" t="s">
        <v>3</v>
      </c>
      <c r="E58" s="8" t="s">
        <v>622</v>
      </c>
      <c r="F58" s="8" t="s">
        <v>550</v>
      </c>
      <c r="G58" s="8" t="str">
        <f t="shared" si="0"/>
        <v>Lasius mixtus</v>
      </c>
      <c r="H58" t="s">
        <v>623</v>
      </c>
      <c r="I58" t="s">
        <v>624</v>
      </c>
    </row>
    <row r="59" spans="1:9" x14ac:dyDescent="0.2">
      <c r="A59" t="s">
        <v>625</v>
      </c>
      <c r="B59" s="7" t="s">
        <v>341</v>
      </c>
      <c r="C59" s="7" t="s">
        <v>365</v>
      </c>
      <c r="D59" s="8" t="s">
        <v>3</v>
      </c>
      <c r="E59" s="8" t="s">
        <v>626</v>
      </c>
      <c r="F59" s="8" t="s">
        <v>627</v>
      </c>
      <c r="G59" s="8" t="str">
        <f t="shared" si="0"/>
        <v>Lasius myops</v>
      </c>
      <c r="H59" t="s">
        <v>628</v>
      </c>
      <c r="I59" t="s">
        <v>629</v>
      </c>
    </row>
    <row r="60" spans="1:9" x14ac:dyDescent="0.2">
      <c r="A60" t="s">
        <v>630</v>
      </c>
      <c r="B60" s="7" t="s">
        <v>341</v>
      </c>
      <c r="C60" s="7" t="s">
        <v>365</v>
      </c>
      <c r="D60" s="8" t="s">
        <v>3</v>
      </c>
      <c r="E60" s="8" t="s">
        <v>631</v>
      </c>
      <c r="F60" s="8" t="s">
        <v>386</v>
      </c>
      <c r="G60" s="8" t="str">
        <f t="shared" si="0"/>
        <v>Lasius neglectus</v>
      </c>
      <c r="H60" t="s">
        <v>632</v>
      </c>
      <c r="I60" t="s">
        <v>633</v>
      </c>
    </row>
    <row r="61" spans="1:9" x14ac:dyDescent="0.2">
      <c r="A61" t="s">
        <v>634</v>
      </c>
      <c r="B61" s="7" t="s">
        <v>341</v>
      </c>
      <c r="C61" s="7" t="s">
        <v>365</v>
      </c>
      <c r="D61" s="8" t="s">
        <v>3</v>
      </c>
      <c r="E61" s="8" t="s">
        <v>635</v>
      </c>
      <c r="F61" s="8" t="s">
        <v>381</v>
      </c>
      <c r="G61" s="8" t="str">
        <f t="shared" si="0"/>
        <v>Lasius niger</v>
      </c>
      <c r="H61" t="s">
        <v>636</v>
      </c>
      <c r="I61" t="s">
        <v>637</v>
      </c>
    </row>
    <row r="62" spans="1:9" x14ac:dyDescent="0.2">
      <c r="A62" t="s">
        <v>638</v>
      </c>
      <c r="B62" s="7" t="s">
        <v>341</v>
      </c>
      <c r="C62" s="7" t="s">
        <v>365</v>
      </c>
      <c r="D62" s="8" t="s">
        <v>3</v>
      </c>
      <c r="E62" s="8" t="s">
        <v>639</v>
      </c>
      <c r="F62" s="8" t="s">
        <v>640</v>
      </c>
      <c r="G62" s="8" t="str">
        <f t="shared" si="0"/>
        <v>Lasius paralienus</v>
      </c>
      <c r="H62" t="s">
        <v>641</v>
      </c>
      <c r="I62" t="s">
        <v>642</v>
      </c>
    </row>
    <row r="63" spans="1:9" x14ac:dyDescent="0.2">
      <c r="A63" t="s">
        <v>643</v>
      </c>
      <c r="B63" s="7" t="s">
        <v>341</v>
      </c>
      <c r="C63" s="7" t="s">
        <v>365</v>
      </c>
      <c r="D63" s="8" t="s">
        <v>3</v>
      </c>
      <c r="E63" s="8" t="s">
        <v>644</v>
      </c>
      <c r="F63" s="8" t="s">
        <v>645</v>
      </c>
      <c r="G63" s="8" t="str">
        <f t="shared" si="0"/>
        <v>Lasius platythorax</v>
      </c>
      <c r="H63" t="s">
        <v>646</v>
      </c>
      <c r="I63" t="s">
        <v>647</v>
      </c>
    </row>
    <row r="64" spans="1:9" x14ac:dyDescent="0.2">
      <c r="A64" t="s">
        <v>648</v>
      </c>
      <c r="B64" s="7" t="s">
        <v>341</v>
      </c>
      <c r="C64" s="7" t="s">
        <v>365</v>
      </c>
      <c r="D64" s="8" t="s">
        <v>3</v>
      </c>
      <c r="E64" s="8" t="s">
        <v>649</v>
      </c>
      <c r="F64" s="8" t="s">
        <v>640</v>
      </c>
      <c r="G64" s="8" t="str">
        <f t="shared" si="0"/>
        <v>Lasius psammophilus</v>
      </c>
      <c r="H64" t="s">
        <v>650</v>
      </c>
      <c r="I64" t="s">
        <v>651</v>
      </c>
    </row>
    <row r="65" spans="1:9" x14ac:dyDescent="0.2">
      <c r="A65" t="s">
        <v>652</v>
      </c>
      <c r="B65" s="7" t="s">
        <v>341</v>
      </c>
      <c r="C65" s="7" t="s">
        <v>365</v>
      </c>
      <c r="D65" s="8" t="s">
        <v>3</v>
      </c>
      <c r="E65" s="14" t="s">
        <v>653</v>
      </c>
      <c r="F65" s="14" t="s">
        <v>654</v>
      </c>
      <c r="G65" s="8" t="str">
        <f t="shared" si="0"/>
        <v>Lasius reginae</v>
      </c>
      <c r="H65" t="s">
        <v>655</v>
      </c>
      <c r="I65" t="s">
        <v>656</v>
      </c>
    </row>
    <row r="66" spans="1:9" x14ac:dyDescent="0.2">
      <c r="A66" t="s">
        <v>657</v>
      </c>
      <c r="B66" s="7" t="s">
        <v>341</v>
      </c>
      <c r="C66" s="7" t="s">
        <v>365</v>
      </c>
      <c r="D66" s="8" t="s">
        <v>3</v>
      </c>
      <c r="E66" s="8" t="s">
        <v>658</v>
      </c>
      <c r="F66" s="8" t="s">
        <v>659</v>
      </c>
      <c r="G66" s="8" t="str">
        <f t="shared" si="0"/>
        <v>Lasius sabularum</v>
      </c>
      <c r="H66" t="s">
        <v>660</v>
      </c>
      <c r="I66" t="s">
        <v>661</v>
      </c>
    </row>
    <row r="67" spans="1:9" x14ac:dyDescent="0.2">
      <c r="A67" t="s">
        <v>662</v>
      </c>
      <c r="B67" s="7" t="s">
        <v>341</v>
      </c>
      <c r="C67" s="7" t="s">
        <v>365</v>
      </c>
      <c r="D67" s="8" t="s">
        <v>3</v>
      </c>
      <c r="E67" s="8" t="s">
        <v>663</v>
      </c>
      <c r="F67" s="8" t="s">
        <v>550</v>
      </c>
      <c r="G67" s="8" t="str">
        <f t="shared" ref="G67:G130" si="1">D67&amp;" "&amp;E67</f>
        <v>Lasius umbratus</v>
      </c>
      <c r="H67" t="s">
        <v>664</v>
      </c>
      <c r="I67" t="s">
        <v>665</v>
      </c>
    </row>
    <row r="68" spans="1:9" x14ac:dyDescent="0.2">
      <c r="A68" t="s">
        <v>666</v>
      </c>
      <c r="B68" s="7" t="s">
        <v>341</v>
      </c>
      <c r="C68" s="7" t="s">
        <v>342</v>
      </c>
      <c r="D68" s="8" t="s">
        <v>21</v>
      </c>
      <c r="E68" s="8" t="s">
        <v>667</v>
      </c>
      <c r="F68" s="8" t="s">
        <v>668</v>
      </c>
      <c r="G68" s="8" t="str">
        <f t="shared" si="1"/>
        <v>Leptothorax acervorum</v>
      </c>
      <c r="H68" t="s">
        <v>669</v>
      </c>
      <c r="I68" t="s">
        <v>670</v>
      </c>
    </row>
    <row r="69" spans="1:9" x14ac:dyDescent="0.2">
      <c r="A69" t="s">
        <v>671</v>
      </c>
      <c r="B69" s="7" t="s">
        <v>341</v>
      </c>
      <c r="C69" s="7" t="s">
        <v>342</v>
      </c>
      <c r="D69" s="8" t="s">
        <v>21</v>
      </c>
      <c r="E69" s="8" t="s">
        <v>672</v>
      </c>
      <c r="F69" s="8" t="s">
        <v>439</v>
      </c>
      <c r="G69" s="8" t="str">
        <f t="shared" si="1"/>
        <v>Leptothorax goesswaldi</v>
      </c>
      <c r="H69" t="s">
        <v>673</v>
      </c>
      <c r="I69" t="s">
        <v>674</v>
      </c>
    </row>
    <row r="70" spans="1:9" x14ac:dyDescent="0.2">
      <c r="A70" t="s">
        <v>675</v>
      </c>
      <c r="B70" s="7" t="s">
        <v>341</v>
      </c>
      <c r="C70" s="7" t="s">
        <v>342</v>
      </c>
      <c r="D70" s="8" t="s">
        <v>21</v>
      </c>
      <c r="E70" s="8" t="s">
        <v>676</v>
      </c>
      <c r="F70" s="8" t="s">
        <v>677</v>
      </c>
      <c r="G70" s="8" t="str">
        <f t="shared" si="1"/>
        <v>Leptothorax gredleri</v>
      </c>
      <c r="H70" t="s">
        <v>678</v>
      </c>
      <c r="I70" t="s">
        <v>679</v>
      </c>
    </row>
    <row r="71" spans="1:9" x14ac:dyDescent="0.2">
      <c r="A71" t="s">
        <v>680</v>
      </c>
      <c r="B71" s="7" t="s">
        <v>341</v>
      </c>
      <c r="C71" s="7" t="s">
        <v>342</v>
      </c>
      <c r="D71" s="8" t="s">
        <v>21</v>
      </c>
      <c r="E71" s="8" t="s">
        <v>681</v>
      </c>
      <c r="F71" s="8" t="s">
        <v>682</v>
      </c>
      <c r="G71" s="8" t="str">
        <f t="shared" si="1"/>
        <v>Leptothorax kutteri</v>
      </c>
      <c r="H71" t="s">
        <v>683</v>
      </c>
      <c r="I71" t="s">
        <v>684</v>
      </c>
    </row>
    <row r="72" spans="1:9" x14ac:dyDescent="0.2">
      <c r="A72" t="s">
        <v>685</v>
      </c>
      <c r="B72" s="7" t="s">
        <v>341</v>
      </c>
      <c r="C72" s="7" t="s">
        <v>342</v>
      </c>
      <c r="D72" s="8" t="s">
        <v>21</v>
      </c>
      <c r="E72" s="8" t="s">
        <v>686</v>
      </c>
      <c r="F72" s="8" t="s">
        <v>550</v>
      </c>
      <c r="G72" s="8" t="str">
        <f t="shared" si="1"/>
        <v>Leptothorax muscorum</v>
      </c>
      <c r="H72" t="s">
        <v>687</v>
      </c>
      <c r="I72" t="s">
        <v>688</v>
      </c>
    </row>
    <row r="73" spans="1:9" x14ac:dyDescent="0.2">
      <c r="A73" t="s">
        <v>689</v>
      </c>
      <c r="B73" s="7" t="s">
        <v>341</v>
      </c>
      <c r="C73" s="7" t="s">
        <v>342</v>
      </c>
      <c r="D73" s="8" t="s">
        <v>21</v>
      </c>
      <c r="E73" s="8" t="s">
        <v>690</v>
      </c>
      <c r="F73" s="8" t="s">
        <v>691</v>
      </c>
      <c r="G73" s="8" t="str">
        <f t="shared" si="1"/>
        <v>Leptothorax pacis</v>
      </c>
      <c r="H73" t="s">
        <v>692</v>
      </c>
      <c r="I73" t="s">
        <v>693</v>
      </c>
    </row>
    <row r="74" spans="1:9" x14ac:dyDescent="0.2">
      <c r="A74" t="s">
        <v>694</v>
      </c>
      <c r="B74" s="7" t="s">
        <v>341</v>
      </c>
      <c r="C74" s="7" t="s">
        <v>342</v>
      </c>
      <c r="D74" s="8" t="s">
        <v>110</v>
      </c>
      <c r="E74" s="8" t="s">
        <v>111</v>
      </c>
      <c r="F74" s="8" t="s">
        <v>391</v>
      </c>
      <c r="G74" s="8" t="str">
        <f t="shared" si="1"/>
        <v>Manica rubida</v>
      </c>
      <c r="H74" t="s">
        <v>695</v>
      </c>
      <c r="I74" t="s">
        <v>696</v>
      </c>
    </row>
    <row r="75" spans="1:9" x14ac:dyDescent="0.2">
      <c r="A75" t="s">
        <v>697</v>
      </c>
      <c r="B75" s="7" t="s">
        <v>341</v>
      </c>
      <c r="C75" s="7" t="s">
        <v>342</v>
      </c>
      <c r="D75" s="8" t="s">
        <v>698</v>
      </c>
      <c r="E75" s="14" t="s">
        <v>699</v>
      </c>
      <c r="F75" s="15" t="s">
        <v>700</v>
      </c>
      <c r="G75" s="8" t="str">
        <f t="shared" si="1"/>
        <v>Messor ibericus</v>
      </c>
      <c r="H75" t="s">
        <v>701</v>
      </c>
      <c r="I75" t="s">
        <v>702</v>
      </c>
    </row>
    <row r="76" spans="1:9" x14ac:dyDescent="0.2">
      <c r="A76" t="s">
        <v>703</v>
      </c>
      <c r="B76" s="7" t="s">
        <v>341</v>
      </c>
      <c r="C76" s="7" t="s">
        <v>342</v>
      </c>
      <c r="D76" s="8" t="s">
        <v>704</v>
      </c>
      <c r="E76" s="8" t="s">
        <v>705</v>
      </c>
      <c r="F76" s="8" t="s">
        <v>706</v>
      </c>
      <c r="G76" s="8" t="str">
        <f t="shared" si="1"/>
        <v>Monomorium pharaonis</v>
      </c>
      <c r="H76" t="s">
        <v>707</v>
      </c>
      <c r="I76" t="s">
        <v>708</v>
      </c>
    </row>
    <row r="77" spans="1:9" x14ac:dyDescent="0.2">
      <c r="A77" s="13" t="s">
        <v>709</v>
      </c>
      <c r="B77" s="7" t="s">
        <v>341</v>
      </c>
      <c r="C77" s="7" t="s">
        <v>342</v>
      </c>
      <c r="D77" s="8" t="s">
        <v>710</v>
      </c>
      <c r="E77" s="8" t="s">
        <v>711</v>
      </c>
      <c r="F77" s="8" t="s">
        <v>391</v>
      </c>
      <c r="G77" s="8" t="str">
        <f t="shared" si="1"/>
        <v>Myrmecina graminicola</v>
      </c>
      <c r="H77" t="s">
        <v>712</v>
      </c>
      <c r="I77" t="s">
        <v>713</v>
      </c>
    </row>
    <row r="78" spans="1:9" x14ac:dyDescent="0.2">
      <c r="A78" t="s">
        <v>714</v>
      </c>
      <c r="B78" s="7" t="s">
        <v>341</v>
      </c>
      <c r="C78" s="7" t="s">
        <v>342</v>
      </c>
      <c r="D78" s="8" t="s">
        <v>0</v>
      </c>
      <c r="E78" s="8" t="s">
        <v>715</v>
      </c>
      <c r="F78" s="8" t="s">
        <v>716</v>
      </c>
      <c r="G78" s="8" t="str">
        <f t="shared" si="1"/>
        <v>Myrmica bibikoffi</v>
      </c>
      <c r="H78" t="s">
        <v>717</v>
      </c>
      <c r="I78" t="s">
        <v>718</v>
      </c>
    </row>
    <row r="79" spans="1:9" x14ac:dyDescent="0.2">
      <c r="A79" t="s">
        <v>719</v>
      </c>
      <c r="B79" s="7" t="s">
        <v>341</v>
      </c>
      <c r="C79" s="7" t="s">
        <v>342</v>
      </c>
      <c r="D79" s="8" t="s">
        <v>0</v>
      </c>
      <c r="E79" s="8" t="s">
        <v>720</v>
      </c>
      <c r="F79" s="8" t="s">
        <v>721</v>
      </c>
      <c r="G79" s="8" t="str">
        <f t="shared" si="1"/>
        <v>Myrmica gallienii</v>
      </c>
      <c r="H79" t="s">
        <v>722</v>
      </c>
      <c r="I79" t="s">
        <v>723</v>
      </c>
    </row>
    <row r="80" spans="1:9" x14ac:dyDescent="0.2">
      <c r="A80" t="s">
        <v>724</v>
      </c>
      <c r="B80" s="7" t="s">
        <v>341</v>
      </c>
      <c r="C80" s="7" t="s">
        <v>342</v>
      </c>
      <c r="D80" s="8" t="s">
        <v>0</v>
      </c>
      <c r="E80" s="8" t="s">
        <v>725</v>
      </c>
      <c r="F80" s="8" t="s">
        <v>726</v>
      </c>
      <c r="G80" s="8" t="str">
        <f t="shared" si="1"/>
        <v>Myrmica hellenica</v>
      </c>
      <c r="H80" t="s">
        <v>727</v>
      </c>
      <c r="I80" t="s">
        <v>728</v>
      </c>
    </row>
    <row r="81" spans="1:9" x14ac:dyDescent="0.2">
      <c r="A81" t="s">
        <v>729</v>
      </c>
      <c r="B81" s="7" t="s">
        <v>341</v>
      </c>
      <c r="C81" s="7" t="s">
        <v>342</v>
      </c>
      <c r="D81" s="8" t="s">
        <v>0</v>
      </c>
      <c r="E81" s="8" t="s">
        <v>730</v>
      </c>
      <c r="F81" s="8" t="s">
        <v>731</v>
      </c>
      <c r="G81" s="8" t="str">
        <f t="shared" si="1"/>
        <v>Myrmica karavajevi</v>
      </c>
      <c r="H81" t="s">
        <v>732</v>
      </c>
      <c r="I81" t="s">
        <v>733</v>
      </c>
    </row>
    <row r="82" spans="1:9" x14ac:dyDescent="0.2">
      <c r="A82" t="s">
        <v>734</v>
      </c>
      <c r="B82" s="7" t="s">
        <v>341</v>
      </c>
      <c r="C82" s="7" t="s">
        <v>342</v>
      </c>
      <c r="D82" s="8" t="s">
        <v>0</v>
      </c>
      <c r="E82" s="8" t="s">
        <v>735</v>
      </c>
      <c r="F82" s="8" t="s">
        <v>459</v>
      </c>
      <c r="G82" s="8" t="str">
        <f t="shared" si="1"/>
        <v>Myrmica lobicornis</v>
      </c>
      <c r="H82" t="s">
        <v>736</v>
      </c>
      <c r="I82" t="s">
        <v>737</v>
      </c>
    </row>
    <row r="83" spans="1:9" x14ac:dyDescent="0.2">
      <c r="A83" t="s">
        <v>738</v>
      </c>
      <c r="B83" s="7" t="s">
        <v>341</v>
      </c>
      <c r="C83" s="7" t="s">
        <v>342</v>
      </c>
      <c r="D83" s="8" t="s">
        <v>0</v>
      </c>
      <c r="E83" s="8" t="s">
        <v>739</v>
      </c>
      <c r="F83" s="8" t="s">
        <v>740</v>
      </c>
      <c r="G83" s="8" t="str">
        <f t="shared" si="1"/>
        <v>Myrmica lobulicornis</v>
      </c>
      <c r="H83" t="s">
        <v>741</v>
      </c>
      <c r="I83" t="s">
        <v>742</v>
      </c>
    </row>
    <row r="84" spans="1:9" x14ac:dyDescent="0.2">
      <c r="A84" t="s">
        <v>743</v>
      </c>
      <c r="B84" s="7" t="s">
        <v>341</v>
      </c>
      <c r="C84" s="7" t="s">
        <v>342</v>
      </c>
      <c r="D84" s="8" t="s">
        <v>0</v>
      </c>
      <c r="E84" s="8" t="s">
        <v>744</v>
      </c>
      <c r="F84" s="8" t="s">
        <v>726</v>
      </c>
      <c r="G84" s="8" t="str">
        <f t="shared" si="1"/>
        <v>Myrmica lonae</v>
      </c>
      <c r="H84" t="s">
        <v>745</v>
      </c>
      <c r="I84" t="s">
        <v>746</v>
      </c>
    </row>
    <row r="85" spans="1:9" x14ac:dyDescent="0.2">
      <c r="A85" t="s">
        <v>747</v>
      </c>
      <c r="B85" s="7" t="s">
        <v>341</v>
      </c>
      <c r="C85" s="7" t="s">
        <v>342</v>
      </c>
      <c r="D85" s="8" t="s">
        <v>0</v>
      </c>
      <c r="E85" s="8" t="s">
        <v>748</v>
      </c>
      <c r="F85" s="8" t="s">
        <v>479</v>
      </c>
      <c r="G85" s="8" t="str">
        <f t="shared" si="1"/>
        <v>Myrmica myrmicoxena</v>
      </c>
      <c r="H85" t="s">
        <v>749</v>
      </c>
      <c r="I85" t="s">
        <v>750</v>
      </c>
    </row>
    <row r="86" spans="1:9" x14ac:dyDescent="0.2">
      <c r="A86" t="s">
        <v>751</v>
      </c>
      <c r="B86" s="7" t="s">
        <v>341</v>
      </c>
      <c r="C86" s="7" t="s">
        <v>342</v>
      </c>
      <c r="D86" s="8" t="s">
        <v>0</v>
      </c>
      <c r="E86" s="8" t="s">
        <v>752</v>
      </c>
      <c r="F86" s="8" t="s">
        <v>753</v>
      </c>
      <c r="G86" s="8" t="str">
        <f t="shared" si="1"/>
        <v>Myrmica rubra</v>
      </c>
      <c r="H86" t="s">
        <v>754</v>
      </c>
      <c r="I86" t="s">
        <v>755</v>
      </c>
    </row>
    <row r="87" spans="1:9" x14ac:dyDescent="0.2">
      <c r="A87" t="s">
        <v>756</v>
      </c>
      <c r="B87" s="7" t="s">
        <v>341</v>
      </c>
      <c r="C87" s="7" t="s">
        <v>342</v>
      </c>
      <c r="D87" s="8" t="s">
        <v>0</v>
      </c>
      <c r="E87" s="8" t="s">
        <v>1</v>
      </c>
      <c r="F87" s="8" t="s">
        <v>459</v>
      </c>
      <c r="G87" s="8" t="str">
        <f t="shared" si="1"/>
        <v>Myrmica ruginodis</v>
      </c>
      <c r="H87" t="s">
        <v>757</v>
      </c>
      <c r="I87" t="s">
        <v>758</v>
      </c>
    </row>
    <row r="88" spans="1:9" x14ac:dyDescent="0.2">
      <c r="A88" t="s">
        <v>759</v>
      </c>
      <c r="B88" s="7" t="s">
        <v>341</v>
      </c>
      <c r="C88" s="7" t="s">
        <v>342</v>
      </c>
      <c r="D88" s="8" t="s">
        <v>0</v>
      </c>
      <c r="E88" s="8" t="s">
        <v>760</v>
      </c>
      <c r="F88" s="8" t="s">
        <v>459</v>
      </c>
      <c r="G88" s="8" t="str">
        <f t="shared" si="1"/>
        <v>Myrmica rugulosa</v>
      </c>
      <c r="H88" t="s">
        <v>761</v>
      </c>
      <c r="I88" t="s">
        <v>762</v>
      </c>
    </row>
    <row r="89" spans="1:9" x14ac:dyDescent="0.2">
      <c r="A89" t="s">
        <v>763</v>
      </c>
      <c r="B89" s="7" t="s">
        <v>341</v>
      </c>
      <c r="C89" s="7" t="s">
        <v>342</v>
      </c>
      <c r="D89" s="8" t="s">
        <v>0</v>
      </c>
      <c r="E89" s="8" t="s">
        <v>764</v>
      </c>
      <c r="F89" s="8" t="s">
        <v>765</v>
      </c>
      <c r="G89" s="8" t="str">
        <f t="shared" si="1"/>
        <v>Myrmica sabuleti</v>
      </c>
      <c r="H89" t="s">
        <v>766</v>
      </c>
      <c r="I89" t="s">
        <v>767</v>
      </c>
    </row>
    <row r="90" spans="1:9" x14ac:dyDescent="0.2">
      <c r="A90" t="s">
        <v>768</v>
      </c>
      <c r="B90" s="7" t="s">
        <v>341</v>
      </c>
      <c r="C90" s="7" t="s">
        <v>342</v>
      </c>
      <c r="D90" s="8" t="s">
        <v>0</v>
      </c>
      <c r="E90" s="8" t="s">
        <v>769</v>
      </c>
      <c r="F90" s="8" t="s">
        <v>770</v>
      </c>
      <c r="G90" s="8" t="str">
        <f t="shared" si="1"/>
        <v>Myrmica salina</v>
      </c>
      <c r="H90" t="s">
        <v>771</v>
      </c>
      <c r="I90" t="s">
        <v>772</v>
      </c>
    </row>
    <row r="91" spans="1:9" x14ac:dyDescent="0.2">
      <c r="A91" t="s">
        <v>773</v>
      </c>
      <c r="B91" s="7" t="s">
        <v>341</v>
      </c>
      <c r="C91" s="7" t="s">
        <v>342</v>
      </c>
      <c r="D91" s="8" t="s">
        <v>0</v>
      </c>
      <c r="E91" s="8" t="s">
        <v>774</v>
      </c>
      <c r="F91" s="8" t="s">
        <v>459</v>
      </c>
      <c r="G91" s="8" t="str">
        <f t="shared" si="1"/>
        <v>Myrmica scabrinodis</v>
      </c>
      <c r="H91" t="s">
        <v>775</v>
      </c>
      <c r="I91" t="s">
        <v>776</v>
      </c>
    </row>
    <row r="92" spans="1:9" x14ac:dyDescent="0.2">
      <c r="A92" t="s">
        <v>777</v>
      </c>
      <c r="B92" s="7" t="s">
        <v>341</v>
      </c>
      <c r="C92" s="7" t="s">
        <v>342</v>
      </c>
      <c r="D92" s="8" t="s">
        <v>0</v>
      </c>
      <c r="E92" s="8" t="s">
        <v>778</v>
      </c>
      <c r="F92" s="8" t="s">
        <v>779</v>
      </c>
      <c r="G92" s="8" t="str">
        <f t="shared" si="1"/>
        <v>Myrmica schencki</v>
      </c>
      <c r="H92" t="s">
        <v>780</v>
      </c>
      <c r="I92" t="s">
        <v>781</v>
      </c>
    </row>
    <row r="93" spans="1:9" x14ac:dyDescent="0.2">
      <c r="A93" t="s">
        <v>782</v>
      </c>
      <c r="B93" s="7" t="s">
        <v>341</v>
      </c>
      <c r="C93" s="7" t="s">
        <v>342</v>
      </c>
      <c r="D93" s="8" t="s">
        <v>0</v>
      </c>
      <c r="E93" s="8" t="s">
        <v>783</v>
      </c>
      <c r="F93" s="8" t="s">
        <v>464</v>
      </c>
      <c r="G93" s="8" t="str">
        <f t="shared" si="1"/>
        <v>Myrmica specioides</v>
      </c>
      <c r="H93" t="s">
        <v>784</v>
      </c>
      <c r="I93" t="s">
        <v>785</v>
      </c>
    </row>
    <row r="94" spans="1:9" x14ac:dyDescent="0.2">
      <c r="A94" t="s">
        <v>786</v>
      </c>
      <c r="B94" s="7" t="s">
        <v>341</v>
      </c>
      <c r="C94" s="7" t="s">
        <v>342</v>
      </c>
      <c r="D94" s="8" t="s">
        <v>0</v>
      </c>
      <c r="E94" s="8" t="s">
        <v>787</v>
      </c>
      <c r="F94" s="8" t="s">
        <v>459</v>
      </c>
      <c r="G94" s="8" t="str">
        <f t="shared" si="1"/>
        <v>Myrmica sulcinodis</v>
      </c>
      <c r="H94" t="s">
        <v>788</v>
      </c>
      <c r="I94" t="s">
        <v>789</v>
      </c>
    </row>
    <row r="95" spans="1:9" x14ac:dyDescent="0.2">
      <c r="A95" t="s">
        <v>790</v>
      </c>
      <c r="B95" s="7" t="s">
        <v>341</v>
      </c>
      <c r="C95" s="7" t="s">
        <v>342</v>
      </c>
      <c r="D95" s="8" t="s">
        <v>0</v>
      </c>
      <c r="E95" s="8" t="s">
        <v>791</v>
      </c>
      <c r="F95" s="8" t="s">
        <v>721</v>
      </c>
      <c r="G95" s="8" t="str">
        <f t="shared" si="1"/>
        <v>Myrmica vandeli</v>
      </c>
      <c r="H95" t="s">
        <v>792</v>
      </c>
      <c r="I95" t="s">
        <v>793</v>
      </c>
    </row>
    <row r="96" spans="1:9" x14ac:dyDescent="0.2">
      <c r="A96" t="s">
        <v>794</v>
      </c>
      <c r="B96" s="7" t="s">
        <v>341</v>
      </c>
      <c r="C96" s="7" t="s">
        <v>342</v>
      </c>
      <c r="D96" s="8" t="s">
        <v>795</v>
      </c>
      <c r="E96" s="8" t="s">
        <v>796</v>
      </c>
      <c r="F96" s="8" t="s">
        <v>797</v>
      </c>
      <c r="G96" s="8" t="str">
        <f t="shared" si="1"/>
        <v>Pheidole pallidula</v>
      </c>
      <c r="H96" t="s">
        <v>798</v>
      </c>
      <c r="I96" t="s">
        <v>799</v>
      </c>
    </row>
    <row r="97" spans="1:9" x14ac:dyDescent="0.2">
      <c r="A97" t="s">
        <v>800</v>
      </c>
      <c r="B97" s="7" t="s">
        <v>341</v>
      </c>
      <c r="C97" s="7" t="s">
        <v>365</v>
      </c>
      <c r="D97" s="8" t="s">
        <v>801</v>
      </c>
      <c r="E97" s="8" t="s">
        <v>802</v>
      </c>
      <c r="F97" s="8" t="s">
        <v>345</v>
      </c>
      <c r="G97" s="8" t="str">
        <f t="shared" si="1"/>
        <v>Plagiolepis pygmaea</v>
      </c>
      <c r="H97" t="s">
        <v>803</v>
      </c>
      <c r="I97" t="s">
        <v>804</v>
      </c>
    </row>
    <row r="98" spans="1:9" x14ac:dyDescent="0.2">
      <c r="A98" t="s">
        <v>805</v>
      </c>
      <c r="B98" s="7" t="s">
        <v>341</v>
      </c>
      <c r="C98" s="7" t="s">
        <v>365</v>
      </c>
      <c r="D98" s="8" t="s">
        <v>801</v>
      </c>
      <c r="E98" s="8" t="s">
        <v>806</v>
      </c>
      <c r="F98" s="8" t="s">
        <v>807</v>
      </c>
      <c r="G98" s="8" t="str">
        <f t="shared" si="1"/>
        <v>Plagiolepis vindobonensis</v>
      </c>
      <c r="H98" t="s">
        <v>808</v>
      </c>
      <c r="I98" t="s">
        <v>809</v>
      </c>
    </row>
    <row r="99" spans="1:9" x14ac:dyDescent="0.2">
      <c r="A99" t="s">
        <v>810</v>
      </c>
      <c r="B99" s="7" t="s">
        <v>341</v>
      </c>
      <c r="C99" s="7" t="s">
        <v>365</v>
      </c>
      <c r="D99" s="8" t="s">
        <v>801</v>
      </c>
      <c r="E99" s="8" t="s">
        <v>811</v>
      </c>
      <c r="F99" s="8" t="s">
        <v>812</v>
      </c>
      <c r="G99" s="8" t="str">
        <f t="shared" si="1"/>
        <v>Plagiolepis xene</v>
      </c>
      <c r="H99" t="s">
        <v>813</v>
      </c>
      <c r="I99" t="s">
        <v>814</v>
      </c>
    </row>
    <row r="100" spans="1:9" x14ac:dyDescent="0.2">
      <c r="A100" t="s">
        <v>815</v>
      </c>
      <c r="B100" s="7" t="s">
        <v>341</v>
      </c>
      <c r="C100" s="7" t="s">
        <v>365</v>
      </c>
      <c r="D100" s="8" t="s">
        <v>816</v>
      </c>
      <c r="E100" s="8" t="s">
        <v>817</v>
      </c>
      <c r="F100" s="8" t="s">
        <v>454</v>
      </c>
      <c r="G100" s="8" t="str">
        <f t="shared" si="1"/>
        <v>Polyergus rufescens</v>
      </c>
      <c r="H100" t="s">
        <v>818</v>
      </c>
      <c r="I100" t="s">
        <v>819</v>
      </c>
    </row>
    <row r="101" spans="1:9" x14ac:dyDescent="0.2">
      <c r="A101" t="s">
        <v>820</v>
      </c>
      <c r="B101" s="7" t="s">
        <v>341</v>
      </c>
      <c r="C101" s="7" t="s">
        <v>559</v>
      </c>
      <c r="D101" s="8" t="s">
        <v>821</v>
      </c>
      <c r="E101" s="8" t="s">
        <v>822</v>
      </c>
      <c r="F101" s="8" t="s">
        <v>391</v>
      </c>
      <c r="G101" s="8" t="str">
        <f t="shared" si="1"/>
        <v>Ponera coarctata</v>
      </c>
      <c r="H101" t="s">
        <v>823</v>
      </c>
      <c r="I101" t="s">
        <v>824</v>
      </c>
    </row>
    <row r="102" spans="1:9" x14ac:dyDescent="0.2">
      <c r="A102" t="s">
        <v>825</v>
      </c>
      <c r="B102" s="7" t="s">
        <v>341</v>
      </c>
      <c r="C102" s="7" t="s">
        <v>559</v>
      </c>
      <c r="D102" s="8" t="s">
        <v>821</v>
      </c>
      <c r="E102" s="8" t="s">
        <v>826</v>
      </c>
      <c r="F102" s="8" t="s">
        <v>779</v>
      </c>
      <c r="G102" s="8" t="str">
        <f t="shared" si="1"/>
        <v>Ponera testacea</v>
      </c>
      <c r="H102" t="s">
        <v>827</v>
      </c>
      <c r="I102" t="s">
        <v>828</v>
      </c>
    </row>
    <row r="103" spans="1:9" x14ac:dyDescent="0.2">
      <c r="A103" t="s">
        <v>829</v>
      </c>
      <c r="B103" s="7" t="s">
        <v>341</v>
      </c>
      <c r="C103" s="7" t="s">
        <v>342</v>
      </c>
      <c r="D103" s="8" t="s">
        <v>830</v>
      </c>
      <c r="E103" s="8" t="s">
        <v>831</v>
      </c>
      <c r="F103" s="8" t="s">
        <v>345</v>
      </c>
      <c r="G103" s="8" t="str">
        <f t="shared" si="1"/>
        <v>Solenopsis fugax</v>
      </c>
      <c r="H103" t="s">
        <v>832</v>
      </c>
      <c r="I103" t="s">
        <v>833</v>
      </c>
    </row>
    <row r="104" spans="1:9" x14ac:dyDescent="0.2">
      <c r="A104" t="s">
        <v>834</v>
      </c>
      <c r="B104" s="7" t="s">
        <v>341</v>
      </c>
      <c r="C104" s="7" t="s">
        <v>342</v>
      </c>
      <c r="D104" s="8" t="s">
        <v>835</v>
      </c>
      <c r="E104" s="8" t="s">
        <v>836</v>
      </c>
      <c r="F104" s="8" t="s">
        <v>572</v>
      </c>
      <c r="G104" s="8" t="str">
        <f t="shared" si="1"/>
        <v>Stenamma debile</v>
      </c>
      <c r="H104" t="s">
        <v>837</v>
      </c>
      <c r="I104" t="s">
        <v>838</v>
      </c>
    </row>
    <row r="105" spans="1:9" x14ac:dyDescent="0.2">
      <c r="A105" t="s">
        <v>839</v>
      </c>
      <c r="B105" s="7" t="s">
        <v>341</v>
      </c>
      <c r="C105" s="7" t="s">
        <v>342</v>
      </c>
      <c r="D105" s="8" t="s">
        <v>835</v>
      </c>
      <c r="E105" s="8" t="s">
        <v>840</v>
      </c>
      <c r="F105" s="8" t="s">
        <v>841</v>
      </c>
      <c r="G105" s="8" t="str">
        <f t="shared" si="1"/>
        <v>Stenamma petiolatum</v>
      </c>
      <c r="H105" t="s">
        <v>842</v>
      </c>
      <c r="I105" t="s">
        <v>843</v>
      </c>
    </row>
    <row r="106" spans="1:9" x14ac:dyDescent="0.2">
      <c r="A106" t="s">
        <v>844</v>
      </c>
      <c r="B106" s="7" t="s">
        <v>341</v>
      </c>
      <c r="C106" s="7" t="s">
        <v>342</v>
      </c>
      <c r="D106" s="8" t="s">
        <v>835</v>
      </c>
      <c r="E106" s="8" t="s">
        <v>845</v>
      </c>
      <c r="F106" s="8" t="s">
        <v>846</v>
      </c>
      <c r="G106" s="8" t="str">
        <f t="shared" si="1"/>
        <v>Stenamma striatulum</v>
      </c>
      <c r="H106" t="s">
        <v>847</v>
      </c>
      <c r="I106" t="s">
        <v>848</v>
      </c>
    </row>
    <row r="107" spans="1:9" x14ac:dyDescent="0.2">
      <c r="A107" t="s">
        <v>849</v>
      </c>
      <c r="B107" s="7" t="s">
        <v>341</v>
      </c>
      <c r="C107" s="7" t="s">
        <v>342</v>
      </c>
      <c r="D107" s="8" t="s">
        <v>850</v>
      </c>
      <c r="E107" s="8" t="s">
        <v>851</v>
      </c>
      <c r="F107" s="8" t="s">
        <v>852</v>
      </c>
      <c r="G107" s="8" t="str">
        <f t="shared" si="1"/>
        <v>Strongylognathus alboini</v>
      </c>
      <c r="H107" t="s">
        <v>853</v>
      </c>
      <c r="I107" t="s">
        <v>854</v>
      </c>
    </row>
    <row r="108" spans="1:9" x14ac:dyDescent="0.2">
      <c r="A108" t="s">
        <v>855</v>
      </c>
      <c r="B108" s="7" t="s">
        <v>341</v>
      </c>
      <c r="C108" s="7" t="s">
        <v>342</v>
      </c>
      <c r="D108" s="8" t="s">
        <v>850</v>
      </c>
      <c r="E108" s="8" t="s">
        <v>856</v>
      </c>
      <c r="F108" s="8" t="s">
        <v>857</v>
      </c>
      <c r="G108" s="8" t="str">
        <f t="shared" si="1"/>
        <v>Strongylognathus alpinus</v>
      </c>
      <c r="H108" t="s">
        <v>858</v>
      </c>
      <c r="I108" t="s">
        <v>859</v>
      </c>
    </row>
    <row r="109" spans="1:9" x14ac:dyDescent="0.2">
      <c r="A109" t="s">
        <v>860</v>
      </c>
      <c r="B109" s="7" t="s">
        <v>341</v>
      </c>
      <c r="C109" s="7" t="s">
        <v>342</v>
      </c>
      <c r="D109" s="8" t="s">
        <v>850</v>
      </c>
      <c r="E109" s="8" t="s">
        <v>861</v>
      </c>
      <c r="F109" s="8" t="s">
        <v>479</v>
      </c>
      <c r="G109" s="8" t="str">
        <f t="shared" si="1"/>
        <v>Strongylognathus huberi</v>
      </c>
      <c r="H109" t="s">
        <v>862</v>
      </c>
      <c r="I109" t="s">
        <v>863</v>
      </c>
    </row>
    <row r="110" spans="1:9" x14ac:dyDescent="0.2">
      <c r="A110" t="s">
        <v>864</v>
      </c>
      <c r="B110" s="7" t="s">
        <v>341</v>
      </c>
      <c r="C110" s="7" t="s">
        <v>342</v>
      </c>
      <c r="D110" s="8" t="s">
        <v>850</v>
      </c>
      <c r="E110" s="8" t="s">
        <v>865</v>
      </c>
      <c r="F110" s="8" t="s">
        <v>866</v>
      </c>
      <c r="G110" s="8" t="str">
        <f t="shared" si="1"/>
        <v>Strongylognathus testaceus</v>
      </c>
      <c r="H110" t="s">
        <v>867</v>
      </c>
      <c r="I110" t="s">
        <v>868</v>
      </c>
    </row>
    <row r="111" spans="1:9" x14ac:dyDescent="0.2">
      <c r="A111" t="s">
        <v>869</v>
      </c>
      <c r="B111" s="7" t="s">
        <v>341</v>
      </c>
      <c r="C111" s="7" t="s">
        <v>342</v>
      </c>
      <c r="D111" s="10" t="s">
        <v>870</v>
      </c>
      <c r="E111" s="9" t="s">
        <v>871</v>
      </c>
      <c r="F111" s="12" t="s">
        <v>872</v>
      </c>
      <c r="G111" s="8" t="str">
        <f t="shared" si="1"/>
        <v>Strumigenys baudueri</v>
      </c>
      <c r="H111" t="s">
        <v>873</v>
      </c>
      <c r="I111" t="s">
        <v>874</v>
      </c>
    </row>
    <row r="112" spans="1:9" x14ac:dyDescent="0.2">
      <c r="A112" t="s">
        <v>875</v>
      </c>
      <c r="B112" s="7" t="s">
        <v>341</v>
      </c>
      <c r="C112" s="7" t="s">
        <v>342</v>
      </c>
      <c r="D112" s="10" t="s">
        <v>876</v>
      </c>
      <c r="E112" s="9" t="s">
        <v>877</v>
      </c>
      <c r="F112" s="16" t="s">
        <v>878</v>
      </c>
      <c r="G112" s="8" t="str">
        <f t="shared" si="1"/>
        <v>Strumigenys  argiola</v>
      </c>
      <c r="H112" t="s">
        <v>879</v>
      </c>
      <c r="I112" t="s">
        <v>880</v>
      </c>
    </row>
    <row r="113" spans="1:9" x14ac:dyDescent="0.2">
      <c r="A113" t="s">
        <v>881</v>
      </c>
      <c r="B113" s="7" t="s">
        <v>341</v>
      </c>
      <c r="C113" s="7" t="s">
        <v>358</v>
      </c>
      <c r="D113" s="8" t="s">
        <v>119</v>
      </c>
      <c r="E113" s="8" t="s">
        <v>882</v>
      </c>
      <c r="F113" s="8" t="s">
        <v>345</v>
      </c>
      <c r="G113" s="8" t="str">
        <f t="shared" si="1"/>
        <v>Tapinoma erraticum</v>
      </c>
      <c r="H113" t="s">
        <v>883</v>
      </c>
      <c r="I113" t="s">
        <v>884</v>
      </c>
    </row>
    <row r="114" spans="1:9" x14ac:dyDescent="0.2">
      <c r="A114" t="s">
        <v>885</v>
      </c>
      <c r="B114" s="7" t="s">
        <v>341</v>
      </c>
      <c r="C114" s="7" t="s">
        <v>358</v>
      </c>
      <c r="D114" s="14" t="s">
        <v>119</v>
      </c>
      <c r="E114" s="14" t="s">
        <v>886</v>
      </c>
      <c r="F114" s="14" t="s">
        <v>585</v>
      </c>
      <c r="G114" s="8" t="str">
        <f t="shared" si="1"/>
        <v>Tapinoma magnum</v>
      </c>
      <c r="H114" t="s">
        <v>887</v>
      </c>
      <c r="I114" t="s">
        <v>888</v>
      </c>
    </row>
    <row r="115" spans="1:9" x14ac:dyDescent="0.2">
      <c r="A115" t="s">
        <v>889</v>
      </c>
      <c r="B115" s="7" t="s">
        <v>341</v>
      </c>
      <c r="C115" s="7" t="s">
        <v>358</v>
      </c>
      <c r="D115" s="14" t="s">
        <v>119</v>
      </c>
      <c r="E115" s="14" t="s">
        <v>890</v>
      </c>
      <c r="F115" s="14" t="s">
        <v>668</v>
      </c>
      <c r="G115" s="8" t="str">
        <f t="shared" si="1"/>
        <v>Tapinoma melanocephalum</v>
      </c>
      <c r="H115" t="s">
        <v>891</v>
      </c>
      <c r="I115" t="s">
        <v>892</v>
      </c>
    </row>
    <row r="116" spans="1:9" x14ac:dyDescent="0.2">
      <c r="A116" t="s">
        <v>893</v>
      </c>
      <c r="B116" s="7" t="s">
        <v>341</v>
      </c>
      <c r="C116" s="7" t="s">
        <v>358</v>
      </c>
      <c r="D116" s="8" t="s">
        <v>119</v>
      </c>
      <c r="E116" s="8" t="s">
        <v>894</v>
      </c>
      <c r="F116" s="8" t="s">
        <v>895</v>
      </c>
      <c r="G116" s="8" t="str">
        <f t="shared" si="1"/>
        <v>Tapinoma subboreale</v>
      </c>
      <c r="H116" t="s">
        <v>896</v>
      </c>
      <c r="I116" t="s">
        <v>897</v>
      </c>
    </row>
    <row r="117" spans="1:9" x14ac:dyDescent="0.2">
      <c r="A117" t="s">
        <v>898</v>
      </c>
      <c r="B117" s="7" t="s">
        <v>341</v>
      </c>
      <c r="C117" s="7" t="s">
        <v>342</v>
      </c>
      <c r="D117" s="8" t="s">
        <v>115</v>
      </c>
      <c r="E117" s="8" t="s">
        <v>899</v>
      </c>
      <c r="F117" s="8" t="s">
        <v>900</v>
      </c>
      <c r="G117" s="8" t="str">
        <f t="shared" si="1"/>
        <v>Temnothorax affinis</v>
      </c>
      <c r="H117" t="s">
        <v>901</v>
      </c>
      <c r="I117" t="s">
        <v>902</v>
      </c>
    </row>
    <row r="118" spans="1:9" x14ac:dyDescent="0.2">
      <c r="A118" t="s">
        <v>903</v>
      </c>
      <c r="B118" s="7" t="s">
        <v>341</v>
      </c>
      <c r="C118" s="7" t="s">
        <v>342</v>
      </c>
      <c r="D118" s="8" t="s">
        <v>115</v>
      </c>
      <c r="E118" s="8" t="s">
        <v>904</v>
      </c>
      <c r="F118" s="8" t="s">
        <v>905</v>
      </c>
      <c r="G118" s="8" t="str">
        <f t="shared" si="1"/>
        <v>Temnothorax albipennis</v>
      </c>
      <c r="H118" t="s">
        <v>906</v>
      </c>
      <c r="I118" t="s">
        <v>907</v>
      </c>
    </row>
    <row r="119" spans="1:9" x14ac:dyDescent="0.2">
      <c r="A119" t="s">
        <v>908</v>
      </c>
      <c r="B119" s="7" t="s">
        <v>341</v>
      </c>
      <c r="C119" s="7" t="s">
        <v>342</v>
      </c>
      <c r="D119" s="8" t="s">
        <v>115</v>
      </c>
      <c r="E119" s="8" t="s">
        <v>909</v>
      </c>
      <c r="F119" s="8" t="s">
        <v>910</v>
      </c>
      <c r="G119" s="8" t="str">
        <f t="shared" si="1"/>
        <v>Temnothorax arcanus</v>
      </c>
      <c r="H119" t="s">
        <v>911</v>
      </c>
      <c r="I119" t="s">
        <v>912</v>
      </c>
    </row>
    <row r="120" spans="1:9" x14ac:dyDescent="0.2">
      <c r="A120" t="s">
        <v>913</v>
      </c>
      <c r="B120" s="7" t="s">
        <v>341</v>
      </c>
      <c r="C120" s="7" t="s">
        <v>342</v>
      </c>
      <c r="D120" s="8" t="s">
        <v>115</v>
      </c>
      <c r="E120" s="8" t="s">
        <v>914</v>
      </c>
      <c r="F120" s="8" t="s">
        <v>866</v>
      </c>
      <c r="G120" s="8" t="str">
        <f t="shared" si="1"/>
        <v>Temnothorax corticalis</v>
      </c>
      <c r="H120" t="s">
        <v>915</v>
      </c>
      <c r="I120" t="s">
        <v>916</v>
      </c>
    </row>
    <row r="121" spans="1:9" x14ac:dyDescent="0.2">
      <c r="A121" t="s">
        <v>917</v>
      </c>
      <c r="B121" s="7" t="s">
        <v>341</v>
      </c>
      <c r="C121" s="7" t="s">
        <v>342</v>
      </c>
      <c r="D121" s="8" t="s">
        <v>115</v>
      </c>
      <c r="E121" s="8" t="s">
        <v>918</v>
      </c>
      <c r="F121" s="8" t="s">
        <v>919</v>
      </c>
      <c r="G121" s="8" t="str">
        <f t="shared" si="1"/>
        <v>Temnothorax flavicornis</v>
      </c>
      <c r="H121" t="s">
        <v>920</v>
      </c>
      <c r="I121" t="s">
        <v>921</v>
      </c>
    </row>
    <row r="122" spans="1:9" x14ac:dyDescent="0.2">
      <c r="A122" t="s">
        <v>922</v>
      </c>
      <c r="B122" s="7" t="s">
        <v>341</v>
      </c>
      <c r="C122" s="7" t="s">
        <v>342</v>
      </c>
      <c r="D122" s="8" t="s">
        <v>115</v>
      </c>
      <c r="E122" s="8" t="s">
        <v>923</v>
      </c>
      <c r="F122" s="8" t="s">
        <v>866</v>
      </c>
      <c r="G122" s="8" t="str">
        <f t="shared" si="1"/>
        <v>Temnothorax interruptus</v>
      </c>
      <c r="H122" t="s">
        <v>924</v>
      </c>
      <c r="I122" t="s">
        <v>925</v>
      </c>
    </row>
    <row r="123" spans="1:9" x14ac:dyDescent="0.2">
      <c r="A123" t="s">
        <v>926</v>
      </c>
      <c r="B123" s="7" t="s">
        <v>341</v>
      </c>
      <c r="C123" s="7" t="s">
        <v>342</v>
      </c>
      <c r="D123" s="8" t="s">
        <v>115</v>
      </c>
      <c r="E123" s="8" t="s">
        <v>927</v>
      </c>
      <c r="F123" s="8" t="s">
        <v>928</v>
      </c>
      <c r="G123" s="8" t="str">
        <f t="shared" si="1"/>
        <v>Temnothorax luteus</v>
      </c>
      <c r="H123" t="s">
        <v>929</v>
      </c>
      <c r="I123" t="s">
        <v>930</v>
      </c>
    </row>
    <row r="124" spans="1:9" x14ac:dyDescent="0.2">
      <c r="A124" t="s">
        <v>931</v>
      </c>
      <c r="B124" s="7" t="s">
        <v>341</v>
      </c>
      <c r="C124" s="7" t="s">
        <v>342</v>
      </c>
      <c r="D124" s="9" t="s">
        <v>115</v>
      </c>
      <c r="E124" s="9" t="s">
        <v>932</v>
      </c>
      <c r="F124" s="11" t="s">
        <v>933</v>
      </c>
      <c r="G124" s="8" t="str">
        <f t="shared" si="1"/>
        <v>Temnothorax mullerianus</v>
      </c>
      <c r="H124" t="s">
        <v>934</v>
      </c>
      <c r="I124" t="s">
        <v>935</v>
      </c>
    </row>
    <row r="125" spans="1:9" x14ac:dyDescent="0.2">
      <c r="A125" t="s">
        <v>936</v>
      </c>
      <c r="B125" s="7" t="s">
        <v>341</v>
      </c>
      <c r="C125" s="7" t="s">
        <v>342</v>
      </c>
      <c r="D125" s="8" t="s">
        <v>115</v>
      </c>
      <c r="E125" s="8" t="s">
        <v>937</v>
      </c>
      <c r="F125" s="8" t="s">
        <v>938</v>
      </c>
      <c r="G125" s="8" t="str">
        <f t="shared" si="1"/>
        <v>Temnothorax nadigi</v>
      </c>
      <c r="H125" t="s">
        <v>939</v>
      </c>
      <c r="I125" t="s">
        <v>940</v>
      </c>
    </row>
    <row r="126" spans="1:9" x14ac:dyDescent="0.2">
      <c r="A126" t="s">
        <v>941</v>
      </c>
      <c r="B126" s="7" t="s">
        <v>341</v>
      </c>
      <c r="C126" s="7" t="s">
        <v>342</v>
      </c>
      <c r="D126" s="8" t="s">
        <v>115</v>
      </c>
      <c r="E126" s="8" t="s">
        <v>942</v>
      </c>
      <c r="F126" s="8" t="s">
        <v>900</v>
      </c>
      <c r="G126" s="8" t="str">
        <f t="shared" si="1"/>
        <v>Temnothorax nigriceps</v>
      </c>
      <c r="H126" t="s">
        <v>943</v>
      </c>
      <c r="I126" t="s">
        <v>944</v>
      </c>
    </row>
    <row r="127" spans="1:9" x14ac:dyDescent="0.2">
      <c r="A127" t="s">
        <v>945</v>
      </c>
      <c r="B127" s="7" t="s">
        <v>341</v>
      </c>
      <c r="C127" s="7" t="s">
        <v>342</v>
      </c>
      <c r="D127" s="8" t="s">
        <v>115</v>
      </c>
      <c r="E127" s="8" t="s">
        <v>946</v>
      </c>
      <c r="F127" s="8" t="s">
        <v>572</v>
      </c>
      <c r="G127" s="8" t="str">
        <f t="shared" si="1"/>
        <v>Temnothorax nylanderi</v>
      </c>
      <c r="H127" t="s">
        <v>947</v>
      </c>
      <c r="I127" t="s">
        <v>948</v>
      </c>
    </row>
    <row r="128" spans="1:9" x14ac:dyDescent="0.2">
      <c r="A128" t="s">
        <v>949</v>
      </c>
      <c r="B128" s="7" t="s">
        <v>341</v>
      </c>
      <c r="C128" s="7" t="s">
        <v>342</v>
      </c>
      <c r="D128" s="8" t="s">
        <v>115</v>
      </c>
      <c r="E128" s="8" t="s">
        <v>950</v>
      </c>
      <c r="F128" s="8" t="s">
        <v>866</v>
      </c>
      <c r="G128" s="8" t="str">
        <f t="shared" si="1"/>
        <v>Temnothorax parvulus</v>
      </c>
      <c r="H128" t="s">
        <v>951</v>
      </c>
      <c r="I128" t="s">
        <v>952</v>
      </c>
    </row>
    <row r="129" spans="1:9" x14ac:dyDescent="0.2">
      <c r="A129" t="s">
        <v>953</v>
      </c>
      <c r="B129" s="7" t="s">
        <v>341</v>
      </c>
      <c r="C129" s="7" t="s">
        <v>342</v>
      </c>
      <c r="D129" s="8" t="s">
        <v>115</v>
      </c>
      <c r="E129" s="8" t="s">
        <v>954</v>
      </c>
      <c r="F129" s="8" t="s">
        <v>955</v>
      </c>
      <c r="G129" s="8" t="str">
        <f t="shared" si="1"/>
        <v>Temnothorax recedens</v>
      </c>
      <c r="H129" t="s">
        <v>956</v>
      </c>
      <c r="I129" t="s">
        <v>957</v>
      </c>
    </row>
    <row r="130" spans="1:9" x14ac:dyDescent="0.2">
      <c r="A130" t="s">
        <v>958</v>
      </c>
      <c r="B130" s="7" t="s">
        <v>341</v>
      </c>
      <c r="C130" s="7" t="s">
        <v>342</v>
      </c>
      <c r="D130" s="8" t="s">
        <v>115</v>
      </c>
      <c r="E130" s="8" t="s">
        <v>959</v>
      </c>
      <c r="F130" s="8" t="s">
        <v>960</v>
      </c>
      <c r="G130" s="8" t="str">
        <f t="shared" si="1"/>
        <v>Temnothorax tuberum</v>
      </c>
      <c r="H130" t="s">
        <v>961</v>
      </c>
      <c r="I130" t="s">
        <v>962</v>
      </c>
    </row>
    <row r="131" spans="1:9" x14ac:dyDescent="0.2">
      <c r="A131" t="s">
        <v>963</v>
      </c>
      <c r="B131" s="7" t="s">
        <v>341</v>
      </c>
      <c r="C131" s="7" t="s">
        <v>342</v>
      </c>
      <c r="D131" s="8" t="s">
        <v>115</v>
      </c>
      <c r="E131" s="8" t="s">
        <v>964</v>
      </c>
      <c r="F131" s="8" t="s">
        <v>345</v>
      </c>
      <c r="G131" s="8" t="str">
        <f t="shared" ref="G131:G140" si="2">D131&amp;" "&amp;E131</f>
        <v>Temnothorax unifasciatus</v>
      </c>
      <c r="H131" t="s">
        <v>965</v>
      </c>
      <c r="I131" t="s">
        <v>966</v>
      </c>
    </row>
    <row r="132" spans="1:9" x14ac:dyDescent="0.2">
      <c r="A132" t="s">
        <v>967</v>
      </c>
      <c r="B132" s="7" t="s">
        <v>341</v>
      </c>
      <c r="C132" s="7" t="s">
        <v>342</v>
      </c>
      <c r="D132" s="10" t="s">
        <v>968</v>
      </c>
      <c r="E132" s="9" t="s">
        <v>969</v>
      </c>
      <c r="F132" s="12" t="s">
        <v>970</v>
      </c>
      <c r="G132" s="8" t="str">
        <f t="shared" si="2"/>
        <v>Temnothorax  ravouxi</v>
      </c>
      <c r="H132" t="s">
        <v>971</v>
      </c>
      <c r="I132" t="s">
        <v>972</v>
      </c>
    </row>
    <row r="133" spans="1:9" x14ac:dyDescent="0.2">
      <c r="A133" t="s">
        <v>973</v>
      </c>
      <c r="B133" s="7" t="s">
        <v>341</v>
      </c>
      <c r="C133" s="7" t="s">
        <v>342</v>
      </c>
      <c r="D133" s="10" t="s">
        <v>968</v>
      </c>
      <c r="E133" s="9" t="s">
        <v>974</v>
      </c>
      <c r="F133" s="12" t="s">
        <v>691</v>
      </c>
      <c r="G133" s="8" t="str">
        <f t="shared" si="2"/>
        <v>Temnothorax  stumperi</v>
      </c>
      <c r="H133" t="s">
        <v>975</v>
      </c>
      <c r="I133" t="s">
        <v>976</v>
      </c>
    </row>
    <row r="134" spans="1:9" x14ac:dyDescent="0.2">
      <c r="A134" t="s">
        <v>977</v>
      </c>
      <c r="B134" s="7" t="s">
        <v>341</v>
      </c>
      <c r="C134" s="7" t="s">
        <v>342</v>
      </c>
      <c r="D134" s="8" t="s">
        <v>29</v>
      </c>
      <c r="E134" s="15" t="s">
        <v>978</v>
      </c>
      <c r="F134" s="15" t="s">
        <v>979</v>
      </c>
      <c r="G134" s="8" t="str">
        <f t="shared" si="2"/>
        <v>Tetramorium alpestre</v>
      </c>
      <c r="H134" t="s">
        <v>980</v>
      </c>
      <c r="I134" t="s">
        <v>981</v>
      </c>
    </row>
    <row r="135" spans="1:9" x14ac:dyDescent="0.2">
      <c r="A135" t="s">
        <v>982</v>
      </c>
      <c r="B135" s="7" t="s">
        <v>341</v>
      </c>
      <c r="C135" s="7" t="s">
        <v>342</v>
      </c>
      <c r="D135" s="8" t="s">
        <v>29</v>
      </c>
      <c r="E135" s="15" t="s">
        <v>983</v>
      </c>
      <c r="F135" s="8" t="s">
        <v>381</v>
      </c>
      <c r="G135" s="8" t="str">
        <f t="shared" si="2"/>
        <v>Tetramorium caespitum</v>
      </c>
      <c r="H135" t="s">
        <v>984</v>
      </c>
      <c r="I135" t="s">
        <v>985</v>
      </c>
    </row>
    <row r="136" spans="1:9" x14ac:dyDescent="0.2">
      <c r="A136" t="s">
        <v>986</v>
      </c>
      <c r="B136" s="7" t="s">
        <v>341</v>
      </c>
      <c r="C136" s="7" t="s">
        <v>342</v>
      </c>
      <c r="D136" s="8" t="s">
        <v>29</v>
      </c>
      <c r="E136" s="14" t="s">
        <v>987</v>
      </c>
      <c r="F136" s="14" t="s">
        <v>988</v>
      </c>
      <c r="G136" s="8" t="str">
        <f t="shared" si="2"/>
        <v>Tetramorium immigrans</v>
      </c>
      <c r="H136" t="s">
        <v>989</v>
      </c>
      <c r="I136" t="s">
        <v>990</v>
      </c>
    </row>
    <row r="137" spans="1:9" x14ac:dyDescent="0.2">
      <c r="A137" t="s">
        <v>991</v>
      </c>
      <c r="B137" s="7" t="s">
        <v>341</v>
      </c>
      <c r="C137" s="7" t="s">
        <v>342</v>
      </c>
      <c r="D137" s="8" t="s">
        <v>29</v>
      </c>
      <c r="E137" s="8" t="s">
        <v>992</v>
      </c>
      <c r="F137" s="8" t="s">
        <v>572</v>
      </c>
      <c r="G137" s="8" t="str">
        <f t="shared" si="2"/>
        <v>Tetramorium impurum</v>
      </c>
      <c r="H137" t="s">
        <v>993</v>
      </c>
      <c r="I137" t="s">
        <v>994</v>
      </c>
    </row>
    <row r="138" spans="1:9" x14ac:dyDescent="0.2">
      <c r="A138" t="s">
        <v>995</v>
      </c>
      <c r="B138" s="7" t="s">
        <v>341</v>
      </c>
      <c r="C138" s="7" t="s">
        <v>342</v>
      </c>
      <c r="D138" s="8" t="s">
        <v>29</v>
      </c>
      <c r="E138" s="14" t="s">
        <v>996</v>
      </c>
      <c r="F138" s="14" t="s">
        <v>988</v>
      </c>
      <c r="G138" s="8" t="str">
        <f t="shared" si="2"/>
        <v>Tetramorium indocile</v>
      </c>
      <c r="H138" t="s">
        <v>997</v>
      </c>
      <c r="I138" t="s">
        <v>998</v>
      </c>
    </row>
    <row r="139" spans="1:9" x14ac:dyDescent="0.2">
      <c r="A139" t="s">
        <v>999</v>
      </c>
      <c r="B139" s="7" t="s">
        <v>341</v>
      </c>
      <c r="C139" s="7" t="s">
        <v>342</v>
      </c>
      <c r="D139" s="10" t="s">
        <v>1000</v>
      </c>
      <c r="E139" s="9" t="s">
        <v>1001</v>
      </c>
      <c r="F139" s="8" t="s">
        <v>866</v>
      </c>
      <c r="G139" s="8" t="str">
        <f t="shared" si="2"/>
        <v>Tetramorium  atratulum</v>
      </c>
      <c r="H139" t="s">
        <v>1002</v>
      </c>
      <c r="I139" t="s">
        <v>1003</v>
      </c>
    </row>
    <row r="140" spans="1:9" x14ac:dyDescent="0.2">
      <c r="A140" t="s">
        <v>1004</v>
      </c>
      <c r="B140" s="7" t="s">
        <v>341</v>
      </c>
      <c r="C140" s="7" t="s">
        <v>342</v>
      </c>
      <c r="D140" s="10" t="s">
        <v>1000</v>
      </c>
      <c r="E140" s="9" t="s">
        <v>1005</v>
      </c>
      <c r="F140" s="12" t="s">
        <v>1006</v>
      </c>
      <c r="G140" s="8" t="str">
        <f t="shared" si="2"/>
        <v>Tetramorium  inquilinum</v>
      </c>
      <c r="H140" t="s">
        <v>1007</v>
      </c>
      <c r="I140" t="s">
        <v>1008</v>
      </c>
    </row>
    <row r="141" spans="1:9" x14ac:dyDescent="0.2">
      <c r="A141" t="s">
        <v>1009</v>
      </c>
      <c r="B141" s="7" t="s">
        <v>341</v>
      </c>
      <c r="C141" s="7" t="s">
        <v>342</v>
      </c>
      <c r="D141" s="8" t="s">
        <v>343</v>
      </c>
      <c r="E141" s="6" t="s">
        <v>1010</v>
      </c>
      <c r="G141" s="6" t="s">
        <v>1011</v>
      </c>
    </row>
    <row r="142" spans="1:9" x14ac:dyDescent="0.2">
      <c r="A142" t="s">
        <v>1012</v>
      </c>
      <c r="B142" s="7" t="s">
        <v>341</v>
      </c>
      <c r="C142" s="7" t="s">
        <v>358</v>
      </c>
      <c r="D142" s="9" t="s">
        <v>359</v>
      </c>
      <c r="E142" s="6" t="s">
        <v>1010</v>
      </c>
      <c r="G142" s="6" t="s">
        <v>1013</v>
      </c>
    </row>
    <row r="143" spans="1:9" x14ac:dyDescent="0.2">
      <c r="A143" t="s">
        <v>1014</v>
      </c>
      <c r="B143" s="7" t="s">
        <v>341</v>
      </c>
      <c r="C143" s="7" t="s">
        <v>365</v>
      </c>
      <c r="D143" s="8" t="s">
        <v>33</v>
      </c>
      <c r="E143" s="6" t="s">
        <v>1010</v>
      </c>
      <c r="G143" s="6" t="s">
        <v>1015</v>
      </c>
    </row>
    <row r="144" spans="1:9" x14ac:dyDescent="0.2">
      <c r="A144" t="s">
        <v>1016</v>
      </c>
      <c r="B144" s="7" t="s">
        <v>341</v>
      </c>
      <c r="C144" s="7" t="s">
        <v>365</v>
      </c>
      <c r="D144" s="10" t="s">
        <v>410</v>
      </c>
      <c r="E144" s="6" t="s">
        <v>1010</v>
      </c>
      <c r="G144" s="6" t="s">
        <v>1017</v>
      </c>
    </row>
    <row r="145" spans="1:7" x14ac:dyDescent="0.2">
      <c r="A145" t="s">
        <v>1018</v>
      </c>
      <c r="B145" s="7" t="s">
        <v>341</v>
      </c>
      <c r="C145" s="7" t="s">
        <v>342</v>
      </c>
      <c r="D145" s="8" t="s">
        <v>416</v>
      </c>
      <c r="E145" s="6" t="s">
        <v>1010</v>
      </c>
      <c r="G145" s="6" t="s">
        <v>1019</v>
      </c>
    </row>
    <row r="146" spans="1:7" x14ac:dyDescent="0.2">
      <c r="A146" t="s">
        <v>1020</v>
      </c>
      <c r="B146" s="7" t="s">
        <v>341</v>
      </c>
      <c r="C146" s="7" t="s">
        <v>358</v>
      </c>
      <c r="D146" s="8" t="s">
        <v>426</v>
      </c>
      <c r="E146" s="6" t="s">
        <v>1010</v>
      </c>
      <c r="G146" s="6" t="s">
        <v>1021</v>
      </c>
    </row>
    <row r="147" spans="1:7" x14ac:dyDescent="0.2">
      <c r="A147" t="s">
        <v>1022</v>
      </c>
      <c r="B147" s="7" t="s">
        <v>341</v>
      </c>
      <c r="C147" s="7" t="s">
        <v>365</v>
      </c>
      <c r="D147" s="8" t="s">
        <v>432</v>
      </c>
      <c r="E147" s="6" t="s">
        <v>1010</v>
      </c>
      <c r="G147" s="6" t="s">
        <v>1023</v>
      </c>
    </row>
    <row r="148" spans="1:7" x14ac:dyDescent="0.2">
      <c r="A148" s="13" t="s">
        <v>1024</v>
      </c>
      <c r="B148" s="7" t="s">
        <v>341</v>
      </c>
      <c r="C148" s="7" t="s">
        <v>342</v>
      </c>
      <c r="D148" s="8" t="s">
        <v>548</v>
      </c>
      <c r="E148" s="6" t="s">
        <v>1010</v>
      </c>
      <c r="G148" s="6" t="s">
        <v>1025</v>
      </c>
    </row>
    <row r="149" spans="1:7" x14ac:dyDescent="0.2">
      <c r="A149" t="s">
        <v>1026</v>
      </c>
      <c r="B149" s="7" t="s">
        <v>341</v>
      </c>
      <c r="C149" s="7" t="s">
        <v>342</v>
      </c>
      <c r="D149" s="8" t="s">
        <v>554</v>
      </c>
      <c r="E149" s="6" t="s">
        <v>1010</v>
      </c>
      <c r="G149" s="6" t="s">
        <v>1027</v>
      </c>
    </row>
    <row r="150" spans="1:7" x14ac:dyDescent="0.2">
      <c r="A150" t="s">
        <v>565</v>
      </c>
      <c r="B150" s="7" t="s">
        <v>341</v>
      </c>
      <c r="C150" s="7" t="s">
        <v>559</v>
      </c>
      <c r="D150" s="8" t="s">
        <v>560</v>
      </c>
      <c r="E150" s="6" t="s">
        <v>1010</v>
      </c>
      <c r="G150" s="6" t="s">
        <v>1028</v>
      </c>
    </row>
    <row r="151" spans="1:7" x14ac:dyDescent="0.2">
      <c r="A151" t="s">
        <v>1029</v>
      </c>
      <c r="B151" s="7" t="s">
        <v>341</v>
      </c>
      <c r="C151" s="7" t="s">
        <v>365</v>
      </c>
      <c r="D151" s="8" t="s">
        <v>3</v>
      </c>
      <c r="E151" s="6" t="s">
        <v>1010</v>
      </c>
      <c r="G151" s="6" t="s">
        <v>1030</v>
      </c>
    </row>
    <row r="152" spans="1:7" x14ac:dyDescent="0.2">
      <c r="A152" t="s">
        <v>1031</v>
      </c>
      <c r="B152" s="7" t="s">
        <v>341</v>
      </c>
      <c r="C152" s="7" t="s">
        <v>342</v>
      </c>
      <c r="D152" s="8" t="s">
        <v>21</v>
      </c>
      <c r="E152" s="6" t="s">
        <v>1010</v>
      </c>
      <c r="G152" s="6" t="s">
        <v>1032</v>
      </c>
    </row>
    <row r="153" spans="1:7" x14ac:dyDescent="0.2">
      <c r="A153" t="s">
        <v>1033</v>
      </c>
      <c r="B153" s="7" t="s">
        <v>341</v>
      </c>
      <c r="C153" s="7" t="s">
        <v>342</v>
      </c>
      <c r="D153" s="8" t="s">
        <v>110</v>
      </c>
      <c r="E153" s="6" t="s">
        <v>1010</v>
      </c>
      <c r="G153" s="6" t="s">
        <v>1034</v>
      </c>
    </row>
    <row r="154" spans="1:7" x14ac:dyDescent="0.2">
      <c r="A154" t="s">
        <v>1035</v>
      </c>
      <c r="B154" s="7" t="s">
        <v>341</v>
      </c>
      <c r="C154" s="7" t="s">
        <v>342</v>
      </c>
      <c r="D154" s="8" t="s">
        <v>698</v>
      </c>
      <c r="E154" s="6" t="s">
        <v>1010</v>
      </c>
      <c r="G154" s="6" t="s">
        <v>1036</v>
      </c>
    </row>
    <row r="155" spans="1:7" x14ac:dyDescent="0.2">
      <c r="A155" t="s">
        <v>1037</v>
      </c>
      <c r="B155" s="7" t="s">
        <v>341</v>
      </c>
      <c r="C155" s="7" t="s">
        <v>342</v>
      </c>
      <c r="D155" s="8" t="s">
        <v>704</v>
      </c>
      <c r="E155" s="6" t="s">
        <v>1010</v>
      </c>
      <c r="G155" s="6" t="s">
        <v>1038</v>
      </c>
    </row>
    <row r="156" spans="1:7" x14ac:dyDescent="0.2">
      <c r="A156" t="s">
        <v>1039</v>
      </c>
      <c r="B156" s="7" t="s">
        <v>341</v>
      </c>
      <c r="C156" s="7" t="s">
        <v>342</v>
      </c>
      <c r="D156" s="8" t="s">
        <v>0</v>
      </c>
      <c r="E156" s="6" t="s">
        <v>1010</v>
      </c>
      <c r="G156" s="6" t="s">
        <v>1040</v>
      </c>
    </row>
    <row r="157" spans="1:7" x14ac:dyDescent="0.2">
      <c r="A157" s="13" t="s">
        <v>1041</v>
      </c>
      <c r="B157" s="7" t="s">
        <v>341</v>
      </c>
      <c r="C157" s="7" t="s">
        <v>342</v>
      </c>
      <c r="D157" s="8" t="s">
        <v>710</v>
      </c>
      <c r="E157" s="6" t="s">
        <v>1010</v>
      </c>
      <c r="G157" s="6" t="s">
        <v>1042</v>
      </c>
    </row>
    <row r="158" spans="1:7" x14ac:dyDescent="0.2">
      <c r="A158" t="s">
        <v>1043</v>
      </c>
      <c r="B158" s="7" t="s">
        <v>341</v>
      </c>
      <c r="C158" s="7" t="s">
        <v>342</v>
      </c>
      <c r="D158" s="8" t="s">
        <v>795</v>
      </c>
      <c r="E158" s="6" t="s">
        <v>1010</v>
      </c>
      <c r="G158" s="6" t="s">
        <v>1044</v>
      </c>
    </row>
    <row r="159" spans="1:7" x14ac:dyDescent="0.2">
      <c r="A159" t="s">
        <v>1045</v>
      </c>
      <c r="B159" s="7" t="s">
        <v>341</v>
      </c>
      <c r="C159" s="7" t="s">
        <v>365</v>
      </c>
      <c r="D159" s="8" t="s">
        <v>801</v>
      </c>
      <c r="E159" s="6" t="s">
        <v>1010</v>
      </c>
      <c r="G159" s="6" t="s">
        <v>1046</v>
      </c>
    </row>
    <row r="160" spans="1:7" x14ac:dyDescent="0.2">
      <c r="A160" t="s">
        <v>1047</v>
      </c>
      <c r="B160" s="7" t="s">
        <v>341</v>
      </c>
      <c r="C160" s="7" t="s">
        <v>365</v>
      </c>
      <c r="D160" s="8" t="s">
        <v>816</v>
      </c>
      <c r="E160" s="6" t="s">
        <v>1010</v>
      </c>
      <c r="G160" s="6" t="s">
        <v>1048</v>
      </c>
    </row>
    <row r="161" spans="1:7" x14ac:dyDescent="0.2">
      <c r="A161" t="s">
        <v>1049</v>
      </c>
      <c r="B161" s="7" t="s">
        <v>341</v>
      </c>
      <c r="C161" s="7" t="s">
        <v>559</v>
      </c>
      <c r="D161" s="8" t="s">
        <v>821</v>
      </c>
      <c r="E161" s="6" t="s">
        <v>1010</v>
      </c>
      <c r="G161" s="6" t="s">
        <v>1050</v>
      </c>
    </row>
    <row r="162" spans="1:7" x14ac:dyDescent="0.2">
      <c r="A162" t="s">
        <v>1051</v>
      </c>
      <c r="B162" s="7" t="s">
        <v>341</v>
      </c>
      <c r="C162" s="7" t="s">
        <v>342</v>
      </c>
      <c r="D162" s="8" t="s">
        <v>830</v>
      </c>
      <c r="E162" s="6" t="s">
        <v>1010</v>
      </c>
      <c r="G162" s="6" t="s">
        <v>1052</v>
      </c>
    </row>
    <row r="163" spans="1:7" x14ac:dyDescent="0.2">
      <c r="A163" t="s">
        <v>1053</v>
      </c>
      <c r="B163" s="7" t="s">
        <v>341</v>
      </c>
      <c r="C163" s="7" t="s">
        <v>342</v>
      </c>
      <c r="D163" s="8" t="s">
        <v>850</v>
      </c>
      <c r="E163" s="6" t="s">
        <v>1010</v>
      </c>
      <c r="G163" s="6" t="s">
        <v>1054</v>
      </c>
    </row>
    <row r="164" spans="1:7" x14ac:dyDescent="0.2">
      <c r="A164" t="s">
        <v>1055</v>
      </c>
      <c r="B164" s="7" t="s">
        <v>341</v>
      </c>
      <c r="C164" s="7" t="s">
        <v>342</v>
      </c>
      <c r="D164" s="10" t="s">
        <v>870</v>
      </c>
      <c r="E164" s="6" t="s">
        <v>1010</v>
      </c>
      <c r="G164" s="6" t="s">
        <v>1056</v>
      </c>
    </row>
    <row r="165" spans="1:7" x14ac:dyDescent="0.2">
      <c r="A165" t="s">
        <v>1057</v>
      </c>
      <c r="B165" s="7" t="s">
        <v>341</v>
      </c>
      <c r="C165" s="7" t="s">
        <v>358</v>
      </c>
      <c r="D165" s="8" t="s">
        <v>119</v>
      </c>
      <c r="E165" s="6" t="s">
        <v>1010</v>
      </c>
      <c r="G165" s="6" t="s">
        <v>1058</v>
      </c>
    </row>
    <row r="166" spans="1:7" x14ac:dyDescent="0.2">
      <c r="A166" t="s">
        <v>1059</v>
      </c>
      <c r="B166" s="7" t="s">
        <v>341</v>
      </c>
      <c r="C166" s="7" t="s">
        <v>342</v>
      </c>
      <c r="D166" s="8" t="s">
        <v>115</v>
      </c>
      <c r="E166" s="6" t="s">
        <v>1010</v>
      </c>
      <c r="G166" s="6" t="s">
        <v>1060</v>
      </c>
    </row>
    <row r="167" spans="1:7" x14ac:dyDescent="0.2">
      <c r="A167" t="s">
        <v>1061</v>
      </c>
      <c r="B167" s="7" t="s">
        <v>341</v>
      </c>
      <c r="C167" s="7" t="s">
        <v>342</v>
      </c>
      <c r="D167" s="8" t="s">
        <v>29</v>
      </c>
      <c r="E167" s="6" t="s">
        <v>1010</v>
      </c>
      <c r="G167" s="6" t="s">
        <v>1062</v>
      </c>
    </row>
    <row r="168" spans="1:7" x14ac:dyDescent="0.2">
      <c r="A168"/>
      <c r="B168" s="7"/>
      <c r="C168" s="7"/>
      <c r="D168" s="8"/>
    </row>
    <row r="169" spans="1:7" x14ac:dyDescent="0.2">
      <c r="A169"/>
      <c r="B169" s="7"/>
      <c r="C169" s="7"/>
      <c r="D169" s="8"/>
    </row>
    <row r="170" spans="1:7" x14ac:dyDescent="0.2">
      <c r="A170"/>
      <c r="B170" s="7"/>
      <c r="C170" s="7"/>
      <c r="D170" s="8"/>
    </row>
    <row r="171" spans="1:7" x14ac:dyDescent="0.2">
      <c r="A171"/>
      <c r="B171" s="7"/>
      <c r="C171" s="7"/>
      <c r="D171" s="8"/>
    </row>
    <row r="172" spans="1:7" x14ac:dyDescent="0.2">
      <c r="A172"/>
      <c r="B172" s="7"/>
      <c r="C172" s="7"/>
      <c r="D172" s="8"/>
    </row>
    <row r="173" spans="1:7" x14ac:dyDescent="0.2">
      <c r="A173"/>
      <c r="B173" s="7"/>
      <c r="C173" s="7"/>
      <c r="D173" s="8"/>
    </row>
    <row r="174" spans="1:7" x14ac:dyDescent="0.2">
      <c r="A174"/>
      <c r="B174" s="7"/>
      <c r="C174" s="7"/>
      <c r="D174" s="8"/>
    </row>
    <row r="175" spans="1:7" x14ac:dyDescent="0.2">
      <c r="A175"/>
      <c r="B175" s="7"/>
      <c r="C175" s="7"/>
      <c r="D175" s="8"/>
    </row>
    <row r="176" spans="1:7" x14ac:dyDescent="0.2">
      <c r="A176"/>
      <c r="B176" s="7"/>
      <c r="C176" s="7"/>
      <c r="D176" s="8"/>
    </row>
    <row r="177" spans="1:4" x14ac:dyDescent="0.2">
      <c r="A177"/>
      <c r="B177" s="7"/>
      <c r="C177" s="7"/>
      <c r="D177" s="8"/>
    </row>
    <row r="178" spans="1:4" x14ac:dyDescent="0.2">
      <c r="A178"/>
      <c r="B178" s="7"/>
      <c r="C178" s="7"/>
      <c r="D178" s="8"/>
    </row>
    <row r="179" spans="1:4" x14ac:dyDescent="0.2">
      <c r="A179"/>
      <c r="B179" s="7"/>
      <c r="C179" s="7"/>
      <c r="D179" s="8"/>
    </row>
    <row r="180" spans="1:4" x14ac:dyDescent="0.2">
      <c r="A180"/>
      <c r="B180" s="7"/>
      <c r="C180" s="7"/>
      <c r="D180" s="8"/>
    </row>
    <row r="181" spans="1:4" x14ac:dyDescent="0.2">
      <c r="A181"/>
      <c r="B181" s="7"/>
      <c r="C181" s="7"/>
      <c r="D181" s="10"/>
    </row>
    <row r="182" spans="1:4" x14ac:dyDescent="0.2">
      <c r="A182"/>
      <c r="B182" s="7"/>
      <c r="C182" s="7"/>
      <c r="D182" s="8"/>
    </row>
    <row r="183" spans="1:4" x14ac:dyDescent="0.2">
      <c r="A183"/>
      <c r="B183" s="7"/>
      <c r="C183" s="7"/>
      <c r="D183" s="8"/>
    </row>
    <row r="184" spans="1:4" x14ac:dyDescent="0.2">
      <c r="A184"/>
      <c r="B184" s="7"/>
      <c r="C184" s="7"/>
      <c r="D184" s="8"/>
    </row>
    <row r="185" spans="1:4" x14ac:dyDescent="0.2">
      <c r="A185"/>
      <c r="B185" s="7"/>
      <c r="C185" s="7"/>
      <c r="D185" s="8"/>
    </row>
    <row r="186" spans="1:4" x14ac:dyDescent="0.2">
      <c r="A186" s="11"/>
      <c r="B186" s="7"/>
      <c r="C186" s="7"/>
      <c r="D186" s="8"/>
    </row>
    <row r="187" spans="1:4" x14ac:dyDescent="0.2">
      <c r="A187" s="11"/>
      <c r="B187" s="7"/>
      <c r="C187" s="7"/>
      <c r="D187" s="8"/>
    </row>
    <row r="188" spans="1:4" x14ac:dyDescent="0.2">
      <c r="A188"/>
      <c r="B188" s="7"/>
      <c r="C188" s="7"/>
      <c r="D188" s="8"/>
    </row>
    <row r="189" spans="1:4" x14ac:dyDescent="0.2">
      <c r="A189"/>
      <c r="B189" s="7"/>
      <c r="C189" s="7"/>
      <c r="D189" s="8"/>
    </row>
    <row r="190" spans="1:4" x14ac:dyDescent="0.2">
      <c r="A190"/>
      <c r="B190" s="7"/>
      <c r="C190" s="7"/>
      <c r="D190" s="8"/>
    </row>
    <row r="191" spans="1:4" x14ac:dyDescent="0.2">
      <c r="A191"/>
      <c r="B191" s="7"/>
      <c r="C191" s="7"/>
      <c r="D191" s="8"/>
    </row>
    <row r="192" spans="1:4" x14ac:dyDescent="0.2">
      <c r="A192"/>
      <c r="B192" s="7"/>
      <c r="C192" s="7"/>
      <c r="D192" s="8"/>
    </row>
    <row r="193" spans="1:4" x14ac:dyDescent="0.2">
      <c r="A193"/>
      <c r="B193" s="7"/>
      <c r="C193" s="7"/>
      <c r="D193" s="8"/>
    </row>
    <row r="194" spans="1:4" x14ac:dyDescent="0.2">
      <c r="A194"/>
      <c r="B194" s="7"/>
      <c r="C194" s="7"/>
      <c r="D194" s="8"/>
    </row>
    <row r="195" spans="1:4" x14ac:dyDescent="0.2">
      <c r="A195"/>
      <c r="B195" s="7"/>
      <c r="C195" s="7"/>
      <c r="D195" s="8"/>
    </row>
    <row r="196" spans="1:4" x14ac:dyDescent="0.2">
      <c r="A196"/>
      <c r="B196" s="7"/>
      <c r="C196" s="7"/>
      <c r="D196" s="8"/>
    </row>
    <row r="197" spans="1:4" x14ac:dyDescent="0.2">
      <c r="A197"/>
      <c r="B197" s="7"/>
      <c r="C197" s="7"/>
      <c r="D197" s="8"/>
    </row>
    <row r="198" spans="1:4" x14ac:dyDescent="0.2">
      <c r="A198"/>
      <c r="B198" s="7"/>
      <c r="C198" s="7"/>
      <c r="D198" s="8"/>
    </row>
    <row r="199" spans="1:4" x14ac:dyDescent="0.2">
      <c r="A199"/>
      <c r="B199" s="7"/>
      <c r="C199" s="7"/>
      <c r="D199" s="8"/>
    </row>
    <row r="200" spans="1:4" x14ac:dyDescent="0.2">
      <c r="A200"/>
      <c r="B200" s="7"/>
      <c r="C200" s="7"/>
      <c r="D200" s="8"/>
    </row>
    <row r="201" spans="1:4" x14ac:dyDescent="0.2">
      <c r="A201"/>
      <c r="B201" s="7"/>
      <c r="C201" s="7"/>
      <c r="D201" s="8"/>
    </row>
    <row r="202" spans="1:4" x14ac:dyDescent="0.2">
      <c r="A202"/>
      <c r="B202" s="7"/>
      <c r="C202" s="7"/>
      <c r="D202" s="8"/>
    </row>
    <row r="203" spans="1:4" x14ac:dyDescent="0.2">
      <c r="A203"/>
      <c r="B203" s="7"/>
      <c r="C203" s="7"/>
      <c r="D203" s="8"/>
    </row>
    <row r="204" spans="1:4" x14ac:dyDescent="0.2">
      <c r="A204"/>
      <c r="B204" s="7"/>
      <c r="C204" s="7"/>
      <c r="D204" s="8"/>
    </row>
    <row r="205" spans="1:4" x14ac:dyDescent="0.2">
      <c r="A205"/>
      <c r="B205" s="7"/>
      <c r="C205" s="7"/>
      <c r="D205" s="8"/>
    </row>
    <row r="206" spans="1:4" x14ac:dyDescent="0.2">
      <c r="A206"/>
      <c r="B206" s="7"/>
      <c r="C206" s="7"/>
      <c r="D206" s="8"/>
    </row>
    <row r="207" spans="1:4" x14ac:dyDescent="0.2">
      <c r="A207"/>
      <c r="B207" s="7"/>
      <c r="C207" s="7"/>
      <c r="D207" s="8"/>
    </row>
    <row r="208" spans="1:4" x14ac:dyDescent="0.2">
      <c r="A208"/>
      <c r="B208" s="7"/>
      <c r="C208" s="7"/>
      <c r="D208" s="8"/>
    </row>
    <row r="209" spans="1:4" x14ac:dyDescent="0.2">
      <c r="A209"/>
      <c r="B209" s="7"/>
      <c r="C209" s="7"/>
      <c r="D209" s="8"/>
    </row>
    <row r="210" spans="1:4" x14ac:dyDescent="0.2">
      <c r="A210"/>
      <c r="B210" s="7"/>
      <c r="C210" s="7"/>
      <c r="D210" s="8"/>
    </row>
    <row r="211" spans="1:4" x14ac:dyDescent="0.2">
      <c r="A211"/>
      <c r="B211" s="7"/>
      <c r="C211" s="7"/>
      <c r="D211" s="8"/>
    </row>
    <row r="212" spans="1:4" x14ac:dyDescent="0.2">
      <c r="A212"/>
      <c r="B212" s="7"/>
      <c r="C212" s="7"/>
      <c r="D212" s="8"/>
    </row>
    <row r="213" spans="1:4" x14ac:dyDescent="0.2">
      <c r="A213"/>
      <c r="B213" s="7"/>
      <c r="C213" s="7"/>
      <c r="D213" s="8"/>
    </row>
    <row r="214" spans="1:4" x14ac:dyDescent="0.2">
      <c r="A214"/>
      <c r="B214" s="7"/>
      <c r="C214" s="7"/>
      <c r="D214" s="8"/>
    </row>
    <row r="215" spans="1:4" x14ac:dyDescent="0.2">
      <c r="A215"/>
      <c r="B215" s="7"/>
      <c r="C215" s="7"/>
      <c r="D215" s="8"/>
    </row>
    <row r="216" spans="1:4" x14ac:dyDescent="0.2">
      <c r="A216"/>
      <c r="B216" s="7"/>
      <c r="C216" s="7"/>
      <c r="D216" s="8"/>
    </row>
    <row r="217" spans="1:4" x14ac:dyDescent="0.2">
      <c r="A217"/>
      <c r="B217" s="7"/>
      <c r="C217" s="7"/>
      <c r="D217" s="8"/>
    </row>
    <row r="218" spans="1:4" x14ac:dyDescent="0.2">
      <c r="A218"/>
      <c r="B218" s="7"/>
      <c r="C218" s="7"/>
      <c r="D218" s="8"/>
    </row>
    <row r="219" spans="1:4" x14ac:dyDescent="0.2">
      <c r="A219"/>
      <c r="B219" s="7"/>
      <c r="C219" s="7"/>
      <c r="D219" s="8"/>
    </row>
    <row r="220" spans="1:4" x14ac:dyDescent="0.2">
      <c r="A220"/>
      <c r="B220" s="7"/>
      <c r="C220" s="7"/>
      <c r="D220" s="8"/>
    </row>
    <row r="221" spans="1:4" x14ac:dyDescent="0.2">
      <c r="A221"/>
      <c r="B221" s="7"/>
      <c r="C221" s="7"/>
      <c r="D221" s="8"/>
    </row>
    <row r="222" spans="1:4" x14ac:dyDescent="0.2">
      <c r="A222"/>
      <c r="B222" s="7"/>
      <c r="C222" s="7"/>
      <c r="D222" s="8"/>
    </row>
    <row r="223" spans="1:4" x14ac:dyDescent="0.2">
      <c r="A223"/>
      <c r="B223" s="7"/>
      <c r="C223" s="7"/>
      <c r="D223" s="8"/>
    </row>
    <row r="224" spans="1:4" x14ac:dyDescent="0.2">
      <c r="A224"/>
      <c r="B224" s="7"/>
      <c r="C224" s="7"/>
      <c r="D224" s="8"/>
    </row>
    <row r="225" spans="1:4" x14ac:dyDescent="0.2">
      <c r="A225"/>
      <c r="B225" s="7"/>
      <c r="C225" s="7"/>
      <c r="D225" s="8"/>
    </row>
    <row r="226" spans="1:4" x14ac:dyDescent="0.2">
      <c r="A226"/>
      <c r="B226" s="7"/>
      <c r="C226" s="7"/>
      <c r="D226" s="8"/>
    </row>
    <row r="227" spans="1:4" x14ac:dyDescent="0.2">
      <c r="A227"/>
      <c r="B227" s="7"/>
      <c r="C227" s="7"/>
      <c r="D227" s="8"/>
    </row>
    <row r="228" spans="1:4" x14ac:dyDescent="0.2">
      <c r="A228"/>
      <c r="B228" s="7"/>
      <c r="C228" s="7"/>
      <c r="D228" s="8"/>
    </row>
    <row r="229" spans="1:4" x14ac:dyDescent="0.2">
      <c r="A229"/>
      <c r="B229" s="7"/>
      <c r="C229" s="7"/>
      <c r="D229" s="8"/>
    </row>
    <row r="230" spans="1:4" x14ac:dyDescent="0.2">
      <c r="A230"/>
      <c r="B230" s="7"/>
      <c r="C230" s="7"/>
      <c r="D230" s="8"/>
    </row>
    <row r="231" spans="1:4" x14ac:dyDescent="0.2">
      <c r="A231"/>
      <c r="B231" s="7"/>
      <c r="C231" s="7"/>
      <c r="D231" s="8"/>
    </row>
    <row r="232" spans="1:4" x14ac:dyDescent="0.2">
      <c r="A232"/>
      <c r="B232" s="7"/>
      <c r="C232" s="7"/>
      <c r="D232" s="8"/>
    </row>
    <row r="233" spans="1:4" x14ac:dyDescent="0.2">
      <c r="A233"/>
      <c r="B233" s="7"/>
      <c r="C233" s="7"/>
      <c r="D233" s="8"/>
    </row>
    <row r="234" spans="1:4" x14ac:dyDescent="0.2">
      <c r="A234"/>
      <c r="B234" s="7"/>
      <c r="C234" s="7"/>
      <c r="D234" s="8"/>
    </row>
    <row r="235" spans="1:4" x14ac:dyDescent="0.2">
      <c r="A235"/>
      <c r="B235" s="7"/>
      <c r="C235" s="7"/>
      <c r="D235" s="8"/>
    </row>
    <row r="236" spans="1:4" x14ac:dyDescent="0.2">
      <c r="A236"/>
      <c r="B236" s="7"/>
      <c r="C236" s="7"/>
      <c r="D236" s="8"/>
    </row>
    <row r="237" spans="1:4" x14ac:dyDescent="0.2">
      <c r="A237"/>
      <c r="B237" s="7"/>
      <c r="C237" s="7"/>
      <c r="D237" s="8"/>
    </row>
    <row r="238" spans="1:4" x14ac:dyDescent="0.2">
      <c r="A238"/>
      <c r="B238" s="7"/>
      <c r="C238" s="7"/>
      <c r="D238" s="8"/>
    </row>
    <row r="239" spans="1:4" x14ac:dyDescent="0.2">
      <c r="A239"/>
      <c r="B239" s="7"/>
      <c r="C239" s="7"/>
      <c r="D239" s="8"/>
    </row>
    <row r="240" spans="1:4" x14ac:dyDescent="0.2">
      <c r="A240"/>
      <c r="B240" s="7"/>
      <c r="C240" s="7"/>
      <c r="D240" s="8"/>
    </row>
    <row r="241" spans="1:4" x14ac:dyDescent="0.2">
      <c r="A241"/>
      <c r="B241" s="7"/>
      <c r="C241" s="7"/>
      <c r="D241" s="8"/>
    </row>
    <row r="242" spans="1:4" x14ac:dyDescent="0.2">
      <c r="A242"/>
      <c r="B242" s="7"/>
      <c r="C242" s="7"/>
      <c r="D242" s="8"/>
    </row>
    <row r="243" spans="1:4" x14ac:dyDescent="0.2">
      <c r="A243"/>
      <c r="B243" s="7"/>
      <c r="C243" s="7"/>
      <c r="D243" s="8"/>
    </row>
    <row r="244" spans="1:4" x14ac:dyDescent="0.2">
      <c r="A244"/>
      <c r="B244" s="7"/>
      <c r="C244" s="7"/>
      <c r="D244" s="8"/>
    </row>
    <row r="245" spans="1:4" x14ac:dyDescent="0.2">
      <c r="A245"/>
      <c r="B245" s="7"/>
      <c r="C245" s="7"/>
      <c r="D245" s="8"/>
    </row>
    <row r="246" spans="1:4" x14ac:dyDescent="0.2">
      <c r="A246"/>
      <c r="B246" s="7"/>
      <c r="C246" s="7"/>
      <c r="D246" s="8"/>
    </row>
    <row r="247" spans="1:4" x14ac:dyDescent="0.2">
      <c r="A247"/>
      <c r="B247" s="7"/>
      <c r="C247" s="7"/>
      <c r="D247" s="8"/>
    </row>
    <row r="248" spans="1:4" x14ac:dyDescent="0.2">
      <c r="A248"/>
      <c r="B248" s="7"/>
      <c r="C248" s="7"/>
      <c r="D248" s="8"/>
    </row>
    <row r="249" spans="1:4" x14ac:dyDescent="0.2">
      <c r="A249"/>
      <c r="B249" s="7"/>
      <c r="C249" s="7"/>
      <c r="D249" s="8"/>
    </row>
    <row r="250" spans="1:4" x14ac:dyDescent="0.2">
      <c r="A250"/>
      <c r="B250" s="7"/>
      <c r="C250" s="7"/>
      <c r="D250" s="8"/>
    </row>
    <row r="251" spans="1:4" x14ac:dyDescent="0.2">
      <c r="A251"/>
      <c r="B251" s="7"/>
      <c r="C251" s="7"/>
      <c r="D251" s="8"/>
    </row>
    <row r="252" spans="1:4" x14ac:dyDescent="0.2">
      <c r="A252"/>
      <c r="B252" s="7"/>
      <c r="C252" s="7"/>
      <c r="D252" s="8"/>
    </row>
    <row r="253" spans="1:4" x14ac:dyDescent="0.2">
      <c r="A253"/>
      <c r="B253" s="7"/>
      <c r="C253" s="7"/>
      <c r="D253" s="8"/>
    </row>
    <row r="254" spans="1:4" x14ac:dyDescent="0.2">
      <c r="A254"/>
      <c r="B254" s="7"/>
      <c r="C254" s="7"/>
      <c r="D254" s="10"/>
    </row>
    <row r="255" spans="1:4" x14ac:dyDescent="0.2">
      <c r="A255"/>
      <c r="B255" s="7"/>
      <c r="C255" s="7"/>
      <c r="D255" s="14"/>
    </row>
    <row r="256" spans="1:4" x14ac:dyDescent="0.2">
      <c r="A256"/>
      <c r="B256" s="7"/>
      <c r="C256" s="7"/>
      <c r="D256" s="14"/>
    </row>
    <row r="257" spans="1:4" x14ac:dyDescent="0.2">
      <c r="A257"/>
      <c r="B257" s="7"/>
      <c r="C257" s="7"/>
      <c r="D257" s="8"/>
    </row>
    <row r="258" spans="1:4" x14ac:dyDescent="0.2">
      <c r="A258"/>
      <c r="B258" s="7"/>
      <c r="C258" s="7"/>
      <c r="D258" s="8"/>
    </row>
    <row r="259" spans="1:4" x14ac:dyDescent="0.2">
      <c r="A259"/>
      <c r="B259" s="7"/>
      <c r="C259" s="7"/>
      <c r="D259" s="8"/>
    </row>
    <row r="260" spans="1:4" x14ac:dyDescent="0.2">
      <c r="A260"/>
      <c r="B260" s="7"/>
      <c r="C260" s="7"/>
      <c r="D260" s="8"/>
    </row>
    <row r="261" spans="1:4" x14ac:dyDescent="0.2">
      <c r="A261"/>
      <c r="B261" s="7"/>
      <c r="C261" s="7"/>
      <c r="D261" s="8"/>
    </row>
    <row r="262" spans="1:4" x14ac:dyDescent="0.2">
      <c r="A262"/>
      <c r="B262" s="7"/>
      <c r="C262" s="7"/>
      <c r="D262" s="8"/>
    </row>
    <row r="263" spans="1:4" x14ac:dyDescent="0.2">
      <c r="A263"/>
      <c r="B263" s="7"/>
      <c r="C263" s="7"/>
      <c r="D263" s="8"/>
    </row>
    <row r="264" spans="1:4" x14ac:dyDescent="0.2">
      <c r="A264"/>
      <c r="B264" s="7"/>
      <c r="C264" s="7"/>
      <c r="D264" s="9"/>
    </row>
    <row r="265" spans="1:4" x14ac:dyDescent="0.2">
      <c r="A265"/>
      <c r="B265" s="7"/>
      <c r="C265" s="7"/>
      <c r="D265" s="8"/>
    </row>
    <row r="266" spans="1:4" x14ac:dyDescent="0.2">
      <c r="A266"/>
      <c r="B266" s="7"/>
      <c r="C266" s="7"/>
      <c r="D266" s="8"/>
    </row>
    <row r="267" spans="1:4" x14ac:dyDescent="0.2">
      <c r="A267"/>
      <c r="B267" s="7"/>
      <c r="C267" s="7"/>
      <c r="D267" s="8"/>
    </row>
    <row r="268" spans="1:4" x14ac:dyDescent="0.2">
      <c r="A268"/>
      <c r="B268" s="7"/>
      <c r="C268" s="7"/>
      <c r="D268" s="8"/>
    </row>
    <row r="269" spans="1:4" x14ac:dyDescent="0.2">
      <c r="A269"/>
      <c r="B269" s="7"/>
      <c r="C269" s="7"/>
      <c r="D269" s="8"/>
    </row>
    <row r="270" spans="1:4" x14ac:dyDescent="0.2">
      <c r="A270"/>
      <c r="B270" s="7"/>
      <c r="C270" s="7"/>
      <c r="D270" s="8"/>
    </row>
    <row r="271" spans="1:4" x14ac:dyDescent="0.2">
      <c r="A271"/>
      <c r="B271" s="7"/>
      <c r="C271" s="7"/>
      <c r="D271" s="8"/>
    </row>
    <row r="272" spans="1:4" x14ac:dyDescent="0.2">
      <c r="A272"/>
      <c r="B272" s="7"/>
      <c r="C272" s="7"/>
      <c r="D272" s="10"/>
    </row>
    <row r="273" spans="1:4" x14ac:dyDescent="0.2">
      <c r="A273"/>
      <c r="B273" s="7"/>
      <c r="C273" s="7"/>
      <c r="D273" s="10"/>
    </row>
    <row r="274" spans="1:4" x14ac:dyDescent="0.2">
      <c r="A274"/>
      <c r="B274" s="7"/>
      <c r="C274" s="7"/>
      <c r="D274" s="8"/>
    </row>
    <row r="275" spans="1:4" x14ac:dyDescent="0.2">
      <c r="A275"/>
      <c r="B275" s="7"/>
      <c r="C275" s="7"/>
      <c r="D275" s="8"/>
    </row>
    <row r="276" spans="1:4" x14ac:dyDescent="0.2">
      <c r="A276"/>
      <c r="B276" s="7"/>
      <c r="C276" s="7"/>
      <c r="D276" s="8"/>
    </row>
    <row r="277" spans="1:4" x14ac:dyDescent="0.2">
      <c r="A277"/>
      <c r="B277" s="7"/>
      <c r="C277" s="7"/>
      <c r="D277" s="8"/>
    </row>
    <row r="278" spans="1:4" x14ac:dyDescent="0.2">
      <c r="A278"/>
      <c r="B278" s="7"/>
      <c r="C278" s="7"/>
      <c r="D278" s="10"/>
    </row>
    <row r="279" spans="1:4" x14ac:dyDescent="0.2">
      <c r="A279"/>
      <c r="B279" s="7"/>
      <c r="C279" s="7"/>
      <c r="D27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Transfer</vt:lpstr>
      <vt:lpstr>IDs Genera</vt:lpstr>
      <vt:lpstr>IDs Species</vt:lpstr>
      <vt:lpstr>Elevation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tschwand</dc:creator>
  <cp:lastModifiedBy>Tim M Szewczyk</cp:lastModifiedBy>
  <dcterms:created xsi:type="dcterms:W3CDTF">2019-07-18T10:23:56Z</dcterms:created>
  <dcterms:modified xsi:type="dcterms:W3CDTF">2019-09-27T09:59:44Z</dcterms:modified>
</cp:coreProperties>
</file>