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i\Desktop\SULI\SZAKDOLGOZAT\"/>
    </mc:Choice>
  </mc:AlternateContent>
  <xr:revisionPtr revIDLastSave="0" documentId="13_ncr:1_{37F0973C-47EF-4A5B-ABDD-E4345F332A04}" xr6:coauthVersionLast="47" xr6:coauthVersionMax="47" xr10:uidLastSave="{00000000-0000-0000-0000-000000000000}"/>
  <bookViews>
    <workbookView xWindow="-108" yWindow="-108" windowWidth="23256" windowHeight="12576" xr2:uid="{A8B6C66D-51A3-477C-BF00-F9416D480052}"/>
  </bookViews>
  <sheets>
    <sheet name="Összesítő" sheetId="1" r:id="rId1"/>
    <sheet name="SVM" sheetId="3" r:id="rId2"/>
    <sheet name="Random Forest" sheetId="4" r:id="rId3"/>
    <sheet name="Eredetivel hasonlítva" sheetId="5" r:id="rId4"/>
    <sheet name="Nagy modellek SVM" sheetId="2" r:id="rId5"/>
  </sheets>
  <calcPr calcId="181029"/>
</workbook>
</file>

<file path=xl/calcChain.xml><?xml version="1.0" encoding="utf-8"?>
<calcChain xmlns="http://schemas.openxmlformats.org/spreadsheetml/2006/main">
  <c r="J14" i="1" l="1"/>
  <c r="J15" i="1"/>
  <c r="G11" i="1"/>
  <c r="G10" i="1"/>
  <c r="F11" i="1"/>
  <c r="F10" i="1"/>
  <c r="AX17" i="5"/>
  <c r="AZ17" i="5"/>
  <c r="BA17" i="5"/>
  <c r="BB17" i="5"/>
  <c r="BC17" i="5"/>
  <c r="BD17" i="5"/>
  <c r="BE17" i="5"/>
  <c r="BF17" i="5"/>
  <c r="BG17" i="5"/>
  <c r="AX18" i="5"/>
  <c r="AY18" i="5"/>
  <c r="BA18" i="5"/>
  <c r="BB18" i="5"/>
  <c r="BC18" i="5"/>
  <c r="BD18" i="5"/>
  <c r="BE18" i="5"/>
  <c r="BF18" i="5"/>
  <c r="BG18" i="5"/>
  <c r="AX19" i="5"/>
  <c r="AY19" i="5"/>
  <c r="AZ19" i="5"/>
  <c r="BB19" i="5"/>
  <c r="BC19" i="5"/>
  <c r="BD19" i="5"/>
  <c r="BE19" i="5"/>
  <c r="BF19" i="5"/>
  <c r="BG19" i="5"/>
  <c r="AX20" i="5"/>
  <c r="AY20" i="5"/>
  <c r="AZ20" i="5"/>
  <c r="BA20" i="5"/>
  <c r="BC20" i="5"/>
  <c r="BD20" i="5"/>
  <c r="BE20" i="5"/>
  <c r="BF20" i="5"/>
  <c r="BG20" i="5"/>
  <c r="AX21" i="5"/>
  <c r="AY21" i="5"/>
  <c r="AZ21" i="5"/>
  <c r="BA21" i="5"/>
  <c r="BB21" i="5"/>
  <c r="BD21" i="5"/>
  <c r="BE21" i="5"/>
  <c r="BF21" i="5"/>
  <c r="BG21" i="5"/>
  <c r="AX22" i="5"/>
  <c r="AY22" i="5"/>
  <c r="AZ22" i="5"/>
  <c r="BA22" i="5"/>
  <c r="BB22" i="5"/>
  <c r="BC22" i="5"/>
  <c r="BE22" i="5"/>
  <c r="BF22" i="5"/>
  <c r="BG22" i="5"/>
  <c r="AX23" i="5"/>
  <c r="AY23" i="5"/>
  <c r="AZ23" i="5"/>
  <c r="BA23" i="5"/>
  <c r="BB23" i="5"/>
  <c r="BC23" i="5"/>
  <c r="BD23" i="5"/>
  <c r="BF23" i="5"/>
  <c r="BG23" i="5"/>
  <c r="AX24" i="5"/>
  <c r="AY24" i="5"/>
  <c r="AZ24" i="5"/>
  <c r="BA24" i="5"/>
  <c r="BB24" i="5"/>
  <c r="BC24" i="5"/>
  <c r="BD24" i="5"/>
  <c r="BE24" i="5"/>
  <c r="BG24" i="5"/>
  <c r="AX25" i="5"/>
  <c r="AY25" i="5"/>
  <c r="AZ25" i="5"/>
  <c r="BA25" i="5"/>
  <c r="BB25" i="5"/>
  <c r="BC25" i="5"/>
  <c r="BD25" i="5"/>
  <c r="BE25" i="5"/>
  <c r="BF25" i="5"/>
  <c r="AY16" i="5"/>
  <c r="AZ16" i="5"/>
  <c r="BA16" i="5"/>
  <c r="G3" i="5" s="1"/>
  <c r="BB16" i="5"/>
  <c r="BC16" i="5"/>
  <c r="BD16" i="5"/>
  <c r="BE16" i="5"/>
  <c r="BF16" i="5"/>
  <c r="BG16" i="5"/>
  <c r="AL17" i="5"/>
  <c r="AN17" i="5"/>
  <c r="AO17" i="5"/>
  <c r="AP17" i="5"/>
  <c r="AQ17" i="5"/>
  <c r="AR17" i="5"/>
  <c r="AS17" i="5"/>
  <c r="AT17" i="5"/>
  <c r="AU17" i="5"/>
  <c r="AL18" i="5"/>
  <c r="AM18" i="5"/>
  <c r="AO18" i="5"/>
  <c r="AP18" i="5"/>
  <c r="AQ18" i="5"/>
  <c r="AR18" i="5"/>
  <c r="AS18" i="5"/>
  <c r="AT18" i="5"/>
  <c r="AU18" i="5"/>
  <c r="AL19" i="5"/>
  <c r="AM19" i="5"/>
  <c r="AN19" i="5"/>
  <c r="AP19" i="5"/>
  <c r="AQ19" i="5"/>
  <c r="AR19" i="5"/>
  <c r="AS19" i="5"/>
  <c r="AT19" i="5"/>
  <c r="AU19" i="5"/>
  <c r="AL20" i="5"/>
  <c r="AM20" i="5"/>
  <c r="AN20" i="5"/>
  <c r="AO20" i="5"/>
  <c r="AQ20" i="5"/>
  <c r="AR20" i="5"/>
  <c r="AS20" i="5"/>
  <c r="AT20" i="5"/>
  <c r="AU20" i="5"/>
  <c r="AL21" i="5"/>
  <c r="AM21" i="5"/>
  <c r="AN21" i="5"/>
  <c r="AO21" i="5"/>
  <c r="AP21" i="5"/>
  <c r="AR21" i="5"/>
  <c r="AS21" i="5"/>
  <c r="AT21" i="5"/>
  <c r="AU21" i="5"/>
  <c r="AL22" i="5"/>
  <c r="AM22" i="5"/>
  <c r="AN22" i="5"/>
  <c r="AO22" i="5"/>
  <c r="AP22" i="5"/>
  <c r="AQ22" i="5"/>
  <c r="AS22" i="5"/>
  <c r="AT22" i="5"/>
  <c r="AU22" i="5"/>
  <c r="AL23" i="5"/>
  <c r="AM23" i="5"/>
  <c r="AN23" i="5"/>
  <c r="AO23" i="5"/>
  <c r="AP23" i="5"/>
  <c r="AQ23" i="5"/>
  <c r="AR23" i="5"/>
  <c r="AT23" i="5"/>
  <c r="AU23" i="5"/>
  <c r="AL24" i="5"/>
  <c r="AM24" i="5"/>
  <c r="AN24" i="5"/>
  <c r="AO24" i="5"/>
  <c r="AP24" i="5"/>
  <c r="AQ24" i="5"/>
  <c r="AR24" i="5"/>
  <c r="AS24" i="5"/>
  <c r="AU24" i="5"/>
  <c r="AL25" i="5"/>
  <c r="AM25" i="5"/>
  <c r="AN25" i="5"/>
  <c r="AO25" i="5"/>
  <c r="AP25" i="5"/>
  <c r="AQ25" i="5"/>
  <c r="AR25" i="5"/>
  <c r="AS25" i="5"/>
  <c r="AT25" i="5"/>
  <c r="AM16" i="5"/>
  <c r="F3" i="5" s="1"/>
  <c r="AN16" i="5"/>
  <c r="AO16" i="5"/>
  <c r="AP16" i="5"/>
  <c r="AQ16" i="5"/>
  <c r="AR16" i="5"/>
  <c r="AS16" i="5"/>
  <c r="AT16" i="5"/>
  <c r="AU16" i="5"/>
  <c r="Z17" i="5"/>
  <c r="AB17" i="5"/>
  <c r="AC17" i="5"/>
  <c r="AD17" i="5"/>
  <c r="AE17" i="5"/>
  <c r="AF17" i="5"/>
  <c r="AG17" i="5"/>
  <c r="AH17" i="5"/>
  <c r="AI17" i="5"/>
  <c r="Z18" i="5"/>
  <c r="AA18" i="5"/>
  <c r="AC18" i="5"/>
  <c r="AD18" i="5"/>
  <c r="AE18" i="5"/>
  <c r="AF18" i="5"/>
  <c r="AG18" i="5"/>
  <c r="AH18" i="5"/>
  <c r="AI18" i="5"/>
  <c r="Z19" i="5"/>
  <c r="AA19" i="5"/>
  <c r="AB19" i="5"/>
  <c r="AD19" i="5"/>
  <c r="AE19" i="5"/>
  <c r="AF19" i="5"/>
  <c r="AG19" i="5"/>
  <c r="AH19" i="5"/>
  <c r="AI19" i="5"/>
  <c r="Z20" i="5"/>
  <c r="AA20" i="5"/>
  <c r="AB20" i="5"/>
  <c r="AC20" i="5"/>
  <c r="AE20" i="5"/>
  <c r="AF20" i="5"/>
  <c r="AG20" i="5"/>
  <c r="AH20" i="5"/>
  <c r="AI20" i="5"/>
  <c r="Z21" i="5"/>
  <c r="AA21" i="5"/>
  <c r="AB21" i="5"/>
  <c r="AC21" i="5"/>
  <c r="AD21" i="5"/>
  <c r="AF21" i="5"/>
  <c r="AG21" i="5"/>
  <c r="AH21" i="5"/>
  <c r="AI21" i="5"/>
  <c r="Z22" i="5"/>
  <c r="AA22" i="5"/>
  <c r="AB22" i="5"/>
  <c r="AC22" i="5"/>
  <c r="AD22" i="5"/>
  <c r="AE22" i="5"/>
  <c r="AG22" i="5"/>
  <c r="AH22" i="5"/>
  <c r="AI22" i="5"/>
  <c r="Z23" i="5"/>
  <c r="AA23" i="5"/>
  <c r="AB23" i="5"/>
  <c r="AC23" i="5"/>
  <c r="AD23" i="5"/>
  <c r="AE23" i="5"/>
  <c r="AF23" i="5"/>
  <c r="AH23" i="5"/>
  <c r="AI23" i="5"/>
  <c r="Z24" i="5"/>
  <c r="AA24" i="5"/>
  <c r="AB24" i="5"/>
  <c r="AC24" i="5"/>
  <c r="AD24" i="5"/>
  <c r="AE24" i="5"/>
  <c r="AF24" i="5"/>
  <c r="AG24" i="5"/>
  <c r="AI24" i="5"/>
  <c r="Z25" i="5"/>
  <c r="AA25" i="5"/>
  <c r="AB25" i="5"/>
  <c r="AC25" i="5"/>
  <c r="AD25" i="5"/>
  <c r="AE25" i="5"/>
  <c r="AF25" i="5"/>
  <c r="AG25" i="5"/>
  <c r="AH25" i="5"/>
  <c r="AA16" i="5"/>
  <c r="E3" i="5" s="1"/>
  <c r="AB16" i="5"/>
  <c r="AC16" i="5"/>
  <c r="AD16" i="5"/>
  <c r="AE16" i="5"/>
  <c r="AF16" i="5"/>
  <c r="AG16" i="5"/>
  <c r="AH16" i="5"/>
  <c r="AI16" i="5"/>
  <c r="O16" i="5"/>
  <c r="D3" i="5" s="1"/>
  <c r="P16" i="5"/>
  <c r="Q16" i="5"/>
  <c r="R16" i="5"/>
  <c r="S16" i="5"/>
  <c r="T16" i="5"/>
  <c r="U16" i="5"/>
  <c r="V16" i="5"/>
  <c r="W16" i="5"/>
  <c r="P17" i="5"/>
  <c r="Q17" i="5"/>
  <c r="R17" i="5"/>
  <c r="S17" i="5"/>
  <c r="T17" i="5"/>
  <c r="U17" i="5"/>
  <c r="V17" i="5"/>
  <c r="W17" i="5"/>
  <c r="O18" i="5"/>
  <c r="Q18" i="5"/>
  <c r="R18" i="5"/>
  <c r="S18" i="5"/>
  <c r="T18" i="5"/>
  <c r="U18" i="5"/>
  <c r="V18" i="5"/>
  <c r="W18" i="5"/>
  <c r="O19" i="5"/>
  <c r="P19" i="5"/>
  <c r="R19" i="5"/>
  <c r="S19" i="5"/>
  <c r="T19" i="5"/>
  <c r="U19" i="5"/>
  <c r="V19" i="5"/>
  <c r="W19" i="5"/>
  <c r="O20" i="5"/>
  <c r="P20" i="5"/>
  <c r="Q20" i="5"/>
  <c r="S20" i="5"/>
  <c r="T20" i="5"/>
  <c r="U20" i="5"/>
  <c r="V20" i="5"/>
  <c r="W20" i="5"/>
  <c r="O21" i="5"/>
  <c r="P21" i="5"/>
  <c r="Q21" i="5"/>
  <c r="R21" i="5"/>
  <c r="T21" i="5"/>
  <c r="U21" i="5"/>
  <c r="V21" i="5"/>
  <c r="W21" i="5"/>
  <c r="O22" i="5"/>
  <c r="P22" i="5"/>
  <c r="Q22" i="5"/>
  <c r="R22" i="5"/>
  <c r="S22" i="5"/>
  <c r="U22" i="5"/>
  <c r="V22" i="5"/>
  <c r="W22" i="5"/>
  <c r="O23" i="5"/>
  <c r="P23" i="5"/>
  <c r="Q23" i="5"/>
  <c r="R23" i="5"/>
  <c r="S23" i="5"/>
  <c r="T23" i="5"/>
  <c r="V23" i="5"/>
  <c r="W23" i="5"/>
  <c r="O24" i="5"/>
  <c r="P24" i="5"/>
  <c r="Q24" i="5"/>
  <c r="R24" i="5"/>
  <c r="S24" i="5"/>
  <c r="T24" i="5"/>
  <c r="U24" i="5"/>
  <c r="W24" i="5"/>
  <c r="O25" i="5"/>
  <c r="P25" i="5"/>
  <c r="Q25" i="5"/>
  <c r="R25" i="5"/>
  <c r="S25" i="5"/>
  <c r="T25" i="5"/>
  <c r="U25" i="5"/>
  <c r="V25" i="5"/>
  <c r="N17" i="5"/>
  <c r="N18" i="5"/>
  <c r="N19" i="5"/>
  <c r="N20" i="5"/>
  <c r="N21" i="5"/>
  <c r="N22" i="5"/>
  <c r="N23" i="5"/>
  <c r="N24" i="5"/>
  <c r="N25" i="5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AT51" i="4"/>
  <c r="AS51" i="4"/>
  <c r="AR51" i="4"/>
  <c r="AQ51" i="4"/>
  <c r="AP51" i="4"/>
  <c r="AO51" i="4"/>
  <c r="AN51" i="4"/>
  <c r="AM51" i="4"/>
  <c r="AL51" i="4"/>
  <c r="AU50" i="4"/>
  <c r="AS50" i="4"/>
  <c r="AR50" i="4"/>
  <c r="AQ50" i="4"/>
  <c r="AP50" i="4"/>
  <c r="AO50" i="4"/>
  <c r="AN50" i="4"/>
  <c r="AM50" i="4"/>
  <c r="AL50" i="4"/>
  <c r="AU49" i="4"/>
  <c r="AT49" i="4"/>
  <c r="AR49" i="4"/>
  <c r="AQ49" i="4"/>
  <c r="AP49" i="4"/>
  <c r="AO49" i="4"/>
  <c r="AN49" i="4"/>
  <c r="AM49" i="4"/>
  <c r="AL49" i="4"/>
  <c r="AU48" i="4"/>
  <c r="AT48" i="4"/>
  <c r="AS48" i="4"/>
  <c r="AQ48" i="4"/>
  <c r="AP48" i="4"/>
  <c r="AO48" i="4"/>
  <c r="AN48" i="4"/>
  <c r="AM48" i="4"/>
  <c r="AL48" i="4"/>
  <c r="AU47" i="4"/>
  <c r="AT47" i="4"/>
  <c r="AS47" i="4"/>
  <c r="AR47" i="4"/>
  <c r="AP47" i="4"/>
  <c r="AO47" i="4"/>
  <c r="AN47" i="4"/>
  <c r="AM47" i="4"/>
  <c r="AL47" i="4"/>
  <c r="AU46" i="4"/>
  <c r="AT46" i="4"/>
  <c r="AS46" i="4"/>
  <c r="AR46" i="4"/>
  <c r="AQ46" i="4"/>
  <c r="AO46" i="4"/>
  <c r="AN46" i="4"/>
  <c r="AM46" i="4"/>
  <c r="AL46" i="4"/>
  <c r="AU45" i="4"/>
  <c r="AT45" i="4"/>
  <c r="AS45" i="4"/>
  <c r="AR45" i="4"/>
  <c r="AQ45" i="4"/>
  <c r="AP45" i="4"/>
  <c r="AN45" i="4"/>
  <c r="AM45" i="4"/>
  <c r="AL45" i="4"/>
  <c r="AU44" i="4"/>
  <c r="AT44" i="4"/>
  <c r="AS44" i="4"/>
  <c r="AR44" i="4"/>
  <c r="AQ44" i="4"/>
  <c r="AP44" i="4"/>
  <c r="AO44" i="4"/>
  <c r="AM44" i="4"/>
  <c r="AL44" i="4"/>
  <c r="AU43" i="4"/>
  <c r="AT43" i="4"/>
  <c r="AS43" i="4"/>
  <c r="AR43" i="4"/>
  <c r="AQ43" i="4"/>
  <c r="AP43" i="4"/>
  <c r="AO43" i="4"/>
  <c r="AN43" i="4"/>
  <c r="AL43" i="4"/>
  <c r="AU42" i="4"/>
  <c r="AT42" i="4"/>
  <c r="AS42" i="4"/>
  <c r="AR42" i="4"/>
  <c r="AQ42" i="4"/>
  <c r="AP42" i="4"/>
  <c r="AO42" i="4"/>
  <c r="AN42" i="4"/>
  <c r="AM42" i="4"/>
  <c r="AT38" i="4"/>
  <c r="AS38" i="4"/>
  <c r="AR38" i="4"/>
  <c r="AQ38" i="4"/>
  <c r="AP38" i="4"/>
  <c r="AO38" i="4"/>
  <c r="AN38" i="4"/>
  <c r="AM38" i="4"/>
  <c r="AL38" i="4"/>
  <c r="AH38" i="4"/>
  <c r="AG38" i="4"/>
  <c r="AF38" i="4"/>
  <c r="AE38" i="4"/>
  <c r="AD38" i="4"/>
  <c r="AC38" i="4"/>
  <c r="AB38" i="4"/>
  <c r="AA38" i="4"/>
  <c r="Z38" i="4"/>
  <c r="AU37" i="4"/>
  <c r="AS37" i="4"/>
  <c r="AR37" i="4"/>
  <c r="AQ37" i="4"/>
  <c r="AP37" i="4"/>
  <c r="AO37" i="4"/>
  <c r="AN37" i="4"/>
  <c r="AM37" i="4"/>
  <c r="AL37" i="4"/>
  <c r="AI37" i="4"/>
  <c r="AG37" i="4"/>
  <c r="AF37" i="4"/>
  <c r="AE37" i="4"/>
  <c r="AD37" i="4"/>
  <c r="AC37" i="4"/>
  <c r="AB37" i="4"/>
  <c r="AA37" i="4"/>
  <c r="Z37" i="4"/>
  <c r="AU36" i="4"/>
  <c r="AT36" i="4"/>
  <c r="AR36" i="4"/>
  <c r="AQ36" i="4"/>
  <c r="AP36" i="4"/>
  <c r="AO36" i="4"/>
  <c r="AN36" i="4"/>
  <c r="AM36" i="4"/>
  <c r="AL36" i="4"/>
  <c r="AI36" i="4"/>
  <c r="AH36" i="4"/>
  <c r="AF36" i="4"/>
  <c r="AE36" i="4"/>
  <c r="AD36" i="4"/>
  <c r="AC36" i="4"/>
  <c r="AB36" i="4"/>
  <c r="AA36" i="4"/>
  <c r="Z36" i="4"/>
  <c r="AU35" i="4"/>
  <c r="AT35" i="4"/>
  <c r="AS35" i="4"/>
  <c r="AQ35" i="4"/>
  <c r="AP35" i="4"/>
  <c r="AO35" i="4"/>
  <c r="AN35" i="4"/>
  <c r="AM35" i="4"/>
  <c r="AL35" i="4"/>
  <c r="AI35" i="4"/>
  <c r="AH35" i="4"/>
  <c r="AG35" i="4"/>
  <c r="AE35" i="4"/>
  <c r="AD35" i="4"/>
  <c r="AC35" i="4"/>
  <c r="AB35" i="4"/>
  <c r="AA35" i="4"/>
  <c r="Z35" i="4"/>
  <c r="AU34" i="4"/>
  <c r="AT34" i="4"/>
  <c r="AS34" i="4"/>
  <c r="AR34" i="4"/>
  <c r="AP34" i="4"/>
  <c r="AO34" i="4"/>
  <c r="AN34" i="4"/>
  <c r="AM34" i="4"/>
  <c r="AL34" i="4"/>
  <c r="AI34" i="4"/>
  <c r="AH34" i="4"/>
  <c r="AG34" i="4"/>
  <c r="AF34" i="4"/>
  <c r="AD34" i="4"/>
  <c r="AC34" i="4"/>
  <c r="AB34" i="4"/>
  <c r="AA34" i="4"/>
  <c r="Z34" i="4"/>
  <c r="AU33" i="4"/>
  <c r="AT33" i="4"/>
  <c r="AS33" i="4"/>
  <c r="AR33" i="4"/>
  <c r="AQ33" i="4"/>
  <c r="AO33" i="4"/>
  <c r="AN33" i="4"/>
  <c r="AM33" i="4"/>
  <c r="AL33" i="4"/>
  <c r="AI33" i="4"/>
  <c r="AH33" i="4"/>
  <c r="AG33" i="4"/>
  <c r="AF33" i="4"/>
  <c r="AE33" i="4"/>
  <c r="AC33" i="4"/>
  <c r="AB33" i="4"/>
  <c r="AA33" i="4"/>
  <c r="Z33" i="4"/>
  <c r="AU32" i="4"/>
  <c r="AT32" i="4"/>
  <c r="AS32" i="4"/>
  <c r="AR32" i="4"/>
  <c r="AQ32" i="4"/>
  <c r="AP32" i="4"/>
  <c r="AN32" i="4"/>
  <c r="AM32" i="4"/>
  <c r="AL32" i="4"/>
  <c r="AI32" i="4"/>
  <c r="AH32" i="4"/>
  <c r="AG32" i="4"/>
  <c r="AF32" i="4"/>
  <c r="AE32" i="4"/>
  <c r="AD32" i="4"/>
  <c r="AB32" i="4"/>
  <c r="AA32" i="4"/>
  <c r="Z32" i="4"/>
  <c r="AU31" i="4"/>
  <c r="AT31" i="4"/>
  <c r="AS31" i="4"/>
  <c r="AR31" i="4"/>
  <c r="AQ31" i="4"/>
  <c r="AP31" i="4"/>
  <c r="AO31" i="4"/>
  <c r="AM31" i="4"/>
  <c r="AL31" i="4"/>
  <c r="AI31" i="4"/>
  <c r="AH31" i="4"/>
  <c r="AG31" i="4"/>
  <c r="AF31" i="4"/>
  <c r="AE31" i="4"/>
  <c r="AD31" i="4"/>
  <c r="AC31" i="4"/>
  <c r="AA31" i="4"/>
  <c r="Z31" i="4"/>
  <c r="AU30" i="4"/>
  <c r="AT30" i="4"/>
  <c r="AS30" i="4"/>
  <c r="AR30" i="4"/>
  <c r="AQ30" i="4"/>
  <c r="AP30" i="4"/>
  <c r="AO30" i="4"/>
  <c r="AN30" i="4"/>
  <c r="AL30" i="4"/>
  <c r="AI30" i="4"/>
  <c r="AH30" i="4"/>
  <c r="AG30" i="4"/>
  <c r="AF30" i="4"/>
  <c r="AE30" i="4"/>
  <c r="AD30" i="4"/>
  <c r="AC30" i="4"/>
  <c r="AB30" i="4"/>
  <c r="Z30" i="4"/>
  <c r="AU29" i="4"/>
  <c r="AT29" i="4"/>
  <c r="AS29" i="4"/>
  <c r="AR29" i="4"/>
  <c r="AQ29" i="4"/>
  <c r="AP29" i="4"/>
  <c r="AO29" i="4"/>
  <c r="AN29" i="4"/>
  <c r="AM29" i="4"/>
  <c r="AI29" i="4"/>
  <c r="AH29" i="4"/>
  <c r="AG29" i="4"/>
  <c r="AF29" i="4"/>
  <c r="AE29" i="4"/>
  <c r="AD29" i="4"/>
  <c r="AC29" i="4"/>
  <c r="AB29" i="4"/>
  <c r="AA29" i="4"/>
  <c r="AT25" i="4"/>
  <c r="AS25" i="4"/>
  <c r="AR25" i="4"/>
  <c r="AQ25" i="4"/>
  <c r="AP25" i="4"/>
  <c r="AO25" i="4"/>
  <c r="AN25" i="4"/>
  <c r="AM25" i="4"/>
  <c r="AL25" i="4"/>
  <c r="AH25" i="4"/>
  <c r="AG25" i="4"/>
  <c r="AF25" i="4"/>
  <c r="AE25" i="4"/>
  <c r="AD25" i="4"/>
  <c r="AC25" i="4"/>
  <c r="AB25" i="4"/>
  <c r="AA25" i="4"/>
  <c r="Z25" i="4"/>
  <c r="V25" i="4"/>
  <c r="U25" i="4"/>
  <c r="T25" i="4"/>
  <c r="S25" i="4"/>
  <c r="R25" i="4"/>
  <c r="Q25" i="4"/>
  <c r="P25" i="4"/>
  <c r="O25" i="4"/>
  <c r="N25" i="4"/>
  <c r="AU24" i="4"/>
  <c r="AS24" i="4"/>
  <c r="AR24" i="4"/>
  <c r="AQ24" i="4"/>
  <c r="AP24" i="4"/>
  <c r="AO24" i="4"/>
  <c r="AN24" i="4"/>
  <c r="AM24" i="4"/>
  <c r="AL24" i="4"/>
  <c r="AI24" i="4"/>
  <c r="AG24" i="4"/>
  <c r="AF24" i="4"/>
  <c r="AE24" i="4"/>
  <c r="AD24" i="4"/>
  <c r="AC24" i="4"/>
  <c r="AB24" i="4"/>
  <c r="AA24" i="4"/>
  <c r="Z24" i="4"/>
  <c r="W24" i="4"/>
  <c r="U24" i="4"/>
  <c r="T24" i="4"/>
  <c r="S24" i="4"/>
  <c r="R24" i="4"/>
  <c r="Q24" i="4"/>
  <c r="P24" i="4"/>
  <c r="O24" i="4"/>
  <c r="N24" i="4"/>
  <c r="AU23" i="4"/>
  <c r="AT23" i="4"/>
  <c r="AR23" i="4"/>
  <c r="AQ23" i="4"/>
  <c r="AP23" i="4"/>
  <c r="AO23" i="4"/>
  <c r="AN23" i="4"/>
  <c r="AM23" i="4"/>
  <c r="AL23" i="4"/>
  <c r="AI23" i="4"/>
  <c r="AH23" i="4"/>
  <c r="AF23" i="4"/>
  <c r="AE23" i="4"/>
  <c r="AD23" i="4"/>
  <c r="AC23" i="4"/>
  <c r="AB23" i="4"/>
  <c r="AA23" i="4"/>
  <c r="Z23" i="4"/>
  <c r="W23" i="4"/>
  <c r="V23" i="4"/>
  <c r="T23" i="4"/>
  <c r="S23" i="4"/>
  <c r="R23" i="4"/>
  <c r="Q23" i="4"/>
  <c r="P23" i="4"/>
  <c r="O23" i="4"/>
  <c r="N23" i="4"/>
  <c r="AU22" i="4"/>
  <c r="AT22" i="4"/>
  <c r="AS22" i="4"/>
  <c r="AQ22" i="4"/>
  <c r="AP22" i="4"/>
  <c r="AO22" i="4"/>
  <c r="AN22" i="4"/>
  <c r="AM22" i="4"/>
  <c r="AL22" i="4"/>
  <c r="AI22" i="4"/>
  <c r="AH22" i="4"/>
  <c r="AG22" i="4"/>
  <c r="AE22" i="4"/>
  <c r="AD22" i="4"/>
  <c r="AC22" i="4"/>
  <c r="AB22" i="4"/>
  <c r="AA22" i="4"/>
  <c r="Z22" i="4"/>
  <c r="W22" i="4"/>
  <c r="V22" i="4"/>
  <c r="U22" i="4"/>
  <c r="S22" i="4"/>
  <c r="R22" i="4"/>
  <c r="Q22" i="4"/>
  <c r="P22" i="4"/>
  <c r="O22" i="4"/>
  <c r="N22" i="4"/>
  <c r="AU21" i="4"/>
  <c r="AT21" i="4"/>
  <c r="AS21" i="4"/>
  <c r="AR21" i="4"/>
  <c r="AP21" i="4"/>
  <c r="AO21" i="4"/>
  <c r="AN21" i="4"/>
  <c r="AM21" i="4"/>
  <c r="AL21" i="4"/>
  <c r="AI21" i="4"/>
  <c r="AH21" i="4"/>
  <c r="AG21" i="4"/>
  <c r="AF21" i="4"/>
  <c r="AD21" i="4"/>
  <c r="AC21" i="4"/>
  <c r="AB21" i="4"/>
  <c r="AA21" i="4"/>
  <c r="Z21" i="4"/>
  <c r="W21" i="4"/>
  <c r="V21" i="4"/>
  <c r="U21" i="4"/>
  <c r="T21" i="4"/>
  <c r="R21" i="4"/>
  <c r="Q21" i="4"/>
  <c r="P21" i="4"/>
  <c r="O21" i="4"/>
  <c r="N21" i="4"/>
  <c r="AU20" i="4"/>
  <c r="AT20" i="4"/>
  <c r="AS20" i="4"/>
  <c r="AR20" i="4"/>
  <c r="AQ20" i="4"/>
  <c r="AO20" i="4"/>
  <c r="AN20" i="4"/>
  <c r="AM20" i="4"/>
  <c r="AL20" i="4"/>
  <c r="AI20" i="4"/>
  <c r="AH20" i="4"/>
  <c r="AG20" i="4"/>
  <c r="AF20" i="4"/>
  <c r="AE20" i="4"/>
  <c r="AC20" i="4"/>
  <c r="AB20" i="4"/>
  <c r="AA20" i="4"/>
  <c r="Z20" i="4"/>
  <c r="W20" i="4"/>
  <c r="V20" i="4"/>
  <c r="U20" i="4"/>
  <c r="T20" i="4"/>
  <c r="S20" i="4"/>
  <c r="Q20" i="4"/>
  <c r="P20" i="4"/>
  <c r="O20" i="4"/>
  <c r="N20" i="4"/>
  <c r="AU19" i="4"/>
  <c r="AT19" i="4"/>
  <c r="AS19" i="4"/>
  <c r="AR19" i="4"/>
  <c r="AQ19" i="4"/>
  <c r="AP19" i="4"/>
  <c r="AN19" i="4"/>
  <c r="AM19" i="4"/>
  <c r="AL19" i="4"/>
  <c r="AI19" i="4"/>
  <c r="AH19" i="4"/>
  <c r="AG19" i="4"/>
  <c r="AF19" i="4"/>
  <c r="AE19" i="4"/>
  <c r="AD19" i="4"/>
  <c r="AB19" i="4"/>
  <c r="AA19" i="4"/>
  <c r="Z19" i="4"/>
  <c r="W19" i="4"/>
  <c r="V19" i="4"/>
  <c r="U19" i="4"/>
  <c r="T19" i="4"/>
  <c r="S19" i="4"/>
  <c r="R19" i="4"/>
  <c r="P19" i="4"/>
  <c r="O19" i="4"/>
  <c r="N19" i="4"/>
  <c r="AU18" i="4"/>
  <c r="AT18" i="4"/>
  <c r="AS18" i="4"/>
  <c r="AR18" i="4"/>
  <c r="AQ18" i="4"/>
  <c r="AP18" i="4"/>
  <c r="AO18" i="4"/>
  <c r="AM18" i="4"/>
  <c r="AL18" i="4"/>
  <c r="AI18" i="4"/>
  <c r="AH18" i="4"/>
  <c r="AG18" i="4"/>
  <c r="AF18" i="4"/>
  <c r="AE18" i="4"/>
  <c r="AD18" i="4"/>
  <c r="AC18" i="4"/>
  <c r="AA18" i="4"/>
  <c r="Z18" i="4"/>
  <c r="W18" i="4"/>
  <c r="V18" i="4"/>
  <c r="U18" i="4"/>
  <c r="T18" i="4"/>
  <c r="S18" i="4"/>
  <c r="R18" i="4"/>
  <c r="Q18" i="4"/>
  <c r="O18" i="4"/>
  <c r="N18" i="4"/>
  <c r="AU17" i="4"/>
  <c r="AT17" i="4"/>
  <c r="AS17" i="4"/>
  <c r="AR17" i="4"/>
  <c r="AQ17" i="4"/>
  <c r="AP17" i="4"/>
  <c r="AO17" i="4"/>
  <c r="AN17" i="4"/>
  <c r="AL17" i="4"/>
  <c r="AI17" i="4"/>
  <c r="AH17" i="4"/>
  <c r="AG17" i="4"/>
  <c r="AF17" i="4"/>
  <c r="AE17" i="4"/>
  <c r="AD17" i="4"/>
  <c r="AC17" i="4"/>
  <c r="AB17" i="4"/>
  <c r="Z17" i="4"/>
  <c r="W17" i="4"/>
  <c r="V17" i="4"/>
  <c r="U17" i="4"/>
  <c r="T17" i="4"/>
  <c r="S17" i="4"/>
  <c r="R17" i="4"/>
  <c r="Q17" i="4"/>
  <c r="P17" i="4"/>
  <c r="N17" i="4"/>
  <c r="AU16" i="4"/>
  <c r="AT16" i="4"/>
  <c r="AS16" i="4"/>
  <c r="AR16" i="4"/>
  <c r="AQ16" i="4"/>
  <c r="AP16" i="4"/>
  <c r="AO16" i="4"/>
  <c r="AN16" i="4"/>
  <c r="AM16" i="4"/>
  <c r="AI16" i="4"/>
  <c r="AH16" i="4"/>
  <c r="AG16" i="4"/>
  <c r="AF16" i="4"/>
  <c r="AE16" i="4"/>
  <c r="AD16" i="4"/>
  <c r="AC16" i="4"/>
  <c r="AB16" i="4"/>
  <c r="AA16" i="4"/>
  <c r="W16" i="4"/>
  <c r="V16" i="4"/>
  <c r="U16" i="4"/>
  <c r="T16" i="4"/>
  <c r="S16" i="4"/>
  <c r="R16" i="4"/>
  <c r="Q16" i="4"/>
  <c r="P16" i="4"/>
  <c r="O16" i="4"/>
  <c r="AT51" i="3"/>
  <c r="AS51" i="3"/>
  <c r="AR51" i="3"/>
  <c r="AQ51" i="3"/>
  <c r="AP51" i="3"/>
  <c r="AO51" i="3"/>
  <c r="AN51" i="3"/>
  <c r="AM51" i="3"/>
  <c r="AL51" i="3"/>
  <c r="AU50" i="3"/>
  <c r="AS50" i="3"/>
  <c r="AR50" i="3"/>
  <c r="AQ50" i="3"/>
  <c r="AP50" i="3"/>
  <c r="AO50" i="3"/>
  <c r="AN50" i="3"/>
  <c r="AM50" i="3"/>
  <c r="AL50" i="3"/>
  <c r="AU49" i="3"/>
  <c r="AT49" i="3"/>
  <c r="AR49" i="3"/>
  <c r="AQ49" i="3"/>
  <c r="AP49" i="3"/>
  <c r="AO49" i="3"/>
  <c r="AN49" i="3"/>
  <c r="AM49" i="3"/>
  <c r="AL49" i="3"/>
  <c r="AU48" i="3"/>
  <c r="AT48" i="3"/>
  <c r="AS48" i="3"/>
  <c r="AQ48" i="3"/>
  <c r="AP48" i="3"/>
  <c r="AO48" i="3"/>
  <c r="AN48" i="3"/>
  <c r="AM48" i="3"/>
  <c r="AL48" i="3"/>
  <c r="AU47" i="3"/>
  <c r="AT47" i="3"/>
  <c r="AS47" i="3"/>
  <c r="AR47" i="3"/>
  <c r="AP47" i="3"/>
  <c r="AO47" i="3"/>
  <c r="AN47" i="3"/>
  <c r="AM47" i="3"/>
  <c r="AL47" i="3"/>
  <c r="AU46" i="3"/>
  <c r="AT46" i="3"/>
  <c r="AS46" i="3"/>
  <c r="AR46" i="3"/>
  <c r="AQ46" i="3"/>
  <c r="AO46" i="3"/>
  <c r="AN46" i="3"/>
  <c r="AM46" i="3"/>
  <c r="AL46" i="3"/>
  <c r="AU45" i="3"/>
  <c r="AT45" i="3"/>
  <c r="AS45" i="3"/>
  <c r="AR45" i="3"/>
  <c r="AQ45" i="3"/>
  <c r="AP45" i="3"/>
  <c r="AN45" i="3"/>
  <c r="AM45" i="3"/>
  <c r="AL45" i="3"/>
  <c r="AU44" i="3"/>
  <c r="AT44" i="3"/>
  <c r="AS44" i="3"/>
  <c r="AR44" i="3"/>
  <c r="AQ44" i="3"/>
  <c r="AP44" i="3"/>
  <c r="AO44" i="3"/>
  <c r="AM44" i="3"/>
  <c r="AL44" i="3"/>
  <c r="AU43" i="3"/>
  <c r="AT43" i="3"/>
  <c r="AS43" i="3"/>
  <c r="AR43" i="3"/>
  <c r="AQ43" i="3"/>
  <c r="AP43" i="3"/>
  <c r="AO43" i="3"/>
  <c r="AN43" i="3"/>
  <c r="AL43" i="3"/>
  <c r="AU42" i="3"/>
  <c r="AT42" i="3"/>
  <c r="AS42" i="3"/>
  <c r="AR42" i="3"/>
  <c r="AQ42" i="3"/>
  <c r="AP42" i="3"/>
  <c r="AO42" i="3"/>
  <c r="AN42" i="3"/>
  <c r="AM42" i="3"/>
  <c r="AT38" i="3"/>
  <c r="AS38" i="3"/>
  <c r="AR38" i="3"/>
  <c r="AQ38" i="3"/>
  <c r="AP38" i="3"/>
  <c r="AO38" i="3"/>
  <c r="AN38" i="3"/>
  <c r="AM38" i="3"/>
  <c r="AL38" i="3"/>
  <c r="AH38" i="3"/>
  <c r="AG38" i="3"/>
  <c r="AF38" i="3"/>
  <c r="AE38" i="3"/>
  <c r="AD38" i="3"/>
  <c r="AC38" i="3"/>
  <c r="AB38" i="3"/>
  <c r="AA38" i="3"/>
  <c r="Z38" i="3"/>
  <c r="AU37" i="3"/>
  <c r="AS37" i="3"/>
  <c r="AR37" i="3"/>
  <c r="AQ37" i="3"/>
  <c r="AP37" i="3"/>
  <c r="AO37" i="3"/>
  <c r="AN37" i="3"/>
  <c r="AM37" i="3"/>
  <c r="AL37" i="3"/>
  <c r="AI37" i="3"/>
  <c r="AG37" i="3"/>
  <c r="AF37" i="3"/>
  <c r="AE37" i="3"/>
  <c r="AD37" i="3"/>
  <c r="AC37" i="3"/>
  <c r="AB37" i="3"/>
  <c r="AA37" i="3"/>
  <c r="Z37" i="3"/>
  <c r="AU36" i="3"/>
  <c r="AT36" i="3"/>
  <c r="AR36" i="3"/>
  <c r="AQ36" i="3"/>
  <c r="AP36" i="3"/>
  <c r="AO36" i="3"/>
  <c r="AN36" i="3"/>
  <c r="AM36" i="3"/>
  <c r="AL36" i="3"/>
  <c r="AI36" i="3"/>
  <c r="AH36" i="3"/>
  <c r="AF36" i="3"/>
  <c r="AE36" i="3"/>
  <c r="AD36" i="3"/>
  <c r="AC36" i="3"/>
  <c r="AB36" i="3"/>
  <c r="AA36" i="3"/>
  <c r="Z36" i="3"/>
  <c r="AU35" i="3"/>
  <c r="AT35" i="3"/>
  <c r="AS35" i="3"/>
  <c r="AQ35" i="3"/>
  <c r="AP35" i="3"/>
  <c r="AO35" i="3"/>
  <c r="AN35" i="3"/>
  <c r="AM35" i="3"/>
  <c r="AL35" i="3"/>
  <c r="AI35" i="3"/>
  <c r="AH35" i="3"/>
  <c r="AG35" i="3"/>
  <c r="AE35" i="3"/>
  <c r="AD35" i="3"/>
  <c r="AC35" i="3"/>
  <c r="AB35" i="3"/>
  <c r="AA35" i="3"/>
  <c r="Z35" i="3"/>
  <c r="AU34" i="3"/>
  <c r="AT34" i="3"/>
  <c r="AS34" i="3"/>
  <c r="AR34" i="3"/>
  <c r="AP34" i="3"/>
  <c r="AO34" i="3"/>
  <c r="AN34" i="3"/>
  <c r="AM34" i="3"/>
  <c r="AL34" i="3"/>
  <c r="AI34" i="3"/>
  <c r="AH34" i="3"/>
  <c r="AG34" i="3"/>
  <c r="AF34" i="3"/>
  <c r="AD34" i="3"/>
  <c r="AC34" i="3"/>
  <c r="AB34" i="3"/>
  <c r="AA34" i="3"/>
  <c r="Z34" i="3"/>
  <c r="AU33" i="3"/>
  <c r="AT33" i="3"/>
  <c r="AS33" i="3"/>
  <c r="AR33" i="3"/>
  <c r="AQ33" i="3"/>
  <c r="AO33" i="3"/>
  <c r="AN33" i="3"/>
  <c r="AM33" i="3"/>
  <c r="AL33" i="3"/>
  <c r="AI33" i="3"/>
  <c r="AH33" i="3"/>
  <c r="AG33" i="3"/>
  <c r="AF33" i="3"/>
  <c r="AE33" i="3"/>
  <c r="AC33" i="3"/>
  <c r="AB33" i="3"/>
  <c r="AA33" i="3"/>
  <c r="Z33" i="3"/>
  <c r="AU32" i="3"/>
  <c r="AT32" i="3"/>
  <c r="AS32" i="3"/>
  <c r="AR32" i="3"/>
  <c r="AQ32" i="3"/>
  <c r="AP32" i="3"/>
  <c r="AN32" i="3"/>
  <c r="AM32" i="3"/>
  <c r="AL32" i="3"/>
  <c r="AI32" i="3"/>
  <c r="AH32" i="3"/>
  <c r="AG32" i="3"/>
  <c r="AF32" i="3"/>
  <c r="AE32" i="3"/>
  <c r="AD32" i="3"/>
  <c r="AB32" i="3"/>
  <c r="AA32" i="3"/>
  <c r="Z32" i="3"/>
  <c r="AU31" i="3"/>
  <c r="AT31" i="3"/>
  <c r="AS31" i="3"/>
  <c r="AR31" i="3"/>
  <c r="AQ31" i="3"/>
  <c r="AP31" i="3"/>
  <c r="AO31" i="3"/>
  <c r="AM31" i="3"/>
  <c r="AL31" i="3"/>
  <c r="AI31" i="3"/>
  <c r="AH31" i="3"/>
  <c r="AG31" i="3"/>
  <c r="AF31" i="3"/>
  <c r="AE31" i="3"/>
  <c r="AD31" i="3"/>
  <c r="AC31" i="3"/>
  <c r="AA31" i="3"/>
  <c r="Z31" i="3"/>
  <c r="AU30" i="3"/>
  <c r="AT30" i="3"/>
  <c r="AS30" i="3"/>
  <c r="AR30" i="3"/>
  <c r="AQ30" i="3"/>
  <c r="AP30" i="3"/>
  <c r="AO30" i="3"/>
  <c r="AN30" i="3"/>
  <c r="AL30" i="3"/>
  <c r="AI30" i="3"/>
  <c r="AH30" i="3"/>
  <c r="AG30" i="3"/>
  <c r="AF30" i="3"/>
  <c r="AE30" i="3"/>
  <c r="AD30" i="3"/>
  <c r="AC30" i="3"/>
  <c r="AB30" i="3"/>
  <c r="Z30" i="3"/>
  <c r="AU29" i="3"/>
  <c r="AT29" i="3"/>
  <c r="AS29" i="3"/>
  <c r="AR29" i="3"/>
  <c r="AQ29" i="3"/>
  <c r="AP29" i="3"/>
  <c r="AO29" i="3"/>
  <c r="AN29" i="3"/>
  <c r="AM29" i="3"/>
  <c r="AI29" i="3"/>
  <c r="AH29" i="3"/>
  <c r="AG29" i="3"/>
  <c r="AF29" i="3"/>
  <c r="AE29" i="3"/>
  <c r="AD29" i="3"/>
  <c r="AC29" i="3"/>
  <c r="AB29" i="3"/>
  <c r="AA29" i="3"/>
  <c r="AT25" i="3"/>
  <c r="AS25" i="3"/>
  <c r="AR25" i="3"/>
  <c r="AQ25" i="3"/>
  <c r="AP25" i="3"/>
  <c r="AO25" i="3"/>
  <c r="AN25" i="3"/>
  <c r="AM25" i="3"/>
  <c r="AL25" i="3"/>
  <c r="AH25" i="3"/>
  <c r="AG25" i="3"/>
  <c r="AF25" i="3"/>
  <c r="AE25" i="3"/>
  <c r="AD25" i="3"/>
  <c r="AC25" i="3"/>
  <c r="AB25" i="3"/>
  <c r="AA25" i="3"/>
  <c r="Z25" i="3"/>
  <c r="V25" i="3"/>
  <c r="U25" i="3"/>
  <c r="T25" i="3"/>
  <c r="S25" i="3"/>
  <c r="R25" i="3"/>
  <c r="Q25" i="3"/>
  <c r="P25" i="3"/>
  <c r="O25" i="3"/>
  <c r="N25" i="3"/>
  <c r="AU24" i="3"/>
  <c r="AS24" i="3"/>
  <c r="AR24" i="3"/>
  <c r="AQ24" i="3"/>
  <c r="AP24" i="3"/>
  <c r="AO24" i="3"/>
  <c r="AN24" i="3"/>
  <c r="AM24" i="3"/>
  <c r="AL24" i="3"/>
  <c r="AI24" i="3"/>
  <c r="AG24" i="3"/>
  <c r="AF24" i="3"/>
  <c r="AE24" i="3"/>
  <c r="AD24" i="3"/>
  <c r="AC24" i="3"/>
  <c r="AB24" i="3"/>
  <c r="AA24" i="3"/>
  <c r="Z24" i="3"/>
  <c r="W24" i="3"/>
  <c r="U24" i="3"/>
  <c r="T24" i="3"/>
  <c r="S24" i="3"/>
  <c r="R24" i="3"/>
  <c r="Q24" i="3"/>
  <c r="P24" i="3"/>
  <c r="O24" i="3"/>
  <c r="N24" i="3"/>
  <c r="AU23" i="3"/>
  <c r="AT23" i="3"/>
  <c r="AR23" i="3"/>
  <c r="AQ23" i="3"/>
  <c r="AP23" i="3"/>
  <c r="AO23" i="3"/>
  <c r="AN23" i="3"/>
  <c r="AM23" i="3"/>
  <c r="AL23" i="3"/>
  <c r="AI23" i="3"/>
  <c r="AH23" i="3"/>
  <c r="AF23" i="3"/>
  <c r="AE23" i="3"/>
  <c r="AD23" i="3"/>
  <c r="AC23" i="3"/>
  <c r="AB23" i="3"/>
  <c r="AA23" i="3"/>
  <c r="Z23" i="3"/>
  <c r="W23" i="3"/>
  <c r="V23" i="3"/>
  <c r="T23" i="3"/>
  <c r="S23" i="3"/>
  <c r="R23" i="3"/>
  <c r="Q23" i="3"/>
  <c r="P23" i="3"/>
  <c r="O23" i="3"/>
  <c r="N23" i="3"/>
  <c r="AU22" i="3"/>
  <c r="AT22" i="3"/>
  <c r="AS22" i="3"/>
  <c r="AQ22" i="3"/>
  <c r="AP22" i="3"/>
  <c r="AO22" i="3"/>
  <c r="AN22" i="3"/>
  <c r="AM22" i="3"/>
  <c r="AL22" i="3"/>
  <c r="AI22" i="3"/>
  <c r="AH22" i="3"/>
  <c r="AG22" i="3"/>
  <c r="AE22" i="3"/>
  <c r="AD22" i="3"/>
  <c r="AC22" i="3"/>
  <c r="AB22" i="3"/>
  <c r="AA22" i="3"/>
  <c r="Z22" i="3"/>
  <c r="W22" i="3"/>
  <c r="V22" i="3"/>
  <c r="U22" i="3"/>
  <c r="S22" i="3"/>
  <c r="R22" i="3"/>
  <c r="Q22" i="3"/>
  <c r="P22" i="3"/>
  <c r="O22" i="3"/>
  <c r="N22" i="3"/>
  <c r="AU21" i="3"/>
  <c r="AT21" i="3"/>
  <c r="AS21" i="3"/>
  <c r="AR21" i="3"/>
  <c r="AP21" i="3"/>
  <c r="AO21" i="3"/>
  <c r="AN21" i="3"/>
  <c r="AM21" i="3"/>
  <c r="AL21" i="3"/>
  <c r="AI21" i="3"/>
  <c r="AH21" i="3"/>
  <c r="AG21" i="3"/>
  <c r="AF21" i="3"/>
  <c r="AD21" i="3"/>
  <c r="AC21" i="3"/>
  <c r="AB21" i="3"/>
  <c r="AA21" i="3"/>
  <c r="Z21" i="3"/>
  <c r="W21" i="3"/>
  <c r="V21" i="3"/>
  <c r="U21" i="3"/>
  <c r="T21" i="3"/>
  <c r="R21" i="3"/>
  <c r="Q21" i="3"/>
  <c r="P21" i="3"/>
  <c r="O21" i="3"/>
  <c r="N21" i="3"/>
  <c r="AU20" i="3"/>
  <c r="AT20" i="3"/>
  <c r="AS20" i="3"/>
  <c r="AR20" i="3"/>
  <c r="AQ20" i="3"/>
  <c r="AO20" i="3"/>
  <c r="AN20" i="3"/>
  <c r="AM20" i="3"/>
  <c r="AL20" i="3"/>
  <c r="AI20" i="3"/>
  <c r="AH20" i="3"/>
  <c r="AG20" i="3"/>
  <c r="AF20" i="3"/>
  <c r="AE20" i="3"/>
  <c r="AC20" i="3"/>
  <c r="AB20" i="3"/>
  <c r="AA20" i="3"/>
  <c r="Z20" i="3"/>
  <c r="W20" i="3"/>
  <c r="V20" i="3"/>
  <c r="U20" i="3"/>
  <c r="T20" i="3"/>
  <c r="S20" i="3"/>
  <c r="Q20" i="3"/>
  <c r="P20" i="3"/>
  <c r="O20" i="3"/>
  <c r="N20" i="3"/>
  <c r="AU19" i="3"/>
  <c r="AT19" i="3"/>
  <c r="AS19" i="3"/>
  <c r="AR19" i="3"/>
  <c r="AQ19" i="3"/>
  <c r="AP19" i="3"/>
  <c r="AN19" i="3"/>
  <c r="AM19" i="3"/>
  <c r="AL19" i="3"/>
  <c r="AI19" i="3"/>
  <c r="AH19" i="3"/>
  <c r="AG19" i="3"/>
  <c r="AF19" i="3"/>
  <c r="AE19" i="3"/>
  <c r="AD19" i="3"/>
  <c r="AB19" i="3"/>
  <c r="AA19" i="3"/>
  <c r="Z19" i="3"/>
  <c r="W19" i="3"/>
  <c r="V19" i="3"/>
  <c r="U19" i="3"/>
  <c r="T19" i="3"/>
  <c r="S19" i="3"/>
  <c r="R19" i="3"/>
  <c r="P19" i="3"/>
  <c r="O19" i="3"/>
  <c r="N19" i="3"/>
  <c r="AU18" i="3"/>
  <c r="AT18" i="3"/>
  <c r="AS18" i="3"/>
  <c r="AR18" i="3"/>
  <c r="AQ18" i="3"/>
  <c r="AP18" i="3"/>
  <c r="AO18" i="3"/>
  <c r="AM18" i="3"/>
  <c r="AL18" i="3"/>
  <c r="AI18" i="3"/>
  <c r="AH18" i="3"/>
  <c r="AG18" i="3"/>
  <c r="AF18" i="3"/>
  <c r="AE18" i="3"/>
  <c r="AD18" i="3"/>
  <c r="AC18" i="3"/>
  <c r="AA18" i="3"/>
  <c r="Z18" i="3"/>
  <c r="W18" i="3"/>
  <c r="V18" i="3"/>
  <c r="U18" i="3"/>
  <c r="T18" i="3"/>
  <c r="S18" i="3"/>
  <c r="R18" i="3"/>
  <c r="Q18" i="3"/>
  <c r="O18" i="3"/>
  <c r="N18" i="3"/>
  <c r="AU17" i="3"/>
  <c r="AT17" i="3"/>
  <c r="AS17" i="3"/>
  <c r="AR17" i="3"/>
  <c r="AQ17" i="3"/>
  <c r="AP17" i="3"/>
  <c r="AO17" i="3"/>
  <c r="AN17" i="3"/>
  <c r="AL17" i="3"/>
  <c r="AI17" i="3"/>
  <c r="AH17" i="3"/>
  <c r="AG17" i="3"/>
  <c r="AF17" i="3"/>
  <c r="AE17" i="3"/>
  <c r="AD17" i="3"/>
  <c r="AC17" i="3"/>
  <c r="AB17" i="3"/>
  <c r="Z17" i="3"/>
  <c r="W17" i="3"/>
  <c r="V17" i="3"/>
  <c r="U17" i="3"/>
  <c r="T17" i="3"/>
  <c r="S17" i="3"/>
  <c r="R17" i="3"/>
  <c r="Q17" i="3"/>
  <c r="P17" i="3"/>
  <c r="N17" i="3"/>
  <c r="AU16" i="3"/>
  <c r="AT16" i="3"/>
  <c r="AS16" i="3"/>
  <c r="AR16" i="3"/>
  <c r="AQ16" i="3"/>
  <c r="AP16" i="3"/>
  <c r="AO16" i="3"/>
  <c r="AN16" i="3"/>
  <c r="AM16" i="3"/>
  <c r="AI16" i="3"/>
  <c r="AH16" i="3"/>
  <c r="AG16" i="3"/>
  <c r="AF16" i="3"/>
  <c r="AE16" i="3"/>
  <c r="AD16" i="3"/>
  <c r="AC16" i="3"/>
  <c r="AB16" i="3"/>
  <c r="AA16" i="3"/>
  <c r="W16" i="3"/>
  <c r="V16" i="3"/>
  <c r="U16" i="3"/>
  <c r="T16" i="3"/>
  <c r="S16" i="3"/>
  <c r="R16" i="3"/>
  <c r="Q16" i="3"/>
  <c r="P16" i="3"/>
  <c r="O16" i="3"/>
  <c r="AH38" i="2"/>
  <c r="AG38" i="2"/>
  <c r="AF38" i="2"/>
  <c r="AE38" i="2"/>
  <c r="AD38" i="2"/>
  <c r="AC38" i="2"/>
  <c r="AB38" i="2"/>
  <c r="AA38" i="2"/>
  <c r="Z38" i="2"/>
  <c r="AI37" i="2"/>
  <c r="AG37" i="2"/>
  <c r="AF37" i="2"/>
  <c r="AE37" i="2"/>
  <c r="AD37" i="2"/>
  <c r="AC37" i="2"/>
  <c r="AB37" i="2"/>
  <c r="AA37" i="2"/>
  <c r="Z37" i="2"/>
  <c r="AI36" i="2"/>
  <c r="AH36" i="2"/>
  <c r="AF36" i="2"/>
  <c r="AE36" i="2"/>
  <c r="AD36" i="2"/>
  <c r="AC36" i="2"/>
  <c r="AB36" i="2"/>
  <c r="AA36" i="2"/>
  <c r="Z36" i="2"/>
  <c r="AI35" i="2"/>
  <c r="AH35" i="2"/>
  <c r="AG35" i="2"/>
  <c r="AE35" i="2"/>
  <c r="AD35" i="2"/>
  <c r="AC35" i="2"/>
  <c r="AB35" i="2"/>
  <c r="AA35" i="2"/>
  <c r="Z35" i="2"/>
  <c r="AI34" i="2"/>
  <c r="AH34" i="2"/>
  <c r="AG34" i="2"/>
  <c r="AF34" i="2"/>
  <c r="AD34" i="2"/>
  <c r="AC34" i="2"/>
  <c r="AB34" i="2"/>
  <c r="AA34" i="2"/>
  <c r="Z34" i="2"/>
  <c r="AI33" i="2"/>
  <c r="AH33" i="2"/>
  <c r="AG33" i="2"/>
  <c r="AF33" i="2"/>
  <c r="AE33" i="2"/>
  <c r="AC33" i="2"/>
  <c r="AB33" i="2"/>
  <c r="AA33" i="2"/>
  <c r="Z33" i="2"/>
  <c r="AI32" i="2"/>
  <c r="AH32" i="2"/>
  <c r="AG32" i="2"/>
  <c r="AF32" i="2"/>
  <c r="AE32" i="2"/>
  <c r="AD32" i="2"/>
  <c r="AB32" i="2"/>
  <c r="AA32" i="2"/>
  <c r="Z32" i="2"/>
  <c r="AI31" i="2"/>
  <c r="AH31" i="2"/>
  <c r="AG31" i="2"/>
  <c r="AF31" i="2"/>
  <c r="AE31" i="2"/>
  <c r="AD31" i="2"/>
  <c r="AC31" i="2"/>
  <c r="AA31" i="2"/>
  <c r="Z31" i="2"/>
  <c r="AI30" i="2"/>
  <c r="AH30" i="2"/>
  <c r="AG30" i="2"/>
  <c r="AF30" i="2"/>
  <c r="AE30" i="2"/>
  <c r="AD30" i="2"/>
  <c r="AC30" i="2"/>
  <c r="AB30" i="2"/>
  <c r="Z30" i="2"/>
  <c r="AI29" i="2"/>
  <c r="AH29" i="2"/>
  <c r="AG29" i="2"/>
  <c r="AF29" i="2"/>
  <c r="AE29" i="2"/>
  <c r="AD29" i="2"/>
  <c r="AC29" i="2"/>
  <c r="AB29" i="2"/>
  <c r="AA29" i="2"/>
  <c r="AH25" i="2"/>
  <c r="AG25" i="2"/>
  <c r="AF25" i="2"/>
  <c r="AE25" i="2"/>
  <c r="AD25" i="2"/>
  <c r="AC25" i="2"/>
  <c r="AB25" i="2"/>
  <c r="AA25" i="2"/>
  <c r="Z25" i="2"/>
  <c r="V25" i="2"/>
  <c r="U25" i="2"/>
  <c r="T25" i="2"/>
  <c r="S25" i="2"/>
  <c r="R25" i="2"/>
  <c r="Q25" i="2"/>
  <c r="P25" i="2"/>
  <c r="O25" i="2"/>
  <c r="N25" i="2"/>
  <c r="AI24" i="2"/>
  <c r="AG24" i="2"/>
  <c r="AF24" i="2"/>
  <c r="AE24" i="2"/>
  <c r="AD24" i="2"/>
  <c r="AC24" i="2"/>
  <c r="AB24" i="2"/>
  <c r="AA24" i="2"/>
  <c r="Z24" i="2"/>
  <c r="W24" i="2"/>
  <c r="U24" i="2"/>
  <c r="T24" i="2"/>
  <c r="S24" i="2"/>
  <c r="R24" i="2"/>
  <c r="Q24" i="2"/>
  <c r="P24" i="2"/>
  <c r="O24" i="2"/>
  <c r="N24" i="2"/>
  <c r="AI23" i="2"/>
  <c r="AH23" i="2"/>
  <c r="AF23" i="2"/>
  <c r="AE23" i="2"/>
  <c r="AD23" i="2"/>
  <c r="AC23" i="2"/>
  <c r="AB23" i="2"/>
  <c r="AA23" i="2"/>
  <c r="Z23" i="2"/>
  <c r="W23" i="2"/>
  <c r="V23" i="2"/>
  <c r="T23" i="2"/>
  <c r="S23" i="2"/>
  <c r="R23" i="2"/>
  <c r="Q23" i="2"/>
  <c r="P23" i="2"/>
  <c r="O23" i="2"/>
  <c r="N23" i="2"/>
  <c r="AI22" i="2"/>
  <c r="AH22" i="2"/>
  <c r="AG22" i="2"/>
  <c r="AE22" i="2"/>
  <c r="AD22" i="2"/>
  <c r="AC22" i="2"/>
  <c r="AB22" i="2"/>
  <c r="AA22" i="2"/>
  <c r="Z22" i="2"/>
  <c r="W22" i="2"/>
  <c r="V22" i="2"/>
  <c r="U22" i="2"/>
  <c r="S22" i="2"/>
  <c r="R22" i="2"/>
  <c r="Q22" i="2"/>
  <c r="P22" i="2"/>
  <c r="O22" i="2"/>
  <c r="N22" i="2"/>
  <c r="AI21" i="2"/>
  <c r="AH21" i="2"/>
  <c r="AG21" i="2"/>
  <c r="AF21" i="2"/>
  <c r="AD21" i="2"/>
  <c r="AC21" i="2"/>
  <c r="AB21" i="2"/>
  <c r="AA21" i="2"/>
  <c r="Z21" i="2"/>
  <c r="W21" i="2"/>
  <c r="V21" i="2"/>
  <c r="U21" i="2"/>
  <c r="T21" i="2"/>
  <c r="R21" i="2"/>
  <c r="Q21" i="2"/>
  <c r="P21" i="2"/>
  <c r="O21" i="2"/>
  <c r="N21" i="2"/>
  <c r="AI20" i="2"/>
  <c r="AH20" i="2"/>
  <c r="AG20" i="2"/>
  <c r="AF20" i="2"/>
  <c r="AE20" i="2"/>
  <c r="AC20" i="2"/>
  <c r="AB20" i="2"/>
  <c r="AA20" i="2"/>
  <c r="Z20" i="2"/>
  <c r="W20" i="2"/>
  <c r="V20" i="2"/>
  <c r="U20" i="2"/>
  <c r="T20" i="2"/>
  <c r="S20" i="2"/>
  <c r="Q20" i="2"/>
  <c r="P20" i="2"/>
  <c r="O20" i="2"/>
  <c r="N20" i="2"/>
  <c r="AI19" i="2"/>
  <c r="AH19" i="2"/>
  <c r="AG19" i="2"/>
  <c r="AF19" i="2"/>
  <c r="AE19" i="2"/>
  <c r="AD19" i="2"/>
  <c r="AB19" i="2"/>
  <c r="AA19" i="2"/>
  <c r="Z19" i="2"/>
  <c r="W19" i="2"/>
  <c r="V19" i="2"/>
  <c r="U19" i="2"/>
  <c r="T19" i="2"/>
  <c r="S19" i="2"/>
  <c r="R19" i="2"/>
  <c r="P19" i="2"/>
  <c r="O19" i="2"/>
  <c r="N19" i="2"/>
  <c r="AI18" i="2"/>
  <c r="AH18" i="2"/>
  <c r="AG18" i="2"/>
  <c r="AF18" i="2"/>
  <c r="AE18" i="2"/>
  <c r="AD18" i="2"/>
  <c r="AC18" i="2"/>
  <c r="AA18" i="2"/>
  <c r="Z18" i="2"/>
  <c r="W18" i="2"/>
  <c r="V18" i="2"/>
  <c r="U18" i="2"/>
  <c r="T18" i="2"/>
  <c r="S18" i="2"/>
  <c r="R18" i="2"/>
  <c r="Q18" i="2"/>
  <c r="O18" i="2"/>
  <c r="N18" i="2"/>
  <c r="AI17" i="2"/>
  <c r="AH17" i="2"/>
  <c r="AG17" i="2"/>
  <c r="AF17" i="2"/>
  <c r="AE17" i="2"/>
  <c r="AD17" i="2"/>
  <c r="AC17" i="2"/>
  <c r="AB17" i="2"/>
  <c r="Z17" i="2"/>
  <c r="W17" i="2"/>
  <c r="V17" i="2"/>
  <c r="U17" i="2"/>
  <c r="T17" i="2"/>
  <c r="S17" i="2"/>
  <c r="R17" i="2"/>
  <c r="Q17" i="2"/>
  <c r="P17" i="2"/>
  <c r="N17" i="2"/>
  <c r="AI16" i="2"/>
  <c r="AH16" i="2"/>
  <c r="AG16" i="2"/>
  <c r="AF16" i="2"/>
  <c r="AE16" i="2"/>
  <c r="AD16" i="2"/>
  <c r="AC16" i="2"/>
  <c r="AB16" i="2"/>
  <c r="AA16" i="2"/>
  <c r="W16" i="2"/>
  <c r="V16" i="2"/>
  <c r="U16" i="2"/>
  <c r="T16" i="2"/>
  <c r="S16" i="2"/>
  <c r="R16" i="2"/>
  <c r="Q16" i="2"/>
  <c r="P16" i="2"/>
  <c r="O16" i="2"/>
  <c r="D2" i="5" l="1"/>
  <c r="E2" i="5"/>
  <c r="F2" i="5"/>
  <c r="G2" i="5"/>
</calcChain>
</file>

<file path=xl/sharedStrings.xml><?xml version="1.0" encoding="utf-8"?>
<sst xmlns="http://schemas.openxmlformats.org/spreadsheetml/2006/main" count="69" uniqueCount="38">
  <si>
    <t>nagy modellek</t>
  </si>
  <si>
    <t>2_2</t>
  </si>
  <si>
    <t>3_2</t>
  </si>
  <si>
    <t>átlag</t>
  </si>
  <si>
    <t>szórás</t>
  </si>
  <si>
    <t>min</t>
  </si>
  <si>
    <t>max</t>
  </si>
  <si>
    <t>100-as modell, ugyanaz az 1000 kép simán és duplán, tesztelés: másik 1000 kép egyszer és duplán</t>
  </si>
  <si>
    <t>500-as modell, ugyanaz az 1000 kép simán és duplán, tesztelés: másik 1000 kép egyszer és duplán</t>
  </si>
  <si>
    <t>750-es modell, ugyanaz az 1000 kép simán és duplán, tesztelés: másik 1000 kép egyszer és duplán</t>
  </si>
  <si>
    <t>mennyivel jobb az 500-as mint a 100-as</t>
  </si>
  <si>
    <t>mennyivel jobb a 750-es mint a 100-as</t>
  </si>
  <si>
    <t>mennyivel jobb a 750-es mint a 500-as</t>
  </si>
  <si>
    <t>2-es modellek: (ugyanaz az 1000 kép egyszeresen és kétszeresen)</t>
  </si>
  <si>
    <t>3-as modellek: (másik 1000 kép egyszeresen, másik 1000 kép kétszeresen)</t>
  </si>
  <si>
    <t>2_2-es modellek: (ugyanaz az 2000 kép egyszeresen és kétszeresen)</t>
  </si>
  <si>
    <t>3_2-es modellek: (másik 1000 kép egyszeresen, másik 1000 kép kétszeresen)</t>
  </si>
  <si>
    <t>NaN</t>
  </si>
  <si>
    <t>Mennyivel jobb a 3-as mint a 2-es</t>
  </si>
  <si>
    <t>Mennyivel jobb a 2_2-es mint a 2-es</t>
  </si>
  <si>
    <t>Mennyivel jobb a 3_2-es mint a 2-es</t>
  </si>
  <si>
    <t>Mennyivel jobb a 2_2-as mint a 3-as</t>
  </si>
  <si>
    <t>Mennyivel jobb a 3_2-as mint a 3-as</t>
  </si>
  <si>
    <t>Mennyivel jobb a 3_2-as mint a 2_2-es</t>
  </si>
  <si>
    <t>10 modell SVM</t>
  </si>
  <si>
    <t>10 modell random forest</t>
  </si>
  <si>
    <t>Eredeti adatok</t>
  </si>
  <si>
    <t>átlagos negatív különbség</t>
  </si>
  <si>
    <t>átlagos pozitív különbség</t>
  </si>
  <si>
    <t>Predikció: Igaz</t>
  </si>
  <si>
    <t>Predikció: Hamis</t>
  </si>
  <si>
    <t>Qα = 65, Qβ = 60</t>
  </si>
  <si>
    <t>Qα = 80, Qβ = 55</t>
  </si>
  <si>
    <t>Qα = 80, Qβ = 50</t>
  </si>
  <si>
    <t>Qβ &gt; Qα</t>
  </si>
  <si>
    <t>Qβ &lt; Qα</t>
  </si>
  <si>
    <t>Átlagosan jobb a 3-as modell, mint a 2_2-es:</t>
  </si>
  <si>
    <t>Átlagosan jobb a 2_2-es modell, mint a 3-as: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</si>
</sst>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5">
    <font>
      <sz val="10"/>
      <color theme="1"/>
      <name val="Liberation Sans"/>
      <charset val="238"/>
    </font>
    <font>
      <sz val="10"/>
      <color theme="1"/>
      <name val="Liberation Sans"/>
      <charset val="238"/>
    </font>
    <font>
      <b/>
      <sz val="10"/>
      <color theme="1"/>
      <name val="Liberation Sans"/>
      <charset val="238"/>
    </font>
    <font>
      <b/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b/>
      <sz val="18"/>
      <color rgb="FF000000"/>
      <name val="Liberation Sans"/>
      <charset val="238"/>
    </font>
    <font>
      <b/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i/>
      <u/>
      <sz val="10"/>
      <color theme="1"/>
      <name val="Liberation Sans"/>
      <charset val="238"/>
    </font>
    <font>
      <sz val="10"/>
      <name val="Liberation Sans"/>
      <charset val="238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00A933"/>
        <bgColor rgb="FF00A933"/>
      </patternFill>
    </fill>
    <fill>
      <patternFill patternType="solid">
        <fgColor rgb="FF729FCF"/>
        <bgColor rgb="FF729FCF"/>
      </patternFill>
    </fill>
    <fill>
      <patternFill patternType="solid">
        <fgColor rgb="FFFF972F"/>
        <bgColor rgb="FFFF972F"/>
      </patternFill>
    </fill>
    <fill>
      <patternFill patternType="solid">
        <fgColor rgb="FFD62E4E"/>
        <bgColor rgb="FFD62E4E"/>
      </patternFill>
    </fill>
    <fill>
      <patternFill patternType="solid">
        <fgColor rgb="FFB2B2B2"/>
        <bgColor rgb="FFB2B2B2"/>
      </patternFill>
    </fill>
    <fill>
      <patternFill patternType="solid">
        <fgColor rgb="FF666666"/>
        <bgColor rgb="FF6666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2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9" borderId="0"/>
    <xf numFmtId="0" fontId="1" fillId="10" borderId="0"/>
    <xf numFmtId="0" fontId="1" fillId="9" borderId="0"/>
    <xf numFmtId="0" fontId="1" fillId="10" borderId="0"/>
    <xf numFmtId="0" fontId="1" fillId="10" borderId="0"/>
    <xf numFmtId="0" fontId="1" fillId="9" borderId="0"/>
    <xf numFmtId="0" fontId="1" fillId="10" borderId="0"/>
    <xf numFmtId="0" fontId="1" fillId="9" borderId="0"/>
    <xf numFmtId="0" fontId="1" fillId="10" borderId="0"/>
    <xf numFmtId="0" fontId="1" fillId="9" borderId="0"/>
    <xf numFmtId="0" fontId="1" fillId="10" borderId="0"/>
    <xf numFmtId="0" fontId="1" fillId="9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2" xfId="0" applyNumberFormat="1" applyBorder="1"/>
    <xf numFmtId="0" fontId="0" fillId="14" borderId="0" xfId="0" applyFill="1" applyAlignment="1">
      <alignment horizontal="center"/>
    </xf>
    <xf numFmtId="10" fontId="0" fillId="14" borderId="3" xfId="0" applyNumberFormat="1" applyFill="1" applyBorder="1" applyAlignment="1">
      <alignment horizontal="center"/>
    </xf>
    <xf numFmtId="10" fontId="0" fillId="14" borderId="2" xfId="0" applyNumberFormat="1" applyFill="1" applyBorder="1" applyAlignment="1">
      <alignment horizontal="center"/>
    </xf>
    <xf numFmtId="10" fontId="0" fillId="14" borderId="2" xfId="0" applyNumberFormat="1" applyFill="1" applyBorder="1"/>
    <xf numFmtId="10" fontId="0" fillId="0" borderId="3" xfId="0" applyNumberFormat="1" applyBorder="1" applyAlignment="1">
      <alignment horizontal="center"/>
    </xf>
    <xf numFmtId="10" fontId="0" fillId="14" borderId="4" xfId="0" applyNumberFormat="1" applyFill="1" applyBorder="1" applyAlignment="1">
      <alignment horizontal="center"/>
    </xf>
    <xf numFmtId="10" fontId="0" fillId="14" borderId="5" xfId="0" applyNumberFormat="1" applyFill="1" applyBorder="1" applyAlignment="1">
      <alignment horizontal="center"/>
    </xf>
    <xf numFmtId="10" fontId="0" fillId="14" borderId="5" xfId="0" applyNumberFormat="1" applyFill="1" applyBorder="1"/>
    <xf numFmtId="0" fontId="0" fillId="15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31" applyFont="1"/>
    <xf numFmtId="164" fontId="0" fillId="16" borderId="6" xfId="31" applyNumberFormat="1" applyFont="1" applyFill="1" applyBorder="1"/>
    <xf numFmtId="0" fontId="0" fillId="17" borderId="6" xfId="0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164" fontId="0" fillId="19" borderId="6" xfId="31" applyNumberFormat="1" applyFont="1" applyFill="1" applyBorder="1"/>
    <xf numFmtId="0" fontId="0" fillId="20" borderId="10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0" borderId="12" xfId="0" applyBorder="1"/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0" borderId="10" xfId="0" applyBorder="1"/>
    <xf numFmtId="10" fontId="0" fillId="0" borderId="6" xfId="0" applyNumberFormat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/>
    </xf>
    <xf numFmtId="0" fontId="0" fillId="23" borderId="9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22" borderId="0" xfId="0" applyFill="1" applyBorder="1" applyAlignment="1">
      <alignment horizontal="left" vertical="center"/>
    </xf>
    <xf numFmtId="10" fontId="0" fillId="0" borderId="0" xfId="31" applyNumberFormat="1" applyFont="1" applyFill="1" applyBorder="1" applyAlignment="1">
      <alignment horizontal="left" vertical="center"/>
    </xf>
  </cellXfs>
  <cellStyles count="32">
    <cellStyle name="Accent" xfId="1" xr:uid="{E4CB5585-7AD8-41D7-93B6-FD18857247B1}"/>
    <cellStyle name="Accent 1" xfId="2" xr:uid="{1DCEF440-08DD-4B9E-BBD9-4CE767CF68DF}"/>
    <cellStyle name="Accent 2" xfId="3" xr:uid="{EC34EC9D-8B52-4579-8E77-C6B016AADFC3}"/>
    <cellStyle name="Accent 3" xfId="4" xr:uid="{2CFE8370-11E4-4740-810A-D49B4F184124}"/>
    <cellStyle name="Bad" xfId="5" xr:uid="{84700DA9-E89C-4DB8-8941-CC7E0093D33A}"/>
    <cellStyle name="Error" xfId="6" xr:uid="{8B57C074-46B7-40C8-852D-FD9B3C0F1B9B}"/>
    <cellStyle name="Footnote" xfId="7" xr:uid="{A0CB202B-1D34-4F44-B36B-E94EEFDAADAD}"/>
    <cellStyle name="Good" xfId="8" xr:uid="{C1B592A0-D786-4C3B-9798-67AC4E4BA1E1}"/>
    <cellStyle name="Heading" xfId="9" xr:uid="{FA3EA7CE-DDEF-4C0C-ADF8-12D252DFD06C}"/>
    <cellStyle name="Heading 1" xfId="10" xr:uid="{22B7E3B6-9E40-4A80-B8B8-8DF7A3CC4670}"/>
    <cellStyle name="Heading 2" xfId="11" xr:uid="{96B5B5C4-3A10-4516-BE9C-BE2B198DF89F}"/>
    <cellStyle name="Hyperlink" xfId="12" xr:uid="{04638D30-B4D9-436C-92D8-749839357638}"/>
    <cellStyle name="Neutral" xfId="13" xr:uid="{920081CC-420E-4BD1-B757-B5889E39CFE0}"/>
    <cellStyle name="Névtelen1" xfId="14" xr:uid="{63DA71D1-5EBC-4353-A3EF-ED04B41C051E}"/>
    <cellStyle name="Névtelen10" xfId="15" xr:uid="{653195AF-98F0-4E18-9B76-BFDA29F72C62}"/>
    <cellStyle name="Névtelen11" xfId="16" xr:uid="{DDB37023-8DAE-4CA7-9776-C43F4A6E7894}"/>
    <cellStyle name="Névtelen12" xfId="17" xr:uid="{80CA0FBE-A898-43B5-83A5-F990F0EC62A2}"/>
    <cellStyle name="Névtelen2" xfId="18" xr:uid="{2B09E261-7FBB-406E-BA7E-1E2E806F80BB}"/>
    <cellStyle name="Névtelen3" xfId="19" xr:uid="{3A693D26-A1BA-4007-A2F2-AEE004D67157}"/>
    <cellStyle name="Névtelen4" xfId="20" xr:uid="{ACAC0E0F-0B41-4582-B48C-5E5CD89E2A05}"/>
    <cellStyle name="Névtelen5" xfId="21" xr:uid="{DEAE4666-F69B-47FF-B036-787A01073428}"/>
    <cellStyle name="Névtelen6" xfId="22" xr:uid="{CAA23B29-2065-40A9-A3DC-104A5323CDB0}"/>
    <cellStyle name="Névtelen7" xfId="23" xr:uid="{A82DE047-8C05-4BCA-B498-3D1C7074E2BB}"/>
    <cellStyle name="Névtelen8" xfId="24" xr:uid="{8338AC64-153B-4EC9-A30F-C80AB4F5E9D3}"/>
    <cellStyle name="Névtelen9" xfId="25" xr:uid="{A19E33F3-FEFB-452B-8943-BBAE691D6681}"/>
    <cellStyle name="Normál" xfId="0" builtinId="0" customBuiltin="1"/>
    <cellStyle name="Note" xfId="26" xr:uid="{B71C908D-2BD7-49EF-A803-32CB1B5D7361}"/>
    <cellStyle name="Result" xfId="27" xr:uid="{B39310AF-1EBC-467A-934B-CD14D84557A0}"/>
    <cellStyle name="Status" xfId="28" xr:uid="{9693D141-897B-4045-9900-B1736B611C3E}"/>
    <cellStyle name="Százalék" xfId="31" builtinId="5"/>
    <cellStyle name="Text" xfId="29" xr:uid="{148A3E0B-990B-4CD5-A996-A528B1B774BD}"/>
    <cellStyle name="Warning" xfId="30" xr:uid="{A6F37930-73C4-4DC8-81F5-9A4019E9A977}"/>
  </cellStyles>
  <dxfs count="14">
    <dxf>
      <fill>
        <patternFill patternType="solid">
          <fgColor rgb="FF00A933"/>
          <bgColor rgb="FF00A9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A933"/>
          <bgColor rgb="FF00A9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A933"/>
          <bgColor rgb="FF00A9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A933"/>
          <bgColor rgb="FF00A9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A933"/>
          <bgColor rgb="FF00A9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A933"/>
          <bgColor rgb="FF00A9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A933"/>
          <bgColor rgb="FF00A933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454C-B20B-46EC-838F-D2BDDF986B75}">
  <dimension ref="A1:L21"/>
  <sheetViews>
    <sheetView tabSelected="1" topLeftCell="A3" zoomScale="123" zoomScaleNormal="123" workbookViewId="0">
      <selection activeCell="J14" sqref="J14"/>
    </sheetView>
  </sheetViews>
  <sheetFormatPr defaultRowHeight="13.2"/>
  <cols>
    <col min="1" max="1" width="6.6640625" bestFit="1" customWidth="1"/>
    <col min="2" max="2" width="14.88671875" bestFit="1" customWidth="1"/>
    <col min="3" max="3" width="13.33203125" bestFit="1" customWidth="1"/>
    <col min="4" max="4" width="7.21875" bestFit="1" customWidth="1"/>
    <col min="5" max="5" width="12.44140625" bestFit="1" customWidth="1"/>
    <col min="6" max="7" width="8.88671875" customWidth="1"/>
    <col min="8" max="9" width="7.21875" bestFit="1" customWidth="1"/>
    <col min="10" max="10" width="10.6640625" bestFit="1" customWidth="1"/>
    <col min="11" max="12" width="7.21875" bestFit="1" customWidth="1"/>
    <col min="14" max="14" width="12.44140625" bestFit="1" customWidth="1"/>
    <col min="15" max="15" width="8.5546875" customWidth="1"/>
    <col min="16" max="16" width="7.21875" bestFit="1" customWidth="1"/>
  </cols>
  <sheetData>
    <row r="1" spans="1:12">
      <c r="A1" s="1"/>
      <c r="B1" s="39" t="s">
        <v>0</v>
      </c>
      <c r="C1" s="39"/>
      <c r="D1" s="39"/>
      <c r="E1" s="40" t="s">
        <v>24</v>
      </c>
      <c r="F1" s="40"/>
      <c r="G1" s="40"/>
      <c r="H1" s="40"/>
      <c r="I1" s="41" t="s">
        <v>25</v>
      </c>
      <c r="J1" s="41"/>
      <c r="K1" s="41"/>
      <c r="L1" s="41"/>
    </row>
    <row r="2" spans="1:12">
      <c r="A2" s="1"/>
      <c r="B2" s="2">
        <v>100</v>
      </c>
      <c r="C2" s="2">
        <v>500</v>
      </c>
      <c r="D2" s="2">
        <v>750</v>
      </c>
      <c r="E2" s="3">
        <v>2</v>
      </c>
      <c r="F2" s="3" t="s">
        <v>1</v>
      </c>
      <c r="G2" s="3">
        <v>3</v>
      </c>
      <c r="H2" s="3" t="s">
        <v>2</v>
      </c>
      <c r="I2" s="4">
        <v>2</v>
      </c>
      <c r="J2" s="4" t="s">
        <v>1</v>
      </c>
      <c r="K2" s="4">
        <v>3</v>
      </c>
      <c r="L2" s="4" t="s">
        <v>2</v>
      </c>
    </row>
    <row r="3" spans="1:12">
      <c r="A3" s="1" t="s">
        <v>3</v>
      </c>
      <c r="B3" s="5">
        <f>AVERAGE('Nagy modellek SVM'!$B$3:$K$12)</f>
        <v>0.59074444444444429</v>
      </c>
      <c r="C3" s="5">
        <f>AVERAGE('Nagy modellek SVM'!$N$3:$W$12)</f>
        <v>0.61547777777777768</v>
      </c>
      <c r="D3" s="5">
        <f>AVERAGE('Nagy modellek SVM'!$Z$3:$AI$12)</f>
        <v>0.62403333333333333</v>
      </c>
      <c r="E3" s="6">
        <f>AVERAGE(SVM!$B$3:$K$12)</f>
        <v>0.63142777777777781</v>
      </c>
      <c r="F3" s="6">
        <f>AVERAGE(SVM!$Z$3:$AI$12)</f>
        <v>0.63682222222222207</v>
      </c>
      <c r="G3" s="6">
        <f>AVERAGE(SVM!$N$3:$W$12)</f>
        <v>0.62299999999999978</v>
      </c>
      <c r="H3" s="6">
        <f>AVERAGE(SVM!$AL$3:$AU$12)</f>
        <v>0.62191111111111097</v>
      </c>
      <c r="I3" s="6">
        <f>AVERAGE('Random Forest'!$B$3:$K$12)</f>
        <v>0.62321666666666664</v>
      </c>
      <c r="J3" s="6">
        <f>AVERAGE('Random Forest'!$Z$3:$AI$12)</f>
        <v>0.62713888888888902</v>
      </c>
      <c r="K3" s="6">
        <f>AVERAGE('Random Forest'!$N$3:$W$12)</f>
        <v>0.62283333333333324</v>
      </c>
      <c r="L3" s="6">
        <f>AVERAGE('Random Forest'!$AL$3:$AU$12)</f>
        <v>0.62451666666666639</v>
      </c>
    </row>
    <row r="4" spans="1:12">
      <c r="A4" s="7" t="s">
        <v>4</v>
      </c>
      <c r="B4" s="8">
        <f>_xlfn.STDEV.S('Nagy modellek SVM'!$B$3:$K$12)</f>
        <v>0.11364223489996489</v>
      </c>
      <c r="C4" s="9">
        <f>_xlfn.STDEV.S('Nagy modellek SVM'!$N$3:$W$12)</f>
        <v>0.13174882280162109</v>
      </c>
      <c r="D4" s="9">
        <f>_xlfn.STDEV.S('Nagy modellek SVM'!$Z$3:$AI$12)</f>
        <v>0.12939434977157591</v>
      </c>
      <c r="E4" s="10">
        <f>_xlfn.STDEV.S((SVM!$B$3:$K$12))</f>
        <v>0.1417980356972216</v>
      </c>
      <c r="F4" s="10">
        <f>_xlfn.STDEV.S((SVM!$Z$3:$AI$12))</f>
        <v>0.14226682699217738</v>
      </c>
      <c r="G4" s="10">
        <f>_xlfn.STDEV.S((SVM!$N$3:$W$12))</f>
        <v>0.13961954726157888</v>
      </c>
      <c r="H4" s="10">
        <f>_xlfn.STDEV.S(SVM!$AL$3:$AU$12)</f>
        <v>0.14632981021754296</v>
      </c>
      <c r="I4" s="10">
        <f>_xlfn.STDEV.S(('Random Forest'!$B$3:$K$12))</f>
        <v>0.13780225308410618</v>
      </c>
      <c r="J4" s="10">
        <f>_xlfn.STDEV.S(('Random Forest'!$Z$3:$AI$12))</f>
        <v>0.14235355234036062</v>
      </c>
      <c r="K4" s="10">
        <f>_xlfn.STDEV.S(('Random Forest'!$N$3:$W$12))</f>
        <v>0.13760938447878229</v>
      </c>
      <c r="L4" s="10">
        <f>_xlfn.STDEV.S(('Random Forest'!$AL$3:$AU$12))</f>
        <v>0.14506144474949015</v>
      </c>
    </row>
    <row r="5" spans="1:12">
      <c r="A5" s="1" t="s">
        <v>5</v>
      </c>
      <c r="B5" s="11">
        <f>MIN('Nagy modellek SVM'!$B$3:$K$12)</f>
        <v>0.48199999999999998</v>
      </c>
      <c r="C5" s="5">
        <f>MIN('Nagy modellek SVM'!$N$3:$W$12)</f>
        <v>0.49099999999999999</v>
      </c>
      <c r="D5" s="5">
        <f>MIN('Nagy modellek SVM'!$Z$3:$AI$12)</f>
        <v>0.49099999999999999</v>
      </c>
      <c r="E5" s="6">
        <f>MIN(SVM!$B$3:$K$12)</f>
        <v>0.42749999999999999</v>
      </c>
      <c r="F5" s="6">
        <f>MIN(SVM!$Z$3:$AI$12)</f>
        <v>0.45250000000000001</v>
      </c>
      <c r="G5" s="6">
        <f>MIN(SVM!$N$3:$W$12)</f>
        <v>0.48149999999999998</v>
      </c>
      <c r="H5" s="6">
        <f>MIN(SVM!$AL$3:$AU$12)</f>
        <v>0.44600000000000001</v>
      </c>
      <c r="I5" s="6">
        <f>MIN('Random Forest'!$B$3:$K$12)</f>
        <v>0.46600000000000003</v>
      </c>
      <c r="J5" s="6">
        <f>MIN('Random Forest'!$Z$3:$AI$12)</f>
        <v>0.47499999999999998</v>
      </c>
      <c r="K5" s="6">
        <f>MIN('Random Forest'!$N$3:$W$12)</f>
        <v>0.47649999999999998</v>
      </c>
      <c r="L5" s="6">
        <f>MIN('Random Forest'!$AL$3:$AU$12)</f>
        <v>0.45250000000000001</v>
      </c>
    </row>
    <row r="6" spans="1:12">
      <c r="A6" s="7" t="s">
        <v>6</v>
      </c>
      <c r="B6" s="12">
        <f>MAX('Nagy modellek SVM'!$B$3:$K$12)</f>
        <v>0.86499999999999999</v>
      </c>
      <c r="C6" s="13">
        <f>MAX('Nagy modellek SVM'!$N$3:$W$12)</f>
        <v>0.9415</v>
      </c>
      <c r="D6" s="13">
        <f>MAX('Nagy modellek SVM'!$Z$3:$AI$12)</f>
        <v>0.9345</v>
      </c>
      <c r="E6" s="14">
        <f>MAX(SVM!$B$3:$K$12)</f>
        <v>0.95150000000000001</v>
      </c>
      <c r="F6" s="14">
        <f>MAX(SVM!$Z$3:$AI$12)</f>
        <v>0.95350000000000001</v>
      </c>
      <c r="G6" s="14">
        <f>MAX(SVM!$N$3:$W$12)</f>
        <v>0.95399999999999996</v>
      </c>
      <c r="H6" s="14">
        <f>MAX(SVM!$AL$3:$AU$12)</f>
        <v>0.95</v>
      </c>
      <c r="I6" s="14">
        <f>MAX('Random Forest'!$B$3:$K$12)</f>
        <v>0.93500000000000005</v>
      </c>
      <c r="J6" s="14">
        <f>MAX('Random Forest'!$Z$3:$AI$12)</f>
        <v>0.94199999999999995</v>
      </c>
      <c r="K6" s="14">
        <f>MAX('Random Forest'!$N$3:$W$12)</f>
        <v>0.94450000000000001</v>
      </c>
      <c r="L6" s="14">
        <f>MAX('Random Forest'!$AL$3:$AU$12)</f>
        <v>0.94199999999999995</v>
      </c>
    </row>
    <row r="9" spans="1:12">
      <c r="B9" s="37" t="s">
        <v>33</v>
      </c>
      <c r="C9" s="38"/>
      <c r="E9" s="34" t="s">
        <v>3</v>
      </c>
      <c r="F9" s="35" t="s">
        <v>1</v>
      </c>
      <c r="G9" s="36">
        <v>3</v>
      </c>
    </row>
    <row r="10" spans="1:12">
      <c r="B10" s="25" t="s">
        <v>30</v>
      </c>
      <c r="C10" s="25" t="s">
        <v>29</v>
      </c>
      <c r="E10" s="34" t="s">
        <v>34</v>
      </c>
      <c r="F10" s="33">
        <f>AVERAGE(SVM!Z4:Z12,SVM!AA5:AA12,SVM!AB6:AB12,SVM!AC7:AC12,SVM!AD8:AD12,SVM!AE9:AE12,SVM!AF10:AF12,SVM!AG11:AG12,SVM!AH12)</f>
        <v>0.72816666666666674</v>
      </c>
      <c r="G10" s="33">
        <f>AVERAGE(SVM!N4:N12,SVM!O5:O12,SVM!P6:P12,SVM!Q7:Q12,SVM!R8:R12,SVM!S9:S12,SVM!T10:T12,SVM!U11:U12,SVM!V12)</f>
        <v>0.72184444444444451</v>
      </c>
    </row>
    <row r="11" spans="1:12">
      <c r="A11" s="25" t="b">
        <v>0</v>
      </c>
      <c r="B11" s="31">
        <v>700</v>
      </c>
      <c r="C11" s="30">
        <v>300</v>
      </c>
      <c r="E11" s="34" t="s">
        <v>35</v>
      </c>
      <c r="F11" s="33">
        <f>AVERAGE(SVM!AA3,SVM!AB3:AI4,SVM!AC5:AI5,SVM!AD6:AI6,SVM!AE7:AI7,SVM!AF8:AI8,SVM!AG9:AI9,SVM!AH10:AI10,SVM!AI11)</f>
        <v>0.54547777777777784</v>
      </c>
      <c r="G11" s="33">
        <f>AVERAGE(SVM!W3:W11,SVM!V3:V10,SVM!U3:U9,SVM!T3:T8,SVM!S3:S7,SVM!R3:R6,SVM!Q3:Q5,SVM!P3:P4,SVM!O3)</f>
        <v>0.5241555555555556</v>
      </c>
    </row>
    <row r="12" spans="1:12">
      <c r="A12" s="25" t="b">
        <v>1</v>
      </c>
      <c r="B12" s="29">
        <v>777</v>
      </c>
      <c r="C12" s="23">
        <v>223</v>
      </c>
    </row>
    <row r="13" spans="1:12">
      <c r="B13" s="37" t="s">
        <v>32</v>
      </c>
      <c r="C13" s="38"/>
    </row>
    <row r="14" spans="1:12">
      <c r="A14" s="25" t="b">
        <v>0</v>
      </c>
      <c r="B14" s="31">
        <v>660</v>
      </c>
      <c r="C14" s="30">
        <v>340</v>
      </c>
      <c r="E14" s="49" t="s">
        <v>36</v>
      </c>
      <c r="F14" s="49"/>
      <c r="G14" s="49"/>
      <c r="H14" s="49"/>
      <c r="I14" s="49"/>
      <c r="J14" s="50">
        <f>AVERAGEIF(SVM!Z29:AI38,"&lt;0")*-1</f>
        <v>2.1257575757575767E-2</v>
      </c>
    </row>
    <row r="15" spans="1:12">
      <c r="A15" s="25" t="b">
        <v>1</v>
      </c>
      <c r="B15" s="29">
        <v>755</v>
      </c>
      <c r="C15" s="23">
        <v>245</v>
      </c>
      <c r="E15" s="49" t="s">
        <v>37</v>
      </c>
      <c r="F15" s="49"/>
      <c r="G15" s="49"/>
      <c r="H15" s="49"/>
      <c r="I15" s="49"/>
      <c r="J15" s="50">
        <f>AVERAGEIF(SVM!Z29:AI38,"&gt;0")</f>
        <v>3.474107142857142E-2</v>
      </c>
    </row>
    <row r="18" spans="1:3">
      <c r="A18" s="28"/>
      <c r="B18" s="37" t="s">
        <v>31</v>
      </c>
      <c r="C18" s="38"/>
    </row>
    <row r="19" spans="1:3">
      <c r="A19" s="32"/>
      <c r="B19" s="25" t="s">
        <v>30</v>
      </c>
      <c r="C19" s="25" t="s">
        <v>29</v>
      </c>
    </row>
    <row r="20" spans="1:3">
      <c r="A20" s="25" t="b">
        <v>0</v>
      </c>
      <c r="B20" s="27">
        <v>571</v>
      </c>
      <c r="C20" s="26">
        <v>429</v>
      </c>
    </row>
    <row r="21" spans="1:3">
      <c r="A21" s="25" t="b">
        <v>1</v>
      </c>
      <c r="B21" s="24">
        <v>608</v>
      </c>
      <c r="C21" s="23">
        <v>392</v>
      </c>
    </row>
  </sheetData>
  <mergeCells count="8">
    <mergeCell ref="B18:C18"/>
    <mergeCell ref="B1:D1"/>
    <mergeCell ref="E1:H1"/>
    <mergeCell ref="I1:L1"/>
    <mergeCell ref="B9:C9"/>
    <mergeCell ref="B13:C13"/>
    <mergeCell ref="E14:I14"/>
    <mergeCell ref="E15:I15"/>
  </mergeCells>
  <pageMargins left="0" right="0" top="0.39370078740157483" bottom="0.39370078740157483" header="0" footer="0"/>
  <headerFooter>
    <oddHeader>&amp;C&amp;A</oddHeader>
    <oddFooter>&amp;COldal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8E3-15D2-46A3-AAA1-2E149CB706DB}">
  <dimension ref="A1:AU51"/>
  <sheetViews>
    <sheetView topLeftCell="T13" workbookViewId="0">
      <selection activeCell="F25" sqref="F25"/>
    </sheetView>
  </sheetViews>
  <sheetFormatPr defaultRowHeight="13.2"/>
  <cols>
    <col min="1" max="47" width="11.88671875" customWidth="1"/>
  </cols>
  <sheetData>
    <row r="1" spans="1:47">
      <c r="A1" s="39" t="s">
        <v>13</v>
      </c>
      <c r="B1" s="39"/>
      <c r="C1" s="39"/>
      <c r="D1" s="39"/>
      <c r="E1" s="39"/>
      <c r="F1" s="39"/>
      <c r="G1" s="39"/>
      <c r="H1" s="39"/>
      <c r="I1" s="39"/>
      <c r="J1" s="39"/>
      <c r="K1" s="39"/>
      <c r="M1" s="39" t="s">
        <v>14</v>
      </c>
      <c r="N1" s="39"/>
      <c r="O1" s="39"/>
      <c r="P1" s="39"/>
      <c r="Q1" s="39"/>
      <c r="R1" s="39"/>
      <c r="S1" s="39"/>
      <c r="T1" s="39"/>
      <c r="U1" s="39"/>
      <c r="V1" s="39"/>
      <c r="W1" s="39"/>
      <c r="Y1" s="39" t="s">
        <v>15</v>
      </c>
      <c r="Z1" s="39"/>
      <c r="AA1" s="39"/>
      <c r="AB1" s="39"/>
      <c r="AC1" s="39"/>
      <c r="AD1" s="39"/>
      <c r="AE1" s="39"/>
      <c r="AF1" s="39"/>
      <c r="AG1" s="39"/>
      <c r="AH1" s="39"/>
      <c r="AI1" s="39"/>
      <c r="AK1" s="39" t="s">
        <v>16</v>
      </c>
      <c r="AL1" s="39"/>
      <c r="AM1" s="39"/>
      <c r="AN1" s="39"/>
      <c r="AO1" s="39"/>
      <c r="AP1" s="39"/>
      <c r="AQ1" s="39"/>
      <c r="AR1" s="39"/>
      <c r="AS1" s="39"/>
      <c r="AT1" s="39"/>
      <c r="AU1" s="39"/>
    </row>
    <row r="2" spans="1:47">
      <c r="A2" s="15"/>
      <c r="B2" s="15">
        <v>50</v>
      </c>
      <c r="C2" s="15">
        <v>55</v>
      </c>
      <c r="D2" s="15">
        <v>60</v>
      </c>
      <c r="E2" s="15">
        <v>65</v>
      </c>
      <c r="F2" s="15">
        <v>70</v>
      </c>
      <c r="G2" s="15">
        <v>75</v>
      </c>
      <c r="H2" s="15">
        <v>80</v>
      </c>
      <c r="I2" s="15">
        <v>85</v>
      </c>
      <c r="J2" s="15">
        <v>90</v>
      </c>
      <c r="K2" s="15">
        <v>95</v>
      </c>
      <c r="M2" s="15"/>
      <c r="N2" s="15">
        <v>50</v>
      </c>
      <c r="O2" s="15">
        <v>55</v>
      </c>
      <c r="P2" s="15">
        <v>60</v>
      </c>
      <c r="Q2" s="15">
        <v>65</v>
      </c>
      <c r="R2" s="15">
        <v>70</v>
      </c>
      <c r="S2" s="15">
        <v>75</v>
      </c>
      <c r="T2" s="15">
        <v>80</v>
      </c>
      <c r="U2" s="15">
        <v>85</v>
      </c>
      <c r="V2" s="15">
        <v>90</v>
      </c>
      <c r="W2" s="15">
        <v>95</v>
      </c>
      <c r="Y2" s="15"/>
      <c r="Z2" s="15">
        <v>50</v>
      </c>
      <c r="AA2" s="15">
        <v>55</v>
      </c>
      <c r="AB2" s="15">
        <v>60</v>
      </c>
      <c r="AC2" s="15">
        <v>65</v>
      </c>
      <c r="AD2" s="15">
        <v>70</v>
      </c>
      <c r="AE2" s="15">
        <v>75</v>
      </c>
      <c r="AF2" s="15">
        <v>80</v>
      </c>
      <c r="AG2" s="15">
        <v>85</v>
      </c>
      <c r="AH2" s="15">
        <v>90</v>
      </c>
      <c r="AI2" s="15">
        <v>95</v>
      </c>
      <c r="AK2" s="15"/>
      <c r="AL2" s="15">
        <v>50</v>
      </c>
      <c r="AM2" s="15">
        <v>55</v>
      </c>
      <c r="AN2" s="15">
        <v>60</v>
      </c>
      <c r="AO2" s="15">
        <v>65</v>
      </c>
      <c r="AP2" s="15">
        <v>70</v>
      </c>
      <c r="AQ2" s="15">
        <v>75</v>
      </c>
      <c r="AR2" s="15">
        <v>80</v>
      </c>
      <c r="AS2" s="15">
        <v>85</v>
      </c>
      <c r="AT2" s="15">
        <v>90</v>
      </c>
      <c r="AU2" s="15">
        <v>95</v>
      </c>
    </row>
    <row r="3" spans="1:47">
      <c r="A3" s="15">
        <v>50</v>
      </c>
      <c r="B3" s="16"/>
      <c r="C3" s="16">
        <v>0.53849999999999998</v>
      </c>
      <c r="D3" s="16">
        <v>0.60650000000000004</v>
      </c>
      <c r="E3" s="16">
        <v>0.61199999999999999</v>
      </c>
      <c r="F3" s="16">
        <v>0.65900000000000003</v>
      </c>
      <c r="G3" s="16">
        <v>0.63800000000000001</v>
      </c>
      <c r="H3" s="16">
        <v>0.45750000000000002</v>
      </c>
      <c r="I3" s="16">
        <v>0.54400000000000004</v>
      </c>
      <c r="J3" s="16">
        <v>0.498</v>
      </c>
      <c r="K3" s="16">
        <v>0.4985</v>
      </c>
      <c r="M3" s="15">
        <v>50</v>
      </c>
      <c r="N3" s="16"/>
      <c r="O3" s="16">
        <v>0.50849999999999995</v>
      </c>
      <c r="P3" s="16">
        <v>0.56499999999999995</v>
      </c>
      <c r="Q3" s="16">
        <v>0.5645</v>
      </c>
      <c r="R3" s="16">
        <v>0.58850000000000002</v>
      </c>
      <c r="S3" s="16">
        <v>0.58350000000000002</v>
      </c>
      <c r="T3" s="16">
        <v>0.52600000000000002</v>
      </c>
      <c r="U3" s="16">
        <v>0.53</v>
      </c>
      <c r="V3" s="16">
        <v>0.51349999999999996</v>
      </c>
      <c r="W3" s="16">
        <v>0.50800000000000001</v>
      </c>
      <c r="Y3" s="15">
        <v>50</v>
      </c>
      <c r="Z3" s="16"/>
      <c r="AA3" s="16">
        <v>0.53049999999999997</v>
      </c>
      <c r="AB3" s="16">
        <v>0.59199999999999997</v>
      </c>
      <c r="AC3" s="16">
        <v>0.62150000000000005</v>
      </c>
      <c r="AD3" s="16">
        <v>0.65800000000000003</v>
      </c>
      <c r="AE3" s="16">
        <v>0.63349999999999995</v>
      </c>
      <c r="AF3" s="16">
        <v>0.46150000000000002</v>
      </c>
      <c r="AG3" s="16">
        <v>0.53649999999999998</v>
      </c>
      <c r="AH3" s="16">
        <v>0.498</v>
      </c>
      <c r="AI3" s="16">
        <v>0.50449999999999995</v>
      </c>
      <c r="AK3" s="15">
        <v>50</v>
      </c>
      <c r="AL3" s="16" t="s">
        <v>17</v>
      </c>
      <c r="AM3" s="16">
        <v>0.50949999999999995</v>
      </c>
      <c r="AN3" s="16">
        <v>0.56100000000000005</v>
      </c>
      <c r="AO3" s="16">
        <v>0.57350000000000001</v>
      </c>
      <c r="AP3" s="16">
        <v>0.57799999999999996</v>
      </c>
      <c r="AQ3" s="16">
        <v>0.59899999999999998</v>
      </c>
      <c r="AR3" s="16">
        <v>0.504</v>
      </c>
      <c r="AS3" s="16">
        <v>0.51849999999999996</v>
      </c>
      <c r="AT3" s="16">
        <v>0.48749999999999999</v>
      </c>
      <c r="AU3" s="16">
        <v>0.48949999999999999</v>
      </c>
    </row>
    <row r="4" spans="1:47">
      <c r="A4" s="15">
        <v>55</v>
      </c>
      <c r="B4" s="16">
        <v>0.48549999999999999</v>
      </c>
      <c r="C4" s="16"/>
      <c r="D4" s="16">
        <v>0.54649999999999999</v>
      </c>
      <c r="E4" s="16">
        <v>0.61899999999999999</v>
      </c>
      <c r="F4" s="16">
        <v>0.59599999999999997</v>
      </c>
      <c r="G4" s="16">
        <v>0.66449999999999998</v>
      </c>
      <c r="H4" s="16">
        <v>0.42749999999999999</v>
      </c>
      <c r="I4" s="16">
        <v>0.50349999999999995</v>
      </c>
      <c r="J4" s="16">
        <v>0.48699999999999999</v>
      </c>
      <c r="K4" s="16">
        <v>0.50600000000000001</v>
      </c>
      <c r="M4" s="15">
        <v>55</v>
      </c>
      <c r="N4" s="16">
        <v>0.52100000000000002</v>
      </c>
      <c r="O4" s="16"/>
      <c r="P4" s="16">
        <v>0.51149999999999995</v>
      </c>
      <c r="Q4" s="16">
        <v>0.55200000000000005</v>
      </c>
      <c r="R4" s="16">
        <v>0.53449999999999998</v>
      </c>
      <c r="S4" s="16">
        <v>0.54900000000000004</v>
      </c>
      <c r="T4" s="16">
        <v>0.54100000000000004</v>
      </c>
      <c r="U4" s="16">
        <v>0.498</v>
      </c>
      <c r="V4" s="16">
        <v>0.504</v>
      </c>
      <c r="W4" s="16">
        <v>0.496</v>
      </c>
      <c r="Y4" s="15">
        <v>55</v>
      </c>
      <c r="Z4" s="16">
        <v>0.49249999999999999</v>
      </c>
      <c r="AA4" s="16"/>
      <c r="AB4" s="16">
        <v>0.56399999999999995</v>
      </c>
      <c r="AC4" s="16">
        <v>0.62849999999999995</v>
      </c>
      <c r="AD4" s="16">
        <v>0.60050000000000003</v>
      </c>
      <c r="AE4" s="16">
        <v>0.65949999999999998</v>
      </c>
      <c r="AF4" s="16">
        <v>0.45250000000000001</v>
      </c>
      <c r="AG4" s="16">
        <v>0.51149999999999995</v>
      </c>
      <c r="AH4" s="16">
        <v>0.49349999999999999</v>
      </c>
      <c r="AI4" s="16">
        <v>0.50449999999999995</v>
      </c>
      <c r="AK4" s="15">
        <v>55</v>
      </c>
      <c r="AL4" s="16">
        <v>0.50549999999999995</v>
      </c>
      <c r="AM4" s="16" t="s">
        <v>17</v>
      </c>
      <c r="AN4" s="16">
        <v>0.50749999999999995</v>
      </c>
      <c r="AO4" s="16">
        <v>0.52900000000000003</v>
      </c>
      <c r="AP4" s="16">
        <v>0.4975</v>
      </c>
      <c r="AQ4" s="16">
        <v>0.50900000000000001</v>
      </c>
      <c r="AR4" s="16">
        <v>0.53249999999999997</v>
      </c>
      <c r="AS4" s="16">
        <v>0.50900000000000001</v>
      </c>
      <c r="AT4" s="16">
        <v>0.51900000000000002</v>
      </c>
      <c r="AU4" s="16">
        <v>0.50149999999999995</v>
      </c>
    </row>
    <row r="5" spans="1:47">
      <c r="A5" s="15">
        <v>60</v>
      </c>
      <c r="B5" s="16">
        <v>0.51500000000000001</v>
      </c>
      <c r="C5" s="16">
        <v>0.47699999999999998</v>
      </c>
      <c r="D5" s="16"/>
      <c r="E5" s="16">
        <v>0.53500000000000003</v>
      </c>
      <c r="F5" s="16">
        <v>0.58650000000000002</v>
      </c>
      <c r="G5" s="16">
        <v>0.63149999999999995</v>
      </c>
      <c r="H5" s="16">
        <v>0.58750000000000002</v>
      </c>
      <c r="I5" s="16">
        <v>0.48699999999999999</v>
      </c>
      <c r="J5" s="16">
        <v>0.53149999999999997</v>
      </c>
      <c r="K5" s="16">
        <v>0.4985</v>
      </c>
      <c r="M5" s="15">
        <v>60</v>
      </c>
      <c r="N5" s="16">
        <v>0.55449999999999999</v>
      </c>
      <c r="O5" s="16">
        <v>0.52600000000000002</v>
      </c>
      <c r="P5" s="16"/>
      <c r="Q5" s="16">
        <v>0.48149999999999998</v>
      </c>
      <c r="R5" s="16">
        <v>0.53100000000000003</v>
      </c>
      <c r="S5" s="16">
        <v>0.54249999999999998</v>
      </c>
      <c r="T5" s="16">
        <v>0.56999999999999995</v>
      </c>
      <c r="U5" s="16">
        <v>0.51200000000000001</v>
      </c>
      <c r="V5" s="16">
        <v>0.52200000000000002</v>
      </c>
      <c r="W5" s="16">
        <v>0.495</v>
      </c>
      <c r="Y5" s="15">
        <v>60</v>
      </c>
      <c r="Z5" s="16">
        <v>0.51900000000000002</v>
      </c>
      <c r="AA5" s="16">
        <v>0.47199999999999998</v>
      </c>
      <c r="AB5" s="16"/>
      <c r="AC5" s="16">
        <v>0.53649999999999998</v>
      </c>
      <c r="AD5" s="16">
        <v>0.58399999999999996</v>
      </c>
      <c r="AE5" s="16">
        <v>0.628</v>
      </c>
      <c r="AF5" s="16">
        <v>0.63200000000000001</v>
      </c>
      <c r="AG5" s="16">
        <v>0.48349999999999999</v>
      </c>
      <c r="AH5" s="16">
        <v>0.54500000000000004</v>
      </c>
      <c r="AI5" s="16">
        <v>0.50900000000000001</v>
      </c>
      <c r="AK5" s="15">
        <v>60</v>
      </c>
      <c r="AL5" s="16">
        <v>0.5595</v>
      </c>
      <c r="AM5" s="16">
        <v>0.50349999999999995</v>
      </c>
      <c r="AN5" s="16" t="s">
        <v>17</v>
      </c>
      <c r="AO5" s="16">
        <v>0.48349999999999999</v>
      </c>
      <c r="AP5" s="16">
        <v>0.51649999999999996</v>
      </c>
      <c r="AQ5" s="16">
        <v>0.497</v>
      </c>
      <c r="AR5" s="16">
        <v>0.56799999999999995</v>
      </c>
      <c r="AS5" s="16">
        <v>0.52449999999999997</v>
      </c>
      <c r="AT5" s="16">
        <v>0.52249999999999996</v>
      </c>
      <c r="AU5" s="16">
        <v>0.50149999999999995</v>
      </c>
    </row>
    <row r="6" spans="1:47">
      <c r="A6" s="15">
        <v>65</v>
      </c>
      <c r="B6" s="16">
        <v>0.62949999999999995</v>
      </c>
      <c r="C6" s="16">
        <v>0.63549999999999995</v>
      </c>
      <c r="D6" s="16">
        <v>0.51200000000000001</v>
      </c>
      <c r="E6" s="16"/>
      <c r="F6" s="16">
        <v>0.50949999999999995</v>
      </c>
      <c r="G6" s="16">
        <v>0.58350000000000002</v>
      </c>
      <c r="H6" s="16">
        <v>0.57699999999999996</v>
      </c>
      <c r="I6" s="16">
        <v>0.54949999999999999</v>
      </c>
      <c r="J6" s="16">
        <v>0.51800000000000002</v>
      </c>
      <c r="K6" s="16">
        <v>0.50349999999999995</v>
      </c>
      <c r="M6" s="15">
        <v>65</v>
      </c>
      <c r="N6" s="16">
        <v>0.63349999999999995</v>
      </c>
      <c r="O6" s="16">
        <v>0.61350000000000005</v>
      </c>
      <c r="P6" s="16">
        <v>0.52549999999999997</v>
      </c>
      <c r="Q6" s="16"/>
      <c r="R6" s="16">
        <v>0.50649999999999995</v>
      </c>
      <c r="S6" s="16">
        <v>0.53349999999999997</v>
      </c>
      <c r="T6" s="16">
        <v>0.54400000000000004</v>
      </c>
      <c r="U6" s="16">
        <v>0.55000000000000004</v>
      </c>
      <c r="V6" s="16">
        <v>0.51549999999999996</v>
      </c>
      <c r="W6" s="16">
        <v>0.496</v>
      </c>
      <c r="Y6" s="15">
        <v>65</v>
      </c>
      <c r="Z6" s="16">
        <v>0.63700000000000001</v>
      </c>
      <c r="AA6" s="16">
        <v>0.64300000000000002</v>
      </c>
      <c r="AB6" s="16">
        <v>0.4965</v>
      </c>
      <c r="AC6" s="16"/>
      <c r="AD6" s="16">
        <v>0.55200000000000005</v>
      </c>
      <c r="AE6" s="16">
        <v>0.59299999999999997</v>
      </c>
      <c r="AF6" s="16">
        <v>0.60799999999999998</v>
      </c>
      <c r="AG6" s="16">
        <v>0.53500000000000003</v>
      </c>
      <c r="AH6" s="16">
        <v>0.53449999999999998</v>
      </c>
      <c r="AI6" s="16">
        <v>0.51100000000000001</v>
      </c>
      <c r="AK6" s="15">
        <v>65</v>
      </c>
      <c r="AL6" s="16">
        <v>0.65749999999999997</v>
      </c>
      <c r="AM6" s="16">
        <v>0.623</v>
      </c>
      <c r="AN6" s="16">
        <v>0.52900000000000003</v>
      </c>
      <c r="AO6" s="16" t="s">
        <v>17</v>
      </c>
      <c r="AP6" s="16">
        <v>0.49299999999999999</v>
      </c>
      <c r="AQ6" s="16">
        <v>0.498</v>
      </c>
      <c r="AR6" s="16">
        <v>0.44600000000000001</v>
      </c>
      <c r="AS6" s="16">
        <v>0.57650000000000001</v>
      </c>
      <c r="AT6" s="16">
        <v>0.48299999999999998</v>
      </c>
      <c r="AU6" s="16">
        <v>0.5</v>
      </c>
    </row>
    <row r="7" spans="1:47">
      <c r="A7" s="15">
        <v>70</v>
      </c>
      <c r="B7" s="16">
        <v>0.69399999999999995</v>
      </c>
      <c r="C7" s="16">
        <v>0.71350000000000002</v>
      </c>
      <c r="D7" s="16">
        <v>0.61099999999999999</v>
      </c>
      <c r="E7" s="16">
        <v>0.4985</v>
      </c>
      <c r="F7" s="16"/>
      <c r="G7" s="16">
        <v>0.54249999999999998</v>
      </c>
      <c r="H7" s="16">
        <v>0.54500000000000004</v>
      </c>
      <c r="I7" s="16">
        <v>0.54349999999999998</v>
      </c>
      <c r="J7" s="16">
        <v>0.4995</v>
      </c>
      <c r="K7" s="16">
        <v>0.50700000000000001</v>
      </c>
      <c r="M7" s="15">
        <v>70</v>
      </c>
      <c r="N7" s="16">
        <v>0.67800000000000005</v>
      </c>
      <c r="O7" s="16">
        <v>0.69850000000000001</v>
      </c>
      <c r="P7" s="16">
        <v>0.59499999999999997</v>
      </c>
      <c r="Q7" s="16">
        <v>0.51300000000000001</v>
      </c>
      <c r="R7" s="16"/>
      <c r="S7" s="16">
        <v>0.53549999999999998</v>
      </c>
      <c r="T7" s="16">
        <v>0.51849999999999996</v>
      </c>
      <c r="U7" s="16">
        <v>0.51949999999999996</v>
      </c>
      <c r="V7" s="16">
        <v>0.505</v>
      </c>
      <c r="W7" s="16">
        <v>0.50700000000000001</v>
      </c>
      <c r="Y7" s="15">
        <v>70</v>
      </c>
      <c r="Z7" s="16">
        <v>0.72850000000000004</v>
      </c>
      <c r="AA7" s="16">
        <v>0.75049999999999994</v>
      </c>
      <c r="AB7" s="16">
        <v>0.60899999999999999</v>
      </c>
      <c r="AC7" s="16">
        <v>0.496</v>
      </c>
      <c r="AD7" s="16"/>
      <c r="AE7" s="16">
        <v>0.5635</v>
      </c>
      <c r="AF7" s="16">
        <v>0.57750000000000001</v>
      </c>
      <c r="AG7" s="16">
        <v>0.57099999999999995</v>
      </c>
      <c r="AH7" s="16">
        <v>0.501</v>
      </c>
      <c r="AI7" s="16">
        <v>0.51049999999999995</v>
      </c>
      <c r="AK7" s="15">
        <v>70</v>
      </c>
      <c r="AL7" s="16">
        <v>0.67800000000000005</v>
      </c>
      <c r="AM7" s="16">
        <v>0.69899999999999995</v>
      </c>
      <c r="AN7" s="16">
        <v>0.63300000000000001</v>
      </c>
      <c r="AO7" s="16">
        <v>0.54400000000000004</v>
      </c>
      <c r="AP7" s="16" t="s">
        <v>17</v>
      </c>
      <c r="AQ7" s="16">
        <v>0.50800000000000001</v>
      </c>
      <c r="AR7" s="16">
        <v>0.50449999999999995</v>
      </c>
      <c r="AS7" s="16">
        <v>0.54900000000000004</v>
      </c>
      <c r="AT7" s="16">
        <v>0.505</v>
      </c>
      <c r="AU7" s="16">
        <v>0.51149999999999995</v>
      </c>
    </row>
    <row r="8" spans="1:47">
      <c r="A8" s="15">
        <v>75</v>
      </c>
      <c r="B8" s="16">
        <v>0.67449999999999999</v>
      </c>
      <c r="C8" s="16">
        <v>0.70599999999999996</v>
      </c>
      <c r="D8" s="16">
        <v>0.747</v>
      </c>
      <c r="E8" s="16">
        <v>0.5575</v>
      </c>
      <c r="F8" s="16">
        <v>0.54849999999999999</v>
      </c>
      <c r="G8" s="16"/>
      <c r="H8" s="16">
        <v>0.5585</v>
      </c>
      <c r="I8" s="16">
        <v>0.5575</v>
      </c>
      <c r="J8" s="16">
        <v>0.50649999999999995</v>
      </c>
      <c r="K8" s="16">
        <v>0.502</v>
      </c>
      <c r="M8" s="15">
        <v>75</v>
      </c>
      <c r="N8" s="16">
        <v>0.58850000000000002</v>
      </c>
      <c r="O8" s="16">
        <v>0.64900000000000002</v>
      </c>
      <c r="P8" s="16">
        <v>0.71099999999999997</v>
      </c>
      <c r="Q8" s="16">
        <v>0.60750000000000004</v>
      </c>
      <c r="R8" s="16">
        <v>0.59499999999999997</v>
      </c>
      <c r="S8" s="16"/>
      <c r="T8" s="16">
        <v>0.52949999999999997</v>
      </c>
      <c r="U8" s="16">
        <v>0.56699999999999995</v>
      </c>
      <c r="V8" s="16">
        <v>0.53600000000000003</v>
      </c>
      <c r="W8" s="16">
        <v>0.51100000000000001</v>
      </c>
      <c r="Y8" s="15">
        <v>75</v>
      </c>
      <c r="Z8" s="16">
        <v>0.67549999999999999</v>
      </c>
      <c r="AA8" s="16">
        <v>0.72650000000000003</v>
      </c>
      <c r="AB8" s="16">
        <v>0.75800000000000001</v>
      </c>
      <c r="AC8" s="16">
        <v>0.57050000000000001</v>
      </c>
      <c r="AD8" s="16">
        <v>0.54300000000000004</v>
      </c>
      <c r="AE8" s="16"/>
      <c r="AF8" s="16">
        <v>0.55300000000000005</v>
      </c>
      <c r="AG8" s="16">
        <v>0.57150000000000001</v>
      </c>
      <c r="AH8" s="16">
        <v>0.4965</v>
      </c>
      <c r="AI8" s="16">
        <v>0.4975</v>
      </c>
      <c r="AK8" s="15">
        <v>75</v>
      </c>
      <c r="AL8" s="16">
        <v>0.66800000000000004</v>
      </c>
      <c r="AM8" s="16">
        <v>0.72</v>
      </c>
      <c r="AN8" s="16">
        <v>0.73099999999999998</v>
      </c>
      <c r="AO8" s="16">
        <v>0.57350000000000001</v>
      </c>
      <c r="AP8" s="16">
        <v>0.56499999999999995</v>
      </c>
      <c r="AQ8" s="16" t="s">
        <v>17</v>
      </c>
      <c r="AR8" s="16">
        <v>0.52</v>
      </c>
      <c r="AS8" s="16">
        <v>0.49399999999999999</v>
      </c>
      <c r="AT8" s="16">
        <v>0.53549999999999998</v>
      </c>
      <c r="AU8" s="16">
        <v>0.4945</v>
      </c>
    </row>
    <row r="9" spans="1:47">
      <c r="A9" s="15">
        <v>80</v>
      </c>
      <c r="B9" s="16">
        <v>0.8135</v>
      </c>
      <c r="C9" s="16">
        <v>0.73750000000000004</v>
      </c>
      <c r="D9" s="16">
        <v>0.67</v>
      </c>
      <c r="E9" s="16">
        <v>0.73050000000000004</v>
      </c>
      <c r="F9" s="16">
        <v>0.6925</v>
      </c>
      <c r="G9" s="16">
        <v>0.54049999999999998</v>
      </c>
      <c r="H9" s="16"/>
      <c r="I9" s="16">
        <v>0.50949999999999995</v>
      </c>
      <c r="J9" s="16">
        <v>0.4985</v>
      </c>
      <c r="K9" s="16">
        <v>0.504</v>
      </c>
      <c r="M9" s="15">
        <v>80</v>
      </c>
      <c r="N9" s="16">
        <v>0.80100000000000005</v>
      </c>
      <c r="O9" s="16">
        <v>0.75849999999999995</v>
      </c>
      <c r="P9" s="16">
        <v>0.63900000000000001</v>
      </c>
      <c r="Q9" s="16">
        <v>0.70650000000000002</v>
      </c>
      <c r="R9" s="16">
        <v>0.70950000000000002</v>
      </c>
      <c r="S9" s="16">
        <v>0.57399999999999995</v>
      </c>
      <c r="T9" s="16"/>
      <c r="U9" s="16">
        <v>0.51</v>
      </c>
      <c r="V9" s="16">
        <v>0.503</v>
      </c>
      <c r="W9" s="16">
        <v>0.502</v>
      </c>
      <c r="Y9" s="15">
        <v>80</v>
      </c>
      <c r="Z9" s="16">
        <v>0.81899999999999995</v>
      </c>
      <c r="AA9" s="16">
        <v>0.72899999999999998</v>
      </c>
      <c r="AB9" s="16">
        <v>0.67</v>
      </c>
      <c r="AC9" s="16">
        <v>0.73950000000000005</v>
      </c>
      <c r="AD9" s="16">
        <v>0.70099999999999996</v>
      </c>
      <c r="AE9" s="16">
        <v>0.53349999999999997</v>
      </c>
      <c r="AF9" s="16"/>
      <c r="AG9" s="16">
        <v>0.50349999999999995</v>
      </c>
      <c r="AH9" s="16">
        <v>0.5</v>
      </c>
      <c r="AI9" s="16">
        <v>0.49</v>
      </c>
      <c r="AK9" s="15">
        <v>80</v>
      </c>
      <c r="AL9" s="16">
        <v>0.82099999999999995</v>
      </c>
      <c r="AM9" s="16">
        <v>0.73699999999999999</v>
      </c>
      <c r="AN9" s="16">
        <v>0.67249999999999999</v>
      </c>
      <c r="AO9" s="16">
        <v>0.73299999999999998</v>
      </c>
      <c r="AP9" s="16">
        <v>0.70650000000000002</v>
      </c>
      <c r="AQ9" s="16">
        <v>0.54449999999999998</v>
      </c>
      <c r="AR9" s="16" t="s">
        <v>17</v>
      </c>
      <c r="AS9" s="16">
        <v>0.497</v>
      </c>
      <c r="AT9" s="16">
        <v>0.48849999999999999</v>
      </c>
      <c r="AU9" s="16">
        <v>0.4995</v>
      </c>
    </row>
    <row r="10" spans="1:47">
      <c r="A10" s="15">
        <v>85</v>
      </c>
      <c r="B10" s="16">
        <v>0.84650000000000003</v>
      </c>
      <c r="C10" s="16">
        <v>0.78500000000000003</v>
      </c>
      <c r="D10" s="16">
        <v>0.83350000000000002</v>
      </c>
      <c r="E10" s="16">
        <v>0.751</v>
      </c>
      <c r="F10" s="16">
        <v>0.65400000000000003</v>
      </c>
      <c r="G10" s="16">
        <v>0.72250000000000003</v>
      </c>
      <c r="H10" s="16">
        <v>0.53549999999999998</v>
      </c>
      <c r="I10" s="16"/>
      <c r="J10" s="16">
        <v>0.50849999999999995</v>
      </c>
      <c r="K10" s="16">
        <v>0.4995</v>
      </c>
      <c r="M10" s="15">
        <v>85</v>
      </c>
      <c r="N10" s="16">
        <v>0.82150000000000001</v>
      </c>
      <c r="O10" s="16">
        <v>0.77800000000000002</v>
      </c>
      <c r="P10" s="16">
        <v>0.8145</v>
      </c>
      <c r="Q10" s="16">
        <v>0.73299999999999998</v>
      </c>
      <c r="R10" s="16">
        <v>0.64049999999999996</v>
      </c>
      <c r="S10" s="16">
        <v>0.69450000000000001</v>
      </c>
      <c r="T10" s="16">
        <v>0.53549999999999998</v>
      </c>
      <c r="U10" s="16"/>
      <c r="V10" s="16">
        <v>0.48399999999999999</v>
      </c>
      <c r="W10" s="16">
        <v>0.4995</v>
      </c>
      <c r="Y10" s="15">
        <v>85</v>
      </c>
      <c r="Z10" s="16">
        <v>0.85150000000000003</v>
      </c>
      <c r="AA10" s="16">
        <v>0.79549999999999998</v>
      </c>
      <c r="AB10" s="16">
        <v>0.85499999999999998</v>
      </c>
      <c r="AC10" s="16">
        <v>0.76049999999999995</v>
      </c>
      <c r="AD10" s="16">
        <v>0.65949999999999998</v>
      </c>
      <c r="AE10" s="16">
        <v>0.73650000000000004</v>
      </c>
      <c r="AF10" s="16">
        <v>0.53800000000000003</v>
      </c>
      <c r="AG10" s="16"/>
      <c r="AH10" s="16">
        <v>0.51949999999999996</v>
      </c>
      <c r="AI10" s="16">
        <v>0.4985</v>
      </c>
      <c r="AK10" s="15">
        <v>85</v>
      </c>
      <c r="AL10" s="16">
        <v>0.83850000000000002</v>
      </c>
      <c r="AM10" s="16">
        <v>0.78649999999999998</v>
      </c>
      <c r="AN10" s="16">
        <v>0.83450000000000002</v>
      </c>
      <c r="AO10" s="16">
        <v>0.74250000000000005</v>
      </c>
      <c r="AP10" s="16">
        <v>0.65449999999999997</v>
      </c>
      <c r="AQ10" s="16">
        <v>0.72250000000000003</v>
      </c>
      <c r="AR10" s="16">
        <v>0.53349999999999997</v>
      </c>
      <c r="AS10" s="16" t="s">
        <v>17</v>
      </c>
      <c r="AT10" s="16">
        <v>0.5</v>
      </c>
      <c r="AU10" s="16">
        <v>0.501</v>
      </c>
    </row>
    <row r="11" spans="1:47">
      <c r="A11" s="15">
        <v>90</v>
      </c>
      <c r="B11" s="16">
        <v>0.91100000000000003</v>
      </c>
      <c r="C11" s="16">
        <v>0.90900000000000003</v>
      </c>
      <c r="D11" s="16">
        <v>0.872</v>
      </c>
      <c r="E11" s="16">
        <v>0.877</v>
      </c>
      <c r="F11" s="16">
        <v>0.78800000000000003</v>
      </c>
      <c r="G11" s="16">
        <v>0.80449999999999999</v>
      </c>
      <c r="H11" s="16">
        <v>0.64200000000000002</v>
      </c>
      <c r="I11" s="16">
        <v>0.64649999999999996</v>
      </c>
      <c r="J11" s="16"/>
      <c r="K11" s="16">
        <v>0.49149999999999999</v>
      </c>
      <c r="M11" s="15">
        <v>90</v>
      </c>
      <c r="N11" s="16">
        <v>0.90500000000000003</v>
      </c>
      <c r="O11" s="16">
        <v>0.90449999999999997</v>
      </c>
      <c r="P11" s="16">
        <v>0.86799999999999999</v>
      </c>
      <c r="Q11" s="16">
        <v>0.878</v>
      </c>
      <c r="R11" s="16">
        <v>0.78449999999999998</v>
      </c>
      <c r="S11" s="16">
        <v>0.78949999999999998</v>
      </c>
      <c r="T11" s="16">
        <v>0.64</v>
      </c>
      <c r="U11" s="16">
        <v>0.65549999999999997</v>
      </c>
      <c r="V11" s="16"/>
      <c r="W11" s="16">
        <v>0.48649999999999999</v>
      </c>
      <c r="Y11" s="15">
        <v>90</v>
      </c>
      <c r="Z11" s="16">
        <v>0.91</v>
      </c>
      <c r="AA11" s="16">
        <v>0.91149999999999998</v>
      </c>
      <c r="AB11" s="16">
        <v>0.86899999999999999</v>
      </c>
      <c r="AC11" s="16">
        <v>0.88949999999999996</v>
      </c>
      <c r="AD11" s="16">
        <v>0.78400000000000003</v>
      </c>
      <c r="AE11" s="16">
        <v>0.81850000000000001</v>
      </c>
      <c r="AF11" s="16">
        <v>0.64300000000000002</v>
      </c>
      <c r="AG11" s="16">
        <v>0.65049999999999997</v>
      </c>
      <c r="AH11" s="16"/>
      <c r="AI11" s="16">
        <v>0.49099999999999999</v>
      </c>
      <c r="AK11" s="15">
        <v>90</v>
      </c>
      <c r="AL11" s="16">
        <v>0.90500000000000003</v>
      </c>
      <c r="AM11" s="16">
        <v>0.91200000000000003</v>
      </c>
      <c r="AN11" s="16">
        <v>0.85799999999999998</v>
      </c>
      <c r="AO11" s="16">
        <v>0.88949999999999996</v>
      </c>
      <c r="AP11" s="16">
        <v>0.78100000000000003</v>
      </c>
      <c r="AQ11" s="16">
        <v>0.83150000000000002</v>
      </c>
      <c r="AR11" s="16">
        <v>0.64149999999999996</v>
      </c>
      <c r="AS11" s="16">
        <v>0.69099999999999995</v>
      </c>
      <c r="AT11" s="16" t="s">
        <v>17</v>
      </c>
      <c r="AU11" s="16">
        <v>0.49299999999999999</v>
      </c>
    </row>
    <row r="12" spans="1:47">
      <c r="A12" s="15">
        <v>95</v>
      </c>
      <c r="B12" s="16">
        <v>0.95150000000000001</v>
      </c>
      <c r="C12" s="16">
        <v>0.95050000000000001</v>
      </c>
      <c r="D12" s="16">
        <v>0.94899999999999995</v>
      </c>
      <c r="E12" s="16">
        <v>0.9415</v>
      </c>
      <c r="F12" s="16">
        <v>0.93</v>
      </c>
      <c r="G12" s="16">
        <v>0.89949999999999997</v>
      </c>
      <c r="H12" s="16">
        <v>0.82550000000000001</v>
      </c>
      <c r="I12" s="16">
        <v>0.72899999999999998</v>
      </c>
      <c r="J12" s="16">
        <v>0.61050000000000004</v>
      </c>
      <c r="K12" s="16"/>
      <c r="M12" s="15">
        <v>95</v>
      </c>
      <c r="N12" s="16">
        <v>0.95399999999999996</v>
      </c>
      <c r="O12" s="16">
        <v>0.95350000000000001</v>
      </c>
      <c r="P12" s="16">
        <v>0.95299999999999996</v>
      </c>
      <c r="Q12" s="16">
        <v>0.94450000000000001</v>
      </c>
      <c r="R12" s="16">
        <v>0.92800000000000005</v>
      </c>
      <c r="S12" s="16">
        <v>0.91449999999999998</v>
      </c>
      <c r="T12" s="16">
        <v>0.83</v>
      </c>
      <c r="U12" s="16">
        <v>0.74399999999999999</v>
      </c>
      <c r="V12" s="16">
        <v>0.621</v>
      </c>
      <c r="W12" s="16"/>
      <c r="Y12" s="15">
        <v>95</v>
      </c>
      <c r="Z12" s="16">
        <v>0.95</v>
      </c>
      <c r="AA12" s="16">
        <v>0.95350000000000001</v>
      </c>
      <c r="AB12" s="16">
        <v>0.94950000000000001</v>
      </c>
      <c r="AC12" s="16">
        <v>0.94</v>
      </c>
      <c r="AD12" s="16">
        <v>0.93</v>
      </c>
      <c r="AE12" s="16">
        <v>0.90449999999999997</v>
      </c>
      <c r="AF12" s="16">
        <v>0.82699999999999996</v>
      </c>
      <c r="AG12" s="16">
        <v>0.72499999999999998</v>
      </c>
      <c r="AH12" s="16">
        <v>0.60599999999999998</v>
      </c>
      <c r="AI12" s="16"/>
      <c r="AK12" s="15">
        <v>95</v>
      </c>
      <c r="AL12" s="16">
        <v>0.94899999999999995</v>
      </c>
      <c r="AM12" s="16">
        <v>0.95</v>
      </c>
      <c r="AN12" s="16">
        <v>0.94799999999999995</v>
      </c>
      <c r="AO12" s="16">
        <v>0.9405</v>
      </c>
      <c r="AP12" s="16">
        <v>0.93</v>
      </c>
      <c r="AQ12" s="16">
        <v>0.90349999999999997</v>
      </c>
      <c r="AR12" s="16">
        <v>0.84</v>
      </c>
      <c r="AS12" s="16">
        <v>0.74</v>
      </c>
      <c r="AT12" s="16">
        <v>0.60850000000000004</v>
      </c>
      <c r="AU12" s="16" t="s">
        <v>17</v>
      </c>
    </row>
    <row r="14" spans="1:4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39" t="s">
        <v>18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Y14" s="39" t="s">
        <v>19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K14" s="39" t="s">
        <v>20</v>
      </c>
      <c r="AL14" s="39"/>
      <c r="AM14" s="39"/>
      <c r="AN14" s="39"/>
      <c r="AO14" s="39"/>
      <c r="AP14" s="39"/>
      <c r="AQ14" s="39"/>
      <c r="AR14" s="39"/>
      <c r="AS14" s="39"/>
      <c r="AT14" s="39"/>
      <c r="AU14" s="39"/>
    </row>
    <row r="15" spans="1:47">
      <c r="A15" s="1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5"/>
      <c r="N15" s="15">
        <v>50</v>
      </c>
      <c r="O15" s="15">
        <v>55</v>
      </c>
      <c r="P15" s="15">
        <v>60</v>
      </c>
      <c r="Q15" s="15">
        <v>65</v>
      </c>
      <c r="R15" s="15">
        <v>70</v>
      </c>
      <c r="S15" s="15">
        <v>75</v>
      </c>
      <c r="T15" s="15">
        <v>80</v>
      </c>
      <c r="U15" s="15">
        <v>85</v>
      </c>
      <c r="V15" s="15">
        <v>90</v>
      </c>
      <c r="W15" s="15">
        <v>95</v>
      </c>
      <c r="Y15" s="15"/>
      <c r="Z15" s="15">
        <v>50</v>
      </c>
      <c r="AA15" s="15">
        <v>55</v>
      </c>
      <c r="AB15" s="15">
        <v>60</v>
      </c>
      <c r="AC15" s="15">
        <v>65</v>
      </c>
      <c r="AD15" s="15">
        <v>70</v>
      </c>
      <c r="AE15" s="15">
        <v>75</v>
      </c>
      <c r="AF15" s="15">
        <v>80</v>
      </c>
      <c r="AG15" s="15">
        <v>85</v>
      </c>
      <c r="AH15" s="15">
        <v>90</v>
      </c>
      <c r="AI15" s="15">
        <v>95</v>
      </c>
      <c r="AK15" s="15"/>
      <c r="AL15" s="15">
        <v>50</v>
      </c>
      <c r="AM15" s="15">
        <v>55</v>
      </c>
      <c r="AN15" s="15">
        <v>60</v>
      </c>
      <c r="AO15" s="15">
        <v>65</v>
      </c>
      <c r="AP15" s="15">
        <v>70</v>
      </c>
      <c r="AQ15" s="15">
        <v>75</v>
      </c>
      <c r="AR15" s="15">
        <v>80</v>
      </c>
      <c r="AS15" s="15">
        <v>85</v>
      </c>
      <c r="AT15" s="15">
        <v>90</v>
      </c>
      <c r="AU15" s="15">
        <v>95</v>
      </c>
    </row>
    <row r="16" spans="1:47">
      <c r="A16" s="1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5">
        <v>50</v>
      </c>
      <c r="N16" s="16"/>
      <c r="O16" s="16">
        <f t="shared" ref="O16:W16" si="0">O3-C3</f>
        <v>-3.0000000000000027E-2</v>
      </c>
      <c r="P16" s="16">
        <f t="shared" si="0"/>
        <v>-4.1500000000000092E-2</v>
      </c>
      <c r="Q16" s="16">
        <f t="shared" si="0"/>
        <v>-4.7499999999999987E-2</v>
      </c>
      <c r="R16" s="16">
        <f t="shared" si="0"/>
        <v>-7.0500000000000007E-2</v>
      </c>
      <c r="S16" s="16">
        <f t="shared" si="0"/>
        <v>-5.4499999999999993E-2</v>
      </c>
      <c r="T16" s="16">
        <f t="shared" si="0"/>
        <v>6.8500000000000005E-2</v>
      </c>
      <c r="U16" s="16">
        <f t="shared" si="0"/>
        <v>-1.4000000000000012E-2</v>
      </c>
      <c r="V16" s="16">
        <f t="shared" si="0"/>
        <v>1.5499999999999958E-2</v>
      </c>
      <c r="W16" s="16">
        <f t="shared" si="0"/>
        <v>9.5000000000000084E-3</v>
      </c>
      <c r="Y16" s="15">
        <v>50</v>
      </c>
      <c r="Z16" s="16"/>
      <c r="AA16" s="16">
        <f t="shared" ref="AA16:AI16" si="1">AA3-C3</f>
        <v>-8.0000000000000071E-3</v>
      </c>
      <c r="AB16" s="16">
        <f t="shared" si="1"/>
        <v>-1.4500000000000068E-2</v>
      </c>
      <c r="AC16" s="16">
        <f t="shared" si="1"/>
        <v>9.5000000000000639E-3</v>
      </c>
      <c r="AD16" s="16">
        <f t="shared" si="1"/>
        <v>-1.0000000000000009E-3</v>
      </c>
      <c r="AE16" s="16">
        <f t="shared" si="1"/>
        <v>-4.5000000000000595E-3</v>
      </c>
      <c r="AF16" s="16">
        <f t="shared" si="1"/>
        <v>4.0000000000000036E-3</v>
      </c>
      <c r="AG16" s="16">
        <f t="shared" si="1"/>
        <v>-7.5000000000000622E-3</v>
      </c>
      <c r="AH16" s="16">
        <f t="shared" si="1"/>
        <v>0</v>
      </c>
      <c r="AI16" s="16">
        <f t="shared" si="1"/>
        <v>5.9999999999999498E-3</v>
      </c>
      <c r="AK16" s="15">
        <v>50</v>
      </c>
      <c r="AL16" s="16"/>
      <c r="AM16" s="16">
        <f t="shared" ref="AM16:AU16" si="2">AM3-C3</f>
        <v>-2.9000000000000026E-2</v>
      </c>
      <c r="AN16" s="16">
        <f t="shared" si="2"/>
        <v>-4.5499999999999985E-2</v>
      </c>
      <c r="AO16" s="16">
        <f t="shared" si="2"/>
        <v>-3.8499999999999979E-2</v>
      </c>
      <c r="AP16" s="16">
        <f t="shared" si="2"/>
        <v>-8.1000000000000072E-2</v>
      </c>
      <c r="AQ16" s="16">
        <f t="shared" si="2"/>
        <v>-3.9000000000000035E-2</v>
      </c>
      <c r="AR16" s="16">
        <f t="shared" si="2"/>
        <v>4.6499999999999986E-2</v>
      </c>
      <c r="AS16" s="16">
        <f t="shared" si="2"/>
        <v>-2.5500000000000078E-2</v>
      </c>
      <c r="AT16" s="16">
        <f t="shared" si="2"/>
        <v>-1.0500000000000009E-2</v>
      </c>
      <c r="AU16" s="16">
        <f t="shared" si="2"/>
        <v>-9.000000000000008E-3</v>
      </c>
    </row>
    <row r="17" spans="1:47">
      <c r="A17" s="1"/>
      <c r="B17" s="16"/>
      <c r="C17" s="16"/>
      <c r="D17" s="16"/>
      <c r="E17" s="16"/>
      <c r="F17" s="16"/>
      <c r="G17" s="16"/>
      <c r="H17" s="16"/>
      <c r="I17" s="16"/>
      <c r="J17" s="16"/>
      <c r="K17" s="16"/>
      <c r="M17" s="15">
        <v>55</v>
      </c>
      <c r="N17" s="16">
        <f t="shared" ref="N17:N25" si="3">N4-B4</f>
        <v>3.5500000000000032E-2</v>
      </c>
      <c r="O17" s="16"/>
      <c r="P17" s="16">
        <f t="shared" ref="P17:W17" si="4">P4-D4</f>
        <v>-3.5000000000000031E-2</v>
      </c>
      <c r="Q17" s="16">
        <f t="shared" si="4"/>
        <v>-6.6999999999999948E-2</v>
      </c>
      <c r="R17" s="16">
        <f t="shared" si="4"/>
        <v>-6.1499999999999999E-2</v>
      </c>
      <c r="S17" s="16">
        <f t="shared" si="4"/>
        <v>-0.11549999999999994</v>
      </c>
      <c r="T17" s="16">
        <f t="shared" si="4"/>
        <v>0.11350000000000005</v>
      </c>
      <c r="U17" s="16">
        <f t="shared" si="4"/>
        <v>-5.4999999999999494E-3</v>
      </c>
      <c r="V17" s="16">
        <f t="shared" si="4"/>
        <v>1.7000000000000015E-2</v>
      </c>
      <c r="W17" s="16">
        <f t="shared" si="4"/>
        <v>-1.0000000000000009E-2</v>
      </c>
      <c r="Y17" s="15">
        <v>55</v>
      </c>
      <c r="Z17" s="16">
        <f t="shared" ref="Z17:Z25" si="5">Z4-B4</f>
        <v>7.0000000000000062E-3</v>
      </c>
      <c r="AA17" s="16"/>
      <c r="AB17" s="16">
        <f t="shared" ref="AB17:AI17" si="6">AB4-D4</f>
        <v>1.749999999999996E-2</v>
      </c>
      <c r="AC17" s="16">
        <f t="shared" si="6"/>
        <v>9.4999999999999529E-3</v>
      </c>
      <c r="AD17" s="16">
        <f t="shared" si="6"/>
        <v>4.5000000000000595E-3</v>
      </c>
      <c r="AE17" s="16">
        <f t="shared" si="6"/>
        <v>-5.0000000000000044E-3</v>
      </c>
      <c r="AF17" s="16">
        <f t="shared" si="6"/>
        <v>2.5000000000000022E-2</v>
      </c>
      <c r="AG17" s="16">
        <f t="shared" si="6"/>
        <v>8.0000000000000071E-3</v>
      </c>
      <c r="AH17" s="16">
        <f t="shared" si="6"/>
        <v>6.5000000000000058E-3</v>
      </c>
      <c r="AI17" s="16">
        <f t="shared" si="6"/>
        <v>-1.5000000000000568E-3</v>
      </c>
      <c r="AK17" s="15">
        <v>55</v>
      </c>
      <c r="AL17" s="16">
        <f t="shared" ref="AL17:AL25" si="7">AL4-B4</f>
        <v>1.9999999999999962E-2</v>
      </c>
      <c r="AM17" s="16"/>
      <c r="AN17" s="16">
        <f t="shared" ref="AN17:AU17" si="8">AN4-D4</f>
        <v>-3.9000000000000035E-2</v>
      </c>
      <c r="AO17" s="16">
        <f t="shared" si="8"/>
        <v>-8.9999999999999969E-2</v>
      </c>
      <c r="AP17" s="16">
        <f t="shared" si="8"/>
        <v>-9.8499999999999976E-2</v>
      </c>
      <c r="AQ17" s="16">
        <f t="shared" si="8"/>
        <v>-0.15549999999999997</v>
      </c>
      <c r="AR17" s="16">
        <f t="shared" si="8"/>
        <v>0.10499999999999998</v>
      </c>
      <c r="AS17" s="16">
        <f t="shared" si="8"/>
        <v>5.5000000000000604E-3</v>
      </c>
      <c r="AT17" s="16">
        <f t="shared" si="8"/>
        <v>3.2000000000000028E-2</v>
      </c>
      <c r="AU17" s="16">
        <f t="shared" si="8"/>
        <v>-4.5000000000000595E-3</v>
      </c>
    </row>
    <row r="18" spans="1:47">
      <c r="A18" s="1"/>
      <c r="B18" s="16"/>
      <c r="C18" s="16"/>
      <c r="D18" s="16"/>
      <c r="E18" s="16"/>
      <c r="F18" s="16"/>
      <c r="G18" s="16"/>
      <c r="H18" s="16"/>
      <c r="I18" s="16"/>
      <c r="J18" s="16"/>
      <c r="K18" s="16"/>
      <c r="M18" s="15">
        <v>60</v>
      </c>
      <c r="N18" s="16">
        <f t="shared" si="3"/>
        <v>3.949999999999998E-2</v>
      </c>
      <c r="O18" s="16">
        <f t="shared" ref="O18:O25" si="9">O5-C5</f>
        <v>4.9000000000000044E-2</v>
      </c>
      <c r="P18" s="16"/>
      <c r="Q18" s="16">
        <f t="shared" ref="Q18:W18" si="10">Q5-E5</f>
        <v>-5.3500000000000048E-2</v>
      </c>
      <c r="R18" s="16">
        <f t="shared" si="10"/>
        <v>-5.5499999999999994E-2</v>
      </c>
      <c r="S18" s="16">
        <f t="shared" si="10"/>
        <v>-8.8999999999999968E-2</v>
      </c>
      <c r="T18" s="16">
        <f t="shared" si="10"/>
        <v>-1.7500000000000071E-2</v>
      </c>
      <c r="U18" s="16">
        <f t="shared" si="10"/>
        <v>2.5000000000000022E-2</v>
      </c>
      <c r="V18" s="16">
        <f t="shared" si="10"/>
        <v>-9.4999999999999529E-3</v>
      </c>
      <c r="W18" s="16">
        <f t="shared" si="10"/>
        <v>-3.5000000000000031E-3</v>
      </c>
      <c r="Y18" s="15">
        <v>60</v>
      </c>
      <c r="Z18" s="16">
        <f t="shared" si="5"/>
        <v>4.0000000000000036E-3</v>
      </c>
      <c r="AA18" s="16">
        <f t="shared" ref="AA18:AA25" si="11">AA5-C5</f>
        <v>-5.0000000000000044E-3</v>
      </c>
      <c r="AB18" s="16"/>
      <c r="AC18" s="16">
        <f t="shared" ref="AC18:AI18" si="12">AC5-E5</f>
        <v>1.4999999999999458E-3</v>
      </c>
      <c r="AD18" s="16">
        <f t="shared" si="12"/>
        <v>-2.5000000000000577E-3</v>
      </c>
      <c r="AE18" s="16">
        <f t="shared" si="12"/>
        <v>-3.4999999999999476E-3</v>
      </c>
      <c r="AF18" s="16">
        <f t="shared" si="12"/>
        <v>4.4499999999999984E-2</v>
      </c>
      <c r="AG18" s="16">
        <f t="shared" si="12"/>
        <v>-3.5000000000000031E-3</v>
      </c>
      <c r="AH18" s="16">
        <f t="shared" si="12"/>
        <v>1.3500000000000068E-2</v>
      </c>
      <c r="AI18" s="16">
        <f t="shared" si="12"/>
        <v>1.0500000000000009E-2</v>
      </c>
      <c r="AK18" s="15">
        <v>60</v>
      </c>
      <c r="AL18" s="16">
        <f t="shared" si="7"/>
        <v>4.4499999999999984E-2</v>
      </c>
      <c r="AM18" s="16">
        <f t="shared" ref="AM18:AM25" si="13">AM5-C5</f>
        <v>2.6499999999999968E-2</v>
      </c>
      <c r="AN18" s="16"/>
      <c r="AO18" s="16">
        <f t="shared" ref="AO18:AU18" si="14">AO5-E5</f>
        <v>-5.1500000000000046E-2</v>
      </c>
      <c r="AP18" s="16">
        <f t="shared" si="14"/>
        <v>-7.0000000000000062E-2</v>
      </c>
      <c r="AQ18" s="16">
        <f t="shared" si="14"/>
        <v>-0.13449999999999995</v>
      </c>
      <c r="AR18" s="16">
        <f t="shared" si="14"/>
        <v>-1.9500000000000073E-2</v>
      </c>
      <c r="AS18" s="16">
        <f t="shared" si="14"/>
        <v>3.7499999999999978E-2</v>
      </c>
      <c r="AT18" s="16">
        <f t="shared" si="14"/>
        <v>-9.000000000000008E-3</v>
      </c>
      <c r="AU18" s="16">
        <f t="shared" si="14"/>
        <v>2.9999999999999472E-3</v>
      </c>
    </row>
    <row r="19" spans="1:47">
      <c r="A19" s="1"/>
      <c r="B19" s="16"/>
      <c r="C19" s="16"/>
      <c r="D19" s="16"/>
      <c r="E19" s="16"/>
      <c r="F19" s="16"/>
      <c r="G19" s="16"/>
      <c r="H19" s="16"/>
      <c r="I19" s="16"/>
      <c r="J19" s="16"/>
      <c r="K19" s="16"/>
      <c r="M19" s="15">
        <v>65</v>
      </c>
      <c r="N19" s="16">
        <f t="shared" si="3"/>
        <v>4.0000000000000036E-3</v>
      </c>
      <c r="O19" s="16">
        <f t="shared" si="9"/>
        <v>-2.1999999999999909E-2</v>
      </c>
      <c r="P19" s="16">
        <f t="shared" ref="P19:P25" si="15">P6-D6</f>
        <v>1.3499999999999956E-2</v>
      </c>
      <c r="Q19" s="16"/>
      <c r="R19" s="16">
        <f t="shared" ref="R19:W19" si="16">R6-F6</f>
        <v>-3.0000000000000027E-3</v>
      </c>
      <c r="S19" s="16">
        <f t="shared" si="16"/>
        <v>-5.0000000000000044E-2</v>
      </c>
      <c r="T19" s="16">
        <f t="shared" si="16"/>
        <v>-3.2999999999999918E-2</v>
      </c>
      <c r="U19" s="16">
        <f t="shared" si="16"/>
        <v>5.0000000000005596E-4</v>
      </c>
      <c r="V19" s="16">
        <f t="shared" si="16"/>
        <v>-2.5000000000000577E-3</v>
      </c>
      <c r="W19" s="16">
        <f t="shared" si="16"/>
        <v>-7.4999999999999512E-3</v>
      </c>
      <c r="Y19" s="15">
        <v>65</v>
      </c>
      <c r="Z19" s="16">
        <f t="shared" si="5"/>
        <v>7.5000000000000622E-3</v>
      </c>
      <c r="AA19" s="16">
        <f t="shared" si="11"/>
        <v>7.5000000000000622E-3</v>
      </c>
      <c r="AB19" s="16">
        <f t="shared" ref="AB19:AB25" si="17">AB6-D6</f>
        <v>-1.5500000000000014E-2</v>
      </c>
      <c r="AC19" s="16"/>
      <c r="AD19" s="16">
        <f t="shared" ref="AD19:AI19" si="18">AD6-F6</f>
        <v>4.2500000000000093E-2</v>
      </c>
      <c r="AE19" s="16">
        <f t="shared" si="18"/>
        <v>9.4999999999999529E-3</v>
      </c>
      <c r="AF19" s="16">
        <f t="shared" si="18"/>
        <v>3.1000000000000028E-2</v>
      </c>
      <c r="AG19" s="16">
        <f t="shared" si="18"/>
        <v>-1.4499999999999957E-2</v>
      </c>
      <c r="AH19" s="16">
        <f t="shared" si="18"/>
        <v>1.6499999999999959E-2</v>
      </c>
      <c r="AI19" s="16">
        <f t="shared" si="18"/>
        <v>7.5000000000000622E-3</v>
      </c>
      <c r="AK19" s="15">
        <v>65</v>
      </c>
      <c r="AL19" s="16">
        <f t="shared" si="7"/>
        <v>2.8000000000000025E-2</v>
      </c>
      <c r="AM19" s="16">
        <f t="shared" si="13"/>
        <v>-1.2499999999999956E-2</v>
      </c>
      <c r="AN19" s="16">
        <f t="shared" ref="AN19:AN25" si="19">AN6-D6</f>
        <v>1.7000000000000015E-2</v>
      </c>
      <c r="AO19" s="16"/>
      <c r="AP19" s="16">
        <f t="shared" ref="AP19:AU19" si="20">AP6-F6</f>
        <v>-1.6499999999999959E-2</v>
      </c>
      <c r="AQ19" s="16">
        <f t="shared" si="20"/>
        <v>-8.550000000000002E-2</v>
      </c>
      <c r="AR19" s="16">
        <f t="shared" si="20"/>
        <v>-0.13099999999999995</v>
      </c>
      <c r="AS19" s="16">
        <f t="shared" si="20"/>
        <v>2.7000000000000024E-2</v>
      </c>
      <c r="AT19" s="16">
        <f t="shared" si="20"/>
        <v>-3.5000000000000031E-2</v>
      </c>
      <c r="AU19" s="16">
        <f t="shared" si="20"/>
        <v>-3.4999999999999476E-3</v>
      </c>
    </row>
    <row r="20" spans="1:47">
      <c r="A20" s="1"/>
      <c r="B20" s="16"/>
      <c r="C20" s="16"/>
      <c r="D20" s="16"/>
      <c r="E20" s="16"/>
      <c r="F20" s="16"/>
      <c r="G20" s="16"/>
      <c r="H20" s="16"/>
      <c r="I20" s="16"/>
      <c r="J20" s="16"/>
      <c r="K20" s="16"/>
      <c r="M20" s="15">
        <v>70</v>
      </c>
      <c r="N20" s="16">
        <f t="shared" si="3"/>
        <v>-1.5999999999999903E-2</v>
      </c>
      <c r="O20" s="16">
        <f t="shared" si="9"/>
        <v>-1.5000000000000013E-2</v>
      </c>
      <c r="P20" s="16">
        <f t="shared" si="15"/>
        <v>-1.6000000000000014E-2</v>
      </c>
      <c r="Q20" s="16">
        <f t="shared" ref="Q20:Q25" si="21">Q7-E7</f>
        <v>1.4500000000000013E-2</v>
      </c>
      <c r="R20" s="16"/>
      <c r="S20" s="16">
        <f>S7-G7</f>
        <v>-7.0000000000000062E-3</v>
      </c>
      <c r="T20" s="16">
        <f>T7-H7</f>
        <v>-2.6500000000000079E-2</v>
      </c>
      <c r="U20" s="16">
        <f>U7-I7</f>
        <v>-2.4000000000000021E-2</v>
      </c>
      <c r="V20" s="16">
        <f>V7-J7</f>
        <v>5.5000000000000049E-3</v>
      </c>
      <c r="W20" s="16">
        <f>W7-K7</f>
        <v>0</v>
      </c>
      <c r="Y20" s="15">
        <v>70</v>
      </c>
      <c r="Z20" s="16">
        <f t="shared" si="5"/>
        <v>3.4500000000000086E-2</v>
      </c>
      <c r="AA20" s="16">
        <f t="shared" si="11"/>
        <v>3.6999999999999922E-2</v>
      </c>
      <c r="AB20" s="16">
        <f t="shared" si="17"/>
        <v>-2.0000000000000018E-3</v>
      </c>
      <c r="AC20" s="16">
        <f t="shared" ref="AC20:AC25" si="22">AC7-E7</f>
        <v>-2.5000000000000022E-3</v>
      </c>
      <c r="AD20" s="16"/>
      <c r="AE20" s="16">
        <f>AE7-G7</f>
        <v>2.1000000000000019E-2</v>
      </c>
      <c r="AF20" s="16">
        <f>AF7-H7</f>
        <v>3.2499999999999973E-2</v>
      </c>
      <c r="AG20" s="16">
        <f>AG7-I7</f>
        <v>2.7499999999999969E-2</v>
      </c>
      <c r="AH20" s="16">
        <f>AH7-J7</f>
        <v>1.5000000000000013E-3</v>
      </c>
      <c r="AI20" s="16">
        <f>AI7-K7</f>
        <v>3.4999999999999476E-3</v>
      </c>
      <c r="AK20" s="15">
        <v>70</v>
      </c>
      <c r="AL20" s="16">
        <f t="shared" si="7"/>
        <v>-1.5999999999999903E-2</v>
      </c>
      <c r="AM20" s="16">
        <f t="shared" si="13"/>
        <v>-1.4500000000000068E-2</v>
      </c>
      <c r="AN20" s="16">
        <f t="shared" si="19"/>
        <v>2.200000000000002E-2</v>
      </c>
      <c r="AO20" s="16">
        <f t="shared" ref="AO20:AO25" si="23">AO7-E7</f>
        <v>4.550000000000004E-2</v>
      </c>
      <c r="AP20" s="16"/>
      <c r="AQ20" s="16">
        <f>AQ7-G7</f>
        <v>-3.4499999999999975E-2</v>
      </c>
      <c r="AR20" s="16">
        <f>AR7-H7</f>
        <v>-4.0500000000000091E-2</v>
      </c>
      <c r="AS20" s="16">
        <f>AS7-I7</f>
        <v>5.5000000000000604E-3</v>
      </c>
      <c r="AT20" s="16">
        <f>AT7-J7</f>
        <v>5.5000000000000049E-3</v>
      </c>
      <c r="AU20" s="16">
        <f>AU7-K7</f>
        <v>4.4999999999999485E-3</v>
      </c>
    </row>
    <row r="21" spans="1:47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6"/>
      <c r="M21" s="15">
        <v>75</v>
      </c>
      <c r="N21" s="16">
        <f t="shared" si="3"/>
        <v>-8.5999999999999965E-2</v>
      </c>
      <c r="O21" s="16">
        <f t="shared" si="9"/>
        <v>-5.699999999999994E-2</v>
      </c>
      <c r="P21" s="16">
        <f t="shared" si="15"/>
        <v>-3.6000000000000032E-2</v>
      </c>
      <c r="Q21" s="16">
        <f t="shared" si="21"/>
        <v>5.0000000000000044E-2</v>
      </c>
      <c r="R21" s="16">
        <f>R8-F8</f>
        <v>4.6499999999999986E-2</v>
      </c>
      <c r="S21" s="16"/>
      <c r="T21" s="16">
        <f>T8-H8</f>
        <v>-2.9000000000000026E-2</v>
      </c>
      <c r="U21" s="16">
        <f>U8-I8</f>
        <v>9.4999999999999529E-3</v>
      </c>
      <c r="V21" s="16">
        <f>V8-J8</f>
        <v>2.9500000000000082E-2</v>
      </c>
      <c r="W21" s="16">
        <f>W8-K8</f>
        <v>9.000000000000008E-3</v>
      </c>
      <c r="Y21" s="15">
        <v>75</v>
      </c>
      <c r="Z21" s="16">
        <f t="shared" si="5"/>
        <v>1.0000000000000009E-3</v>
      </c>
      <c r="AA21" s="16">
        <f t="shared" si="11"/>
        <v>2.0500000000000074E-2</v>
      </c>
      <c r="AB21" s="16">
        <f t="shared" si="17"/>
        <v>1.100000000000001E-2</v>
      </c>
      <c r="AC21" s="16">
        <f t="shared" si="22"/>
        <v>1.3000000000000012E-2</v>
      </c>
      <c r="AD21" s="16">
        <f>AD8-F8</f>
        <v>-5.4999999999999494E-3</v>
      </c>
      <c r="AE21" s="16"/>
      <c r="AF21" s="16">
        <f>AF8-H8</f>
        <v>-5.4999999999999494E-3</v>
      </c>
      <c r="AG21" s="16">
        <f>AG8-I8</f>
        <v>1.4000000000000012E-2</v>
      </c>
      <c r="AH21" s="16">
        <f>AH8-J8</f>
        <v>-9.9999999999999534E-3</v>
      </c>
      <c r="AI21" s="16">
        <f>AI8-K8</f>
        <v>-4.500000000000004E-3</v>
      </c>
      <c r="AK21" s="15">
        <v>75</v>
      </c>
      <c r="AL21" s="16">
        <f t="shared" si="7"/>
        <v>-6.4999999999999503E-3</v>
      </c>
      <c r="AM21" s="16">
        <f t="shared" si="13"/>
        <v>1.4000000000000012E-2</v>
      </c>
      <c r="AN21" s="16">
        <f t="shared" si="19"/>
        <v>-1.6000000000000014E-2</v>
      </c>
      <c r="AO21" s="16">
        <f t="shared" si="23"/>
        <v>1.6000000000000014E-2</v>
      </c>
      <c r="AP21" s="16">
        <f>AP8-F8</f>
        <v>1.6499999999999959E-2</v>
      </c>
      <c r="AQ21" s="16"/>
      <c r="AR21" s="16">
        <f>AR8-H8</f>
        <v>-3.8499999999999979E-2</v>
      </c>
      <c r="AS21" s="16">
        <f>AS8-I8</f>
        <v>-6.3500000000000001E-2</v>
      </c>
      <c r="AT21" s="16">
        <f>AT8-J8</f>
        <v>2.9000000000000026E-2</v>
      </c>
      <c r="AU21" s="16">
        <f>AU8-K8</f>
        <v>-7.5000000000000067E-3</v>
      </c>
    </row>
    <row r="22" spans="1:47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6"/>
      <c r="M22" s="15">
        <v>80</v>
      </c>
      <c r="N22" s="16">
        <f t="shared" si="3"/>
        <v>-1.2499999999999956E-2</v>
      </c>
      <c r="O22" s="16">
        <f t="shared" si="9"/>
        <v>2.0999999999999908E-2</v>
      </c>
      <c r="P22" s="16">
        <f t="shared" si="15"/>
        <v>-3.1000000000000028E-2</v>
      </c>
      <c r="Q22" s="16">
        <f t="shared" si="21"/>
        <v>-2.4000000000000021E-2</v>
      </c>
      <c r="R22" s="16">
        <f>R9-F9</f>
        <v>1.7000000000000015E-2</v>
      </c>
      <c r="S22" s="16">
        <f>S9-G9</f>
        <v>3.3499999999999974E-2</v>
      </c>
      <c r="T22" s="16"/>
      <c r="U22" s="16">
        <f>U9-I9</f>
        <v>5.0000000000005596E-4</v>
      </c>
      <c r="V22" s="16">
        <f>V9-J9</f>
        <v>4.500000000000004E-3</v>
      </c>
      <c r="W22" s="16">
        <f>W9-K9</f>
        <v>-2.0000000000000018E-3</v>
      </c>
      <c r="Y22" s="15">
        <v>80</v>
      </c>
      <c r="Z22" s="16">
        <f t="shared" si="5"/>
        <v>5.4999999999999494E-3</v>
      </c>
      <c r="AA22" s="16">
        <f t="shared" si="11"/>
        <v>-8.5000000000000631E-3</v>
      </c>
      <c r="AB22" s="16">
        <f t="shared" si="17"/>
        <v>0</v>
      </c>
      <c r="AC22" s="16">
        <f t="shared" si="22"/>
        <v>9.000000000000008E-3</v>
      </c>
      <c r="AD22" s="16">
        <f>AD9-F9</f>
        <v>8.499999999999952E-3</v>
      </c>
      <c r="AE22" s="16">
        <f>AE9-G9</f>
        <v>-7.0000000000000062E-3</v>
      </c>
      <c r="AF22" s="16"/>
      <c r="AG22" s="16">
        <f>AG9-I9</f>
        <v>-6.0000000000000053E-3</v>
      </c>
      <c r="AH22" s="16">
        <f>AH9-J9</f>
        <v>1.5000000000000013E-3</v>
      </c>
      <c r="AI22" s="16">
        <f>AI9-K9</f>
        <v>-1.4000000000000012E-2</v>
      </c>
      <c r="AK22" s="15">
        <v>80</v>
      </c>
      <c r="AL22" s="16">
        <f t="shared" si="7"/>
        <v>7.4999999999999512E-3</v>
      </c>
      <c r="AM22" s="16">
        <f t="shared" si="13"/>
        <v>-5.0000000000005596E-4</v>
      </c>
      <c r="AN22" s="16">
        <f t="shared" si="19"/>
        <v>2.4999999999999467E-3</v>
      </c>
      <c r="AO22" s="16">
        <f t="shared" si="23"/>
        <v>2.4999999999999467E-3</v>
      </c>
      <c r="AP22" s="16">
        <f>AP9-F9</f>
        <v>1.4000000000000012E-2</v>
      </c>
      <c r="AQ22" s="16">
        <f>AQ9-G9</f>
        <v>4.0000000000000036E-3</v>
      </c>
      <c r="AR22" s="16"/>
      <c r="AS22" s="16">
        <f>AS9-I9</f>
        <v>-1.2499999999999956E-2</v>
      </c>
      <c r="AT22" s="16">
        <f>AT9-J9</f>
        <v>-1.0000000000000009E-2</v>
      </c>
      <c r="AU22" s="16">
        <f>AU9-K9</f>
        <v>-4.500000000000004E-3</v>
      </c>
    </row>
    <row r="23" spans="1:47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6"/>
      <c r="M23" s="15">
        <v>85</v>
      </c>
      <c r="N23" s="16">
        <f t="shared" si="3"/>
        <v>-2.5000000000000022E-2</v>
      </c>
      <c r="O23" s="16">
        <f t="shared" si="9"/>
        <v>-7.0000000000000062E-3</v>
      </c>
      <c r="P23" s="16">
        <f t="shared" si="15"/>
        <v>-1.9000000000000017E-2</v>
      </c>
      <c r="Q23" s="16">
        <f t="shared" si="21"/>
        <v>-1.8000000000000016E-2</v>
      </c>
      <c r="R23" s="16">
        <f>R10-F10</f>
        <v>-1.3500000000000068E-2</v>
      </c>
      <c r="S23" s="16">
        <f>S10-G10</f>
        <v>-2.8000000000000025E-2</v>
      </c>
      <c r="T23" s="16">
        <f>T10-H10</f>
        <v>0</v>
      </c>
      <c r="U23" s="16"/>
      <c r="V23" s="16">
        <f>V10-J10</f>
        <v>-2.4499999999999966E-2</v>
      </c>
      <c r="W23" s="16">
        <f>W10-K10</f>
        <v>0</v>
      </c>
      <c r="Y23" s="15">
        <v>85</v>
      </c>
      <c r="Z23" s="16">
        <f t="shared" si="5"/>
        <v>5.0000000000000044E-3</v>
      </c>
      <c r="AA23" s="16">
        <f t="shared" si="11"/>
        <v>1.0499999999999954E-2</v>
      </c>
      <c r="AB23" s="16">
        <f t="shared" si="17"/>
        <v>2.1499999999999964E-2</v>
      </c>
      <c r="AC23" s="16">
        <f t="shared" si="22"/>
        <v>9.4999999999999529E-3</v>
      </c>
      <c r="AD23" s="16">
        <f>AD10-F10</f>
        <v>5.4999999999999494E-3</v>
      </c>
      <c r="AE23" s="16">
        <f>AE10-G10</f>
        <v>1.4000000000000012E-2</v>
      </c>
      <c r="AF23" s="16">
        <f>AF10-H10</f>
        <v>2.5000000000000577E-3</v>
      </c>
      <c r="AG23" s="16"/>
      <c r="AH23" s="16">
        <f>AH10-J10</f>
        <v>1.100000000000001E-2</v>
      </c>
      <c r="AI23" s="16">
        <f>AI10-K10</f>
        <v>-1.0000000000000009E-3</v>
      </c>
      <c r="AK23" s="15">
        <v>85</v>
      </c>
      <c r="AL23" s="16">
        <f t="shared" si="7"/>
        <v>-8.0000000000000071E-3</v>
      </c>
      <c r="AM23" s="16">
        <f t="shared" si="13"/>
        <v>1.4999999999999458E-3</v>
      </c>
      <c r="AN23" s="16">
        <f t="shared" si="19"/>
        <v>1.0000000000000009E-3</v>
      </c>
      <c r="AO23" s="16">
        <f t="shared" si="23"/>
        <v>-8.499999999999952E-3</v>
      </c>
      <c r="AP23" s="16">
        <f>AP10-F10</f>
        <v>4.9999999999994493E-4</v>
      </c>
      <c r="AQ23" s="16">
        <f>AQ10-G10</f>
        <v>0</v>
      </c>
      <c r="AR23" s="16">
        <f>AR10-H10</f>
        <v>-2.0000000000000018E-3</v>
      </c>
      <c r="AS23" s="16"/>
      <c r="AT23" s="16">
        <f>AT10-J10</f>
        <v>-8.499999999999952E-3</v>
      </c>
      <c r="AU23" s="16">
        <f>AU10-K10</f>
        <v>1.5000000000000013E-3</v>
      </c>
    </row>
    <row r="24" spans="1:47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6"/>
      <c r="M24" s="15">
        <v>90</v>
      </c>
      <c r="N24" s="16">
        <f t="shared" si="3"/>
        <v>-6.0000000000000053E-3</v>
      </c>
      <c r="O24" s="16">
        <f t="shared" si="9"/>
        <v>-4.5000000000000595E-3</v>
      </c>
      <c r="P24" s="16">
        <f t="shared" si="15"/>
        <v>-4.0000000000000036E-3</v>
      </c>
      <c r="Q24" s="16">
        <f t="shared" si="21"/>
        <v>1.0000000000000009E-3</v>
      </c>
      <c r="R24" s="16">
        <f>R11-F11</f>
        <v>-3.5000000000000586E-3</v>
      </c>
      <c r="S24" s="16">
        <f>S11-G11</f>
        <v>-1.5000000000000013E-2</v>
      </c>
      <c r="T24" s="16">
        <f>T11-H11</f>
        <v>-2.0000000000000018E-3</v>
      </c>
      <c r="U24" s="16">
        <f>U11-I11</f>
        <v>9.000000000000008E-3</v>
      </c>
      <c r="V24" s="16"/>
      <c r="W24" s="16">
        <f>W11-K11</f>
        <v>-5.0000000000000044E-3</v>
      </c>
      <c r="Y24" s="15">
        <v>90</v>
      </c>
      <c r="Z24" s="16">
        <f t="shared" si="5"/>
        <v>-1.0000000000000009E-3</v>
      </c>
      <c r="AA24" s="16">
        <f t="shared" si="11"/>
        <v>2.4999999999999467E-3</v>
      </c>
      <c r="AB24" s="16">
        <f t="shared" si="17"/>
        <v>-3.0000000000000027E-3</v>
      </c>
      <c r="AC24" s="16">
        <f t="shared" si="22"/>
        <v>1.2499999999999956E-2</v>
      </c>
      <c r="AD24" s="16">
        <f>AD11-F11</f>
        <v>-4.0000000000000036E-3</v>
      </c>
      <c r="AE24" s="16">
        <f>AE11-G11</f>
        <v>1.4000000000000012E-2</v>
      </c>
      <c r="AF24" s="16">
        <f>AF11-H11</f>
        <v>1.0000000000000009E-3</v>
      </c>
      <c r="AG24" s="16">
        <f>AG11-I11</f>
        <v>4.0000000000000036E-3</v>
      </c>
      <c r="AH24" s="16"/>
      <c r="AI24" s="16">
        <f>AI11-K11</f>
        <v>-5.0000000000000044E-4</v>
      </c>
      <c r="AK24" s="15">
        <v>90</v>
      </c>
      <c r="AL24" s="16">
        <f t="shared" si="7"/>
        <v>-6.0000000000000053E-3</v>
      </c>
      <c r="AM24" s="16">
        <f t="shared" si="13"/>
        <v>3.0000000000000027E-3</v>
      </c>
      <c r="AN24" s="16">
        <f t="shared" si="19"/>
        <v>-1.4000000000000012E-2</v>
      </c>
      <c r="AO24" s="16">
        <f t="shared" si="23"/>
        <v>1.2499999999999956E-2</v>
      </c>
      <c r="AP24" s="16">
        <f>AP11-F11</f>
        <v>-7.0000000000000062E-3</v>
      </c>
      <c r="AQ24" s="16">
        <f>AQ11-G11</f>
        <v>2.7000000000000024E-2</v>
      </c>
      <c r="AR24" s="16">
        <f>AR11-H11</f>
        <v>-5.0000000000005596E-4</v>
      </c>
      <c r="AS24" s="16">
        <f>AS11-I11</f>
        <v>4.4499999999999984E-2</v>
      </c>
      <c r="AT24" s="16"/>
      <c r="AU24" s="16">
        <f>AU11-K11</f>
        <v>1.5000000000000013E-3</v>
      </c>
    </row>
    <row r="25" spans="1:47">
      <c r="M25" s="15">
        <v>95</v>
      </c>
      <c r="N25" s="16">
        <f t="shared" si="3"/>
        <v>2.4999999999999467E-3</v>
      </c>
      <c r="O25" s="16">
        <f t="shared" si="9"/>
        <v>3.0000000000000027E-3</v>
      </c>
      <c r="P25" s="16">
        <f t="shared" si="15"/>
        <v>4.0000000000000036E-3</v>
      </c>
      <c r="Q25" s="16">
        <f t="shared" si="21"/>
        <v>3.0000000000000027E-3</v>
      </c>
      <c r="R25" s="16">
        <f>R12-F12</f>
        <v>-2.0000000000000018E-3</v>
      </c>
      <c r="S25" s="16">
        <f>S12-G12</f>
        <v>1.5000000000000013E-2</v>
      </c>
      <c r="T25" s="16">
        <f>T12-H12</f>
        <v>4.4999999999999485E-3</v>
      </c>
      <c r="U25" s="16">
        <f>U12-I12</f>
        <v>1.5000000000000013E-2</v>
      </c>
      <c r="V25" s="16">
        <f>V12-J12</f>
        <v>1.0499999999999954E-2</v>
      </c>
      <c r="W25" s="16"/>
      <c r="Y25" s="15">
        <v>95</v>
      </c>
      <c r="Z25" s="16">
        <f t="shared" si="5"/>
        <v>-1.5000000000000568E-3</v>
      </c>
      <c r="AA25" s="16">
        <f t="shared" si="11"/>
        <v>3.0000000000000027E-3</v>
      </c>
      <c r="AB25" s="16">
        <f t="shared" si="17"/>
        <v>5.0000000000005596E-4</v>
      </c>
      <c r="AC25" s="16">
        <f t="shared" si="22"/>
        <v>-1.5000000000000568E-3</v>
      </c>
      <c r="AD25" s="16">
        <f>AD12-F12</f>
        <v>0</v>
      </c>
      <c r="AE25" s="16">
        <f>AE12-G12</f>
        <v>5.0000000000000044E-3</v>
      </c>
      <c r="AF25" s="16">
        <f>AF12-H12</f>
        <v>1.4999999999999458E-3</v>
      </c>
      <c r="AG25" s="16">
        <f>AG12-I12</f>
        <v>-4.0000000000000036E-3</v>
      </c>
      <c r="AH25" s="16">
        <f>AH12-J12</f>
        <v>-4.5000000000000595E-3</v>
      </c>
      <c r="AI25" s="16"/>
      <c r="AK25" s="15">
        <v>95</v>
      </c>
      <c r="AL25" s="16">
        <f t="shared" si="7"/>
        <v>-2.5000000000000577E-3</v>
      </c>
      <c r="AM25" s="16">
        <f t="shared" si="13"/>
        <v>-5.0000000000005596E-4</v>
      </c>
      <c r="AN25" s="16">
        <f t="shared" si="19"/>
        <v>-1.0000000000000009E-3</v>
      </c>
      <c r="AO25" s="16">
        <f t="shared" si="23"/>
        <v>-1.0000000000000009E-3</v>
      </c>
      <c r="AP25" s="16">
        <f>AP12-F12</f>
        <v>0</v>
      </c>
      <c r="AQ25" s="16">
        <f>AQ12-G12</f>
        <v>4.0000000000000036E-3</v>
      </c>
      <c r="AR25" s="16">
        <f>AR12-H12</f>
        <v>1.4499999999999957E-2</v>
      </c>
      <c r="AS25" s="16">
        <f>AS12-I12</f>
        <v>1.100000000000001E-2</v>
      </c>
      <c r="AT25" s="16">
        <f>AT12-J12</f>
        <v>-2.0000000000000018E-3</v>
      </c>
      <c r="AU25" s="16"/>
    </row>
    <row r="27" spans="1:47">
      <c r="Y27" s="39" t="s">
        <v>21</v>
      </c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K27" s="39" t="s">
        <v>22</v>
      </c>
      <c r="AL27" s="39"/>
      <c r="AM27" s="39"/>
      <c r="AN27" s="39"/>
      <c r="AO27" s="39"/>
      <c r="AP27" s="39"/>
      <c r="AQ27" s="39"/>
      <c r="AR27" s="39"/>
      <c r="AS27" s="39"/>
      <c r="AT27" s="39"/>
      <c r="AU27" s="39"/>
    </row>
    <row r="28" spans="1:47">
      <c r="Y28" s="15"/>
      <c r="Z28" s="15">
        <v>50</v>
      </c>
      <c r="AA28" s="15">
        <v>55</v>
      </c>
      <c r="AB28" s="15">
        <v>60</v>
      </c>
      <c r="AC28" s="15">
        <v>65</v>
      </c>
      <c r="AD28" s="15">
        <v>70</v>
      </c>
      <c r="AE28" s="15">
        <v>75</v>
      </c>
      <c r="AF28" s="15">
        <v>80</v>
      </c>
      <c r="AG28" s="15">
        <v>85</v>
      </c>
      <c r="AH28" s="15">
        <v>90</v>
      </c>
      <c r="AI28" s="15">
        <v>95</v>
      </c>
      <c r="AK28" s="15"/>
      <c r="AL28" s="15">
        <v>50</v>
      </c>
      <c r="AM28" s="15">
        <v>55</v>
      </c>
      <c r="AN28" s="15">
        <v>60</v>
      </c>
      <c r="AO28" s="15">
        <v>65</v>
      </c>
      <c r="AP28" s="15">
        <v>70</v>
      </c>
      <c r="AQ28" s="15">
        <v>75</v>
      </c>
      <c r="AR28" s="15">
        <v>80</v>
      </c>
      <c r="AS28" s="15">
        <v>85</v>
      </c>
      <c r="AT28" s="15">
        <v>90</v>
      </c>
      <c r="AU28" s="15">
        <v>95</v>
      </c>
    </row>
    <row r="29" spans="1:47">
      <c r="Y29" s="15">
        <v>50</v>
      </c>
      <c r="Z29" s="16"/>
      <c r="AA29" s="16">
        <f t="shared" ref="AA29:AI29" si="24">AA3-O3</f>
        <v>2.200000000000002E-2</v>
      </c>
      <c r="AB29" s="16">
        <f t="shared" si="24"/>
        <v>2.7000000000000024E-2</v>
      </c>
      <c r="AC29" s="16">
        <f t="shared" si="24"/>
        <v>5.7000000000000051E-2</v>
      </c>
      <c r="AD29" s="16">
        <f t="shared" si="24"/>
        <v>6.9500000000000006E-2</v>
      </c>
      <c r="AE29" s="16">
        <f t="shared" si="24"/>
        <v>4.9999999999999933E-2</v>
      </c>
      <c r="AF29" s="16">
        <f t="shared" si="24"/>
        <v>-6.4500000000000002E-2</v>
      </c>
      <c r="AG29" s="16">
        <f t="shared" si="24"/>
        <v>6.4999999999999503E-3</v>
      </c>
      <c r="AH29" s="16">
        <f t="shared" si="24"/>
        <v>-1.5499999999999958E-2</v>
      </c>
      <c r="AI29" s="16">
        <f t="shared" si="24"/>
        <v>-3.5000000000000586E-3</v>
      </c>
      <c r="AK29" s="15">
        <v>50</v>
      </c>
      <c r="AL29" s="16"/>
      <c r="AM29" s="16">
        <f t="shared" ref="AM29:AU29" si="25">AM3-O3</f>
        <v>1.0000000000000009E-3</v>
      </c>
      <c r="AN29" s="16">
        <f t="shared" si="25"/>
        <v>-3.9999999999998925E-3</v>
      </c>
      <c r="AO29" s="16">
        <f t="shared" si="25"/>
        <v>9.000000000000008E-3</v>
      </c>
      <c r="AP29" s="16">
        <f t="shared" si="25"/>
        <v>-1.0500000000000065E-2</v>
      </c>
      <c r="AQ29" s="16">
        <f t="shared" si="25"/>
        <v>1.5499999999999958E-2</v>
      </c>
      <c r="AR29" s="16">
        <f t="shared" si="25"/>
        <v>-2.200000000000002E-2</v>
      </c>
      <c r="AS29" s="16">
        <f t="shared" si="25"/>
        <v>-1.1500000000000066E-2</v>
      </c>
      <c r="AT29" s="16">
        <f t="shared" si="25"/>
        <v>-2.5999999999999968E-2</v>
      </c>
      <c r="AU29" s="16">
        <f t="shared" si="25"/>
        <v>-1.8500000000000016E-2</v>
      </c>
    </row>
    <row r="30" spans="1:47">
      <c r="Y30" s="15">
        <v>55</v>
      </c>
      <c r="Z30" s="16">
        <f t="shared" ref="Z30:Z38" si="26">Z4-N4</f>
        <v>-2.8500000000000025E-2</v>
      </c>
      <c r="AA30" s="16"/>
      <c r="AB30" s="16">
        <f t="shared" ref="AB30:AI30" si="27">AB4-P4</f>
        <v>5.2499999999999991E-2</v>
      </c>
      <c r="AC30" s="16">
        <f t="shared" si="27"/>
        <v>7.6499999999999901E-2</v>
      </c>
      <c r="AD30" s="16">
        <f t="shared" si="27"/>
        <v>6.6000000000000059E-2</v>
      </c>
      <c r="AE30" s="16">
        <f t="shared" si="27"/>
        <v>0.11049999999999993</v>
      </c>
      <c r="AF30" s="16">
        <f t="shared" si="27"/>
        <v>-8.8500000000000023E-2</v>
      </c>
      <c r="AG30" s="16">
        <f t="shared" si="27"/>
        <v>1.3499999999999956E-2</v>
      </c>
      <c r="AH30" s="16">
        <f t="shared" si="27"/>
        <v>-1.0500000000000009E-2</v>
      </c>
      <c r="AI30" s="16">
        <f t="shared" si="27"/>
        <v>8.499999999999952E-3</v>
      </c>
      <c r="AK30" s="15">
        <v>55</v>
      </c>
      <c r="AL30" s="16">
        <f t="shared" ref="AL30:AL38" si="28">AL4-N4</f>
        <v>-1.5500000000000069E-2</v>
      </c>
      <c r="AM30" s="16"/>
      <c r="AN30" s="16">
        <f t="shared" ref="AN30:AU30" si="29">AN4-P4</f>
        <v>-4.0000000000000036E-3</v>
      </c>
      <c r="AO30" s="16">
        <f t="shared" si="29"/>
        <v>-2.300000000000002E-2</v>
      </c>
      <c r="AP30" s="16">
        <f t="shared" si="29"/>
        <v>-3.6999999999999977E-2</v>
      </c>
      <c r="AQ30" s="16">
        <f t="shared" si="29"/>
        <v>-4.0000000000000036E-2</v>
      </c>
      <c r="AR30" s="16">
        <f t="shared" si="29"/>
        <v>-8.5000000000000631E-3</v>
      </c>
      <c r="AS30" s="16">
        <f t="shared" si="29"/>
        <v>1.100000000000001E-2</v>
      </c>
      <c r="AT30" s="16">
        <f t="shared" si="29"/>
        <v>1.5000000000000013E-2</v>
      </c>
      <c r="AU30" s="16">
        <f t="shared" si="29"/>
        <v>5.4999999999999494E-3</v>
      </c>
    </row>
    <row r="31" spans="1:47">
      <c r="Y31" s="15">
        <v>60</v>
      </c>
      <c r="Z31" s="16">
        <f t="shared" si="26"/>
        <v>-3.5499999999999976E-2</v>
      </c>
      <c r="AA31" s="16">
        <f t="shared" ref="AA31:AA38" si="30">AA5-O5</f>
        <v>-5.4000000000000048E-2</v>
      </c>
      <c r="AB31" s="16"/>
      <c r="AC31" s="16">
        <f t="shared" ref="AC31:AI31" si="31">AC5-Q5</f>
        <v>5.4999999999999993E-2</v>
      </c>
      <c r="AD31" s="16">
        <f t="shared" si="31"/>
        <v>5.2999999999999936E-2</v>
      </c>
      <c r="AE31" s="16">
        <f t="shared" si="31"/>
        <v>8.550000000000002E-2</v>
      </c>
      <c r="AF31" s="16">
        <f t="shared" si="31"/>
        <v>6.2000000000000055E-2</v>
      </c>
      <c r="AG31" s="16">
        <f t="shared" si="31"/>
        <v>-2.8500000000000025E-2</v>
      </c>
      <c r="AH31" s="16">
        <f t="shared" si="31"/>
        <v>2.300000000000002E-2</v>
      </c>
      <c r="AI31" s="16">
        <f t="shared" si="31"/>
        <v>1.4000000000000012E-2</v>
      </c>
      <c r="AK31" s="15">
        <v>60</v>
      </c>
      <c r="AL31" s="16">
        <f t="shared" si="28"/>
        <v>5.0000000000000044E-3</v>
      </c>
      <c r="AM31" s="16">
        <f t="shared" ref="AM31:AM38" si="32">AM5-O5</f>
        <v>-2.2500000000000075E-2</v>
      </c>
      <c r="AN31" s="16"/>
      <c r="AO31" s="16">
        <f t="shared" ref="AO31:AU31" si="33">AO5-Q5</f>
        <v>2.0000000000000018E-3</v>
      </c>
      <c r="AP31" s="16">
        <f t="shared" si="33"/>
        <v>-1.4500000000000068E-2</v>
      </c>
      <c r="AQ31" s="16">
        <f t="shared" si="33"/>
        <v>-4.5499999999999985E-2</v>
      </c>
      <c r="AR31" s="16">
        <f t="shared" si="33"/>
        <v>-2.0000000000000018E-3</v>
      </c>
      <c r="AS31" s="16">
        <f t="shared" si="33"/>
        <v>1.2499999999999956E-2</v>
      </c>
      <c r="AT31" s="16">
        <f t="shared" si="33"/>
        <v>4.9999999999994493E-4</v>
      </c>
      <c r="AU31" s="16">
        <f t="shared" si="33"/>
        <v>6.4999999999999503E-3</v>
      </c>
    </row>
    <row r="32" spans="1:47">
      <c r="Y32" s="15">
        <v>65</v>
      </c>
      <c r="Z32" s="16">
        <f t="shared" si="26"/>
        <v>3.5000000000000586E-3</v>
      </c>
      <c r="AA32" s="16">
        <f t="shared" si="30"/>
        <v>2.9499999999999971E-2</v>
      </c>
      <c r="AB32" s="16">
        <f t="shared" ref="AB32:AB38" si="34">AB6-P6</f>
        <v>-2.899999999999997E-2</v>
      </c>
      <c r="AC32" s="16"/>
      <c r="AD32" s="16">
        <f t="shared" ref="AD32:AI32" si="35">AD6-R6</f>
        <v>4.5500000000000096E-2</v>
      </c>
      <c r="AE32" s="16">
        <f t="shared" si="35"/>
        <v>5.9499999999999997E-2</v>
      </c>
      <c r="AF32" s="16">
        <f t="shared" si="35"/>
        <v>6.3999999999999946E-2</v>
      </c>
      <c r="AG32" s="16">
        <f t="shared" si="35"/>
        <v>-1.5000000000000013E-2</v>
      </c>
      <c r="AH32" s="16">
        <f t="shared" si="35"/>
        <v>1.9000000000000017E-2</v>
      </c>
      <c r="AI32" s="16">
        <f t="shared" si="35"/>
        <v>1.5000000000000013E-2</v>
      </c>
      <c r="AK32" s="15">
        <v>65</v>
      </c>
      <c r="AL32" s="16">
        <f t="shared" si="28"/>
        <v>2.4000000000000021E-2</v>
      </c>
      <c r="AM32" s="16">
        <f t="shared" si="32"/>
        <v>9.4999999999999529E-3</v>
      </c>
      <c r="AN32" s="16">
        <f t="shared" ref="AN32:AN38" si="36">AN6-P6</f>
        <v>3.5000000000000586E-3</v>
      </c>
      <c r="AO32" s="16"/>
      <c r="AP32" s="16">
        <f t="shared" ref="AP32:AU32" si="37">AP6-R6</f>
        <v>-1.3499999999999956E-2</v>
      </c>
      <c r="AQ32" s="16">
        <f t="shared" si="37"/>
        <v>-3.5499999999999976E-2</v>
      </c>
      <c r="AR32" s="16">
        <f t="shared" si="37"/>
        <v>-9.8000000000000032E-2</v>
      </c>
      <c r="AS32" s="16">
        <f t="shared" si="37"/>
        <v>2.6499999999999968E-2</v>
      </c>
      <c r="AT32" s="16">
        <f t="shared" si="37"/>
        <v>-3.2499999999999973E-2</v>
      </c>
      <c r="AU32" s="16">
        <f t="shared" si="37"/>
        <v>4.0000000000000036E-3</v>
      </c>
    </row>
    <row r="33" spans="25:47">
      <c r="Y33" s="15">
        <v>70</v>
      </c>
      <c r="Z33" s="16">
        <f t="shared" si="26"/>
        <v>5.0499999999999989E-2</v>
      </c>
      <c r="AA33" s="16">
        <f t="shared" si="30"/>
        <v>5.1999999999999935E-2</v>
      </c>
      <c r="AB33" s="16">
        <f t="shared" si="34"/>
        <v>1.4000000000000012E-2</v>
      </c>
      <c r="AC33" s="16">
        <f t="shared" ref="AC33:AC38" si="38">AC7-Q7</f>
        <v>-1.7000000000000015E-2</v>
      </c>
      <c r="AD33" s="16"/>
      <c r="AE33" s="16">
        <f>AE7-S7</f>
        <v>2.8000000000000025E-2</v>
      </c>
      <c r="AF33" s="16">
        <f>AF7-T7</f>
        <v>5.9000000000000052E-2</v>
      </c>
      <c r="AG33" s="16">
        <f>AG7-U7</f>
        <v>5.149999999999999E-2</v>
      </c>
      <c r="AH33" s="16">
        <f>AH7-V7</f>
        <v>-4.0000000000000036E-3</v>
      </c>
      <c r="AI33" s="16">
        <f>AI7-W7</f>
        <v>3.4999999999999476E-3</v>
      </c>
      <c r="AK33" s="15">
        <v>70</v>
      </c>
      <c r="AL33" s="16">
        <f t="shared" si="28"/>
        <v>0</v>
      </c>
      <c r="AM33" s="16">
        <f t="shared" si="32"/>
        <v>4.9999999999994493E-4</v>
      </c>
      <c r="AN33" s="16">
        <f t="shared" si="36"/>
        <v>3.8000000000000034E-2</v>
      </c>
      <c r="AO33" s="16">
        <f t="shared" ref="AO33:AO38" si="39">AO7-Q7</f>
        <v>3.1000000000000028E-2</v>
      </c>
      <c r="AP33" s="16"/>
      <c r="AQ33" s="16">
        <f>AQ7-S7</f>
        <v>-2.7499999999999969E-2</v>
      </c>
      <c r="AR33" s="16">
        <f>AR7-T7</f>
        <v>-1.4000000000000012E-2</v>
      </c>
      <c r="AS33" s="16">
        <f>AS7-U7</f>
        <v>2.9500000000000082E-2</v>
      </c>
      <c r="AT33" s="16">
        <f>AT7-V7</f>
        <v>0</v>
      </c>
      <c r="AU33" s="16">
        <f>AU7-W7</f>
        <v>4.4999999999999485E-3</v>
      </c>
    </row>
    <row r="34" spans="25:47">
      <c r="Y34" s="15">
        <v>75</v>
      </c>
      <c r="Z34" s="16">
        <f t="shared" si="26"/>
        <v>8.6999999999999966E-2</v>
      </c>
      <c r="AA34" s="16">
        <f t="shared" si="30"/>
        <v>7.7500000000000013E-2</v>
      </c>
      <c r="AB34" s="16">
        <f t="shared" si="34"/>
        <v>4.7000000000000042E-2</v>
      </c>
      <c r="AC34" s="16">
        <f t="shared" si="38"/>
        <v>-3.7000000000000033E-2</v>
      </c>
      <c r="AD34" s="16">
        <f>AD8-R8</f>
        <v>-5.1999999999999935E-2</v>
      </c>
      <c r="AE34" s="16"/>
      <c r="AF34" s="16">
        <f>AF8-T8</f>
        <v>2.3500000000000076E-2</v>
      </c>
      <c r="AG34" s="16">
        <f>AG8-U8</f>
        <v>4.5000000000000595E-3</v>
      </c>
      <c r="AH34" s="16">
        <f>AH8-V8</f>
        <v>-3.9500000000000035E-2</v>
      </c>
      <c r="AI34" s="16">
        <f>AI8-W8</f>
        <v>-1.3500000000000012E-2</v>
      </c>
      <c r="AK34" s="15">
        <v>75</v>
      </c>
      <c r="AL34" s="16">
        <f t="shared" si="28"/>
        <v>7.9500000000000015E-2</v>
      </c>
      <c r="AM34" s="16">
        <f t="shared" si="32"/>
        <v>7.0999999999999952E-2</v>
      </c>
      <c r="AN34" s="16">
        <f t="shared" si="36"/>
        <v>2.0000000000000018E-2</v>
      </c>
      <c r="AO34" s="16">
        <f t="shared" si="39"/>
        <v>-3.400000000000003E-2</v>
      </c>
      <c r="AP34" s="16">
        <f>AP8-R8</f>
        <v>-3.0000000000000027E-2</v>
      </c>
      <c r="AQ34" s="16"/>
      <c r="AR34" s="16">
        <f>AR8-T8</f>
        <v>-9.4999999999999529E-3</v>
      </c>
      <c r="AS34" s="16">
        <f>AS8-U8</f>
        <v>-7.2999999999999954E-2</v>
      </c>
      <c r="AT34" s="16">
        <f>AT8-V8</f>
        <v>-5.0000000000005596E-4</v>
      </c>
      <c r="AU34" s="16">
        <f>AU8-W8</f>
        <v>-1.6500000000000015E-2</v>
      </c>
    </row>
    <row r="35" spans="25:47">
      <c r="Y35" s="15">
        <v>80</v>
      </c>
      <c r="Z35" s="16">
        <f t="shared" si="26"/>
        <v>1.7999999999999905E-2</v>
      </c>
      <c r="AA35" s="16">
        <f t="shared" si="30"/>
        <v>-2.9499999999999971E-2</v>
      </c>
      <c r="AB35" s="16">
        <f t="shared" si="34"/>
        <v>3.1000000000000028E-2</v>
      </c>
      <c r="AC35" s="16">
        <f t="shared" si="38"/>
        <v>3.3000000000000029E-2</v>
      </c>
      <c r="AD35" s="16">
        <f>AD9-R9</f>
        <v>-8.5000000000000631E-3</v>
      </c>
      <c r="AE35" s="16">
        <f>AE9-S9</f>
        <v>-4.049999999999998E-2</v>
      </c>
      <c r="AF35" s="16"/>
      <c r="AG35" s="16">
        <f>AG9-U9</f>
        <v>-6.5000000000000613E-3</v>
      </c>
      <c r="AH35" s="16">
        <f>AH9-V9</f>
        <v>-3.0000000000000027E-3</v>
      </c>
      <c r="AI35" s="16">
        <f>AI9-W9</f>
        <v>-1.2000000000000011E-2</v>
      </c>
      <c r="AK35" s="15">
        <v>80</v>
      </c>
      <c r="AL35" s="16">
        <f t="shared" si="28"/>
        <v>1.9999999999999907E-2</v>
      </c>
      <c r="AM35" s="16">
        <f t="shared" si="32"/>
        <v>-2.1499999999999964E-2</v>
      </c>
      <c r="AN35" s="16">
        <f t="shared" si="36"/>
        <v>3.3499999999999974E-2</v>
      </c>
      <c r="AO35" s="16">
        <f t="shared" si="39"/>
        <v>2.6499999999999968E-2</v>
      </c>
      <c r="AP35" s="16">
        <f>AP9-R9</f>
        <v>-3.0000000000000027E-3</v>
      </c>
      <c r="AQ35" s="16">
        <f>AQ9-S9</f>
        <v>-2.9499999999999971E-2</v>
      </c>
      <c r="AR35" s="16"/>
      <c r="AS35" s="16">
        <f>AS9-U9</f>
        <v>-1.3000000000000012E-2</v>
      </c>
      <c r="AT35" s="16">
        <f>AT9-V9</f>
        <v>-1.4500000000000013E-2</v>
      </c>
      <c r="AU35" s="16">
        <f>AU9-W9</f>
        <v>-2.5000000000000022E-3</v>
      </c>
    </row>
    <row r="36" spans="25:47">
      <c r="Y36" s="15">
        <v>85</v>
      </c>
      <c r="Z36" s="16">
        <f t="shared" si="26"/>
        <v>3.0000000000000027E-2</v>
      </c>
      <c r="AA36" s="16">
        <f t="shared" si="30"/>
        <v>1.749999999999996E-2</v>
      </c>
      <c r="AB36" s="16">
        <f t="shared" si="34"/>
        <v>4.049999999999998E-2</v>
      </c>
      <c r="AC36" s="16">
        <f t="shared" si="38"/>
        <v>2.7499999999999969E-2</v>
      </c>
      <c r="AD36" s="16">
        <f>AD10-R10</f>
        <v>1.9000000000000017E-2</v>
      </c>
      <c r="AE36" s="16">
        <f>AE10-S10</f>
        <v>4.2000000000000037E-2</v>
      </c>
      <c r="AF36" s="16">
        <f>AF10-T10</f>
        <v>2.5000000000000577E-3</v>
      </c>
      <c r="AG36" s="16"/>
      <c r="AH36" s="16">
        <f>AH10-V10</f>
        <v>3.5499999999999976E-2</v>
      </c>
      <c r="AI36" s="16">
        <f>AI10-W10</f>
        <v>-1.0000000000000009E-3</v>
      </c>
      <c r="AK36" s="15">
        <v>85</v>
      </c>
      <c r="AL36" s="16">
        <f t="shared" si="28"/>
        <v>1.7000000000000015E-2</v>
      </c>
      <c r="AM36" s="16">
        <f t="shared" si="32"/>
        <v>8.499999999999952E-3</v>
      </c>
      <c r="AN36" s="16">
        <f t="shared" si="36"/>
        <v>2.0000000000000018E-2</v>
      </c>
      <c r="AO36" s="16">
        <f t="shared" si="39"/>
        <v>9.5000000000000639E-3</v>
      </c>
      <c r="AP36" s="16">
        <f>AP10-R10</f>
        <v>1.4000000000000012E-2</v>
      </c>
      <c r="AQ36" s="16">
        <f>AQ10-S10</f>
        <v>2.8000000000000025E-2</v>
      </c>
      <c r="AR36" s="16">
        <f>AR10-T10</f>
        <v>-2.0000000000000018E-3</v>
      </c>
      <c r="AS36" s="16"/>
      <c r="AT36" s="16">
        <f>AT10-V10</f>
        <v>1.6000000000000014E-2</v>
      </c>
      <c r="AU36" s="16">
        <f>AU10-W10</f>
        <v>1.5000000000000013E-3</v>
      </c>
    </row>
    <row r="37" spans="25:47">
      <c r="Y37" s="15">
        <v>90</v>
      </c>
      <c r="Z37" s="16">
        <f t="shared" si="26"/>
        <v>5.0000000000000044E-3</v>
      </c>
      <c r="AA37" s="16">
        <f t="shared" si="30"/>
        <v>7.0000000000000062E-3</v>
      </c>
      <c r="AB37" s="16">
        <f t="shared" si="34"/>
        <v>1.0000000000000009E-3</v>
      </c>
      <c r="AC37" s="16">
        <f t="shared" si="38"/>
        <v>1.1499999999999955E-2</v>
      </c>
      <c r="AD37" s="16">
        <f>AD11-R11</f>
        <v>-4.9999999999994493E-4</v>
      </c>
      <c r="AE37" s="16">
        <f>AE11-S11</f>
        <v>2.9000000000000026E-2</v>
      </c>
      <c r="AF37" s="16">
        <f>AF11-T11</f>
        <v>3.0000000000000027E-3</v>
      </c>
      <c r="AG37" s="16">
        <f>AG11-U11</f>
        <v>-5.0000000000000044E-3</v>
      </c>
      <c r="AH37" s="16"/>
      <c r="AI37" s="16">
        <f>AI11-W11</f>
        <v>4.500000000000004E-3</v>
      </c>
      <c r="AK37" s="15">
        <v>90</v>
      </c>
      <c r="AL37" s="16">
        <f t="shared" si="28"/>
        <v>0</v>
      </c>
      <c r="AM37" s="16">
        <f t="shared" si="32"/>
        <v>7.5000000000000622E-3</v>
      </c>
      <c r="AN37" s="16">
        <f t="shared" si="36"/>
        <v>-1.0000000000000009E-2</v>
      </c>
      <c r="AO37" s="16">
        <f t="shared" si="39"/>
        <v>1.1499999999999955E-2</v>
      </c>
      <c r="AP37" s="16">
        <f>AP11-R11</f>
        <v>-3.4999999999999476E-3</v>
      </c>
      <c r="AQ37" s="16">
        <f>AQ11-S11</f>
        <v>4.2000000000000037E-2</v>
      </c>
      <c r="AR37" s="16">
        <f>AR11-T11</f>
        <v>1.4999999999999458E-3</v>
      </c>
      <c r="AS37" s="16">
        <f>AS11-U11</f>
        <v>3.5499999999999976E-2</v>
      </c>
      <c r="AT37" s="16"/>
      <c r="AU37" s="16">
        <f>AU11-W11</f>
        <v>6.5000000000000058E-3</v>
      </c>
    </row>
    <row r="38" spans="25:47">
      <c r="Y38" s="15">
        <v>95</v>
      </c>
      <c r="Z38" s="16">
        <f t="shared" si="26"/>
        <v>-4.0000000000000036E-3</v>
      </c>
      <c r="AA38" s="16">
        <f t="shared" si="30"/>
        <v>0</v>
      </c>
      <c r="AB38" s="16">
        <f t="shared" si="34"/>
        <v>-3.4999999999999476E-3</v>
      </c>
      <c r="AC38" s="16">
        <f t="shared" si="38"/>
        <v>-4.5000000000000595E-3</v>
      </c>
      <c r="AD38" s="16">
        <f>AD12-R12</f>
        <v>2.0000000000000018E-3</v>
      </c>
      <c r="AE38" s="16">
        <f>AE12-S12</f>
        <v>-1.0000000000000009E-2</v>
      </c>
      <c r="AF38" s="16">
        <f>AF12-T12</f>
        <v>-3.0000000000000027E-3</v>
      </c>
      <c r="AG38" s="16">
        <f>AG12-U12</f>
        <v>-1.9000000000000017E-2</v>
      </c>
      <c r="AH38" s="16">
        <f>AH12-V12</f>
        <v>-1.5000000000000013E-2</v>
      </c>
      <c r="AI38" s="16"/>
      <c r="AK38" s="15">
        <v>95</v>
      </c>
      <c r="AL38" s="16">
        <f t="shared" si="28"/>
        <v>-5.0000000000000044E-3</v>
      </c>
      <c r="AM38" s="16">
        <f t="shared" si="32"/>
        <v>-3.5000000000000586E-3</v>
      </c>
      <c r="AN38" s="16">
        <f t="shared" si="36"/>
        <v>-5.0000000000000044E-3</v>
      </c>
      <c r="AO38" s="16">
        <f t="shared" si="39"/>
        <v>-4.0000000000000036E-3</v>
      </c>
      <c r="AP38" s="16">
        <f>AP12-R12</f>
        <v>2.0000000000000018E-3</v>
      </c>
      <c r="AQ38" s="16">
        <f>AQ12-S12</f>
        <v>-1.100000000000001E-2</v>
      </c>
      <c r="AR38" s="16">
        <f>AR12-T12</f>
        <v>1.0000000000000009E-2</v>
      </c>
      <c r="AS38" s="16">
        <f>AS12-U12</f>
        <v>-4.0000000000000036E-3</v>
      </c>
      <c r="AT38" s="16">
        <f>AT12-V12</f>
        <v>-1.2499999999999956E-2</v>
      </c>
      <c r="AU38" s="16"/>
    </row>
    <row r="40" spans="25:47">
      <c r="AK40" s="39" t="s">
        <v>23</v>
      </c>
      <c r="AL40" s="39"/>
      <c r="AM40" s="39"/>
      <c r="AN40" s="39"/>
      <c r="AO40" s="39"/>
      <c r="AP40" s="39"/>
      <c r="AQ40" s="39"/>
      <c r="AR40" s="39"/>
      <c r="AS40" s="39"/>
      <c r="AT40" s="39"/>
      <c r="AU40" s="39"/>
    </row>
    <row r="41" spans="25:47">
      <c r="AK41" s="15"/>
      <c r="AL41" s="15">
        <v>50</v>
      </c>
      <c r="AM41" s="15">
        <v>55</v>
      </c>
      <c r="AN41" s="15">
        <v>60</v>
      </c>
      <c r="AO41" s="15">
        <v>65</v>
      </c>
      <c r="AP41" s="15">
        <v>70</v>
      </c>
      <c r="AQ41" s="15">
        <v>75</v>
      </c>
      <c r="AR41" s="15">
        <v>80</v>
      </c>
      <c r="AS41" s="15">
        <v>85</v>
      </c>
      <c r="AT41" s="15">
        <v>90</v>
      </c>
      <c r="AU41" s="15">
        <v>95</v>
      </c>
    </row>
    <row r="42" spans="25:47">
      <c r="AK42" s="15">
        <v>50</v>
      </c>
      <c r="AL42" s="16"/>
      <c r="AM42" s="16">
        <f t="shared" ref="AM42:AU42" si="40">AM3-AA3</f>
        <v>-2.1000000000000019E-2</v>
      </c>
      <c r="AN42" s="16">
        <f t="shared" si="40"/>
        <v>-3.0999999999999917E-2</v>
      </c>
      <c r="AO42" s="16">
        <f t="shared" si="40"/>
        <v>-4.8000000000000043E-2</v>
      </c>
      <c r="AP42" s="16">
        <f t="shared" si="40"/>
        <v>-8.0000000000000071E-2</v>
      </c>
      <c r="AQ42" s="16">
        <f t="shared" si="40"/>
        <v>-3.4499999999999975E-2</v>
      </c>
      <c r="AR42" s="16">
        <f t="shared" si="40"/>
        <v>4.2499999999999982E-2</v>
      </c>
      <c r="AS42" s="16">
        <f t="shared" si="40"/>
        <v>-1.8000000000000016E-2</v>
      </c>
      <c r="AT42" s="16">
        <f t="shared" si="40"/>
        <v>-1.0500000000000009E-2</v>
      </c>
      <c r="AU42" s="16">
        <f t="shared" si="40"/>
        <v>-1.4999999999999958E-2</v>
      </c>
    </row>
    <row r="43" spans="25:47">
      <c r="AK43" s="15">
        <v>55</v>
      </c>
      <c r="AL43" s="16">
        <f t="shared" ref="AL43:AL51" si="41">AL4-Z4</f>
        <v>1.2999999999999956E-2</v>
      </c>
      <c r="AM43" s="16"/>
      <c r="AN43" s="16">
        <f t="shared" ref="AN43:AU43" si="42">AN4-AB4</f>
        <v>-5.6499999999999995E-2</v>
      </c>
      <c r="AO43" s="16">
        <f t="shared" si="42"/>
        <v>-9.9499999999999922E-2</v>
      </c>
      <c r="AP43" s="16">
        <f t="shared" si="42"/>
        <v>-0.10300000000000004</v>
      </c>
      <c r="AQ43" s="16">
        <f t="shared" si="42"/>
        <v>-0.15049999999999997</v>
      </c>
      <c r="AR43" s="16">
        <f t="shared" si="42"/>
        <v>7.999999999999996E-2</v>
      </c>
      <c r="AS43" s="16">
        <f t="shared" si="42"/>
        <v>-2.4999999999999467E-3</v>
      </c>
      <c r="AT43" s="16">
        <f t="shared" si="42"/>
        <v>2.5500000000000023E-2</v>
      </c>
      <c r="AU43" s="16">
        <f t="shared" si="42"/>
        <v>-3.0000000000000027E-3</v>
      </c>
    </row>
    <row r="44" spans="25:47">
      <c r="AK44" s="15">
        <v>60</v>
      </c>
      <c r="AL44" s="16">
        <f t="shared" si="41"/>
        <v>4.049999999999998E-2</v>
      </c>
      <c r="AM44" s="16">
        <f t="shared" ref="AM44:AM51" si="43">AM5-AA5</f>
        <v>3.1499999999999972E-2</v>
      </c>
      <c r="AN44" s="16"/>
      <c r="AO44" s="16">
        <f t="shared" ref="AO44:AU44" si="44">AO5-AC5</f>
        <v>-5.2999999999999992E-2</v>
      </c>
      <c r="AP44" s="16">
        <f t="shared" si="44"/>
        <v>-6.7500000000000004E-2</v>
      </c>
      <c r="AQ44" s="16">
        <f t="shared" si="44"/>
        <v>-0.13100000000000001</v>
      </c>
      <c r="AR44" s="16">
        <f t="shared" si="44"/>
        <v>-6.4000000000000057E-2</v>
      </c>
      <c r="AS44" s="16">
        <f t="shared" si="44"/>
        <v>4.0999999999999981E-2</v>
      </c>
      <c r="AT44" s="16">
        <f t="shared" si="44"/>
        <v>-2.2500000000000075E-2</v>
      </c>
      <c r="AU44" s="16">
        <f t="shared" si="44"/>
        <v>-7.5000000000000622E-3</v>
      </c>
    </row>
    <row r="45" spans="25:47">
      <c r="AK45" s="15">
        <v>65</v>
      </c>
      <c r="AL45" s="16">
        <f t="shared" si="41"/>
        <v>2.0499999999999963E-2</v>
      </c>
      <c r="AM45" s="16">
        <f t="shared" si="43"/>
        <v>-2.0000000000000018E-2</v>
      </c>
      <c r="AN45" s="16">
        <f t="shared" ref="AN45:AN51" si="45">AN6-AB6</f>
        <v>3.2500000000000029E-2</v>
      </c>
      <c r="AO45" s="16"/>
      <c r="AP45" s="16">
        <f t="shared" ref="AP45:AU45" si="46">AP6-AD6</f>
        <v>-5.9000000000000052E-2</v>
      </c>
      <c r="AQ45" s="16">
        <f t="shared" si="46"/>
        <v>-9.4999999999999973E-2</v>
      </c>
      <c r="AR45" s="16">
        <f t="shared" si="46"/>
        <v>-0.16199999999999998</v>
      </c>
      <c r="AS45" s="16">
        <f t="shared" si="46"/>
        <v>4.1499999999999981E-2</v>
      </c>
      <c r="AT45" s="16">
        <f t="shared" si="46"/>
        <v>-5.149999999999999E-2</v>
      </c>
      <c r="AU45" s="16">
        <f t="shared" si="46"/>
        <v>-1.100000000000001E-2</v>
      </c>
    </row>
    <row r="46" spans="25:47">
      <c r="AK46" s="15">
        <v>70</v>
      </c>
      <c r="AL46" s="16">
        <f t="shared" si="41"/>
        <v>-5.0499999999999989E-2</v>
      </c>
      <c r="AM46" s="16">
        <f t="shared" si="43"/>
        <v>-5.149999999999999E-2</v>
      </c>
      <c r="AN46" s="16">
        <f t="shared" si="45"/>
        <v>2.4000000000000021E-2</v>
      </c>
      <c r="AO46" s="16">
        <f t="shared" ref="AO46:AO51" si="47">AO7-AC7</f>
        <v>4.8000000000000043E-2</v>
      </c>
      <c r="AP46" s="16"/>
      <c r="AQ46" s="16">
        <f>AQ7-AE7</f>
        <v>-5.5499999999999994E-2</v>
      </c>
      <c r="AR46" s="16">
        <f>AR7-AF7</f>
        <v>-7.3000000000000065E-2</v>
      </c>
      <c r="AS46" s="16">
        <f>AS7-AG7</f>
        <v>-2.1999999999999909E-2</v>
      </c>
      <c r="AT46" s="16">
        <f>AT7-AH7</f>
        <v>4.0000000000000036E-3</v>
      </c>
      <c r="AU46" s="16">
        <f>AU7-AI7</f>
        <v>1.0000000000000009E-3</v>
      </c>
    </row>
    <row r="47" spans="25:47">
      <c r="AK47" s="15">
        <v>75</v>
      </c>
      <c r="AL47" s="16">
        <f t="shared" si="41"/>
        <v>-7.4999999999999512E-3</v>
      </c>
      <c r="AM47" s="16">
        <f t="shared" si="43"/>
        <v>-6.5000000000000613E-3</v>
      </c>
      <c r="AN47" s="16">
        <f t="shared" si="45"/>
        <v>-2.7000000000000024E-2</v>
      </c>
      <c r="AO47" s="16">
        <f t="shared" si="47"/>
        <v>3.0000000000000027E-3</v>
      </c>
      <c r="AP47" s="16">
        <f>AP8-AD8</f>
        <v>2.1999999999999909E-2</v>
      </c>
      <c r="AQ47" s="16"/>
      <c r="AR47" s="16">
        <f>AR8-AF8</f>
        <v>-3.3000000000000029E-2</v>
      </c>
      <c r="AS47" s="16">
        <f>AS8-AG8</f>
        <v>-7.7500000000000013E-2</v>
      </c>
      <c r="AT47" s="16">
        <f>AT8-AH8</f>
        <v>3.8999999999999979E-2</v>
      </c>
      <c r="AU47" s="16">
        <f>AU8-AI8</f>
        <v>-3.0000000000000027E-3</v>
      </c>
    </row>
    <row r="48" spans="25:47">
      <c r="AK48" s="15">
        <v>80</v>
      </c>
      <c r="AL48" s="16">
        <f t="shared" si="41"/>
        <v>2.0000000000000018E-3</v>
      </c>
      <c r="AM48" s="16">
        <f t="shared" si="43"/>
        <v>8.0000000000000071E-3</v>
      </c>
      <c r="AN48" s="16">
        <f t="shared" si="45"/>
        <v>2.4999999999999467E-3</v>
      </c>
      <c r="AO48" s="16">
        <f t="shared" si="47"/>
        <v>-6.5000000000000613E-3</v>
      </c>
      <c r="AP48" s="16">
        <f>AP9-AD9</f>
        <v>5.5000000000000604E-3</v>
      </c>
      <c r="AQ48" s="16">
        <f>AQ9-AE9</f>
        <v>1.100000000000001E-2</v>
      </c>
      <c r="AR48" s="16"/>
      <c r="AS48" s="16">
        <f>AS9-AG9</f>
        <v>-6.4999999999999503E-3</v>
      </c>
      <c r="AT48" s="16">
        <f>AT9-AH9</f>
        <v>-1.150000000000001E-2</v>
      </c>
      <c r="AU48" s="16">
        <f>AU9-AI9</f>
        <v>9.5000000000000084E-3</v>
      </c>
    </row>
    <row r="49" spans="37:47">
      <c r="AK49" s="15">
        <v>85</v>
      </c>
      <c r="AL49" s="16">
        <f t="shared" si="41"/>
        <v>-1.3000000000000012E-2</v>
      </c>
      <c r="AM49" s="16">
        <f t="shared" si="43"/>
        <v>-9.000000000000008E-3</v>
      </c>
      <c r="AN49" s="16">
        <f t="shared" si="45"/>
        <v>-2.0499999999999963E-2</v>
      </c>
      <c r="AO49" s="16">
        <f t="shared" si="47"/>
        <v>-1.7999999999999905E-2</v>
      </c>
      <c r="AP49" s="16">
        <f>AP10-AD10</f>
        <v>-5.0000000000000044E-3</v>
      </c>
      <c r="AQ49" s="16">
        <f>AQ10-AE10</f>
        <v>-1.4000000000000012E-2</v>
      </c>
      <c r="AR49" s="16">
        <f>AR10-AF10</f>
        <v>-4.5000000000000595E-3</v>
      </c>
      <c r="AS49" s="16"/>
      <c r="AT49" s="16">
        <f>AT10-AH10</f>
        <v>-1.9499999999999962E-2</v>
      </c>
      <c r="AU49" s="16">
        <f>AU10-AI10</f>
        <v>2.5000000000000022E-3</v>
      </c>
    </row>
    <row r="50" spans="37:47">
      <c r="AK50" s="15">
        <v>90</v>
      </c>
      <c r="AL50" s="16">
        <f t="shared" si="41"/>
        <v>-5.0000000000000044E-3</v>
      </c>
      <c r="AM50" s="16">
        <f t="shared" si="43"/>
        <v>5.0000000000005596E-4</v>
      </c>
      <c r="AN50" s="16">
        <f t="shared" si="45"/>
        <v>-1.100000000000001E-2</v>
      </c>
      <c r="AO50" s="16">
        <f t="shared" si="47"/>
        <v>0</v>
      </c>
      <c r="AP50" s="16">
        <f>AP11-AD11</f>
        <v>-3.0000000000000027E-3</v>
      </c>
      <c r="AQ50" s="16">
        <f>AQ11-AE11</f>
        <v>1.3000000000000012E-2</v>
      </c>
      <c r="AR50" s="16">
        <f>AR11-AF11</f>
        <v>-1.5000000000000568E-3</v>
      </c>
      <c r="AS50" s="16">
        <f>AS11-AG11</f>
        <v>4.049999999999998E-2</v>
      </c>
      <c r="AT50" s="16"/>
      <c r="AU50" s="16">
        <f>AU11-AI11</f>
        <v>2.0000000000000018E-3</v>
      </c>
    </row>
    <row r="51" spans="37:47">
      <c r="AK51" s="15">
        <v>95</v>
      </c>
      <c r="AL51" s="16">
        <f t="shared" si="41"/>
        <v>-1.0000000000000009E-3</v>
      </c>
      <c r="AM51" s="16">
        <f t="shared" si="43"/>
        <v>-3.5000000000000586E-3</v>
      </c>
      <c r="AN51" s="16">
        <f t="shared" si="45"/>
        <v>-1.5000000000000568E-3</v>
      </c>
      <c r="AO51" s="16">
        <f t="shared" si="47"/>
        <v>5.0000000000005596E-4</v>
      </c>
      <c r="AP51" s="16">
        <f>AP12-AD12</f>
        <v>0</v>
      </c>
      <c r="AQ51" s="16">
        <f>AQ12-AE12</f>
        <v>-1.0000000000000009E-3</v>
      </c>
      <c r="AR51" s="16">
        <f>AR12-AF12</f>
        <v>1.3000000000000012E-2</v>
      </c>
      <c r="AS51" s="16">
        <f>AS12-AG12</f>
        <v>1.5000000000000013E-2</v>
      </c>
      <c r="AT51" s="16">
        <f>AT12-AH12</f>
        <v>2.5000000000000577E-3</v>
      </c>
      <c r="AU51" s="16"/>
    </row>
  </sheetData>
  <mergeCells count="10">
    <mergeCell ref="Y27:AI27"/>
    <mergeCell ref="AK27:AU27"/>
    <mergeCell ref="AK40:AU40"/>
    <mergeCell ref="A1:K1"/>
    <mergeCell ref="M1:W1"/>
    <mergeCell ref="Y1:AI1"/>
    <mergeCell ref="AK1:AU1"/>
    <mergeCell ref="M14:W14"/>
    <mergeCell ref="Y14:AI14"/>
    <mergeCell ref="AK14:AU14"/>
  </mergeCells>
  <conditionalFormatting sqref="B3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W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W25 Z16:AI25 AL16:AU25 Z29:AI38 AL29:AU38 AL42:AU51">
    <cfRule type="cellIs" dxfId="13" priority="7" stopIfTrue="1" operator="lessThan">
      <formula>0</formula>
    </cfRule>
    <cfRule type="cellIs" dxfId="12" priority="8" stopIfTrue="1" operator="greaterThan">
      <formula>0</formula>
    </cfRule>
  </conditionalFormatting>
  <conditionalFormatting sqref="Z3:AI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U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370078740157483" bottom="0.39370078740157483" header="0" footer="0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D7D9-2CD9-4F3B-92A0-A0D7372C94AB}">
  <dimension ref="A1:AU51"/>
  <sheetViews>
    <sheetView topLeftCell="H7" workbookViewId="0">
      <selection activeCell="AK15" sqref="AK15:AU25"/>
    </sheetView>
  </sheetViews>
  <sheetFormatPr defaultRowHeight="13.2"/>
  <cols>
    <col min="1" max="47" width="11.88671875" customWidth="1"/>
  </cols>
  <sheetData>
    <row r="1" spans="1:47">
      <c r="A1" s="39" t="s">
        <v>13</v>
      </c>
      <c r="B1" s="39"/>
      <c r="C1" s="39"/>
      <c r="D1" s="39"/>
      <c r="E1" s="39"/>
      <c r="F1" s="39"/>
      <c r="G1" s="39"/>
      <c r="H1" s="39"/>
      <c r="I1" s="39"/>
      <c r="J1" s="39"/>
      <c r="K1" s="39"/>
      <c r="M1" s="39" t="s">
        <v>14</v>
      </c>
      <c r="N1" s="39"/>
      <c r="O1" s="39"/>
      <c r="P1" s="39"/>
      <c r="Q1" s="39"/>
      <c r="R1" s="39"/>
      <c r="S1" s="39"/>
      <c r="T1" s="39"/>
      <c r="U1" s="39"/>
      <c r="V1" s="39"/>
      <c r="W1" s="39"/>
      <c r="Y1" s="39" t="s">
        <v>15</v>
      </c>
      <c r="Z1" s="39"/>
      <c r="AA1" s="39"/>
      <c r="AB1" s="39"/>
      <c r="AC1" s="39"/>
      <c r="AD1" s="39"/>
      <c r="AE1" s="39"/>
      <c r="AF1" s="39"/>
      <c r="AG1" s="39"/>
      <c r="AH1" s="39"/>
      <c r="AI1" s="39"/>
      <c r="AK1" s="39" t="s">
        <v>16</v>
      </c>
      <c r="AL1" s="39"/>
      <c r="AM1" s="39"/>
      <c r="AN1" s="39"/>
      <c r="AO1" s="39"/>
      <c r="AP1" s="39"/>
      <c r="AQ1" s="39"/>
      <c r="AR1" s="39"/>
      <c r="AS1" s="39"/>
      <c r="AT1" s="39"/>
      <c r="AU1" s="39"/>
    </row>
    <row r="2" spans="1:47">
      <c r="A2" s="15"/>
      <c r="B2" s="15">
        <v>50</v>
      </c>
      <c r="C2" s="15">
        <v>55</v>
      </c>
      <c r="D2" s="15">
        <v>60</v>
      </c>
      <c r="E2" s="15">
        <v>65</v>
      </c>
      <c r="F2" s="15">
        <v>70</v>
      </c>
      <c r="G2" s="15">
        <v>75</v>
      </c>
      <c r="H2" s="15">
        <v>80</v>
      </c>
      <c r="I2" s="15">
        <v>85</v>
      </c>
      <c r="J2" s="15">
        <v>90</v>
      </c>
      <c r="K2" s="15">
        <v>95</v>
      </c>
      <c r="M2" s="15"/>
      <c r="N2" s="15">
        <v>50</v>
      </c>
      <c r="O2" s="15">
        <v>55</v>
      </c>
      <c r="P2" s="15">
        <v>60</v>
      </c>
      <c r="Q2" s="15">
        <v>65</v>
      </c>
      <c r="R2" s="15">
        <v>70</v>
      </c>
      <c r="S2" s="15">
        <v>75</v>
      </c>
      <c r="T2" s="15">
        <v>80</v>
      </c>
      <c r="U2" s="15">
        <v>85</v>
      </c>
      <c r="V2" s="15">
        <v>90</v>
      </c>
      <c r="W2" s="15">
        <v>95</v>
      </c>
      <c r="Y2" s="15"/>
      <c r="Z2" s="15">
        <v>50</v>
      </c>
      <c r="AA2" s="15">
        <v>55</v>
      </c>
      <c r="AB2" s="15">
        <v>60</v>
      </c>
      <c r="AC2" s="15">
        <v>65</v>
      </c>
      <c r="AD2" s="15">
        <v>70</v>
      </c>
      <c r="AE2" s="15">
        <v>75</v>
      </c>
      <c r="AF2" s="15">
        <v>80</v>
      </c>
      <c r="AG2" s="15">
        <v>85</v>
      </c>
      <c r="AH2" s="15">
        <v>90</v>
      </c>
      <c r="AI2" s="15">
        <v>95</v>
      </c>
      <c r="AK2" s="15"/>
      <c r="AL2" s="15">
        <v>50</v>
      </c>
      <c r="AM2" s="15">
        <v>55</v>
      </c>
      <c r="AN2" s="15">
        <v>60</v>
      </c>
      <c r="AO2" s="15">
        <v>65</v>
      </c>
      <c r="AP2" s="15">
        <v>70</v>
      </c>
      <c r="AQ2" s="15">
        <v>75</v>
      </c>
      <c r="AR2" s="15">
        <v>80</v>
      </c>
      <c r="AS2" s="15">
        <v>85</v>
      </c>
      <c r="AT2" s="15">
        <v>90</v>
      </c>
      <c r="AU2" s="15">
        <v>95</v>
      </c>
    </row>
    <row r="3" spans="1:47">
      <c r="A3" s="15">
        <v>50</v>
      </c>
      <c r="B3" s="16"/>
      <c r="C3" s="16">
        <v>0.52449999999999997</v>
      </c>
      <c r="D3" s="16">
        <v>0.54100000000000004</v>
      </c>
      <c r="E3" s="16">
        <v>0.67400000000000004</v>
      </c>
      <c r="F3" s="16">
        <v>0.70650000000000002</v>
      </c>
      <c r="G3" s="16">
        <v>0.68400000000000005</v>
      </c>
      <c r="H3" s="16">
        <v>0.46700000000000003</v>
      </c>
      <c r="I3" s="16">
        <v>0.5605</v>
      </c>
      <c r="J3" s="16">
        <v>0.502</v>
      </c>
      <c r="K3" s="16">
        <v>0.495</v>
      </c>
      <c r="M3" s="15">
        <v>50</v>
      </c>
      <c r="N3" s="16"/>
      <c r="O3" s="16">
        <v>0.50800000000000001</v>
      </c>
      <c r="P3" s="16">
        <v>0.53</v>
      </c>
      <c r="Q3" s="16">
        <v>0.63200000000000001</v>
      </c>
      <c r="R3" s="16">
        <v>0.65600000000000003</v>
      </c>
      <c r="S3" s="16">
        <v>0.65049999999999997</v>
      </c>
      <c r="T3" s="16">
        <v>0.47649999999999998</v>
      </c>
      <c r="U3" s="16">
        <v>0.54749999999999999</v>
      </c>
      <c r="V3" s="16">
        <v>0.50149999999999995</v>
      </c>
      <c r="W3" s="16">
        <v>0.48599999999999999</v>
      </c>
      <c r="Y3" s="15">
        <v>50</v>
      </c>
      <c r="Z3" s="16"/>
      <c r="AA3" s="16">
        <v>0.50949999999999995</v>
      </c>
      <c r="AB3" s="16">
        <v>0.51349999999999996</v>
      </c>
      <c r="AC3" s="16">
        <v>0.64200000000000002</v>
      </c>
      <c r="AD3" s="16">
        <v>0.66549999999999998</v>
      </c>
      <c r="AE3" s="16">
        <v>0.65300000000000002</v>
      </c>
      <c r="AF3" s="16">
        <v>0.47499999999999998</v>
      </c>
      <c r="AG3" s="16">
        <v>0.54149999999999998</v>
      </c>
      <c r="AH3" s="16">
        <v>0.503</v>
      </c>
      <c r="AI3" s="16">
        <v>0.49149999999999999</v>
      </c>
      <c r="AK3" s="15">
        <v>50</v>
      </c>
      <c r="AL3" s="16"/>
      <c r="AM3" s="16">
        <v>0.51100000000000001</v>
      </c>
      <c r="AN3" s="16">
        <v>0.54349999999999998</v>
      </c>
      <c r="AO3" s="16">
        <v>0.67100000000000004</v>
      </c>
      <c r="AP3" s="16">
        <v>0.6855</v>
      </c>
      <c r="AQ3" s="16">
        <v>0.6885</v>
      </c>
      <c r="AR3" s="16">
        <v>0.45600000000000002</v>
      </c>
      <c r="AS3" s="16">
        <v>0.55800000000000005</v>
      </c>
      <c r="AT3" s="16">
        <v>0.50749999999999995</v>
      </c>
      <c r="AU3" s="16">
        <v>0.47749999999999998</v>
      </c>
    </row>
    <row r="4" spans="1:47">
      <c r="A4" s="15">
        <v>55</v>
      </c>
      <c r="B4" s="16">
        <v>0.50549999999999995</v>
      </c>
      <c r="C4" s="16"/>
      <c r="D4" s="16">
        <v>0.51100000000000001</v>
      </c>
      <c r="E4" s="16">
        <v>0.51400000000000001</v>
      </c>
      <c r="F4" s="16">
        <v>0.59299999999999997</v>
      </c>
      <c r="G4" s="16">
        <v>0.60699999999999998</v>
      </c>
      <c r="H4" s="16">
        <v>0.499</v>
      </c>
      <c r="I4" s="16">
        <v>0.50949999999999995</v>
      </c>
      <c r="J4" s="16">
        <v>0.5</v>
      </c>
      <c r="K4" s="16">
        <v>0.501</v>
      </c>
      <c r="M4" s="15">
        <v>55</v>
      </c>
      <c r="N4" s="16">
        <v>0.50900000000000001</v>
      </c>
      <c r="O4" s="16"/>
      <c r="P4" s="16">
        <v>0.51</v>
      </c>
      <c r="Q4" s="16">
        <v>0.50700000000000001</v>
      </c>
      <c r="R4" s="16">
        <v>0.60850000000000004</v>
      </c>
      <c r="S4" s="16">
        <v>0.61850000000000005</v>
      </c>
      <c r="T4" s="16">
        <v>0.47799999999999998</v>
      </c>
      <c r="U4" s="16">
        <v>0.504</v>
      </c>
      <c r="V4" s="16">
        <v>0.48149999999999998</v>
      </c>
      <c r="W4" s="16">
        <v>0.50249999999999995</v>
      </c>
      <c r="Y4" s="15">
        <v>55</v>
      </c>
      <c r="Z4" s="16">
        <v>0.49349999999999999</v>
      </c>
      <c r="AA4" s="16"/>
      <c r="AB4" s="16">
        <v>0.52849999999999997</v>
      </c>
      <c r="AC4" s="16">
        <v>0.54549999999999998</v>
      </c>
      <c r="AD4" s="16">
        <v>0.60950000000000004</v>
      </c>
      <c r="AE4" s="16">
        <v>0.64249999999999996</v>
      </c>
      <c r="AF4" s="16">
        <v>0.47799999999999998</v>
      </c>
      <c r="AG4" s="16">
        <v>0.50900000000000001</v>
      </c>
      <c r="AH4" s="16">
        <v>0.48449999999999999</v>
      </c>
      <c r="AI4" s="16">
        <v>0.50249999999999995</v>
      </c>
      <c r="AK4" s="15">
        <v>55</v>
      </c>
      <c r="AL4" s="16">
        <v>0.50049999999999994</v>
      </c>
      <c r="AM4" s="16"/>
      <c r="AN4" s="16">
        <v>0.48699999999999999</v>
      </c>
      <c r="AO4" s="16">
        <v>0.48199999999999998</v>
      </c>
      <c r="AP4" s="16">
        <v>0.47599999999999998</v>
      </c>
      <c r="AQ4" s="16">
        <v>0.45250000000000001</v>
      </c>
      <c r="AR4" s="16">
        <v>0.52849999999999997</v>
      </c>
      <c r="AS4" s="16">
        <v>0.50149999999999995</v>
      </c>
      <c r="AT4" s="16">
        <v>0.50149999999999995</v>
      </c>
      <c r="AU4" s="16">
        <v>0.499</v>
      </c>
    </row>
    <row r="5" spans="1:47">
      <c r="A5" s="15">
        <v>60</v>
      </c>
      <c r="B5" s="16">
        <v>0.4975</v>
      </c>
      <c r="C5" s="16">
        <v>0.49349999999999999</v>
      </c>
      <c r="D5" s="16"/>
      <c r="E5" s="16">
        <v>0.51349999999999996</v>
      </c>
      <c r="F5" s="16">
        <v>0.51800000000000002</v>
      </c>
      <c r="G5" s="16">
        <v>0.52800000000000002</v>
      </c>
      <c r="H5" s="16">
        <v>0.51300000000000001</v>
      </c>
      <c r="I5" s="16">
        <v>0.496</v>
      </c>
      <c r="J5" s="16">
        <v>0.50900000000000001</v>
      </c>
      <c r="K5" s="16">
        <v>0.499</v>
      </c>
      <c r="M5" s="15">
        <v>60</v>
      </c>
      <c r="N5" s="16">
        <v>0.50049999999999994</v>
      </c>
      <c r="O5" s="16">
        <v>0.501</v>
      </c>
      <c r="P5" s="16"/>
      <c r="Q5" s="16">
        <v>0.53400000000000003</v>
      </c>
      <c r="R5" s="16">
        <v>0.54349999999999998</v>
      </c>
      <c r="S5" s="16">
        <v>0.58650000000000002</v>
      </c>
      <c r="T5" s="16">
        <v>0.50349999999999995</v>
      </c>
      <c r="U5" s="16">
        <v>0.4975</v>
      </c>
      <c r="V5" s="16">
        <v>0.4955</v>
      </c>
      <c r="W5" s="16">
        <v>0.49349999999999999</v>
      </c>
      <c r="Y5" s="15">
        <v>60</v>
      </c>
      <c r="Z5" s="16">
        <v>0.51049999999999995</v>
      </c>
      <c r="AA5" s="16">
        <v>0.4945</v>
      </c>
      <c r="AB5" s="16"/>
      <c r="AC5" s="16">
        <v>0.54500000000000004</v>
      </c>
      <c r="AD5" s="16">
        <v>0.54949999999999999</v>
      </c>
      <c r="AE5" s="16">
        <v>0.57299999999999995</v>
      </c>
      <c r="AF5" s="16">
        <v>0.53400000000000003</v>
      </c>
      <c r="AG5" s="16">
        <v>0.4985</v>
      </c>
      <c r="AH5" s="16">
        <v>0.50949999999999995</v>
      </c>
      <c r="AI5" s="16">
        <v>0.502</v>
      </c>
      <c r="AK5" s="15">
        <v>60</v>
      </c>
      <c r="AL5" s="16">
        <v>0.52300000000000002</v>
      </c>
      <c r="AM5" s="16">
        <v>0.48199999999999998</v>
      </c>
      <c r="AN5" s="16"/>
      <c r="AO5" s="16">
        <v>0.51149999999999995</v>
      </c>
      <c r="AP5" s="16">
        <v>0.4975</v>
      </c>
      <c r="AQ5" s="16">
        <v>0.54449999999999998</v>
      </c>
      <c r="AR5" s="16">
        <v>0.51549999999999996</v>
      </c>
      <c r="AS5" s="16">
        <v>0.4975</v>
      </c>
      <c r="AT5" s="16">
        <v>0.5</v>
      </c>
      <c r="AU5" s="16">
        <v>0.498</v>
      </c>
    </row>
    <row r="6" spans="1:47">
      <c r="A6" s="15">
        <v>65</v>
      </c>
      <c r="B6" s="16">
        <v>0.59750000000000003</v>
      </c>
      <c r="C6" s="16">
        <v>0.59299999999999997</v>
      </c>
      <c r="D6" s="16">
        <v>0.53100000000000003</v>
      </c>
      <c r="E6" s="16"/>
      <c r="F6" s="16">
        <v>0.51949999999999996</v>
      </c>
      <c r="G6" s="16">
        <v>0.62649999999999995</v>
      </c>
      <c r="H6" s="16">
        <v>0.629</v>
      </c>
      <c r="I6" s="16">
        <v>0.50549999999999995</v>
      </c>
      <c r="J6" s="16">
        <v>0.54649999999999999</v>
      </c>
      <c r="K6" s="16">
        <v>0.50700000000000001</v>
      </c>
      <c r="M6" s="15">
        <v>65</v>
      </c>
      <c r="N6" s="16">
        <v>0.61899999999999999</v>
      </c>
      <c r="O6" s="16">
        <v>0.60699999999999998</v>
      </c>
      <c r="P6" s="16">
        <v>0.52400000000000002</v>
      </c>
      <c r="Q6" s="16"/>
      <c r="R6" s="16">
        <v>0.498</v>
      </c>
      <c r="S6" s="16">
        <v>0.57450000000000001</v>
      </c>
      <c r="T6" s="16">
        <v>0.59799999999999998</v>
      </c>
      <c r="U6" s="16">
        <v>0.50049999999999994</v>
      </c>
      <c r="V6" s="16">
        <v>0.53400000000000003</v>
      </c>
      <c r="W6" s="16">
        <v>0.498</v>
      </c>
      <c r="Y6" s="15">
        <v>65</v>
      </c>
      <c r="Z6" s="16">
        <v>0.52200000000000002</v>
      </c>
      <c r="AA6" s="16">
        <v>0.53749999999999998</v>
      </c>
      <c r="AB6" s="16">
        <v>0.4965</v>
      </c>
      <c r="AC6" s="16"/>
      <c r="AD6" s="16">
        <v>0.4995</v>
      </c>
      <c r="AE6" s="16">
        <v>0.57899999999999996</v>
      </c>
      <c r="AF6" s="16">
        <v>0.56850000000000001</v>
      </c>
      <c r="AG6" s="16">
        <v>0.4975</v>
      </c>
      <c r="AH6" s="16">
        <v>0.52700000000000002</v>
      </c>
      <c r="AI6" s="16">
        <v>0.5</v>
      </c>
      <c r="AK6" s="15">
        <v>65</v>
      </c>
      <c r="AL6" s="16">
        <v>0.6905</v>
      </c>
      <c r="AM6" s="16">
        <v>0.67300000000000004</v>
      </c>
      <c r="AN6" s="16">
        <v>0.53200000000000003</v>
      </c>
      <c r="AO6" s="16"/>
      <c r="AP6" s="16">
        <v>0.50800000000000001</v>
      </c>
      <c r="AQ6" s="16">
        <v>0.58299999999999996</v>
      </c>
      <c r="AR6" s="16">
        <v>0.52749999999999997</v>
      </c>
      <c r="AS6" s="16">
        <v>0.5625</v>
      </c>
      <c r="AT6" s="16">
        <v>0.52949999999999997</v>
      </c>
      <c r="AU6" s="16">
        <v>0.496</v>
      </c>
    </row>
    <row r="7" spans="1:47">
      <c r="A7" s="15">
        <v>70</v>
      </c>
      <c r="B7" s="16">
        <v>0.74550000000000005</v>
      </c>
      <c r="C7" s="16">
        <v>0.76149999999999995</v>
      </c>
      <c r="D7" s="16">
        <v>0.61199999999999999</v>
      </c>
      <c r="E7" s="16">
        <v>0.54400000000000004</v>
      </c>
      <c r="F7" s="16"/>
      <c r="G7" s="16">
        <v>0.51800000000000002</v>
      </c>
      <c r="H7" s="16">
        <v>0.54</v>
      </c>
      <c r="I7" s="16">
        <v>0.51800000000000002</v>
      </c>
      <c r="J7" s="16">
        <v>0.4955</v>
      </c>
      <c r="K7" s="16">
        <v>0.50249999999999995</v>
      </c>
      <c r="M7" s="15">
        <v>70</v>
      </c>
      <c r="N7" s="16">
        <v>0.74850000000000005</v>
      </c>
      <c r="O7" s="16">
        <v>0.75549999999999995</v>
      </c>
      <c r="P7" s="16">
        <v>0.67649999999999999</v>
      </c>
      <c r="Q7" s="16">
        <v>0.51800000000000002</v>
      </c>
      <c r="R7" s="16"/>
      <c r="S7" s="16">
        <v>0.52500000000000002</v>
      </c>
      <c r="T7" s="16">
        <v>0.5595</v>
      </c>
      <c r="U7" s="16">
        <v>0.51549999999999996</v>
      </c>
      <c r="V7" s="16">
        <v>0.495</v>
      </c>
      <c r="W7" s="16">
        <v>0.503</v>
      </c>
      <c r="Y7" s="15">
        <v>70</v>
      </c>
      <c r="Z7" s="16">
        <v>0.77849999999999997</v>
      </c>
      <c r="AA7" s="16">
        <v>0.78449999999999998</v>
      </c>
      <c r="AB7" s="16">
        <v>0.60199999999999998</v>
      </c>
      <c r="AC7" s="16">
        <v>0.53900000000000003</v>
      </c>
      <c r="AD7" s="16"/>
      <c r="AE7" s="16">
        <v>0.54049999999999998</v>
      </c>
      <c r="AF7" s="16">
        <v>0.51049999999999995</v>
      </c>
      <c r="AG7" s="16">
        <v>0.50549999999999995</v>
      </c>
      <c r="AH7" s="16">
        <v>0.50449999999999995</v>
      </c>
      <c r="AI7" s="16">
        <v>0.499</v>
      </c>
      <c r="AK7" s="15">
        <v>70</v>
      </c>
      <c r="AL7" s="16">
        <v>0.73750000000000004</v>
      </c>
      <c r="AM7" s="16">
        <v>0.71</v>
      </c>
      <c r="AN7" s="16">
        <v>0.66749999999999998</v>
      </c>
      <c r="AO7" s="16">
        <v>0.53400000000000003</v>
      </c>
      <c r="AP7" s="16"/>
      <c r="AQ7" s="16">
        <v>0.48049999999999998</v>
      </c>
      <c r="AR7" s="16">
        <v>0.50049999999999994</v>
      </c>
      <c r="AS7" s="16">
        <v>0.59299999999999997</v>
      </c>
      <c r="AT7" s="16">
        <v>0.48949999999999999</v>
      </c>
      <c r="AU7" s="16">
        <v>0.52449999999999997</v>
      </c>
    </row>
    <row r="8" spans="1:47">
      <c r="A8" s="15">
        <v>75</v>
      </c>
      <c r="B8" s="16">
        <v>0.64649999999999996</v>
      </c>
      <c r="C8" s="16">
        <v>0.68200000000000005</v>
      </c>
      <c r="D8" s="16">
        <v>0.72350000000000003</v>
      </c>
      <c r="E8" s="16">
        <v>0.60050000000000003</v>
      </c>
      <c r="F8" s="16">
        <v>0.57399999999999995</v>
      </c>
      <c r="G8" s="16"/>
      <c r="H8" s="16">
        <v>0.46600000000000003</v>
      </c>
      <c r="I8" s="16">
        <v>0.4985</v>
      </c>
      <c r="J8" s="16">
        <v>0.51749999999999996</v>
      </c>
      <c r="K8" s="16">
        <v>0.49149999999999999</v>
      </c>
      <c r="M8" s="15">
        <v>75</v>
      </c>
      <c r="N8" s="16">
        <v>0.66800000000000004</v>
      </c>
      <c r="O8" s="16">
        <v>0.73550000000000004</v>
      </c>
      <c r="P8" s="16">
        <v>0.76300000000000001</v>
      </c>
      <c r="Q8" s="16">
        <v>0.621</v>
      </c>
      <c r="R8" s="16">
        <v>0.57899999999999996</v>
      </c>
      <c r="S8" s="16"/>
      <c r="T8" s="16">
        <v>0.505</v>
      </c>
      <c r="U8" s="16">
        <v>0.51800000000000002</v>
      </c>
      <c r="V8" s="16">
        <v>0.52549999999999997</v>
      </c>
      <c r="W8" s="16">
        <v>0.50349999999999995</v>
      </c>
      <c r="Y8" s="15">
        <v>75</v>
      </c>
      <c r="Z8" s="16">
        <v>0.66800000000000004</v>
      </c>
      <c r="AA8" s="16">
        <v>0.73450000000000004</v>
      </c>
      <c r="AB8" s="16">
        <v>0.74450000000000005</v>
      </c>
      <c r="AC8" s="16">
        <v>0.60950000000000004</v>
      </c>
      <c r="AD8" s="16">
        <v>0.57399999999999995</v>
      </c>
      <c r="AE8" s="16"/>
      <c r="AF8" s="16">
        <v>0.52449999999999997</v>
      </c>
      <c r="AG8" s="16">
        <v>0.54800000000000004</v>
      </c>
      <c r="AH8" s="16">
        <v>0.51349999999999996</v>
      </c>
      <c r="AI8" s="16">
        <v>0.497</v>
      </c>
      <c r="AK8" s="15">
        <v>75</v>
      </c>
      <c r="AL8" s="16">
        <v>0.65100000000000002</v>
      </c>
      <c r="AM8" s="16">
        <v>0.69750000000000001</v>
      </c>
      <c r="AN8" s="16">
        <v>0.72550000000000003</v>
      </c>
      <c r="AO8" s="16">
        <v>0.58399999999999996</v>
      </c>
      <c r="AP8" s="16">
        <v>0.57850000000000001</v>
      </c>
      <c r="AQ8" s="16"/>
      <c r="AR8" s="16">
        <v>0.496</v>
      </c>
      <c r="AS8" s="16">
        <v>0.498</v>
      </c>
      <c r="AT8" s="16">
        <v>0.51649999999999996</v>
      </c>
      <c r="AU8" s="16">
        <v>0.4955</v>
      </c>
    </row>
    <row r="9" spans="1:47">
      <c r="A9" s="15">
        <v>80</v>
      </c>
      <c r="B9" s="16">
        <v>0.82250000000000001</v>
      </c>
      <c r="C9" s="16">
        <v>0.77749999999999997</v>
      </c>
      <c r="D9" s="16">
        <v>0.65549999999999997</v>
      </c>
      <c r="E9" s="16">
        <v>0.73650000000000004</v>
      </c>
      <c r="F9" s="16">
        <v>0.6925</v>
      </c>
      <c r="G9" s="16">
        <v>0.54300000000000004</v>
      </c>
      <c r="H9" s="16"/>
      <c r="I9" s="16">
        <v>0.498</v>
      </c>
      <c r="J9" s="16">
        <v>0.49299999999999999</v>
      </c>
      <c r="K9" s="16">
        <v>0.496</v>
      </c>
      <c r="M9" s="15">
        <v>80</v>
      </c>
      <c r="N9" s="16">
        <v>0.79949999999999999</v>
      </c>
      <c r="O9" s="16">
        <v>0.77049999999999996</v>
      </c>
      <c r="P9" s="16">
        <v>0.64200000000000002</v>
      </c>
      <c r="Q9" s="16">
        <v>0.69899999999999995</v>
      </c>
      <c r="R9" s="16">
        <v>0.66200000000000003</v>
      </c>
      <c r="S9" s="16">
        <v>0.55500000000000005</v>
      </c>
      <c r="T9" s="16"/>
      <c r="U9" s="16">
        <v>0.49</v>
      </c>
      <c r="V9" s="16">
        <v>0.495</v>
      </c>
      <c r="W9" s="16">
        <v>0.4985</v>
      </c>
      <c r="Y9" s="15">
        <v>80</v>
      </c>
      <c r="Z9" s="16">
        <v>0.85299999999999998</v>
      </c>
      <c r="AA9" s="16">
        <v>0.75449999999999995</v>
      </c>
      <c r="AB9" s="16">
        <v>0.65900000000000003</v>
      </c>
      <c r="AC9" s="16">
        <v>0.74350000000000005</v>
      </c>
      <c r="AD9" s="16">
        <v>0.72599999999999998</v>
      </c>
      <c r="AE9" s="16">
        <v>0.5665</v>
      </c>
      <c r="AF9" s="16"/>
      <c r="AG9" s="16">
        <v>0.50749999999999995</v>
      </c>
      <c r="AH9" s="16">
        <v>0.497</v>
      </c>
      <c r="AI9" s="16">
        <v>0.50049999999999994</v>
      </c>
      <c r="AK9" s="15">
        <v>80</v>
      </c>
      <c r="AL9" s="16">
        <v>0.85650000000000004</v>
      </c>
      <c r="AM9" s="16">
        <v>0.755</v>
      </c>
      <c r="AN9" s="16">
        <v>0.67100000000000004</v>
      </c>
      <c r="AO9" s="16">
        <v>0.73499999999999999</v>
      </c>
      <c r="AP9" s="16">
        <v>0.72150000000000003</v>
      </c>
      <c r="AQ9" s="16">
        <v>0.55049999999999999</v>
      </c>
      <c r="AR9" s="16"/>
      <c r="AS9" s="16">
        <v>0.49349999999999999</v>
      </c>
      <c r="AT9" s="16">
        <v>0.49199999999999999</v>
      </c>
      <c r="AU9" s="16">
        <v>0.4985</v>
      </c>
    </row>
    <row r="10" spans="1:47">
      <c r="A10" s="15">
        <v>85</v>
      </c>
      <c r="B10" s="16">
        <v>0.79400000000000004</v>
      </c>
      <c r="C10" s="16">
        <v>0.76300000000000001</v>
      </c>
      <c r="D10" s="16">
        <v>0.8105</v>
      </c>
      <c r="E10" s="16">
        <v>0.76849999999999996</v>
      </c>
      <c r="F10" s="16">
        <v>0.64749999999999996</v>
      </c>
      <c r="G10" s="16">
        <v>0.70499999999999996</v>
      </c>
      <c r="H10" s="16">
        <v>0.53700000000000003</v>
      </c>
      <c r="I10" s="16"/>
      <c r="J10" s="16">
        <v>0.51400000000000001</v>
      </c>
      <c r="K10" s="16">
        <v>0.5</v>
      </c>
      <c r="M10" s="15">
        <v>85</v>
      </c>
      <c r="N10" s="16">
        <v>0.8105</v>
      </c>
      <c r="O10" s="16">
        <v>0.77800000000000002</v>
      </c>
      <c r="P10" s="16">
        <v>0.83399999999999996</v>
      </c>
      <c r="Q10" s="16">
        <v>0.73550000000000004</v>
      </c>
      <c r="R10" s="16">
        <v>0.64400000000000002</v>
      </c>
      <c r="S10" s="16">
        <v>0.70850000000000002</v>
      </c>
      <c r="T10" s="16">
        <v>0.54249999999999998</v>
      </c>
      <c r="U10" s="16"/>
      <c r="V10" s="16">
        <v>0.50849999999999995</v>
      </c>
      <c r="W10" s="16">
        <v>0.50049999999999994</v>
      </c>
      <c r="Y10" s="15">
        <v>85</v>
      </c>
      <c r="Z10" s="16">
        <v>0.81699999999999995</v>
      </c>
      <c r="AA10" s="16">
        <v>0.76500000000000001</v>
      </c>
      <c r="AB10" s="16">
        <v>0.85050000000000003</v>
      </c>
      <c r="AC10" s="16">
        <v>0.76849999999999996</v>
      </c>
      <c r="AD10" s="16">
        <v>0.64449999999999996</v>
      </c>
      <c r="AE10" s="16">
        <v>0.73299999999999998</v>
      </c>
      <c r="AF10" s="16">
        <v>0.58499999999999996</v>
      </c>
      <c r="AG10" s="16"/>
      <c r="AH10" s="16">
        <v>0.53349999999999997</v>
      </c>
      <c r="AI10" s="16">
        <v>0.50049999999999994</v>
      </c>
      <c r="AK10" s="15">
        <v>85</v>
      </c>
      <c r="AL10" s="16">
        <v>0.8075</v>
      </c>
      <c r="AM10" s="16">
        <v>0.76749999999999996</v>
      </c>
      <c r="AN10" s="16">
        <v>0.81399999999999995</v>
      </c>
      <c r="AO10" s="16">
        <v>0.76</v>
      </c>
      <c r="AP10" s="16">
        <v>0.64600000000000002</v>
      </c>
      <c r="AQ10" s="16">
        <v>0.71050000000000002</v>
      </c>
      <c r="AR10" s="16">
        <v>0.56899999999999995</v>
      </c>
      <c r="AS10" s="16"/>
      <c r="AT10" s="16">
        <v>0.52700000000000002</v>
      </c>
      <c r="AU10" s="16">
        <v>0.4985</v>
      </c>
    </row>
    <row r="11" spans="1:47">
      <c r="A11" s="15">
        <v>90</v>
      </c>
      <c r="B11" s="16">
        <v>0.87949999999999995</v>
      </c>
      <c r="C11" s="16">
        <v>0.89349999999999996</v>
      </c>
      <c r="D11" s="16">
        <v>0.82250000000000001</v>
      </c>
      <c r="E11" s="16">
        <v>0.86899999999999999</v>
      </c>
      <c r="F11" s="16">
        <v>0.748</v>
      </c>
      <c r="G11" s="16">
        <v>0.83650000000000002</v>
      </c>
      <c r="H11" s="16">
        <v>0.61</v>
      </c>
      <c r="I11" s="16">
        <v>0.66100000000000003</v>
      </c>
      <c r="J11" s="16"/>
      <c r="K11" s="16">
        <v>0.49049999999999999</v>
      </c>
      <c r="M11" s="15">
        <v>90</v>
      </c>
      <c r="N11" s="16">
        <v>0.86799999999999999</v>
      </c>
      <c r="O11" s="16">
        <v>0.87549999999999994</v>
      </c>
      <c r="P11" s="16">
        <v>0.82199999999999995</v>
      </c>
      <c r="Q11" s="16">
        <v>0.86799999999999999</v>
      </c>
      <c r="R11" s="16">
        <v>0.74199999999999999</v>
      </c>
      <c r="S11" s="16">
        <v>0.85199999999999998</v>
      </c>
      <c r="T11" s="16">
        <v>0.60550000000000004</v>
      </c>
      <c r="U11" s="16">
        <v>0.65500000000000003</v>
      </c>
      <c r="V11" s="16"/>
      <c r="W11" s="16">
        <v>0.48899999999999999</v>
      </c>
      <c r="Y11" s="15">
        <v>90</v>
      </c>
      <c r="Z11" s="16">
        <v>0.89449999999999996</v>
      </c>
      <c r="AA11" s="16">
        <v>0.90649999999999997</v>
      </c>
      <c r="AB11" s="16">
        <v>0.83850000000000002</v>
      </c>
      <c r="AC11" s="16">
        <v>0.89449999999999996</v>
      </c>
      <c r="AD11" s="16">
        <v>0.76200000000000001</v>
      </c>
      <c r="AE11" s="16">
        <v>0.85150000000000003</v>
      </c>
      <c r="AF11" s="16">
        <v>0.61550000000000005</v>
      </c>
      <c r="AG11" s="16">
        <v>0.67</v>
      </c>
      <c r="AH11" s="16"/>
      <c r="AI11" s="16">
        <v>0.497</v>
      </c>
      <c r="AK11" s="15">
        <v>90</v>
      </c>
      <c r="AL11" s="16">
        <v>0.90549999999999997</v>
      </c>
      <c r="AM11" s="16">
        <v>0.91200000000000003</v>
      </c>
      <c r="AN11" s="16">
        <v>0.84250000000000003</v>
      </c>
      <c r="AO11" s="16">
        <v>0.88800000000000001</v>
      </c>
      <c r="AP11" s="16">
        <v>0.76649999999999996</v>
      </c>
      <c r="AQ11" s="16">
        <v>0.85050000000000003</v>
      </c>
      <c r="AR11" s="16">
        <v>0.623</v>
      </c>
      <c r="AS11" s="16">
        <v>0.6915</v>
      </c>
      <c r="AT11" s="16"/>
      <c r="AU11" s="16">
        <v>0.49399999999999999</v>
      </c>
    </row>
    <row r="12" spans="1:47">
      <c r="A12" s="15">
        <v>95</v>
      </c>
      <c r="B12" s="16">
        <v>0.93500000000000005</v>
      </c>
      <c r="C12" s="16">
        <v>0.9345</v>
      </c>
      <c r="D12" s="16">
        <v>0.93049999999999999</v>
      </c>
      <c r="E12" s="16">
        <v>0.91900000000000004</v>
      </c>
      <c r="F12" s="16">
        <v>0.88349999999999995</v>
      </c>
      <c r="G12" s="16">
        <v>0.86750000000000005</v>
      </c>
      <c r="H12" s="16">
        <v>0.79200000000000004</v>
      </c>
      <c r="I12" s="16">
        <v>0.69750000000000001</v>
      </c>
      <c r="J12" s="16">
        <v>0.61099999999999999</v>
      </c>
      <c r="K12" s="16"/>
      <c r="M12" s="15">
        <v>95</v>
      </c>
      <c r="N12" s="16">
        <v>0.94450000000000001</v>
      </c>
      <c r="O12" s="16">
        <v>0.94</v>
      </c>
      <c r="P12" s="16">
        <v>0.93200000000000005</v>
      </c>
      <c r="Q12" s="16">
        <v>0.91</v>
      </c>
      <c r="R12" s="16">
        <v>0.89500000000000002</v>
      </c>
      <c r="S12" s="16">
        <v>0.86499999999999999</v>
      </c>
      <c r="T12" s="16">
        <v>0.77849999999999997</v>
      </c>
      <c r="U12" s="16">
        <v>0.70250000000000001</v>
      </c>
      <c r="V12" s="16">
        <v>0.60650000000000004</v>
      </c>
      <c r="W12" s="16"/>
      <c r="Y12" s="15">
        <v>95</v>
      </c>
      <c r="Z12" s="16">
        <v>0.94199999999999995</v>
      </c>
      <c r="AA12" s="16">
        <v>0.93899999999999995</v>
      </c>
      <c r="AB12" s="16">
        <v>0.9365</v>
      </c>
      <c r="AC12" s="16">
        <v>0.91949999999999998</v>
      </c>
      <c r="AD12" s="16">
        <v>0.89900000000000002</v>
      </c>
      <c r="AE12" s="16">
        <v>0.86299999999999999</v>
      </c>
      <c r="AF12" s="16">
        <v>0.79949999999999999</v>
      </c>
      <c r="AG12" s="16">
        <v>0.69299999999999995</v>
      </c>
      <c r="AH12" s="16">
        <v>0.60650000000000004</v>
      </c>
      <c r="AI12" s="16"/>
      <c r="AK12" s="15">
        <v>95</v>
      </c>
      <c r="AL12" s="16">
        <v>0.94199999999999995</v>
      </c>
      <c r="AM12" s="16">
        <v>0.9385</v>
      </c>
      <c r="AN12" s="16">
        <v>0.94199999999999995</v>
      </c>
      <c r="AO12" s="16">
        <v>0.92949999999999999</v>
      </c>
      <c r="AP12" s="16">
        <v>0.90549999999999997</v>
      </c>
      <c r="AQ12" s="16">
        <v>0.87150000000000005</v>
      </c>
      <c r="AR12" s="16">
        <v>0.80649999999999999</v>
      </c>
      <c r="AS12" s="16">
        <v>0.72399999999999998</v>
      </c>
      <c r="AT12" s="16">
        <v>0.622</v>
      </c>
      <c r="AU12" s="16"/>
    </row>
    <row r="14" spans="1:4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39" t="s">
        <v>18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Y14" s="39" t="s">
        <v>19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K14" s="39" t="s">
        <v>20</v>
      </c>
      <c r="AL14" s="39"/>
      <c r="AM14" s="39"/>
      <c r="AN14" s="39"/>
      <c r="AO14" s="39"/>
      <c r="AP14" s="39"/>
      <c r="AQ14" s="39"/>
      <c r="AR14" s="39"/>
      <c r="AS14" s="39"/>
      <c r="AT14" s="39"/>
      <c r="AU14" s="39"/>
    </row>
    <row r="15" spans="1:47">
      <c r="A15" s="1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5"/>
      <c r="N15" s="15">
        <v>50</v>
      </c>
      <c r="O15" s="15">
        <v>55</v>
      </c>
      <c r="P15" s="15">
        <v>60</v>
      </c>
      <c r="Q15" s="15">
        <v>65</v>
      </c>
      <c r="R15" s="15">
        <v>70</v>
      </c>
      <c r="S15" s="15">
        <v>75</v>
      </c>
      <c r="T15" s="15">
        <v>80</v>
      </c>
      <c r="U15" s="15">
        <v>85</v>
      </c>
      <c r="V15" s="15">
        <v>90</v>
      </c>
      <c r="W15" s="15">
        <v>95</v>
      </c>
      <c r="Y15" s="15"/>
      <c r="Z15" s="15">
        <v>50</v>
      </c>
      <c r="AA15" s="15">
        <v>55</v>
      </c>
      <c r="AB15" s="15">
        <v>60</v>
      </c>
      <c r="AC15" s="15">
        <v>65</v>
      </c>
      <c r="AD15" s="15">
        <v>70</v>
      </c>
      <c r="AE15" s="15">
        <v>75</v>
      </c>
      <c r="AF15" s="15">
        <v>80</v>
      </c>
      <c r="AG15" s="15">
        <v>85</v>
      </c>
      <c r="AH15" s="15">
        <v>90</v>
      </c>
      <c r="AI15" s="15">
        <v>95</v>
      </c>
      <c r="AK15" s="15"/>
      <c r="AL15" s="15">
        <v>50</v>
      </c>
      <c r="AM15" s="15">
        <v>55</v>
      </c>
      <c r="AN15" s="15">
        <v>60</v>
      </c>
      <c r="AO15" s="15">
        <v>65</v>
      </c>
      <c r="AP15" s="15">
        <v>70</v>
      </c>
      <c r="AQ15" s="15">
        <v>75</v>
      </c>
      <c r="AR15" s="15">
        <v>80</v>
      </c>
      <c r="AS15" s="15">
        <v>85</v>
      </c>
      <c r="AT15" s="15">
        <v>90</v>
      </c>
      <c r="AU15" s="15">
        <v>95</v>
      </c>
    </row>
    <row r="16" spans="1:47">
      <c r="A16" s="1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5">
        <v>50</v>
      </c>
      <c r="N16" s="16"/>
      <c r="O16" s="16">
        <f t="shared" ref="O16:W16" si="0">O3-C3</f>
        <v>-1.6499999999999959E-2</v>
      </c>
      <c r="P16" s="16">
        <f t="shared" si="0"/>
        <v>-1.100000000000001E-2</v>
      </c>
      <c r="Q16" s="16">
        <f t="shared" si="0"/>
        <v>-4.2000000000000037E-2</v>
      </c>
      <c r="R16" s="16">
        <f t="shared" si="0"/>
        <v>-5.0499999999999989E-2</v>
      </c>
      <c r="S16" s="16">
        <f t="shared" si="0"/>
        <v>-3.3500000000000085E-2</v>
      </c>
      <c r="T16" s="16">
        <f t="shared" si="0"/>
        <v>9.4999999999999529E-3</v>
      </c>
      <c r="U16" s="16">
        <f t="shared" si="0"/>
        <v>-1.3000000000000012E-2</v>
      </c>
      <c r="V16" s="16">
        <f t="shared" si="0"/>
        <v>-5.0000000000005596E-4</v>
      </c>
      <c r="W16" s="16">
        <f t="shared" si="0"/>
        <v>-9.000000000000008E-3</v>
      </c>
      <c r="Y16" s="15">
        <v>50</v>
      </c>
      <c r="Z16" s="16"/>
      <c r="AA16" s="16">
        <f t="shared" ref="AA16:AI16" si="1">AA3-C3</f>
        <v>-1.5000000000000013E-2</v>
      </c>
      <c r="AB16" s="16">
        <f t="shared" si="1"/>
        <v>-2.750000000000008E-2</v>
      </c>
      <c r="AC16" s="16">
        <f t="shared" si="1"/>
        <v>-3.2000000000000028E-2</v>
      </c>
      <c r="AD16" s="16">
        <f t="shared" si="1"/>
        <v>-4.1000000000000036E-2</v>
      </c>
      <c r="AE16" s="16">
        <f t="shared" si="1"/>
        <v>-3.1000000000000028E-2</v>
      </c>
      <c r="AF16" s="16">
        <f t="shared" si="1"/>
        <v>7.9999999999999516E-3</v>
      </c>
      <c r="AG16" s="16">
        <f t="shared" si="1"/>
        <v>-1.9000000000000017E-2</v>
      </c>
      <c r="AH16" s="16">
        <f t="shared" si="1"/>
        <v>1.0000000000000009E-3</v>
      </c>
      <c r="AI16" s="16">
        <f t="shared" si="1"/>
        <v>-3.5000000000000031E-3</v>
      </c>
      <c r="AK16" s="15">
        <v>50</v>
      </c>
      <c r="AL16" s="16"/>
      <c r="AM16" s="16">
        <f t="shared" ref="AM16:AU16" si="2">AM3-C3</f>
        <v>-1.3499999999999956E-2</v>
      </c>
      <c r="AN16" s="16">
        <f t="shared" si="2"/>
        <v>2.4999999999999467E-3</v>
      </c>
      <c r="AO16" s="16">
        <f t="shared" si="2"/>
        <v>-3.0000000000000027E-3</v>
      </c>
      <c r="AP16" s="16">
        <f t="shared" si="2"/>
        <v>-2.1000000000000019E-2</v>
      </c>
      <c r="AQ16" s="16">
        <f t="shared" si="2"/>
        <v>4.4999999999999485E-3</v>
      </c>
      <c r="AR16" s="16">
        <f t="shared" si="2"/>
        <v>-1.100000000000001E-2</v>
      </c>
      <c r="AS16" s="16">
        <f t="shared" si="2"/>
        <v>-2.4999999999999467E-3</v>
      </c>
      <c r="AT16" s="16">
        <f t="shared" si="2"/>
        <v>5.4999999999999494E-3</v>
      </c>
      <c r="AU16" s="16">
        <f t="shared" si="2"/>
        <v>-1.7500000000000016E-2</v>
      </c>
    </row>
    <row r="17" spans="1:47">
      <c r="A17" s="1"/>
      <c r="B17" s="16"/>
      <c r="C17" s="16"/>
      <c r="D17" s="16"/>
      <c r="E17" s="16"/>
      <c r="F17" s="16"/>
      <c r="G17" s="16"/>
      <c r="H17" s="16"/>
      <c r="I17" s="16"/>
      <c r="J17" s="16"/>
      <c r="K17" s="16"/>
      <c r="M17" s="15">
        <v>55</v>
      </c>
      <c r="N17" s="16">
        <f t="shared" ref="N17:N25" si="3">N4-B4</f>
        <v>3.5000000000000586E-3</v>
      </c>
      <c r="O17" s="16"/>
      <c r="P17" s="16">
        <f t="shared" ref="P17:W17" si="4">P4-D4</f>
        <v>-1.0000000000000009E-3</v>
      </c>
      <c r="Q17" s="16">
        <f t="shared" si="4"/>
        <v>-7.0000000000000062E-3</v>
      </c>
      <c r="R17" s="16">
        <f t="shared" si="4"/>
        <v>1.5500000000000069E-2</v>
      </c>
      <c r="S17" s="16">
        <f t="shared" si="4"/>
        <v>1.1500000000000066E-2</v>
      </c>
      <c r="T17" s="16">
        <f t="shared" si="4"/>
        <v>-2.1000000000000019E-2</v>
      </c>
      <c r="U17" s="16">
        <f t="shared" si="4"/>
        <v>-5.4999999999999494E-3</v>
      </c>
      <c r="V17" s="16">
        <f t="shared" si="4"/>
        <v>-1.8500000000000016E-2</v>
      </c>
      <c r="W17" s="16">
        <f t="shared" si="4"/>
        <v>1.4999999999999458E-3</v>
      </c>
      <c r="Y17" s="15">
        <v>55</v>
      </c>
      <c r="Z17" s="16">
        <f t="shared" ref="Z17:Z25" si="5">Z4-B4</f>
        <v>-1.1999999999999955E-2</v>
      </c>
      <c r="AA17" s="16"/>
      <c r="AB17" s="16">
        <f t="shared" ref="AB17:AI17" si="6">AB4-D4</f>
        <v>1.749999999999996E-2</v>
      </c>
      <c r="AC17" s="16">
        <f t="shared" si="6"/>
        <v>3.1499999999999972E-2</v>
      </c>
      <c r="AD17" s="16">
        <f t="shared" si="6"/>
        <v>1.650000000000007E-2</v>
      </c>
      <c r="AE17" s="16">
        <f t="shared" si="6"/>
        <v>3.5499999999999976E-2</v>
      </c>
      <c r="AF17" s="16">
        <f t="shared" si="6"/>
        <v>-2.1000000000000019E-2</v>
      </c>
      <c r="AG17" s="16">
        <f t="shared" si="6"/>
        <v>-4.9999999999994493E-4</v>
      </c>
      <c r="AH17" s="16">
        <f t="shared" si="6"/>
        <v>-1.5500000000000014E-2</v>
      </c>
      <c r="AI17" s="16">
        <f t="shared" si="6"/>
        <v>1.4999999999999458E-3</v>
      </c>
      <c r="AK17" s="15">
        <v>55</v>
      </c>
      <c r="AL17" s="16">
        <f t="shared" ref="AL17:AL25" si="7">AL4-B4</f>
        <v>-5.0000000000000044E-3</v>
      </c>
      <c r="AM17" s="16"/>
      <c r="AN17" s="16">
        <f t="shared" ref="AN17:AU17" si="8">AN4-D4</f>
        <v>-2.4000000000000021E-2</v>
      </c>
      <c r="AO17" s="16">
        <f t="shared" si="8"/>
        <v>-3.2000000000000028E-2</v>
      </c>
      <c r="AP17" s="16">
        <f t="shared" si="8"/>
        <v>-0.11699999999999999</v>
      </c>
      <c r="AQ17" s="16">
        <f t="shared" si="8"/>
        <v>-0.15449999999999997</v>
      </c>
      <c r="AR17" s="16">
        <f t="shared" si="8"/>
        <v>2.9499999999999971E-2</v>
      </c>
      <c r="AS17" s="16">
        <f t="shared" si="8"/>
        <v>-8.0000000000000071E-3</v>
      </c>
      <c r="AT17" s="16">
        <f t="shared" si="8"/>
        <v>1.4999999999999458E-3</v>
      </c>
      <c r="AU17" s="16">
        <f t="shared" si="8"/>
        <v>-2.0000000000000018E-3</v>
      </c>
    </row>
    <row r="18" spans="1:47">
      <c r="A18" s="1"/>
      <c r="B18" s="16"/>
      <c r="C18" s="16"/>
      <c r="D18" s="16"/>
      <c r="E18" s="16"/>
      <c r="F18" s="16"/>
      <c r="G18" s="16"/>
      <c r="H18" s="16"/>
      <c r="I18" s="16"/>
      <c r="J18" s="16"/>
      <c r="K18" s="16"/>
      <c r="M18" s="15">
        <v>60</v>
      </c>
      <c r="N18" s="16">
        <f t="shared" si="3"/>
        <v>2.9999999999999472E-3</v>
      </c>
      <c r="O18" s="16">
        <f t="shared" ref="O18:O25" si="9">O5-C5</f>
        <v>7.5000000000000067E-3</v>
      </c>
      <c r="P18" s="16"/>
      <c r="Q18" s="16">
        <f t="shared" ref="Q18:W18" si="10">Q5-E5</f>
        <v>2.0500000000000074E-2</v>
      </c>
      <c r="R18" s="16">
        <f t="shared" si="10"/>
        <v>2.5499999999999967E-2</v>
      </c>
      <c r="S18" s="16">
        <f t="shared" si="10"/>
        <v>5.8499999999999996E-2</v>
      </c>
      <c r="T18" s="16">
        <f t="shared" si="10"/>
        <v>-9.5000000000000639E-3</v>
      </c>
      <c r="U18" s="16">
        <f t="shared" si="10"/>
        <v>1.5000000000000013E-3</v>
      </c>
      <c r="V18" s="16">
        <f t="shared" si="10"/>
        <v>-1.3500000000000012E-2</v>
      </c>
      <c r="W18" s="16">
        <f t="shared" si="10"/>
        <v>-5.5000000000000049E-3</v>
      </c>
      <c r="Y18" s="15">
        <v>60</v>
      </c>
      <c r="Z18" s="16">
        <f t="shared" si="5"/>
        <v>1.2999999999999956E-2</v>
      </c>
      <c r="AA18" s="16">
        <f t="shared" ref="AA18:AA25" si="11">AA5-C5</f>
        <v>1.0000000000000009E-3</v>
      </c>
      <c r="AB18" s="16"/>
      <c r="AC18" s="16">
        <f t="shared" ref="AC18:AI18" si="12">AC5-E5</f>
        <v>3.1500000000000083E-2</v>
      </c>
      <c r="AD18" s="16">
        <f t="shared" si="12"/>
        <v>3.1499999999999972E-2</v>
      </c>
      <c r="AE18" s="16">
        <f t="shared" si="12"/>
        <v>4.4999999999999929E-2</v>
      </c>
      <c r="AF18" s="16">
        <f t="shared" si="12"/>
        <v>2.1000000000000019E-2</v>
      </c>
      <c r="AG18" s="16">
        <f t="shared" si="12"/>
        <v>2.5000000000000022E-3</v>
      </c>
      <c r="AH18" s="16">
        <f t="shared" si="12"/>
        <v>4.9999999999994493E-4</v>
      </c>
      <c r="AI18" s="16">
        <f t="shared" si="12"/>
        <v>3.0000000000000027E-3</v>
      </c>
      <c r="AK18" s="15">
        <v>60</v>
      </c>
      <c r="AL18" s="16">
        <f t="shared" si="7"/>
        <v>2.5500000000000023E-2</v>
      </c>
      <c r="AM18" s="16">
        <f t="shared" ref="AM18:AM25" si="13">AM5-C5</f>
        <v>-1.150000000000001E-2</v>
      </c>
      <c r="AN18" s="16"/>
      <c r="AO18" s="16">
        <f t="shared" ref="AO18:AU18" si="14">AO5-E5</f>
        <v>-2.0000000000000018E-3</v>
      </c>
      <c r="AP18" s="16">
        <f t="shared" si="14"/>
        <v>-2.0500000000000018E-2</v>
      </c>
      <c r="AQ18" s="16">
        <f t="shared" si="14"/>
        <v>1.6499999999999959E-2</v>
      </c>
      <c r="AR18" s="16">
        <f t="shared" si="14"/>
        <v>2.4999999999999467E-3</v>
      </c>
      <c r="AS18" s="16">
        <f t="shared" si="14"/>
        <v>1.5000000000000013E-3</v>
      </c>
      <c r="AT18" s="16">
        <f t="shared" si="14"/>
        <v>-9.000000000000008E-3</v>
      </c>
      <c r="AU18" s="16">
        <f t="shared" si="14"/>
        <v>-1.0000000000000009E-3</v>
      </c>
    </row>
    <row r="19" spans="1:47">
      <c r="A19" s="1"/>
      <c r="B19" s="16"/>
      <c r="C19" s="16"/>
      <c r="D19" s="16"/>
      <c r="E19" s="16"/>
      <c r="F19" s="16"/>
      <c r="G19" s="16"/>
      <c r="H19" s="16"/>
      <c r="I19" s="16"/>
      <c r="J19" s="16"/>
      <c r="K19" s="16"/>
      <c r="M19" s="15">
        <v>65</v>
      </c>
      <c r="N19" s="16">
        <f t="shared" si="3"/>
        <v>2.1499999999999964E-2</v>
      </c>
      <c r="O19" s="16">
        <f t="shared" si="9"/>
        <v>1.4000000000000012E-2</v>
      </c>
      <c r="P19" s="16">
        <f t="shared" ref="P19:P25" si="15">P6-D6</f>
        <v>-7.0000000000000062E-3</v>
      </c>
      <c r="Q19" s="16"/>
      <c r="R19" s="16">
        <f t="shared" ref="R19:W19" si="16">R6-F6</f>
        <v>-2.1499999999999964E-2</v>
      </c>
      <c r="S19" s="16">
        <f t="shared" si="16"/>
        <v>-5.1999999999999935E-2</v>
      </c>
      <c r="T19" s="16">
        <f t="shared" si="16"/>
        <v>-3.1000000000000028E-2</v>
      </c>
      <c r="U19" s="16">
        <f t="shared" si="16"/>
        <v>-5.0000000000000044E-3</v>
      </c>
      <c r="V19" s="16">
        <f t="shared" si="16"/>
        <v>-1.2499999999999956E-2</v>
      </c>
      <c r="W19" s="16">
        <f t="shared" si="16"/>
        <v>-9.000000000000008E-3</v>
      </c>
      <c r="Y19" s="15">
        <v>65</v>
      </c>
      <c r="Z19" s="16">
        <f t="shared" si="5"/>
        <v>-7.5500000000000012E-2</v>
      </c>
      <c r="AA19" s="16">
        <f t="shared" si="11"/>
        <v>-5.5499999999999994E-2</v>
      </c>
      <c r="AB19" s="16">
        <f t="shared" ref="AB19:AB25" si="17">AB6-D6</f>
        <v>-3.4500000000000031E-2</v>
      </c>
      <c r="AC19" s="16"/>
      <c r="AD19" s="16">
        <f t="shared" ref="AD19:AI19" si="18">AD6-F6</f>
        <v>-1.9999999999999962E-2</v>
      </c>
      <c r="AE19" s="16">
        <f t="shared" si="18"/>
        <v>-4.7499999999999987E-2</v>
      </c>
      <c r="AF19" s="16">
        <f t="shared" si="18"/>
        <v>-6.0499999999999998E-2</v>
      </c>
      <c r="AG19" s="16">
        <f t="shared" si="18"/>
        <v>-7.9999999999999516E-3</v>
      </c>
      <c r="AH19" s="16">
        <f t="shared" si="18"/>
        <v>-1.9499999999999962E-2</v>
      </c>
      <c r="AI19" s="16">
        <f t="shared" si="18"/>
        <v>-7.0000000000000062E-3</v>
      </c>
      <c r="AK19" s="15">
        <v>65</v>
      </c>
      <c r="AL19" s="16">
        <f t="shared" si="7"/>
        <v>9.2999999999999972E-2</v>
      </c>
      <c r="AM19" s="16">
        <f t="shared" si="13"/>
        <v>8.0000000000000071E-2</v>
      </c>
      <c r="AN19" s="16">
        <f t="shared" ref="AN19:AN25" si="19">AN6-D6</f>
        <v>1.0000000000000009E-3</v>
      </c>
      <c r="AO19" s="16"/>
      <c r="AP19" s="16">
        <f t="shared" ref="AP19:AU19" si="20">AP6-F6</f>
        <v>-1.1499999999999955E-2</v>
      </c>
      <c r="AQ19" s="16">
        <f t="shared" si="20"/>
        <v>-4.3499999999999983E-2</v>
      </c>
      <c r="AR19" s="16">
        <f t="shared" si="20"/>
        <v>-0.10150000000000003</v>
      </c>
      <c r="AS19" s="16">
        <f t="shared" si="20"/>
        <v>5.7000000000000051E-2</v>
      </c>
      <c r="AT19" s="16">
        <f t="shared" si="20"/>
        <v>-1.7000000000000015E-2</v>
      </c>
      <c r="AU19" s="16">
        <f t="shared" si="20"/>
        <v>-1.100000000000001E-2</v>
      </c>
    </row>
    <row r="20" spans="1:47">
      <c r="A20" s="1"/>
      <c r="B20" s="16"/>
      <c r="C20" s="16"/>
      <c r="D20" s="16"/>
      <c r="E20" s="16"/>
      <c r="F20" s="16"/>
      <c r="G20" s="16"/>
      <c r="H20" s="16"/>
      <c r="I20" s="16"/>
      <c r="J20" s="16"/>
      <c r="K20" s="16"/>
      <c r="M20" s="15">
        <v>70</v>
      </c>
      <c r="N20" s="16">
        <f t="shared" si="3"/>
        <v>3.0000000000000027E-3</v>
      </c>
      <c r="O20" s="16">
        <f t="shared" si="9"/>
        <v>-6.0000000000000053E-3</v>
      </c>
      <c r="P20" s="16">
        <f t="shared" si="15"/>
        <v>6.4500000000000002E-2</v>
      </c>
      <c r="Q20" s="16">
        <f t="shared" ref="Q20:Q25" si="21">Q7-E7</f>
        <v>-2.6000000000000023E-2</v>
      </c>
      <c r="R20" s="16"/>
      <c r="S20" s="16">
        <f>S7-G7</f>
        <v>7.0000000000000062E-3</v>
      </c>
      <c r="T20" s="16">
        <f>T7-H7</f>
        <v>1.9499999999999962E-2</v>
      </c>
      <c r="U20" s="16">
        <f>U7-I7</f>
        <v>-2.5000000000000577E-3</v>
      </c>
      <c r="V20" s="16">
        <f>V7-J7</f>
        <v>-5.0000000000000044E-4</v>
      </c>
      <c r="W20" s="16">
        <f>W7-K7</f>
        <v>5.0000000000005596E-4</v>
      </c>
      <c r="Y20" s="15">
        <v>70</v>
      </c>
      <c r="Z20" s="16">
        <f t="shared" si="5"/>
        <v>3.2999999999999918E-2</v>
      </c>
      <c r="AA20" s="16">
        <f t="shared" si="11"/>
        <v>2.300000000000002E-2</v>
      </c>
      <c r="AB20" s="16">
        <f t="shared" si="17"/>
        <v>-1.0000000000000009E-2</v>
      </c>
      <c r="AC20" s="16">
        <f t="shared" ref="AC20:AC25" si="22">AC7-E7</f>
        <v>-5.0000000000000044E-3</v>
      </c>
      <c r="AD20" s="16"/>
      <c r="AE20" s="16">
        <f>AE7-G7</f>
        <v>2.2499999999999964E-2</v>
      </c>
      <c r="AF20" s="16">
        <f>AF7-H7</f>
        <v>-2.9500000000000082E-2</v>
      </c>
      <c r="AG20" s="16">
        <f>AG7-I7</f>
        <v>-1.2500000000000067E-2</v>
      </c>
      <c r="AH20" s="16">
        <f>AH7-J7</f>
        <v>8.9999999999999525E-3</v>
      </c>
      <c r="AI20" s="16">
        <f>AI7-K7</f>
        <v>-3.4999999999999476E-3</v>
      </c>
      <c r="AK20" s="15">
        <v>70</v>
      </c>
      <c r="AL20" s="16">
        <f t="shared" si="7"/>
        <v>-8.0000000000000071E-3</v>
      </c>
      <c r="AM20" s="16">
        <f t="shared" si="13"/>
        <v>-5.149999999999999E-2</v>
      </c>
      <c r="AN20" s="16">
        <f t="shared" si="19"/>
        <v>5.5499999999999994E-2</v>
      </c>
      <c r="AO20" s="16">
        <f t="shared" ref="AO20:AO25" si="23">AO7-E7</f>
        <v>-1.0000000000000009E-2</v>
      </c>
      <c r="AP20" s="16"/>
      <c r="AQ20" s="16">
        <f>AQ7-G7</f>
        <v>-3.7500000000000033E-2</v>
      </c>
      <c r="AR20" s="16">
        <f>AR7-H7</f>
        <v>-3.9500000000000091E-2</v>
      </c>
      <c r="AS20" s="16">
        <f>AS7-I7</f>
        <v>7.4999999999999956E-2</v>
      </c>
      <c r="AT20" s="16">
        <f>AT7-J7</f>
        <v>-6.0000000000000053E-3</v>
      </c>
      <c r="AU20" s="16">
        <f>AU7-K7</f>
        <v>2.200000000000002E-2</v>
      </c>
    </row>
    <row r="21" spans="1:47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6"/>
      <c r="M21" s="15">
        <v>75</v>
      </c>
      <c r="N21" s="16">
        <f t="shared" si="3"/>
        <v>2.1500000000000075E-2</v>
      </c>
      <c r="O21" s="16">
        <f t="shared" si="9"/>
        <v>5.3499999999999992E-2</v>
      </c>
      <c r="P21" s="16">
        <f t="shared" si="15"/>
        <v>3.949999999999998E-2</v>
      </c>
      <c r="Q21" s="16">
        <f t="shared" si="21"/>
        <v>2.0499999999999963E-2</v>
      </c>
      <c r="R21" s="16">
        <f>R8-F8</f>
        <v>5.0000000000000044E-3</v>
      </c>
      <c r="S21" s="16"/>
      <c r="T21" s="16">
        <f>T8-H8</f>
        <v>3.8999999999999979E-2</v>
      </c>
      <c r="U21" s="16">
        <f>U8-I8</f>
        <v>1.9500000000000017E-2</v>
      </c>
      <c r="V21" s="16">
        <f>V8-J8</f>
        <v>8.0000000000000071E-3</v>
      </c>
      <c r="W21" s="16">
        <f>W8-K8</f>
        <v>1.1999999999999955E-2</v>
      </c>
      <c r="Y21" s="15">
        <v>75</v>
      </c>
      <c r="Z21" s="16">
        <f t="shared" si="5"/>
        <v>2.1500000000000075E-2</v>
      </c>
      <c r="AA21" s="16">
        <f t="shared" si="11"/>
        <v>5.2499999999999991E-2</v>
      </c>
      <c r="AB21" s="16">
        <f t="shared" si="17"/>
        <v>2.1000000000000019E-2</v>
      </c>
      <c r="AC21" s="16">
        <f t="shared" si="22"/>
        <v>9.000000000000008E-3</v>
      </c>
      <c r="AD21" s="16">
        <f>AD8-F8</f>
        <v>0</v>
      </c>
      <c r="AE21" s="16"/>
      <c r="AF21" s="16">
        <f>AF8-H8</f>
        <v>5.8499999999999941E-2</v>
      </c>
      <c r="AG21" s="16">
        <f>AG8-I8</f>
        <v>4.9500000000000044E-2</v>
      </c>
      <c r="AH21" s="16">
        <f>AH8-J8</f>
        <v>-4.0000000000000036E-3</v>
      </c>
      <c r="AI21" s="16">
        <f>AI8-K8</f>
        <v>5.5000000000000049E-3</v>
      </c>
      <c r="AK21" s="15">
        <v>75</v>
      </c>
      <c r="AL21" s="16">
        <f t="shared" si="7"/>
        <v>4.5000000000000595E-3</v>
      </c>
      <c r="AM21" s="16">
        <f t="shared" si="13"/>
        <v>1.5499999999999958E-2</v>
      </c>
      <c r="AN21" s="16">
        <f t="shared" si="19"/>
        <v>2.0000000000000018E-3</v>
      </c>
      <c r="AO21" s="16">
        <f t="shared" si="23"/>
        <v>-1.650000000000007E-2</v>
      </c>
      <c r="AP21" s="16">
        <f>AP8-F8</f>
        <v>4.5000000000000595E-3</v>
      </c>
      <c r="AQ21" s="16"/>
      <c r="AR21" s="16">
        <f>AR8-H8</f>
        <v>2.9999999999999971E-2</v>
      </c>
      <c r="AS21" s="16">
        <f>AS8-I8</f>
        <v>-5.0000000000000044E-4</v>
      </c>
      <c r="AT21" s="16">
        <f>AT8-J8</f>
        <v>-1.0000000000000009E-3</v>
      </c>
      <c r="AU21" s="16">
        <f>AU8-K8</f>
        <v>4.0000000000000036E-3</v>
      </c>
    </row>
    <row r="22" spans="1:47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6"/>
      <c r="M22" s="15">
        <v>80</v>
      </c>
      <c r="N22" s="16">
        <f t="shared" si="3"/>
        <v>-2.300000000000002E-2</v>
      </c>
      <c r="O22" s="16">
        <f t="shared" si="9"/>
        <v>-7.0000000000000062E-3</v>
      </c>
      <c r="P22" s="16">
        <f t="shared" si="15"/>
        <v>-1.3499999999999956E-2</v>
      </c>
      <c r="Q22" s="16">
        <f t="shared" si="21"/>
        <v>-3.7500000000000089E-2</v>
      </c>
      <c r="R22" s="16">
        <f>R9-F9</f>
        <v>-3.0499999999999972E-2</v>
      </c>
      <c r="S22" s="16">
        <f>S9-G9</f>
        <v>1.2000000000000011E-2</v>
      </c>
      <c r="T22" s="16"/>
      <c r="U22" s="16">
        <f>U9-I9</f>
        <v>-8.0000000000000071E-3</v>
      </c>
      <c r="V22" s="16">
        <f>V9-J9</f>
        <v>2.0000000000000018E-3</v>
      </c>
      <c r="W22" s="16">
        <f>W9-K9</f>
        <v>2.5000000000000022E-3</v>
      </c>
      <c r="Y22" s="15">
        <v>80</v>
      </c>
      <c r="Z22" s="16">
        <f t="shared" si="5"/>
        <v>3.0499999999999972E-2</v>
      </c>
      <c r="AA22" s="16">
        <f t="shared" si="11"/>
        <v>-2.300000000000002E-2</v>
      </c>
      <c r="AB22" s="16">
        <f t="shared" si="17"/>
        <v>3.5000000000000586E-3</v>
      </c>
      <c r="AC22" s="16">
        <f t="shared" si="22"/>
        <v>7.0000000000000062E-3</v>
      </c>
      <c r="AD22" s="16">
        <f>AD9-F9</f>
        <v>3.3499999999999974E-2</v>
      </c>
      <c r="AE22" s="16">
        <f>AE9-G9</f>
        <v>2.3499999999999965E-2</v>
      </c>
      <c r="AF22" s="16"/>
      <c r="AG22" s="16">
        <f>AG9-I9</f>
        <v>9.4999999999999529E-3</v>
      </c>
      <c r="AH22" s="16">
        <f>AH9-J9</f>
        <v>4.0000000000000036E-3</v>
      </c>
      <c r="AI22" s="16">
        <f>AI9-K9</f>
        <v>4.4999999999999485E-3</v>
      </c>
      <c r="AK22" s="15">
        <v>80</v>
      </c>
      <c r="AL22" s="16">
        <f t="shared" si="7"/>
        <v>3.400000000000003E-2</v>
      </c>
      <c r="AM22" s="16">
        <f t="shared" si="13"/>
        <v>-2.2499999999999964E-2</v>
      </c>
      <c r="AN22" s="16">
        <f t="shared" si="19"/>
        <v>1.5500000000000069E-2</v>
      </c>
      <c r="AO22" s="16">
        <f t="shared" si="23"/>
        <v>-1.5000000000000568E-3</v>
      </c>
      <c r="AP22" s="16">
        <f>AP9-F9</f>
        <v>2.9000000000000026E-2</v>
      </c>
      <c r="AQ22" s="16">
        <f>AQ9-G9</f>
        <v>7.4999999999999512E-3</v>
      </c>
      <c r="AR22" s="16"/>
      <c r="AS22" s="16">
        <f>AS9-I9</f>
        <v>-4.500000000000004E-3</v>
      </c>
      <c r="AT22" s="16">
        <f>AT9-J9</f>
        <v>-1.0000000000000009E-3</v>
      </c>
      <c r="AU22" s="16">
        <f>AU9-K9</f>
        <v>2.5000000000000022E-3</v>
      </c>
    </row>
    <row r="23" spans="1:47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6"/>
      <c r="M23" s="15">
        <v>85</v>
      </c>
      <c r="N23" s="16">
        <f t="shared" si="3"/>
        <v>1.6499999999999959E-2</v>
      </c>
      <c r="O23" s="16">
        <f t="shared" si="9"/>
        <v>1.5000000000000013E-2</v>
      </c>
      <c r="P23" s="16">
        <f t="shared" si="15"/>
        <v>2.3499999999999965E-2</v>
      </c>
      <c r="Q23" s="16">
        <f t="shared" si="21"/>
        <v>-3.2999999999999918E-2</v>
      </c>
      <c r="R23" s="16">
        <f>R10-F10</f>
        <v>-3.4999999999999476E-3</v>
      </c>
      <c r="S23" s="16">
        <f>S10-G10</f>
        <v>3.5000000000000586E-3</v>
      </c>
      <c r="T23" s="16">
        <f>T10-H10</f>
        <v>5.4999999999999494E-3</v>
      </c>
      <c r="U23" s="16"/>
      <c r="V23" s="16">
        <f>V10-J10</f>
        <v>-5.5000000000000604E-3</v>
      </c>
      <c r="W23" s="16">
        <f>W10-K10</f>
        <v>4.9999999999994493E-4</v>
      </c>
      <c r="Y23" s="15">
        <v>85</v>
      </c>
      <c r="Z23" s="16">
        <f t="shared" si="5"/>
        <v>2.2999999999999909E-2</v>
      </c>
      <c r="AA23" s="16">
        <f t="shared" si="11"/>
        <v>2.0000000000000018E-3</v>
      </c>
      <c r="AB23" s="16">
        <f t="shared" si="17"/>
        <v>4.0000000000000036E-2</v>
      </c>
      <c r="AC23" s="16">
        <f t="shared" si="22"/>
        <v>0</v>
      </c>
      <c r="AD23" s="16">
        <f>AD10-F10</f>
        <v>-3.0000000000000027E-3</v>
      </c>
      <c r="AE23" s="16">
        <f>AE10-G10</f>
        <v>2.8000000000000025E-2</v>
      </c>
      <c r="AF23" s="16">
        <f>AF10-H10</f>
        <v>4.7999999999999932E-2</v>
      </c>
      <c r="AG23" s="16"/>
      <c r="AH23" s="16">
        <f>AH10-J10</f>
        <v>1.9499999999999962E-2</v>
      </c>
      <c r="AI23" s="16">
        <f>AI10-K10</f>
        <v>4.9999999999994493E-4</v>
      </c>
      <c r="AK23" s="15">
        <v>85</v>
      </c>
      <c r="AL23" s="16">
        <f t="shared" si="7"/>
        <v>1.3499999999999956E-2</v>
      </c>
      <c r="AM23" s="16">
        <f t="shared" si="13"/>
        <v>4.4999999999999485E-3</v>
      </c>
      <c r="AN23" s="16">
        <f t="shared" si="19"/>
        <v>3.4999999999999476E-3</v>
      </c>
      <c r="AO23" s="16">
        <f t="shared" si="23"/>
        <v>-8.499999999999952E-3</v>
      </c>
      <c r="AP23" s="16">
        <f>AP10-F10</f>
        <v>-1.4999999999999458E-3</v>
      </c>
      <c r="AQ23" s="16">
        <f>AQ10-G10</f>
        <v>5.5000000000000604E-3</v>
      </c>
      <c r="AR23" s="16">
        <f>AR10-H10</f>
        <v>3.1999999999999917E-2</v>
      </c>
      <c r="AS23" s="16"/>
      <c r="AT23" s="16">
        <f>AT10-J10</f>
        <v>1.3000000000000012E-2</v>
      </c>
      <c r="AU23" s="16">
        <f>AU10-K10</f>
        <v>-1.5000000000000013E-3</v>
      </c>
    </row>
    <row r="24" spans="1:47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6"/>
      <c r="M24" s="15">
        <v>90</v>
      </c>
      <c r="N24" s="16">
        <f t="shared" si="3"/>
        <v>-1.1499999999999955E-2</v>
      </c>
      <c r="O24" s="16">
        <f t="shared" si="9"/>
        <v>-1.8000000000000016E-2</v>
      </c>
      <c r="P24" s="16">
        <f t="shared" si="15"/>
        <v>-5.0000000000005596E-4</v>
      </c>
      <c r="Q24" s="16">
        <f t="shared" si="21"/>
        <v>-1.0000000000000009E-3</v>
      </c>
      <c r="R24" s="16">
        <f>R11-F11</f>
        <v>-6.0000000000000053E-3</v>
      </c>
      <c r="S24" s="16">
        <f>S11-G11</f>
        <v>1.5499999999999958E-2</v>
      </c>
      <c r="T24" s="16">
        <f>T11-H11</f>
        <v>-4.4999999999999485E-3</v>
      </c>
      <c r="U24" s="16">
        <f>U11-I11</f>
        <v>-6.0000000000000053E-3</v>
      </c>
      <c r="V24" s="16"/>
      <c r="W24" s="16">
        <f>W11-K11</f>
        <v>-1.5000000000000013E-3</v>
      </c>
      <c r="Y24" s="15">
        <v>90</v>
      </c>
      <c r="Z24" s="16">
        <f t="shared" si="5"/>
        <v>1.5000000000000013E-2</v>
      </c>
      <c r="AA24" s="16">
        <f t="shared" si="11"/>
        <v>1.3000000000000012E-2</v>
      </c>
      <c r="AB24" s="16">
        <f t="shared" si="17"/>
        <v>1.6000000000000014E-2</v>
      </c>
      <c r="AC24" s="16">
        <f t="shared" si="22"/>
        <v>2.5499999999999967E-2</v>
      </c>
      <c r="AD24" s="16">
        <f>AD11-F11</f>
        <v>1.4000000000000012E-2</v>
      </c>
      <c r="AE24" s="16">
        <f>AE11-G11</f>
        <v>1.5000000000000013E-2</v>
      </c>
      <c r="AF24" s="16">
        <f>AF11-H11</f>
        <v>5.5000000000000604E-3</v>
      </c>
      <c r="AG24" s="16">
        <f>AG11-I11</f>
        <v>9.000000000000008E-3</v>
      </c>
      <c r="AH24" s="16"/>
      <c r="AI24" s="16">
        <f>AI11-K11</f>
        <v>6.5000000000000058E-3</v>
      </c>
      <c r="AK24" s="15">
        <v>90</v>
      </c>
      <c r="AL24" s="16">
        <f t="shared" si="7"/>
        <v>2.6000000000000023E-2</v>
      </c>
      <c r="AM24" s="16">
        <f t="shared" si="13"/>
        <v>1.8500000000000072E-2</v>
      </c>
      <c r="AN24" s="16">
        <f t="shared" si="19"/>
        <v>2.0000000000000018E-2</v>
      </c>
      <c r="AO24" s="16">
        <f t="shared" si="23"/>
        <v>1.9000000000000017E-2</v>
      </c>
      <c r="AP24" s="16">
        <f>AP11-F11</f>
        <v>1.8499999999999961E-2</v>
      </c>
      <c r="AQ24" s="16">
        <f>AQ11-G11</f>
        <v>1.4000000000000012E-2</v>
      </c>
      <c r="AR24" s="16">
        <f>AR11-H11</f>
        <v>1.3000000000000012E-2</v>
      </c>
      <c r="AS24" s="16">
        <f>AS11-I11</f>
        <v>3.0499999999999972E-2</v>
      </c>
      <c r="AT24" s="16"/>
      <c r="AU24" s="16">
        <f>AU11-K11</f>
        <v>3.5000000000000031E-3</v>
      </c>
    </row>
    <row r="25" spans="1:47">
      <c r="M25" s="15">
        <v>95</v>
      </c>
      <c r="N25" s="16">
        <f t="shared" si="3"/>
        <v>9.4999999999999529E-3</v>
      </c>
      <c r="O25" s="16">
        <f t="shared" si="9"/>
        <v>5.4999999999999494E-3</v>
      </c>
      <c r="P25" s="16">
        <f t="shared" si="15"/>
        <v>1.5000000000000568E-3</v>
      </c>
      <c r="Q25" s="16">
        <f t="shared" si="21"/>
        <v>-9.000000000000008E-3</v>
      </c>
      <c r="R25" s="16">
        <f>R12-F12</f>
        <v>1.1500000000000066E-2</v>
      </c>
      <c r="S25" s="16">
        <f>S12-G12</f>
        <v>-2.5000000000000577E-3</v>
      </c>
      <c r="T25" s="16">
        <f>T12-H12</f>
        <v>-1.3500000000000068E-2</v>
      </c>
      <c r="U25" s="16">
        <f>U12-I12</f>
        <v>5.0000000000000044E-3</v>
      </c>
      <c r="V25" s="16">
        <f>V12-J12</f>
        <v>-4.4999999999999485E-3</v>
      </c>
      <c r="W25" s="16"/>
      <c r="Y25" s="15">
        <v>95</v>
      </c>
      <c r="Z25" s="16">
        <f t="shared" si="5"/>
        <v>6.9999999999998952E-3</v>
      </c>
      <c r="AA25" s="16">
        <f t="shared" si="11"/>
        <v>4.4999999999999485E-3</v>
      </c>
      <c r="AB25" s="16">
        <f t="shared" si="17"/>
        <v>6.0000000000000053E-3</v>
      </c>
      <c r="AC25" s="16">
        <f t="shared" si="22"/>
        <v>4.9999999999994493E-4</v>
      </c>
      <c r="AD25" s="16">
        <f>AD12-F12</f>
        <v>1.5500000000000069E-2</v>
      </c>
      <c r="AE25" s="16">
        <f>AE12-G12</f>
        <v>-4.5000000000000595E-3</v>
      </c>
      <c r="AF25" s="16">
        <f>AF12-H12</f>
        <v>7.4999999999999512E-3</v>
      </c>
      <c r="AG25" s="16">
        <f>AG12-I12</f>
        <v>-4.5000000000000595E-3</v>
      </c>
      <c r="AH25" s="16">
        <f>AH12-J12</f>
        <v>-4.4999999999999485E-3</v>
      </c>
      <c r="AI25" s="16"/>
      <c r="AK25" s="15">
        <v>95</v>
      </c>
      <c r="AL25" s="16">
        <f t="shared" si="7"/>
        <v>6.9999999999998952E-3</v>
      </c>
      <c r="AM25" s="16">
        <f t="shared" si="13"/>
        <v>4.0000000000000036E-3</v>
      </c>
      <c r="AN25" s="16">
        <f t="shared" si="19"/>
        <v>1.1499999999999955E-2</v>
      </c>
      <c r="AO25" s="16">
        <f t="shared" si="23"/>
        <v>1.0499999999999954E-2</v>
      </c>
      <c r="AP25" s="16">
        <f>AP12-F12</f>
        <v>2.200000000000002E-2</v>
      </c>
      <c r="AQ25" s="16">
        <f>AQ12-G12</f>
        <v>4.0000000000000036E-3</v>
      </c>
      <c r="AR25" s="16">
        <f>AR12-H12</f>
        <v>1.4499999999999957E-2</v>
      </c>
      <c r="AS25" s="16">
        <f>AS12-I12</f>
        <v>2.6499999999999968E-2</v>
      </c>
      <c r="AT25" s="16">
        <f>AT12-J12</f>
        <v>1.100000000000001E-2</v>
      </c>
      <c r="AU25" s="16"/>
    </row>
    <row r="27" spans="1:47">
      <c r="Y27" s="39" t="s">
        <v>21</v>
      </c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K27" s="39" t="s">
        <v>22</v>
      </c>
      <c r="AL27" s="39"/>
      <c r="AM27" s="39"/>
      <c r="AN27" s="39"/>
      <c r="AO27" s="39"/>
      <c r="AP27" s="39"/>
      <c r="AQ27" s="39"/>
      <c r="AR27" s="39"/>
      <c r="AS27" s="39"/>
      <c r="AT27" s="39"/>
      <c r="AU27" s="39"/>
    </row>
    <row r="28" spans="1:47">
      <c r="Y28" s="15"/>
      <c r="Z28" s="15">
        <v>50</v>
      </c>
      <c r="AA28" s="15">
        <v>55</v>
      </c>
      <c r="AB28" s="15">
        <v>60</v>
      </c>
      <c r="AC28" s="15">
        <v>65</v>
      </c>
      <c r="AD28" s="15">
        <v>70</v>
      </c>
      <c r="AE28" s="15">
        <v>75</v>
      </c>
      <c r="AF28" s="15">
        <v>80</v>
      </c>
      <c r="AG28" s="15">
        <v>85</v>
      </c>
      <c r="AH28" s="15">
        <v>90</v>
      </c>
      <c r="AI28" s="15">
        <v>95</v>
      </c>
      <c r="AK28" s="15"/>
      <c r="AL28" s="15">
        <v>50</v>
      </c>
      <c r="AM28" s="15">
        <v>55</v>
      </c>
      <c r="AN28" s="15">
        <v>60</v>
      </c>
      <c r="AO28" s="15">
        <v>65</v>
      </c>
      <c r="AP28" s="15">
        <v>70</v>
      </c>
      <c r="AQ28" s="15">
        <v>75</v>
      </c>
      <c r="AR28" s="15">
        <v>80</v>
      </c>
      <c r="AS28" s="15">
        <v>85</v>
      </c>
      <c r="AT28" s="15">
        <v>90</v>
      </c>
      <c r="AU28" s="15">
        <v>95</v>
      </c>
    </row>
    <row r="29" spans="1:47">
      <c r="Y29" s="15">
        <v>50</v>
      </c>
      <c r="Z29" s="16"/>
      <c r="AA29" s="16">
        <f t="shared" ref="AA29:AI29" si="24">AA3-O3</f>
        <v>1.4999999999999458E-3</v>
      </c>
      <c r="AB29" s="16">
        <f t="shared" si="24"/>
        <v>-1.650000000000007E-2</v>
      </c>
      <c r="AC29" s="16">
        <f t="shared" si="24"/>
        <v>1.0000000000000009E-2</v>
      </c>
      <c r="AD29" s="16">
        <f t="shared" si="24"/>
        <v>9.4999999999999529E-3</v>
      </c>
      <c r="AE29" s="16">
        <f t="shared" si="24"/>
        <v>2.5000000000000577E-3</v>
      </c>
      <c r="AF29" s="16">
        <f t="shared" si="24"/>
        <v>-1.5000000000000013E-3</v>
      </c>
      <c r="AG29" s="16">
        <f t="shared" si="24"/>
        <v>-6.0000000000000053E-3</v>
      </c>
      <c r="AH29" s="16">
        <f t="shared" si="24"/>
        <v>1.5000000000000568E-3</v>
      </c>
      <c r="AI29" s="16">
        <f t="shared" si="24"/>
        <v>5.5000000000000049E-3</v>
      </c>
      <c r="AK29" s="15">
        <v>50</v>
      </c>
      <c r="AL29" s="16"/>
      <c r="AM29" s="16">
        <f t="shared" ref="AM29:AU29" si="25">AM3-O3</f>
        <v>3.0000000000000027E-3</v>
      </c>
      <c r="AN29" s="16">
        <f t="shared" si="25"/>
        <v>1.3499999999999956E-2</v>
      </c>
      <c r="AO29" s="16">
        <f t="shared" si="25"/>
        <v>3.9000000000000035E-2</v>
      </c>
      <c r="AP29" s="16">
        <f t="shared" si="25"/>
        <v>2.9499999999999971E-2</v>
      </c>
      <c r="AQ29" s="16">
        <f t="shared" si="25"/>
        <v>3.8000000000000034E-2</v>
      </c>
      <c r="AR29" s="16">
        <f t="shared" si="25"/>
        <v>-2.0499999999999963E-2</v>
      </c>
      <c r="AS29" s="16">
        <f t="shared" si="25"/>
        <v>1.0500000000000065E-2</v>
      </c>
      <c r="AT29" s="16">
        <f t="shared" si="25"/>
        <v>6.0000000000000053E-3</v>
      </c>
      <c r="AU29" s="16">
        <f t="shared" si="25"/>
        <v>-8.5000000000000075E-3</v>
      </c>
    </row>
    <row r="30" spans="1:47">
      <c r="Y30" s="15">
        <v>55</v>
      </c>
      <c r="Z30" s="16">
        <f t="shared" ref="Z30:Z38" si="26">Z4-N4</f>
        <v>-1.5500000000000014E-2</v>
      </c>
      <c r="AA30" s="16"/>
      <c r="AB30" s="16">
        <f t="shared" ref="AB30:AI30" si="27">AB4-P4</f>
        <v>1.8499999999999961E-2</v>
      </c>
      <c r="AC30" s="16">
        <f t="shared" si="27"/>
        <v>3.8499999999999979E-2</v>
      </c>
      <c r="AD30" s="16">
        <f t="shared" si="27"/>
        <v>1.0000000000000009E-3</v>
      </c>
      <c r="AE30" s="16">
        <f t="shared" si="27"/>
        <v>2.399999999999991E-2</v>
      </c>
      <c r="AF30" s="16">
        <f t="shared" si="27"/>
        <v>0</v>
      </c>
      <c r="AG30" s="16">
        <f t="shared" si="27"/>
        <v>5.0000000000000044E-3</v>
      </c>
      <c r="AH30" s="16">
        <f t="shared" si="27"/>
        <v>3.0000000000000027E-3</v>
      </c>
      <c r="AI30" s="16">
        <f t="shared" si="27"/>
        <v>0</v>
      </c>
      <c r="AK30" s="15">
        <v>55</v>
      </c>
      <c r="AL30" s="16">
        <f t="shared" ref="AL30:AL38" si="28">AL4-N4</f>
        <v>-8.5000000000000631E-3</v>
      </c>
      <c r="AM30" s="16"/>
      <c r="AN30" s="16">
        <f t="shared" ref="AN30:AU30" si="29">AN4-P4</f>
        <v>-2.300000000000002E-2</v>
      </c>
      <c r="AO30" s="16">
        <f t="shared" si="29"/>
        <v>-2.5000000000000022E-2</v>
      </c>
      <c r="AP30" s="16">
        <f t="shared" si="29"/>
        <v>-0.13250000000000006</v>
      </c>
      <c r="AQ30" s="16">
        <f t="shared" si="29"/>
        <v>-0.16600000000000004</v>
      </c>
      <c r="AR30" s="16">
        <f t="shared" si="29"/>
        <v>5.0499999999999989E-2</v>
      </c>
      <c r="AS30" s="16">
        <f t="shared" si="29"/>
        <v>-2.5000000000000577E-3</v>
      </c>
      <c r="AT30" s="16">
        <f t="shared" si="29"/>
        <v>1.9999999999999962E-2</v>
      </c>
      <c r="AU30" s="16">
        <f t="shared" si="29"/>
        <v>-3.4999999999999476E-3</v>
      </c>
    </row>
    <row r="31" spans="1:47">
      <c r="Y31" s="15">
        <v>60</v>
      </c>
      <c r="Z31" s="16">
        <f t="shared" si="26"/>
        <v>1.0000000000000009E-2</v>
      </c>
      <c r="AA31" s="16">
        <f t="shared" ref="AA31:AA38" si="30">AA5-O5</f>
        <v>-6.5000000000000058E-3</v>
      </c>
      <c r="AB31" s="16"/>
      <c r="AC31" s="16">
        <f t="shared" ref="AC31:AI31" si="31">AC5-Q5</f>
        <v>1.100000000000001E-2</v>
      </c>
      <c r="AD31" s="16">
        <f t="shared" si="31"/>
        <v>6.0000000000000053E-3</v>
      </c>
      <c r="AE31" s="16">
        <f t="shared" si="31"/>
        <v>-1.3500000000000068E-2</v>
      </c>
      <c r="AF31" s="16">
        <f t="shared" si="31"/>
        <v>3.0500000000000083E-2</v>
      </c>
      <c r="AG31" s="16">
        <f t="shared" si="31"/>
        <v>1.0000000000000009E-3</v>
      </c>
      <c r="AH31" s="16">
        <f t="shared" si="31"/>
        <v>1.3999999999999957E-2</v>
      </c>
      <c r="AI31" s="16">
        <f t="shared" si="31"/>
        <v>8.5000000000000075E-3</v>
      </c>
      <c r="AK31" s="15">
        <v>60</v>
      </c>
      <c r="AL31" s="16">
        <f t="shared" si="28"/>
        <v>2.2500000000000075E-2</v>
      </c>
      <c r="AM31" s="16">
        <f t="shared" ref="AM31:AM38" si="32">AM5-O5</f>
        <v>-1.9000000000000017E-2</v>
      </c>
      <c r="AN31" s="16"/>
      <c r="AO31" s="16">
        <f t="shared" ref="AO31:AU31" si="33">AO5-Q5</f>
        <v>-2.2500000000000075E-2</v>
      </c>
      <c r="AP31" s="16">
        <f t="shared" si="33"/>
        <v>-4.5999999999999985E-2</v>
      </c>
      <c r="AQ31" s="16">
        <f t="shared" si="33"/>
        <v>-4.2000000000000037E-2</v>
      </c>
      <c r="AR31" s="16">
        <f t="shared" si="33"/>
        <v>1.2000000000000011E-2</v>
      </c>
      <c r="AS31" s="16">
        <f t="shared" si="33"/>
        <v>0</v>
      </c>
      <c r="AT31" s="16">
        <f t="shared" si="33"/>
        <v>4.500000000000004E-3</v>
      </c>
      <c r="AU31" s="16">
        <f t="shared" si="33"/>
        <v>4.500000000000004E-3</v>
      </c>
    </row>
    <row r="32" spans="1:47">
      <c r="Y32" s="15">
        <v>65</v>
      </c>
      <c r="Z32" s="16">
        <f t="shared" si="26"/>
        <v>-9.6999999999999975E-2</v>
      </c>
      <c r="AA32" s="16">
        <f t="shared" si="30"/>
        <v>-6.9500000000000006E-2</v>
      </c>
      <c r="AB32" s="16">
        <f t="shared" ref="AB32:AB38" si="34">AB6-P6</f>
        <v>-2.7500000000000024E-2</v>
      </c>
      <c r="AC32" s="16"/>
      <c r="AD32" s="16">
        <f t="shared" ref="AD32:AI32" si="35">AD6-R6</f>
        <v>1.5000000000000013E-3</v>
      </c>
      <c r="AE32" s="16">
        <f t="shared" si="35"/>
        <v>4.4999999999999485E-3</v>
      </c>
      <c r="AF32" s="16">
        <f t="shared" si="35"/>
        <v>-2.9499999999999971E-2</v>
      </c>
      <c r="AG32" s="16">
        <f t="shared" si="35"/>
        <v>-2.9999999999999472E-3</v>
      </c>
      <c r="AH32" s="16">
        <f t="shared" si="35"/>
        <v>-7.0000000000000062E-3</v>
      </c>
      <c r="AI32" s="16">
        <f t="shared" si="35"/>
        <v>2.0000000000000018E-3</v>
      </c>
      <c r="AK32" s="15">
        <v>65</v>
      </c>
      <c r="AL32" s="16">
        <f t="shared" si="28"/>
        <v>7.1500000000000008E-2</v>
      </c>
      <c r="AM32" s="16">
        <f t="shared" si="32"/>
        <v>6.6000000000000059E-2</v>
      </c>
      <c r="AN32" s="16">
        <f t="shared" ref="AN32:AN38" si="36">AN6-P6</f>
        <v>8.0000000000000071E-3</v>
      </c>
      <c r="AO32" s="16"/>
      <c r="AP32" s="16">
        <f t="shared" ref="AP32:AU32" si="37">AP6-R6</f>
        <v>1.0000000000000009E-2</v>
      </c>
      <c r="AQ32" s="16">
        <f t="shared" si="37"/>
        <v>8.499999999999952E-3</v>
      </c>
      <c r="AR32" s="16">
        <f t="shared" si="37"/>
        <v>-7.0500000000000007E-2</v>
      </c>
      <c r="AS32" s="16">
        <f t="shared" si="37"/>
        <v>6.2000000000000055E-2</v>
      </c>
      <c r="AT32" s="16">
        <f t="shared" si="37"/>
        <v>-4.5000000000000595E-3</v>
      </c>
      <c r="AU32" s="16">
        <f t="shared" si="37"/>
        <v>-2.0000000000000018E-3</v>
      </c>
    </row>
    <row r="33" spans="25:47">
      <c r="Y33" s="15">
        <v>70</v>
      </c>
      <c r="Z33" s="16">
        <f t="shared" si="26"/>
        <v>2.9999999999999916E-2</v>
      </c>
      <c r="AA33" s="16">
        <f t="shared" si="30"/>
        <v>2.9000000000000026E-2</v>
      </c>
      <c r="AB33" s="16">
        <f t="shared" si="34"/>
        <v>-7.4500000000000011E-2</v>
      </c>
      <c r="AC33" s="16">
        <f t="shared" ref="AC33:AC38" si="38">AC7-Q7</f>
        <v>2.1000000000000019E-2</v>
      </c>
      <c r="AD33" s="16"/>
      <c r="AE33" s="16">
        <f>AE7-S7</f>
        <v>1.5499999999999958E-2</v>
      </c>
      <c r="AF33" s="16">
        <f>AF7-T7</f>
        <v>-4.9000000000000044E-2</v>
      </c>
      <c r="AG33" s="16">
        <f>AG7-U7</f>
        <v>-1.0000000000000009E-2</v>
      </c>
      <c r="AH33" s="16">
        <f>AH7-V7</f>
        <v>9.4999999999999529E-3</v>
      </c>
      <c r="AI33" s="16">
        <f>AI7-W7</f>
        <v>-4.0000000000000036E-3</v>
      </c>
      <c r="AK33" s="15">
        <v>70</v>
      </c>
      <c r="AL33" s="16">
        <f t="shared" si="28"/>
        <v>-1.100000000000001E-2</v>
      </c>
      <c r="AM33" s="16">
        <f t="shared" si="32"/>
        <v>-4.5499999999999985E-2</v>
      </c>
      <c r="AN33" s="16">
        <f t="shared" si="36"/>
        <v>-9.000000000000008E-3</v>
      </c>
      <c r="AO33" s="16">
        <f t="shared" ref="AO33:AO38" si="39">AO7-Q7</f>
        <v>1.6000000000000014E-2</v>
      </c>
      <c r="AP33" s="16"/>
      <c r="AQ33" s="16">
        <f>AQ7-S7</f>
        <v>-4.450000000000004E-2</v>
      </c>
      <c r="AR33" s="16">
        <f>AR7-T7</f>
        <v>-5.9000000000000052E-2</v>
      </c>
      <c r="AS33" s="16">
        <f>AS7-U7</f>
        <v>7.7500000000000013E-2</v>
      </c>
      <c r="AT33" s="16">
        <f>AT7-V7</f>
        <v>-5.5000000000000049E-3</v>
      </c>
      <c r="AU33" s="16">
        <f>AU7-W7</f>
        <v>2.1499999999999964E-2</v>
      </c>
    </row>
    <row r="34" spans="25:47">
      <c r="Y34" s="15">
        <v>75</v>
      </c>
      <c r="Z34" s="16">
        <f t="shared" si="26"/>
        <v>0</v>
      </c>
      <c r="AA34" s="16">
        <f t="shared" si="30"/>
        <v>-1.0000000000000009E-3</v>
      </c>
      <c r="AB34" s="16">
        <f t="shared" si="34"/>
        <v>-1.8499999999999961E-2</v>
      </c>
      <c r="AC34" s="16">
        <f t="shared" si="38"/>
        <v>-1.1499999999999955E-2</v>
      </c>
      <c r="AD34" s="16">
        <f>AD8-R8</f>
        <v>-5.0000000000000044E-3</v>
      </c>
      <c r="AE34" s="16"/>
      <c r="AF34" s="16">
        <f>AF8-T8</f>
        <v>1.9499999999999962E-2</v>
      </c>
      <c r="AG34" s="16">
        <f>AG8-U8</f>
        <v>3.0000000000000027E-2</v>
      </c>
      <c r="AH34" s="16">
        <f>AH8-V8</f>
        <v>-1.2000000000000011E-2</v>
      </c>
      <c r="AI34" s="16">
        <f>AI8-W8</f>
        <v>-6.4999999999999503E-3</v>
      </c>
      <c r="AK34" s="15">
        <v>75</v>
      </c>
      <c r="AL34" s="16">
        <f t="shared" si="28"/>
        <v>-1.7000000000000015E-2</v>
      </c>
      <c r="AM34" s="16">
        <f t="shared" si="32"/>
        <v>-3.8000000000000034E-2</v>
      </c>
      <c r="AN34" s="16">
        <f t="shared" si="36"/>
        <v>-3.7499999999999978E-2</v>
      </c>
      <c r="AO34" s="16">
        <f t="shared" si="39"/>
        <v>-3.7000000000000033E-2</v>
      </c>
      <c r="AP34" s="16">
        <f>AP8-R8</f>
        <v>-4.9999999999994493E-4</v>
      </c>
      <c r="AQ34" s="16"/>
      <c r="AR34" s="16">
        <f>AR8-T8</f>
        <v>-9.000000000000008E-3</v>
      </c>
      <c r="AS34" s="16">
        <f>AS8-U8</f>
        <v>-2.0000000000000018E-2</v>
      </c>
      <c r="AT34" s="16">
        <f>AT8-V8</f>
        <v>-9.000000000000008E-3</v>
      </c>
      <c r="AU34" s="16">
        <f>AU8-W8</f>
        <v>-7.9999999999999516E-3</v>
      </c>
    </row>
    <row r="35" spans="25:47">
      <c r="Y35" s="15">
        <v>80</v>
      </c>
      <c r="Z35" s="16">
        <f t="shared" si="26"/>
        <v>5.3499999999999992E-2</v>
      </c>
      <c r="AA35" s="16">
        <f t="shared" si="30"/>
        <v>-1.6000000000000014E-2</v>
      </c>
      <c r="AB35" s="16">
        <f t="shared" si="34"/>
        <v>1.7000000000000015E-2</v>
      </c>
      <c r="AC35" s="16">
        <f t="shared" si="38"/>
        <v>4.4500000000000095E-2</v>
      </c>
      <c r="AD35" s="16">
        <f>AD9-R9</f>
        <v>6.3999999999999946E-2</v>
      </c>
      <c r="AE35" s="16">
        <f>AE9-S9</f>
        <v>1.1499999999999955E-2</v>
      </c>
      <c r="AF35" s="16"/>
      <c r="AG35" s="16">
        <f>AG9-U9</f>
        <v>1.749999999999996E-2</v>
      </c>
      <c r="AH35" s="16">
        <f>AH9-V9</f>
        <v>2.0000000000000018E-3</v>
      </c>
      <c r="AI35" s="16">
        <f>AI9-W9</f>
        <v>1.9999999999999463E-3</v>
      </c>
      <c r="AK35" s="15">
        <v>80</v>
      </c>
      <c r="AL35" s="16">
        <f t="shared" si="28"/>
        <v>5.7000000000000051E-2</v>
      </c>
      <c r="AM35" s="16">
        <f t="shared" si="32"/>
        <v>-1.5499999999999958E-2</v>
      </c>
      <c r="AN35" s="16">
        <f t="shared" si="36"/>
        <v>2.9000000000000026E-2</v>
      </c>
      <c r="AO35" s="16">
        <f t="shared" si="39"/>
        <v>3.6000000000000032E-2</v>
      </c>
      <c r="AP35" s="16">
        <f>AP9-R9</f>
        <v>5.9499999999999997E-2</v>
      </c>
      <c r="AQ35" s="16">
        <f>AQ9-S9</f>
        <v>-4.5000000000000595E-3</v>
      </c>
      <c r="AR35" s="16"/>
      <c r="AS35" s="16">
        <f>AS9-U9</f>
        <v>3.5000000000000031E-3</v>
      </c>
      <c r="AT35" s="16">
        <f>AT9-V9</f>
        <v>-3.0000000000000027E-3</v>
      </c>
      <c r="AU35" s="16">
        <f>AU9-W9</f>
        <v>0</v>
      </c>
    </row>
    <row r="36" spans="25:47">
      <c r="Y36" s="15">
        <v>85</v>
      </c>
      <c r="Z36" s="16">
        <f t="shared" si="26"/>
        <v>6.4999999999999503E-3</v>
      </c>
      <c r="AA36" s="16">
        <f t="shared" si="30"/>
        <v>-1.3000000000000012E-2</v>
      </c>
      <c r="AB36" s="16">
        <f t="shared" si="34"/>
        <v>1.650000000000007E-2</v>
      </c>
      <c r="AC36" s="16">
        <f t="shared" si="38"/>
        <v>3.2999999999999918E-2</v>
      </c>
      <c r="AD36" s="16">
        <f>AD10-R10</f>
        <v>4.9999999999994493E-4</v>
      </c>
      <c r="AE36" s="16">
        <f>AE10-S10</f>
        <v>2.4499999999999966E-2</v>
      </c>
      <c r="AF36" s="16">
        <f>AF10-T10</f>
        <v>4.2499999999999982E-2</v>
      </c>
      <c r="AG36" s="16"/>
      <c r="AH36" s="16">
        <f>AH10-V10</f>
        <v>2.5000000000000022E-2</v>
      </c>
      <c r="AI36" s="16">
        <f>AI10-W10</f>
        <v>0</v>
      </c>
      <c r="AK36" s="15">
        <v>85</v>
      </c>
      <c r="AL36" s="16">
        <f t="shared" si="28"/>
        <v>-3.0000000000000027E-3</v>
      </c>
      <c r="AM36" s="16">
        <f t="shared" si="32"/>
        <v>-1.0500000000000065E-2</v>
      </c>
      <c r="AN36" s="16">
        <f t="shared" si="36"/>
        <v>-2.0000000000000018E-2</v>
      </c>
      <c r="AO36" s="16">
        <f t="shared" si="39"/>
        <v>2.4499999999999966E-2</v>
      </c>
      <c r="AP36" s="16">
        <f>AP10-R10</f>
        <v>2.0000000000000018E-3</v>
      </c>
      <c r="AQ36" s="16">
        <f>AQ10-S10</f>
        <v>2.0000000000000018E-3</v>
      </c>
      <c r="AR36" s="16">
        <f>AR10-T10</f>
        <v>2.6499999999999968E-2</v>
      </c>
      <c r="AS36" s="16"/>
      <c r="AT36" s="16">
        <f>AT10-V10</f>
        <v>1.8500000000000072E-2</v>
      </c>
      <c r="AU36" s="16">
        <f>AU10-W10</f>
        <v>-1.9999999999999463E-3</v>
      </c>
    </row>
    <row r="37" spans="25:47">
      <c r="Y37" s="15">
        <v>90</v>
      </c>
      <c r="Z37" s="16">
        <f t="shared" si="26"/>
        <v>2.6499999999999968E-2</v>
      </c>
      <c r="AA37" s="16">
        <f t="shared" si="30"/>
        <v>3.1000000000000028E-2</v>
      </c>
      <c r="AB37" s="16">
        <f t="shared" si="34"/>
        <v>1.650000000000007E-2</v>
      </c>
      <c r="AC37" s="16">
        <f t="shared" si="38"/>
        <v>2.6499999999999968E-2</v>
      </c>
      <c r="AD37" s="16">
        <f>AD11-R11</f>
        <v>2.0000000000000018E-2</v>
      </c>
      <c r="AE37" s="16">
        <f>AE11-S11</f>
        <v>-4.9999999999994493E-4</v>
      </c>
      <c r="AF37" s="16">
        <f>AF11-T11</f>
        <v>1.0000000000000009E-2</v>
      </c>
      <c r="AG37" s="16">
        <f>AG11-U11</f>
        <v>1.5000000000000013E-2</v>
      </c>
      <c r="AH37" s="16"/>
      <c r="AI37" s="16">
        <f>AI11-W11</f>
        <v>8.0000000000000071E-3</v>
      </c>
      <c r="AK37" s="15">
        <v>90</v>
      </c>
      <c r="AL37" s="16">
        <f t="shared" si="28"/>
        <v>3.7499999999999978E-2</v>
      </c>
      <c r="AM37" s="16">
        <f t="shared" si="32"/>
        <v>3.6500000000000088E-2</v>
      </c>
      <c r="AN37" s="16">
        <f t="shared" si="36"/>
        <v>2.0500000000000074E-2</v>
      </c>
      <c r="AO37" s="16">
        <f t="shared" si="39"/>
        <v>2.0000000000000018E-2</v>
      </c>
      <c r="AP37" s="16">
        <f>AP11-R11</f>
        <v>2.4499999999999966E-2</v>
      </c>
      <c r="AQ37" s="16">
        <f>AQ11-S11</f>
        <v>-1.4999999999999458E-3</v>
      </c>
      <c r="AR37" s="16">
        <f>AR11-T11</f>
        <v>1.749999999999996E-2</v>
      </c>
      <c r="AS37" s="16">
        <f>AS11-U11</f>
        <v>3.6499999999999977E-2</v>
      </c>
      <c r="AT37" s="16"/>
      <c r="AU37" s="16">
        <f>AU11-W11</f>
        <v>5.0000000000000044E-3</v>
      </c>
    </row>
    <row r="38" spans="25:47">
      <c r="Y38" s="15">
        <v>95</v>
      </c>
      <c r="Z38" s="16">
        <f t="shared" si="26"/>
        <v>-2.5000000000000577E-3</v>
      </c>
      <c r="AA38" s="16">
        <f t="shared" si="30"/>
        <v>-1.0000000000000009E-3</v>
      </c>
      <c r="AB38" s="16">
        <f t="shared" si="34"/>
        <v>4.4999999999999485E-3</v>
      </c>
      <c r="AC38" s="16">
        <f t="shared" si="38"/>
        <v>9.4999999999999529E-3</v>
      </c>
      <c r="AD38" s="16">
        <f>AD12-R12</f>
        <v>4.0000000000000036E-3</v>
      </c>
      <c r="AE38" s="16">
        <f>AE12-S12</f>
        <v>-2.0000000000000018E-3</v>
      </c>
      <c r="AF38" s="16">
        <f>AF12-T12</f>
        <v>2.1000000000000019E-2</v>
      </c>
      <c r="AG38" s="16">
        <f>AG12-U12</f>
        <v>-9.5000000000000639E-3</v>
      </c>
      <c r="AH38" s="16">
        <f>AH12-V12</f>
        <v>0</v>
      </c>
      <c r="AI38" s="16"/>
      <c r="AK38" s="15">
        <v>95</v>
      </c>
      <c r="AL38" s="16">
        <f t="shared" si="28"/>
        <v>-2.5000000000000577E-3</v>
      </c>
      <c r="AM38" s="16">
        <f t="shared" si="32"/>
        <v>-1.4999999999999458E-3</v>
      </c>
      <c r="AN38" s="16">
        <f t="shared" si="36"/>
        <v>9.9999999999998979E-3</v>
      </c>
      <c r="AO38" s="16">
        <f t="shared" si="39"/>
        <v>1.9499999999999962E-2</v>
      </c>
      <c r="AP38" s="16">
        <f>AP12-R12</f>
        <v>1.0499999999999954E-2</v>
      </c>
      <c r="AQ38" s="16">
        <f>AQ12-S12</f>
        <v>6.5000000000000613E-3</v>
      </c>
      <c r="AR38" s="16">
        <f>AR12-T12</f>
        <v>2.8000000000000025E-2</v>
      </c>
      <c r="AS38" s="16">
        <f>AS12-U12</f>
        <v>2.1499999999999964E-2</v>
      </c>
      <c r="AT38" s="16">
        <f>AT12-V12</f>
        <v>1.5499999999999958E-2</v>
      </c>
      <c r="AU38" s="16"/>
    </row>
    <row r="40" spans="25:47">
      <c r="AK40" s="39" t="s">
        <v>23</v>
      </c>
      <c r="AL40" s="39"/>
      <c r="AM40" s="39"/>
      <c r="AN40" s="39"/>
      <c r="AO40" s="39"/>
      <c r="AP40" s="39"/>
      <c r="AQ40" s="39"/>
      <c r="AR40" s="39"/>
      <c r="AS40" s="39"/>
      <c r="AT40" s="39"/>
      <c r="AU40" s="39"/>
    </row>
    <row r="41" spans="25:47">
      <c r="AK41" s="15"/>
      <c r="AL41" s="15">
        <v>50</v>
      </c>
      <c r="AM41" s="15">
        <v>55</v>
      </c>
      <c r="AN41" s="15">
        <v>60</v>
      </c>
      <c r="AO41" s="15">
        <v>65</v>
      </c>
      <c r="AP41" s="15">
        <v>70</v>
      </c>
      <c r="AQ41" s="15">
        <v>75</v>
      </c>
      <c r="AR41" s="15">
        <v>80</v>
      </c>
      <c r="AS41" s="15">
        <v>85</v>
      </c>
      <c r="AT41" s="15">
        <v>90</v>
      </c>
      <c r="AU41" s="15">
        <v>95</v>
      </c>
    </row>
    <row r="42" spans="25:47">
      <c r="AK42" s="15">
        <v>50</v>
      </c>
      <c r="AL42" s="16"/>
      <c r="AM42" s="16">
        <f t="shared" ref="AM42:AU42" si="40">AM3-AA3</f>
        <v>1.5000000000000568E-3</v>
      </c>
      <c r="AN42" s="16">
        <f t="shared" si="40"/>
        <v>3.0000000000000027E-2</v>
      </c>
      <c r="AO42" s="16">
        <f t="shared" si="40"/>
        <v>2.9000000000000026E-2</v>
      </c>
      <c r="AP42" s="16">
        <f t="shared" si="40"/>
        <v>2.0000000000000018E-2</v>
      </c>
      <c r="AQ42" s="16">
        <f t="shared" si="40"/>
        <v>3.5499999999999976E-2</v>
      </c>
      <c r="AR42" s="16">
        <f t="shared" si="40"/>
        <v>-1.8999999999999961E-2</v>
      </c>
      <c r="AS42" s="16">
        <f t="shared" si="40"/>
        <v>1.650000000000007E-2</v>
      </c>
      <c r="AT42" s="16">
        <f t="shared" si="40"/>
        <v>4.4999999999999485E-3</v>
      </c>
      <c r="AU42" s="16">
        <f t="shared" si="40"/>
        <v>-1.4000000000000012E-2</v>
      </c>
    </row>
    <row r="43" spans="25:47">
      <c r="AK43" s="15">
        <v>55</v>
      </c>
      <c r="AL43" s="16">
        <f t="shared" ref="AL43:AL51" si="41">AL4-Z4</f>
        <v>6.9999999999999507E-3</v>
      </c>
      <c r="AM43" s="16"/>
      <c r="AN43" s="16">
        <f t="shared" ref="AN43:AU43" si="42">AN4-AB4</f>
        <v>-4.1499999999999981E-2</v>
      </c>
      <c r="AO43" s="16">
        <f t="shared" si="42"/>
        <v>-6.3500000000000001E-2</v>
      </c>
      <c r="AP43" s="16">
        <f t="shared" si="42"/>
        <v>-0.13350000000000006</v>
      </c>
      <c r="AQ43" s="16">
        <f t="shared" si="42"/>
        <v>-0.18999999999999995</v>
      </c>
      <c r="AR43" s="16">
        <f t="shared" si="42"/>
        <v>5.0499999999999989E-2</v>
      </c>
      <c r="AS43" s="16">
        <f t="shared" si="42"/>
        <v>-7.5000000000000622E-3</v>
      </c>
      <c r="AT43" s="16">
        <f t="shared" si="42"/>
        <v>1.699999999999996E-2</v>
      </c>
      <c r="AU43" s="16">
        <f t="shared" si="42"/>
        <v>-3.4999999999999476E-3</v>
      </c>
    </row>
    <row r="44" spans="25:47">
      <c r="AK44" s="15">
        <v>60</v>
      </c>
      <c r="AL44" s="16">
        <f t="shared" si="41"/>
        <v>1.2500000000000067E-2</v>
      </c>
      <c r="AM44" s="16">
        <f t="shared" ref="AM44:AM51" si="43">AM5-AA5</f>
        <v>-1.2500000000000011E-2</v>
      </c>
      <c r="AN44" s="16"/>
      <c r="AO44" s="16">
        <f t="shared" ref="AO44:AU44" si="44">AO5-AC5</f>
        <v>-3.3500000000000085E-2</v>
      </c>
      <c r="AP44" s="16">
        <f t="shared" si="44"/>
        <v>-5.1999999999999991E-2</v>
      </c>
      <c r="AQ44" s="16">
        <f t="shared" si="44"/>
        <v>-2.849999999999997E-2</v>
      </c>
      <c r="AR44" s="16">
        <f t="shared" si="44"/>
        <v>-1.8500000000000072E-2</v>
      </c>
      <c r="AS44" s="16">
        <f t="shared" si="44"/>
        <v>-1.0000000000000009E-3</v>
      </c>
      <c r="AT44" s="16">
        <f t="shared" si="44"/>
        <v>-9.4999999999999529E-3</v>
      </c>
      <c r="AU44" s="16">
        <f t="shared" si="44"/>
        <v>-4.0000000000000036E-3</v>
      </c>
    </row>
    <row r="45" spans="25:47">
      <c r="AK45" s="15">
        <v>65</v>
      </c>
      <c r="AL45" s="16">
        <f t="shared" si="41"/>
        <v>0.16849999999999998</v>
      </c>
      <c r="AM45" s="16">
        <f t="shared" si="43"/>
        <v>0.13550000000000006</v>
      </c>
      <c r="AN45" s="16">
        <f t="shared" ref="AN45:AN51" si="45">AN6-AB6</f>
        <v>3.5500000000000032E-2</v>
      </c>
      <c r="AO45" s="16"/>
      <c r="AP45" s="16">
        <f t="shared" ref="AP45:AU45" si="46">AP6-AD6</f>
        <v>8.5000000000000075E-3</v>
      </c>
      <c r="AQ45" s="16">
        <f t="shared" si="46"/>
        <v>4.0000000000000036E-3</v>
      </c>
      <c r="AR45" s="16">
        <f t="shared" si="46"/>
        <v>-4.1000000000000036E-2</v>
      </c>
      <c r="AS45" s="16">
        <f t="shared" si="46"/>
        <v>6.5000000000000002E-2</v>
      </c>
      <c r="AT45" s="16">
        <f t="shared" si="46"/>
        <v>2.4999999999999467E-3</v>
      </c>
      <c r="AU45" s="16">
        <f t="shared" si="46"/>
        <v>-4.0000000000000036E-3</v>
      </c>
    </row>
    <row r="46" spans="25:47">
      <c r="AK46" s="15">
        <v>70</v>
      </c>
      <c r="AL46" s="16">
        <f t="shared" si="41"/>
        <v>-4.0999999999999925E-2</v>
      </c>
      <c r="AM46" s="16">
        <f t="shared" si="43"/>
        <v>-7.4500000000000011E-2</v>
      </c>
      <c r="AN46" s="16">
        <f t="shared" si="45"/>
        <v>6.5500000000000003E-2</v>
      </c>
      <c r="AO46" s="16">
        <f t="shared" ref="AO46:AO51" si="47">AO7-AC7</f>
        <v>-5.0000000000000044E-3</v>
      </c>
      <c r="AP46" s="16"/>
      <c r="AQ46" s="16">
        <f>AQ7-AE7</f>
        <v>-0.06</v>
      </c>
      <c r="AR46" s="16">
        <f>AR7-AF7</f>
        <v>-1.0000000000000009E-2</v>
      </c>
      <c r="AS46" s="16">
        <f>AS7-AG7</f>
        <v>8.7500000000000022E-2</v>
      </c>
      <c r="AT46" s="16">
        <f>AT7-AH7</f>
        <v>-1.4999999999999958E-2</v>
      </c>
      <c r="AU46" s="16">
        <f>AU7-AI7</f>
        <v>2.5499999999999967E-2</v>
      </c>
    </row>
    <row r="47" spans="25:47">
      <c r="AK47" s="15">
        <v>75</v>
      </c>
      <c r="AL47" s="16">
        <f t="shared" si="41"/>
        <v>-1.7000000000000015E-2</v>
      </c>
      <c r="AM47" s="16">
        <f t="shared" si="43"/>
        <v>-3.7000000000000033E-2</v>
      </c>
      <c r="AN47" s="16">
        <f t="shared" si="45"/>
        <v>-1.9000000000000017E-2</v>
      </c>
      <c r="AO47" s="16">
        <f t="shared" si="47"/>
        <v>-2.5500000000000078E-2</v>
      </c>
      <c r="AP47" s="16">
        <f>AP8-AD8</f>
        <v>4.5000000000000595E-3</v>
      </c>
      <c r="AQ47" s="16"/>
      <c r="AR47" s="16">
        <f>AR8-AF8</f>
        <v>-2.849999999999997E-2</v>
      </c>
      <c r="AS47" s="16">
        <f>AS8-AG8</f>
        <v>-5.0000000000000044E-2</v>
      </c>
      <c r="AT47" s="16">
        <f>AT8-AH8</f>
        <v>3.0000000000000027E-3</v>
      </c>
      <c r="AU47" s="16">
        <f>AU8-AI8</f>
        <v>-1.5000000000000013E-3</v>
      </c>
    </row>
    <row r="48" spans="25:47">
      <c r="AK48" s="15">
        <v>80</v>
      </c>
      <c r="AL48" s="16">
        <f t="shared" si="41"/>
        <v>3.5000000000000586E-3</v>
      </c>
      <c r="AM48" s="16">
        <f t="shared" si="43"/>
        <v>5.0000000000005596E-4</v>
      </c>
      <c r="AN48" s="16">
        <f t="shared" si="45"/>
        <v>1.2000000000000011E-2</v>
      </c>
      <c r="AO48" s="16">
        <f t="shared" si="47"/>
        <v>-8.5000000000000631E-3</v>
      </c>
      <c r="AP48" s="16">
        <f>AP9-AD9</f>
        <v>-4.4999999999999485E-3</v>
      </c>
      <c r="AQ48" s="16">
        <f>AQ9-AE9</f>
        <v>-1.6000000000000014E-2</v>
      </c>
      <c r="AR48" s="16"/>
      <c r="AS48" s="16">
        <f>AS9-AG9</f>
        <v>-1.3999999999999957E-2</v>
      </c>
      <c r="AT48" s="16">
        <f>AT9-AH9</f>
        <v>-5.0000000000000044E-3</v>
      </c>
      <c r="AU48" s="16">
        <f>AU9-AI9</f>
        <v>-1.9999999999999463E-3</v>
      </c>
    </row>
    <row r="49" spans="37:47">
      <c r="AK49" s="15">
        <v>85</v>
      </c>
      <c r="AL49" s="16">
        <f t="shared" si="41"/>
        <v>-9.4999999999999529E-3</v>
      </c>
      <c r="AM49" s="16">
        <f t="shared" si="43"/>
        <v>2.4999999999999467E-3</v>
      </c>
      <c r="AN49" s="16">
        <f t="shared" si="45"/>
        <v>-3.6500000000000088E-2</v>
      </c>
      <c r="AO49" s="16">
        <f t="shared" si="47"/>
        <v>-8.499999999999952E-3</v>
      </c>
      <c r="AP49" s="16">
        <f>AP10-AD10</f>
        <v>1.5000000000000568E-3</v>
      </c>
      <c r="AQ49" s="16">
        <f>AQ10-AE10</f>
        <v>-2.2499999999999964E-2</v>
      </c>
      <c r="AR49" s="16">
        <f>AR10-AF10</f>
        <v>-1.6000000000000014E-2</v>
      </c>
      <c r="AS49" s="16"/>
      <c r="AT49" s="16">
        <f>AT10-AH10</f>
        <v>-6.4999999999999503E-3</v>
      </c>
      <c r="AU49" s="16">
        <f>AU10-AI10</f>
        <v>-1.9999999999999463E-3</v>
      </c>
    </row>
    <row r="50" spans="37:47">
      <c r="AK50" s="15">
        <v>90</v>
      </c>
      <c r="AL50" s="16">
        <f t="shared" si="41"/>
        <v>1.100000000000001E-2</v>
      </c>
      <c r="AM50" s="16">
        <f t="shared" si="43"/>
        <v>5.5000000000000604E-3</v>
      </c>
      <c r="AN50" s="16">
        <f t="shared" si="45"/>
        <v>4.0000000000000036E-3</v>
      </c>
      <c r="AO50" s="16">
        <f t="shared" si="47"/>
        <v>-6.4999999999999503E-3</v>
      </c>
      <c r="AP50" s="16">
        <f>AP11-AD11</f>
        <v>4.4999999999999485E-3</v>
      </c>
      <c r="AQ50" s="16">
        <f>AQ11-AE11</f>
        <v>-1.0000000000000009E-3</v>
      </c>
      <c r="AR50" s="16">
        <f>AR11-AF11</f>
        <v>7.4999999999999512E-3</v>
      </c>
      <c r="AS50" s="16">
        <f>AS11-AG11</f>
        <v>2.1499999999999964E-2</v>
      </c>
      <c r="AT50" s="16"/>
      <c r="AU50" s="16">
        <f>AU11-AI11</f>
        <v>-3.0000000000000027E-3</v>
      </c>
    </row>
    <row r="51" spans="37:47">
      <c r="AK51" s="15">
        <v>95</v>
      </c>
      <c r="AL51" s="16">
        <f t="shared" si="41"/>
        <v>0</v>
      </c>
      <c r="AM51" s="16">
        <f t="shared" si="43"/>
        <v>-4.9999999999994493E-4</v>
      </c>
      <c r="AN51" s="16">
        <f t="shared" si="45"/>
        <v>5.4999999999999494E-3</v>
      </c>
      <c r="AO51" s="16">
        <f t="shared" si="47"/>
        <v>1.0000000000000009E-2</v>
      </c>
      <c r="AP51" s="16">
        <f>AP12-AD12</f>
        <v>6.4999999999999503E-3</v>
      </c>
      <c r="AQ51" s="16">
        <f>AQ12-AE12</f>
        <v>8.5000000000000631E-3</v>
      </c>
      <c r="AR51" s="16">
        <f>AR12-AF12</f>
        <v>7.0000000000000062E-3</v>
      </c>
      <c r="AS51" s="16">
        <f>AS12-AG12</f>
        <v>3.1000000000000028E-2</v>
      </c>
      <c r="AT51" s="16">
        <f>AT12-AH12</f>
        <v>1.5499999999999958E-2</v>
      </c>
      <c r="AU51" s="16"/>
    </row>
  </sheetData>
  <mergeCells count="10">
    <mergeCell ref="Y27:AI27"/>
    <mergeCell ref="AK27:AU27"/>
    <mergeCell ref="AK40:AU40"/>
    <mergeCell ref="A1:K1"/>
    <mergeCell ref="M1:W1"/>
    <mergeCell ref="Y1:AI1"/>
    <mergeCell ref="AK1:AU1"/>
    <mergeCell ref="M14:W14"/>
    <mergeCell ref="Y14:AI14"/>
    <mergeCell ref="AK14:AU14"/>
  </mergeCells>
  <conditionalFormatting sqref="B3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W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W25 Z16:AI25 AL16:AU25 Z29:AI38 AL29:AU38 AL42:AU51">
    <cfRule type="cellIs" dxfId="11" priority="9" stopIfTrue="1" operator="lessThan">
      <formula>0</formula>
    </cfRule>
    <cfRule type="cellIs" dxfId="10" priority="10" stopIfTrue="1" operator="greaterThan">
      <formula>0</formula>
    </cfRule>
  </conditionalFormatting>
  <conditionalFormatting sqref="Z3:AI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U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370078740157483" bottom="0.39370078740157483" header="0" footer="0"/>
  <headerFooter>
    <oddHeader>&amp;C&amp;A</oddHeader>
    <oddFooter>&amp;COldal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E2CC-82E3-414D-9805-E7BEA2C32C68}">
  <dimension ref="A1:BG25"/>
  <sheetViews>
    <sheetView workbookViewId="0">
      <selection activeCell="A30" sqref="A30:C42"/>
    </sheetView>
  </sheetViews>
  <sheetFormatPr defaultRowHeight="13.2"/>
  <cols>
    <col min="2" max="3" width="9.21875" bestFit="1" customWidth="1"/>
    <col min="4" max="7" width="9.88671875" bestFit="1" customWidth="1"/>
    <col min="8" max="10" width="9.21875" bestFit="1" customWidth="1"/>
    <col min="11" max="11" width="9" bestFit="1" customWidth="1"/>
  </cols>
  <sheetData>
    <row r="1" spans="1:59">
      <c r="D1" s="19">
        <v>2</v>
      </c>
      <c r="E1" s="20">
        <v>3</v>
      </c>
      <c r="F1" s="19" t="s">
        <v>1</v>
      </c>
      <c r="G1" s="21" t="s">
        <v>2</v>
      </c>
      <c r="M1" s="39" t="s">
        <v>13</v>
      </c>
      <c r="N1" s="39"/>
      <c r="O1" s="39"/>
      <c r="P1" s="39"/>
      <c r="Q1" s="39"/>
      <c r="R1" s="39"/>
      <c r="S1" s="39"/>
      <c r="T1" s="39"/>
      <c r="U1" s="39"/>
      <c r="V1" s="39"/>
      <c r="W1" s="39"/>
      <c r="Y1" s="39" t="s">
        <v>14</v>
      </c>
      <c r="Z1" s="39"/>
      <c r="AA1" s="39"/>
      <c r="AB1" s="39"/>
      <c r="AC1" s="39"/>
      <c r="AD1" s="39"/>
      <c r="AE1" s="39"/>
      <c r="AF1" s="39"/>
      <c r="AG1" s="39"/>
      <c r="AH1" s="39"/>
      <c r="AI1" s="39"/>
      <c r="AK1" s="39" t="s">
        <v>15</v>
      </c>
      <c r="AL1" s="39"/>
      <c r="AM1" s="39"/>
      <c r="AN1" s="39"/>
      <c r="AO1" s="39"/>
      <c r="AP1" s="39"/>
      <c r="AQ1" s="39"/>
      <c r="AR1" s="39"/>
      <c r="AS1" s="39"/>
      <c r="AT1" s="39"/>
      <c r="AU1" s="39"/>
      <c r="AW1" s="39" t="s">
        <v>16</v>
      </c>
      <c r="AX1" s="39"/>
      <c r="AY1" s="39"/>
      <c r="AZ1" s="39"/>
      <c r="BA1" s="39"/>
      <c r="BB1" s="39"/>
      <c r="BC1" s="39"/>
      <c r="BD1" s="39"/>
      <c r="BE1" s="39"/>
      <c r="BF1" s="39"/>
      <c r="BG1" s="39"/>
    </row>
    <row r="2" spans="1:59">
      <c r="A2" s="42" t="s">
        <v>27</v>
      </c>
      <c r="B2" s="43"/>
      <c r="C2" s="44"/>
      <c r="D2" s="18">
        <f>AVERAGEIF($N$16:$W$25,"&lt;0")</f>
        <v>-0.29288157894736844</v>
      </c>
      <c r="E2" s="18">
        <f>AVERAGEIF($Z$16:$AI$25,"&lt;0")</f>
        <v>-0.30229605263157899</v>
      </c>
      <c r="F2" s="18">
        <f>AVERAGEIF($AL$16:$AU$25,"&lt;0")</f>
        <v>-0.28686184210526311</v>
      </c>
      <c r="G2" s="18">
        <f>AVERAGEIF($AX$16:$BG$25,"&lt;0")</f>
        <v>-0.30298684210526322</v>
      </c>
      <c r="M2" s="15"/>
      <c r="N2" s="15">
        <v>50</v>
      </c>
      <c r="O2" s="15">
        <v>55</v>
      </c>
      <c r="P2" s="15">
        <v>60</v>
      </c>
      <c r="Q2" s="15">
        <v>65</v>
      </c>
      <c r="R2" s="15">
        <v>70</v>
      </c>
      <c r="S2" s="15">
        <v>75</v>
      </c>
      <c r="T2" s="15">
        <v>80</v>
      </c>
      <c r="U2" s="15">
        <v>85</v>
      </c>
      <c r="V2" s="15">
        <v>90</v>
      </c>
      <c r="W2" s="15">
        <v>95</v>
      </c>
      <c r="Y2" s="15"/>
      <c r="Z2" s="15">
        <v>50</v>
      </c>
      <c r="AA2" s="15">
        <v>55</v>
      </c>
      <c r="AB2" s="15">
        <v>60</v>
      </c>
      <c r="AC2" s="15">
        <v>65</v>
      </c>
      <c r="AD2" s="15">
        <v>70</v>
      </c>
      <c r="AE2" s="15">
        <v>75</v>
      </c>
      <c r="AF2" s="15">
        <v>80</v>
      </c>
      <c r="AG2" s="15">
        <v>85</v>
      </c>
      <c r="AH2" s="15">
        <v>90</v>
      </c>
      <c r="AI2" s="15">
        <v>95</v>
      </c>
      <c r="AK2" s="15"/>
      <c r="AL2" s="15">
        <v>50</v>
      </c>
      <c r="AM2" s="15">
        <v>55</v>
      </c>
      <c r="AN2" s="15">
        <v>60</v>
      </c>
      <c r="AO2" s="15">
        <v>65</v>
      </c>
      <c r="AP2" s="15">
        <v>70</v>
      </c>
      <c r="AQ2" s="15">
        <v>75</v>
      </c>
      <c r="AR2" s="15">
        <v>80</v>
      </c>
      <c r="AS2" s="15">
        <v>85</v>
      </c>
      <c r="AT2" s="15">
        <v>90</v>
      </c>
      <c r="AU2" s="15">
        <v>95</v>
      </c>
      <c r="AW2" s="15"/>
      <c r="AX2" s="15">
        <v>50</v>
      </c>
      <c r="AY2" s="15">
        <v>55</v>
      </c>
      <c r="AZ2" s="15">
        <v>60</v>
      </c>
      <c r="BA2" s="15">
        <v>65</v>
      </c>
      <c r="BB2" s="15">
        <v>70</v>
      </c>
      <c r="BC2" s="15">
        <v>75</v>
      </c>
      <c r="BD2" s="15">
        <v>80</v>
      </c>
      <c r="BE2" s="15">
        <v>85</v>
      </c>
      <c r="BF2" s="15">
        <v>90</v>
      </c>
      <c r="BG2" s="15">
        <v>95</v>
      </c>
    </row>
    <row r="3" spans="1:59">
      <c r="A3" s="45" t="s">
        <v>28</v>
      </c>
      <c r="B3" s="46"/>
      <c r="C3" s="47"/>
      <c r="D3" s="22">
        <f>AVERAGEIF($N$16:$W$25,"&gt;0")</f>
        <v>0.29982142857142857</v>
      </c>
      <c r="E3" s="22">
        <f>AVERAGEIF($Z$16:$AI$25,"&gt;0")</f>
        <v>0.29674999999999996</v>
      </c>
      <c r="F3" s="22">
        <f>AVERAGEIF($AL$16:$AU$25,"&gt;0")</f>
        <v>0.30182142857142857</v>
      </c>
      <c r="G3" s="22">
        <f>AVERAGEIF($AX$16:$BG$25,"&gt;0")</f>
        <v>0.29349999999999993</v>
      </c>
      <c r="M3" s="15">
        <v>50</v>
      </c>
      <c r="N3" s="16"/>
      <c r="O3" s="16">
        <v>0.53849999999999998</v>
      </c>
      <c r="P3" s="16">
        <v>0.60650000000000004</v>
      </c>
      <c r="Q3" s="16">
        <v>0.61199999999999999</v>
      </c>
      <c r="R3" s="16">
        <v>0.65900000000000003</v>
      </c>
      <c r="S3" s="16">
        <v>0.63800000000000001</v>
      </c>
      <c r="T3" s="16">
        <v>0.45750000000000002</v>
      </c>
      <c r="U3" s="16">
        <v>0.54400000000000004</v>
      </c>
      <c r="V3" s="16">
        <v>0.498</v>
      </c>
      <c r="W3" s="16">
        <v>0.4985</v>
      </c>
      <c r="Y3" s="15">
        <v>50</v>
      </c>
      <c r="Z3" s="16"/>
      <c r="AA3" s="16">
        <v>0.50849999999999995</v>
      </c>
      <c r="AB3" s="16">
        <v>0.56499999999999995</v>
      </c>
      <c r="AC3" s="16">
        <v>0.5645</v>
      </c>
      <c r="AD3" s="16">
        <v>0.58850000000000002</v>
      </c>
      <c r="AE3" s="16">
        <v>0.58350000000000002</v>
      </c>
      <c r="AF3" s="16">
        <v>0.52600000000000002</v>
      </c>
      <c r="AG3" s="16">
        <v>0.53</v>
      </c>
      <c r="AH3" s="16">
        <v>0.51349999999999996</v>
      </c>
      <c r="AI3" s="16">
        <v>0.50800000000000001</v>
      </c>
      <c r="AK3" s="15">
        <v>50</v>
      </c>
      <c r="AL3" s="16"/>
      <c r="AM3" s="16">
        <v>0.53049999999999997</v>
      </c>
      <c r="AN3" s="16">
        <v>0.59199999999999997</v>
      </c>
      <c r="AO3" s="16">
        <v>0.62150000000000005</v>
      </c>
      <c r="AP3" s="16">
        <v>0.65800000000000003</v>
      </c>
      <c r="AQ3" s="16">
        <v>0.63349999999999995</v>
      </c>
      <c r="AR3" s="16">
        <v>0.46150000000000002</v>
      </c>
      <c r="AS3" s="16">
        <v>0.53649999999999998</v>
      </c>
      <c r="AT3" s="16">
        <v>0.498</v>
      </c>
      <c r="AU3" s="16">
        <v>0.50449999999999995</v>
      </c>
      <c r="AW3" s="15">
        <v>50</v>
      </c>
      <c r="AX3" s="16"/>
      <c r="AY3" s="16">
        <v>0.50949999999999995</v>
      </c>
      <c r="AZ3" s="16">
        <v>0.56100000000000005</v>
      </c>
      <c r="BA3" s="16">
        <v>0.57350000000000001</v>
      </c>
      <c r="BB3" s="16">
        <v>0.57799999999999996</v>
      </c>
      <c r="BC3" s="16">
        <v>0.59899999999999998</v>
      </c>
      <c r="BD3" s="16">
        <v>0.504</v>
      </c>
      <c r="BE3" s="16">
        <v>0.51849999999999996</v>
      </c>
      <c r="BF3" s="16">
        <v>0.48749999999999999</v>
      </c>
      <c r="BG3" s="16">
        <v>0.48949999999999999</v>
      </c>
    </row>
    <row r="4" spans="1:59">
      <c r="M4" s="15">
        <v>55</v>
      </c>
      <c r="N4" s="16">
        <v>0.48549999999999999</v>
      </c>
      <c r="O4" s="16"/>
      <c r="P4" s="16">
        <v>0.54649999999999999</v>
      </c>
      <c r="Q4" s="16">
        <v>0.61899999999999999</v>
      </c>
      <c r="R4" s="16">
        <v>0.59599999999999997</v>
      </c>
      <c r="S4" s="16">
        <v>0.66449999999999998</v>
      </c>
      <c r="T4" s="16">
        <v>0.42749999999999999</v>
      </c>
      <c r="U4" s="16">
        <v>0.50349999999999995</v>
      </c>
      <c r="V4" s="16">
        <v>0.48699999999999999</v>
      </c>
      <c r="W4" s="16">
        <v>0.50600000000000001</v>
      </c>
      <c r="Y4" s="15">
        <v>55</v>
      </c>
      <c r="Z4" s="16">
        <v>0.52100000000000002</v>
      </c>
      <c r="AA4" s="16"/>
      <c r="AB4" s="16">
        <v>0.51149999999999995</v>
      </c>
      <c r="AC4" s="16">
        <v>0.55200000000000005</v>
      </c>
      <c r="AD4" s="16">
        <v>0.53449999999999998</v>
      </c>
      <c r="AE4" s="16">
        <v>0.54900000000000004</v>
      </c>
      <c r="AF4" s="16">
        <v>0.54100000000000004</v>
      </c>
      <c r="AG4" s="16">
        <v>0.498</v>
      </c>
      <c r="AH4" s="16">
        <v>0.504</v>
      </c>
      <c r="AI4" s="16">
        <v>0.496</v>
      </c>
      <c r="AK4" s="15">
        <v>55</v>
      </c>
      <c r="AL4" s="16">
        <v>0.49249999999999999</v>
      </c>
      <c r="AM4" s="16"/>
      <c r="AN4" s="16">
        <v>0.56399999999999995</v>
      </c>
      <c r="AO4" s="16">
        <v>0.62849999999999995</v>
      </c>
      <c r="AP4" s="16">
        <v>0.60050000000000003</v>
      </c>
      <c r="AQ4" s="16">
        <v>0.65949999999999998</v>
      </c>
      <c r="AR4" s="16">
        <v>0.45250000000000001</v>
      </c>
      <c r="AS4" s="16">
        <v>0.51149999999999995</v>
      </c>
      <c r="AT4" s="16">
        <v>0.49349999999999999</v>
      </c>
      <c r="AU4" s="16">
        <v>0.50449999999999995</v>
      </c>
      <c r="AW4" s="15">
        <v>55</v>
      </c>
      <c r="AX4" s="16">
        <v>0.50549999999999995</v>
      </c>
      <c r="AY4" s="16"/>
      <c r="AZ4" s="16">
        <v>0.50749999999999995</v>
      </c>
      <c r="BA4" s="16">
        <v>0.52900000000000003</v>
      </c>
      <c r="BB4" s="16">
        <v>0.4975</v>
      </c>
      <c r="BC4" s="16">
        <v>0.50900000000000001</v>
      </c>
      <c r="BD4" s="16">
        <v>0.53249999999999997</v>
      </c>
      <c r="BE4" s="16">
        <v>0.50900000000000001</v>
      </c>
      <c r="BF4" s="16">
        <v>0.51900000000000002</v>
      </c>
      <c r="BG4" s="16">
        <v>0.50149999999999995</v>
      </c>
    </row>
    <row r="5" spans="1:59">
      <c r="M5" s="15">
        <v>60</v>
      </c>
      <c r="N5" s="16">
        <v>0.51500000000000001</v>
      </c>
      <c r="O5" s="16">
        <v>0.47699999999999998</v>
      </c>
      <c r="P5" s="16"/>
      <c r="Q5" s="16">
        <v>0.53500000000000003</v>
      </c>
      <c r="R5" s="16">
        <v>0.58650000000000002</v>
      </c>
      <c r="S5" s="16">
        <v>0.63149999999999995</v>
      </c>
      <c r="T5" s="16">
        <v>0.58750000000000002</v>
      </c>
      <c r="U5" s="16">
        <v>0.48699999999999999</v>
      </c>
      <c r="V5" s="16">
        <v>0.53149999999999997</v>
      </c>
      <c r="W5" s="16">
        <v>0.4985</v>
      </c>
      <c r="Y5" s="15">
        <v>60</v>
      </c>
      <c r="Z5" s="16">
        <v>0.55449999999999999</v>
      </c>
      <c r="AA5" s="16">
        <v>0.52600000000000002</v>
      </c>
      <c r="AB5" s="16"/>
      <c r="AC5" s="16">
        <v>0.48149999999999998</v>
      </c>
      <c r="AD5" s="16">
        <v>0.53100000000000003</v>
      </c>
      <c r="AE5" s="16">
        <v>0.54249999999999998</v>
      </c>
      <c r="AF5" s="16">
        <v>0.56999999999999995</v>
      </c>
      <c r="AG5" s="16">
        <v>0.51200000000000001</v>
      </c>
      <c r="AH5" s="16">
        <v>0.52200000000000002</v>
      </c>
      <c r="AI5" s="16">
        <v>0.495</v>
      </c>
      <c r="AK5" s="15">
        <v>60</v>
      </c>
      <c r="AL5" s="16">
        <v>0.51900000000000002</v>
      </c>
      <c r="AM5" s="16">
        <v>0.47199999999999998</v>
      </c>
      <c r="AN5" s="16"/>
      <c r="AO5" s="16">
        <v>0.53649999999999998</v>
      </c>
      <c r="AP5" s="16">
        <v>0.58399999999999996</v>
      </c>
      <c r="AQ5" s="16">
        <v>0.628</v>
      </c>
      <c r="AR5" s="16">
        <v>0.63200000000000001</v>
      </c>
      <c r="AS5" s="16">
        <v>0.48349999999999999</v>
      </c>
      <c r="AT5" s="16">
        <v>0.54500000000000004</v>
      </c>
      <c r="AU5" s="16">
        <v>0.50900000000000001</v>
      </c>
      <c r="AW5" s="15">
        <v>60</v>
      </c>
      <c r="AX5" s="16">
        <v>0.5595</v>
      </c>
      <c r="AY5" s="16">
        <v>0.50349999999999995</v>
      </c>
      <c r="AZ5" s="16"/>
      <c r="BA5" s="16">
        <v>0.48349999999999999</v>
      </c>
      <c r="BB5" s="16">
        <v>0.51649999999999996</v>
      </c>
      <c r="BC5" s="16">
        <v>0.497</v>
      </c>
      <c r="BD5" s="16">
        <v>0.56799999999999995</v>
      </c>
      <c r="BE5" s="16">
        <v>0.52449999999999997</v>
      </c>
      <c r="BF5" s="16">
        <v>0.52249999999999996</v>
      </c>
      <c r="BG5" s="16">
        <v>0.50149999999999995</v>
      </c>
    </row>
    <row r="6" spans="1:59">
      <c r="M6" s="15">
        <v>65</v>
      </c>
      <c r="N6" s="16">
        <v>0.62949999999999995</v>
      </c>
      <c r="O6" s="16">
        <v>0.63549999999999995</v>
      </c>
      <c r="P6" s="16">
        <v>0.51200000000000001</v>
      </c>
      <c r="Q6" s="16"/>
      <c r="R6" s="16">
        <v>0.50949999999999995</v>
      </c>
      <c r="S6" s="16">
        <v>0.58350000000000002</v>
      </c>
      <c r="T6" s="16">
        <v>0.57699999999999996</v>
      </c>
      <c r="U6" s="16">
        <v>0.54949999999999999</v>
      </c>
      <c r="V6" s="16">
        <v>0.51800000000000002</v>
      </c>
      <c r="W6" s="16">
        <v>0.50349999999999995</v>
      </c>
      <c r="Y6" s="15">
        <v>65</v>
      </c>
      <c r="Z6" s="16">
        <v>0.63349999999999995</v>
      </c>
      <c r="AA6" s="16">
        <v>0.61350000000000005</v>
      </c>
      <c r="AB6" s="16">
        <v>0.52549999999999997</v>
      </c>
      <c r="AC6" s="16"/>
      <c r="AD6" s="16">
        <v>0.50649999999999995</v>
      </c>
      <c r="AE6" s="16">
        <v>0.53349999999999997</v>
      </c>
      <c r="AF6" s="16">
        <v>0.54400000000000004</v>
      </c>
      <c r="AG6" s="16">
        <v>0.55000000000000004</v>
      </c>
      <c r="AH6" s="16">
        <v>0.51549999999999996</v>
      </c>
      <c r="AI6" s="16">
        <v>0.496</v>
      </c>
      <c r="AK6" s="15">
        <v>65</v>
      </c>
      <c r="AL6" s="16">
        <v>0.63700000000000001</v>
      </c>
      <c r="AM6" s="16">
        <v>0.64300000000000002</v>
      </c>
      <c r="AN6" s="16">
        <v>0.4965</v>
      </c>
      <c r="AO6" s="16"/>
      <c r="AP6" s="16">
        <v>0.55200000000000005</v>
      </c>
      <c r="AQ6" s="16">
        <v>0.59299999999999997</v>
      </c>
      <c r="AR6" s="16">
        <v>0.60799999999999998</v>
      </c>
      <c r="AS6" s="16">
        <v>0.53500000000000003</v>
      </c>
      <c r="AT6" s="16">
        <v>0.53449999999999998</v>
      </c>
      <c r="AU6" s="16">
        <v>0.51100000000000001</v>
      </c>
      <c r="AW6" s="15">
        <v>65</v>
      </c>
      <c r="AX6" s="16">
        <v>0.65749999999999997</v>
      </c>
      <c r="AY6" s="16">
        <v>0.623</v>
      </c>
      <c r="AZ6" s="16">
        <v>0.52900000000000003</v>
      </c>
      <c r="BA6" s="16"/>
      <c r="BB6" s="16">
        <v>0.49299999999999999</v>
      </c>
      <c r="BC6" s="16">
        <v>0.498</v>
      </c>
      <c r="BD6" s="16">
        <v>0.44600000000000001</v>
      </c>
      <c r="BE6" s="16">
        <v>0.57650000000000001</v>
      </c>
      <c r="BF6" s="16">
        <v>0.48299999999999998</v>
      </c>
      <c r="BG6" s="16">
        <v>0.5</v>
      </c>
    </row>
    <row r="7" spans="1:59">
      <c r="M7" s="15">
        <v>70</v>
      </c>
      <c r="N7" s="16">
        <v>0.69399999999999995</v>
      </c>
      <c r="O7" s="16">
        <v>0.71350000000000002</v>
      </c>
      <c r="P7" s="16">
        <v>0.61099999999999999</v>
      </c>
      <c r="Q7" s="16">
        <v>0.4985</v>
      </c>
      <c r="R7" s="16"/>
      <c r="S7" s="16">
        <v>0.54249999999999998</v>
      </c>
      <c r="T7" s="16">
        <v>0.54500000000000004</v>
      </c>
      <c r="U7" s="16">
        <v>0.54349999999999998</v>
      </c>
      <c r="V7" s="16">
        <v>0.4995</v>
      </c>
      <c r="W7" s="16">
        <v>0.50700000000000001</v>
      </c>
      <c r="Y7" s="15">
        <v>70</v>
      </c>
      <c r="Z7" s="16">
        <v>0.67800000000000005</v>
      </c>
      <c r="AA7" s="16">
        <v>0.69850000000000001</v>
      </c>
      <c r="AB7" s="16">
        <v>0.59499999999999997</v>
      </c>
      <c r="AC7" s="16">
        <v>0.51300000000000001</v>
      </c>
      <c r="AD7" s="16"/>
      <c r="AE7" s="16">
        <v>0.53549999999999998</v>
      </c>
      <c r="AF7" s="16">
        <v>0.51849999999999996</v>
      </c>
      <c r="AG7" s="16">
        <v>0.51949999999999996</v>
      </c>
      <c r="AH7" s="16">
        <v>0.505</v>
      </c>
      <c r="AI7" s="16">
        <v>0.50700000000000001</v>
      </c>
      <c r="AK7" s="15">
        <v>70</v>
      </c>
      <c r="AL7" s="16">
        <v>0.72850000000000004</v>
      </c>
      <c r="AM7" s="16">
        <v>0.75049999999999994</v>
      </c>
      <c r="AN7" s="16">
        <v>0.60899999999999999</v>
      </c>
      <c r="AO7" s="16">
        <v>0.496</v>
      </c>
      <c r="AP7" s="16"/>
      <c r="AQ7" s="16">
        <v>0.5635</v>
      </c>
      <c r="AR7" s="16">
        <v>0.57750000000000001</v>
      </c>
      <c r="AS7" s="16">
        <v>0.57099999999999995</v>
      </c>
      <c r="AT7" s="16">
        <v>0.501</v>
      </c>
      <c r="AU7" s="16">
        <v>0.51049999999999995</v>
      </c>
      <c r="AW7" s="15">
        <v>70</v>
      </c>
      <c r="AX7" s="16">
        <v>0.67800000000000005</v>
      </c>
      <c r="AY7" s="16">
        <v>0.69899999999999995</v>
      </c>
      <c r="AZ7" s="16">
        <v>0.63300000000000001</v>
      </c>
      <c r="BA7" s="16">
        <v>0.54400000000000004</v>
      </c>
      <c r="BB7" s="16"/>
      <c r="BC7" s="16">
        <v>0.50800000000000001</v>
      </c>
      <c r="BD7" s="16">
        <v>0.50449999999999995</v>
      </c>
      <c r="BE7" s="16">
        <v>0.54900000000000004</v>
      </c>
      <c r="BF7" s="16">
        <v>0.505</v>
      </c>
      <c r="BG7" s="16">
        <v>0.51149999999999995</v>
      </c>
    </row>
    <row r="8" spans="1:59">
      <c r="M8" s="15">
        <v>75</v>
      </c>
      <c r="N8" s="16">
        <v>0.67449999999999999</v>
      </c>
      <c r="O8" s="16">
        <v>0.70599999999999996</v>
      </c>
      <c r="P8" s="16">
        <v>0.747</v>
      </c>
      <c r="Q8" s="16">
        <v>0.5575</v>
      </c>
      <c r="R8" s="16">
        <v>0.54849999999999999</v>
      </c>
      <c r="S8" s="16"/>
      <c r="T8" s="16">
        <v>0.5585</v>
      </c>
      <c r="U8" s="16">
        <v>0.5575</v>
      </c>
      <c r="V8" s="16">
        <v>0.50649999999999995</v>
      </c>
      <c r="W8" s="16">
        <v>0.502</v>
      </c>
      <c r="Y8" s="15">
        <v>75</v>
      </c>
      <c r="Z8" s="16">
        <v>0.58850000000000002</v>
      </c>
      <c r="AA8" s="16">
        <v>0.64900000000000002</v>
      </c>
      <c r="AB8" s="16">
        <v>0.71099999999999997</v>
      </c>
      <c r="AC8" s="16">
        <v>0.60750000000000004</v>
      </c>
      <c r="AD8" s="16">
        <v>0.59499999999999997</v>
      </c>
      <c r="AE8" s="16"/>
      <c r="AF8" s="16">
        <v>0.52949999999999997</v>
      </c>
      <c r="AG8" s="16">
        <v>0.56699999999999995</v>
      </c>
      <c r="AH8" s="16">
        <v>0.53600000000000003</v>
      </c>
      <c r="AI8" s="16">
        <v>0.51100000000000001</v>
      </c>
      <c r="AK8" s="15">
        <v>75</v>
      </c>
      <c r="AL8" s="16">
        <v>0.67549999999999999</v>
      </c>
      <c r="AM8" s="16">
        <v>0.72650000000000003</v>
      </c>
      <c r="AN8" s="16">
        <v>0.75800000000000001</v>
      </c>
      <c r="AO8" s="16">
        <v>0.57050000000000001</v>
      </c>
      <c r="AP8" s="16">
        <v>0.54300000000000004</v>
      </c>
      <c r="AQ8" s="16"/>
      <c r="AR8" s="16">
        <v>0.55300000000000005</v>
      </c>
      <c r="AS8" s="16">
        <v>0.57150000000000001</v>
      </c>
      <c r="AT8" s="16">
        <v>0.4965</v>
      </c>
      <c r="AU8" s="16">
        <v>0.4975</v>
      </c>
      <c r="AW8" s="15">
        <v>75</v>
      </c>
      <c r="AX8" s="16">
        <v>0.66800000000000004</v>
      </c>
      <c r="AY8" s="16">
        <v>0.72</v>
      </c>
      <c r="AZ8" s="16">
        <v>0.73099999999999998</v>
      </c>
      <c r="BA8" s="16">
        <v>0.57350000000000001</v>
      </c>
      <c r="BB8" s="16">
        <v>0.56499999999999995</v>
      </c>
      <c r="BC8" s="16"/>
      <c r="BD8" s="16">
        <v>0.52</v>
      </c>
      <c r="BE8" s="16">
        <v>0.49399999999999999</v>
      </c>
      <c r="BF8" s="16">
        <v>0.53549999999999998</v>
      </c>
      <c r="BG8" s="16">
        <v>0.4945</v>
      </c>
    </row>
    <row r="9" spans="1:59">
      <c r="M9" s="15">
        <v>80</v>
      </c>
      <c r="N9" s="16">
        <v>0.8135</v>
      </c>
      <c r="O9" s="16">
        <v>0.73750000000000004</v>
      </c>
      <c r="P9" s="16">
        <v>0.67</v>
      </c>
      <c r="Q9" s="16">
        <v>0.73050000000000004</v>
      </c>
      <c r="R9" s="16">
        <v>0.6925</v>
      </c>
      <c r="S9" s="16">
        <v>0.54049999999999998</v>
      </c>
      <c r="T9" s="16"/>
      <c r="U9" s="16">
        <v>0.50949999999999995</v>
      </c>
      <c r="V9" s="16">
        <v>0.4985</v>
      </c>
      <c r="W9" s="16">
        <v>0.504</v>
      </c>
      <c r="Y9" s="15">
        <v>80</v>
      </c>
      <c r="Z9" s="16">
        <v>0.80100000000000005</v>
      </c>
      <c r="AA9" s="16">
        <v>0.75849999999999995</v>
      </c>
      <c r="AB9" s="16">
        <v>0.63900000000000001</v>
      </c>
      <c r="AC9" s="16">
        <v>0.70650000000000002</v>
      </c>
      <c r="AD9" s="16">
        <v>0.70950000000000002</v>
      </c>
      <c r="AE9" s="16">
        <v>0.57399999999999995</v>
      </c>
      <c r="AF9" s="16"/>
      <c r="AG9" s="16">
        <v>0.51</v>
      </c>
      <c r="AH9" s="16">
        <v>0.503</v>
      </c>
      <c r="AI9" s="16">
        <v>0.502</v>
      </c>
      <c r="AK9" s="15">
        <v>80</v>
      </c>
      <c r="AL9" s="16">
        <v>0.81899999999999995</v>
      </c>
      <c r="AM9" s="16">
        <v>0.72899999999999998</v>
      </c>
      <c r="AN9" s="16">
        <v>0.67</v>
      </c>
      <c r="AO9" s="16">
        <v>0.73950000000000005</v>
      </c>
      <c r="AP9" s="16">
        <v>0.70099999999999996</v>
      </c>
      <c r="AQ9" s="16">
        <v>0.53349999999999997</v>
      </c>
      <c r="AR9" s="16"/>
      <c r="AS9" s="16">
        <v>0.50349999999999995</v>
      </c>
      <c r="AT9" s="16">
        <v>0.5</v>
      </c>
      <c r="AU9" s="16">
        <v>0.49</v>
      </c>
      <c r="AW9" s="15">
        <v>80</v>
      </c>
      <c r="AX9" s="16">
        <v>0.82099999999999995</v>
      </c>
      <c r="AY9" s="16">
        <v>0.73699999999999999</v>
      </c>
      <c r="AZ9" s="16">
        <v>0.67249999999999999</v>
      </c>
      <c r="BA9" s="16">
        <v>0.73299999999999998</v>
      </c>
      <c r="BB9" s="16">
        <v>0.70650000000000002</v>
      </c>
      <c r="BC9" s="16">
        <v>0.54449999999999998</v>
      </c>
      <c r="BD9" s="16"/>
      <c r="BE9" s="16">
        <v>0.497</v>
      </c>
      <c r="BF9" s="16">
        <v>0.48849999999999999</v>
      </c>
      <c r="BG9" s="16">
        <v>0.4995</v>
      </c>
    </row>
    <row r="10" spans="1:59">
      <c r="M10" s="15">
        <v>85</v>
      </c>
      <c r="N10" s="16">
        <v>0.84650000000000003</v>
      </c>
      <c r="O10" s="16">
        <v>0.78500000000000003</v>
      </c>
      <c r="P10" s="16">
        <v>0.83350000000000002</v>
      </c>
      <c r="Q10" s="16">
        <v>0.751</v>
      </c>
      <c r="R10" s="16">
        <v>0.65400000000000003</v>
      </c>
      <c r="S10" s="16">
        <v>0.72250000000000003</v>
      </c>
      <c r="T10" s="16">
        <v>0.53549999999999998</v>
      </c>
      <c r="U10" s="16"/>
      <c r="V10" s="16">
        <v>0.50849999999999995</v>
      </c>
      <c r="W10" s="16">
        <v>0.4995</v>
      </c>
      <c r="Y10" s="15">
        <v>85</v>
      </c>
      <c r="Z10" s="16">
        <v>0.82150000000000001</v>
      </c>
      <c r="AA10" s="16">
        <v>0.77800000000000002</v>
      </c>
      <c r="AB10" s="16">
        <v>0.8145</v>
      </c>
      <c r="AC10" s="16">
        <v>0.73299999999999998</v>
      </c>
      <c r="AD10" s="16">
        <v>0.64049999999999996</v>
      </c>
      <c r="AE10" s="16">
        <v>0.69450000000000001</v>
      </c>
      <c r="AF10" s="16">
        <v>0.53549999999999998</v>
      </c>
      <c r="AG10" s="16"/>
      <c r="AH10" s="16">
        <v>0.48399999999999999</v>
      </c>
      <c r="AI10" s="16">
        <v>0.4995</v>
      </c>
      <c r="AK10" s="15">
        <v>85</v>
      </c>
      <c r="AL10" s="16">
        <v>0.85150000000000003</v>
      </c>
      <c r="AM10" s="16">
        <v>0.79549999999999998</v>
      </c>
      <c r="AN10" s="16">
        <v>0.85499999999999998</v>
      </c>
      <c r="AO10" s="16">
        <v>0.76049999999999995</v>
      </c>
      <c r="AP10" s="16">
        <v>0.65949999999999998</v>
      </c>
      <c r="AQ10" s="16">
        <v>0.73650000000000004</v>
      </c>
      <c r="AR10" s="16">
        <v>0.53800000000000003</v>
      </c>
      <c r="AS10" s="16"/>
      <c r="AT10" s="16">
        <v>0.51949999999999996</v>
      </c>
      <c r="AU10" s="16">
        <v>0.4985</v>
      </c>
      <c r="AW10" s="15">
        <v>85</v>
      </c>
      <c r="AX10" s="16">
        <v>0.83850000000000002</v>
      </c>
      <c r="AY10" s="16">
        <v>0.78649999999999998</v>
      </c>
      <c r="AZ10" s="16">
        <v>0.83450000000000002</v>
      </c>
      <c r="BA10" s="16">
        <v>0.74250000000000005</v>
      </c>
      <c r="BB10" s="16">
        <v>0.65449999999999997</v>
      </c>
      <c r="BC10" s="16">
        <v>0.72250000000000003</v>
      </c>
      <c r="BD10" s="16">
        <v>0.53349999999999997</v>
      </c>
      <c r="BE10" s="16"/>
      <c r="BF10" s="16">
        <v>0.5</v>
      </c>
      <c r="BG10" s="16">
        <v>0.501</v>
      </c>
    </row>
    <row r="11" spans="1:59">
      <c r="M11" s="15">
        <v>90</v>
      </c>
      <c r="N11" s="16">
        <v>0.91100000000000003</v>
      </c>
      <c r="O11" s="16">
        <v>0.90900000000000003</v>
      </c>
      <c r="P11" s="16">
        <v>0.872</v>
      </c>
      <c r="Q11" s="16">
        <v>0.877</v>
      </c>
      <c r="R11" s="16">
        <v>0.78800000000000003</v>
      </c>
      <c r="S11" s="16">
        <v>0.80449999999999999</v>
      </c>
      <c r="T11" s="16">
        <v>0.64200000000000002</v>
      </c>
      <c r="U11" s="16">
        <v>0.64649999999999996</v>
      </c>
      <c r="V11" s="16"/>
      <c r="W11" s="16">
        <v>0.49149999999999999</v>
      </c>
      <c r="Y11" s="15">
        <v>90</v>
      </c>
      <c r="Z11" s="16">
        <v>0.90500000000000003</v>
      </c>
      <c r="AA11" s="16">
        <v>0.90449999999999997</v>
      </c>
      <c r="AB11" s="16">
        <v>0.86799999999999999</v>
      </c>
      <c r="AC11" s="16">
        <v>0.878</v>
      </c>
      <c r="AD11" s="16">
        <v>0.78449999999999998</v>
      </c>
      <c r="AE11" s="16">
        <v>0.78949999999999998</v>
      </c>
      <c r="AF11" s="16">
        <v>0.64</v>
      </c>
      <c r="AG11" s="16">
        <v>0.65549999999999997</v>
      </c>
      <c r="AH11" s="16"/>
      <c r="AI11" s="16">
        <v>0.48649999999999999</v>
      </c>
      <c r="AK11" s="15">
        <v>90</v>
      </c>
      <c r="AL11" s="16">
        <v>0.91</v>
      </c>
      <c r="AM11" s="16">
        <v>0.91149999999999998</v>
      </c>
      <c r="AN11" s="16">
        <v>0.86899999999999999</v>
      </c>
      <c r="AO11" s="16">
        <v>0.88949999999999996</v>
      </c>
      <c r="AP11" s="16">
        <v>0.78400000000000003</v>
      </c>
      <c r="AQ11" s="16">
        <v>0.81850000000000001</v>
      </c>
      <c r="AR11" s="16">
        <v>0.64300000000000002</v>
      </c>
      <c r="AS11" s="16">
        <v>0.65049999999999997</v>
      </c>
      <c r="AT11" s="16"/>
      <c r="AU11" s="16">
        <v>0.49099999999999999</v>
      </c>
      <c r="AW11" s="15">
        <v>90</v>
      </c>
      <c r="AX11" s="16">
        <v>0.90500000000000003</v>
      </c>
      <c r="AY11" s="16">
        <v>0.91200000000000003</v>
      </c>
      <c r="AZ11" s="16">
        <v>0.85799999999999998</v>
      </c>
      <c r="BA11" s="16">
        <v>0.88949999999999996</v>
      </c>
      <c r="BB11" s="16">
        <v>0.78100000000000003</v>
      </c>
      <c r="BC11" s="16">
        <v>0.83150000000000002</v>
      </c>
      <c r="BD11" s="16">
        <v>0.64149999999999996</v>
      </c>
      <c r="BE11" s="16">
        <v>0.69099999999999995</v>
      </c>
      <c r="BF11" s="16"/>
      <c r="BG11" s="16">
        <v>0.49299999999999999</v>
      </c>
    </row>
    <row r="12" spans="1:59">
      <c r="M12" s="15">
        <v>95</v>
      </c>
      <c r="N12" s="16">
        <v>0.95150000000000001</v>
      </c>
      <c r="O12" s="16">
        <v>0.95050000000000001</v>
      </c>
      <c r="P12" s="16">
        <v>0.94899999999999995</v>
      </c>
      <c r="Q12" s="16">
        <v>0.9415</v>
      </c>
      <c r="R12" s="16">
        <v>0.93</v>
      </c>
      <c r="S12" s="16">
        <v>0.89949999999999997</v>
      </c>
      <c r="T12" s="16">
        <v>0.82550000000000001</v>
      </c>
      <c r="U12" s="16">
        <v>0.72899999999999998</v>
      </c>
      <c r="V12" s="16">
        <v>0.61050000000000004</v>
      </c>
      <c r="W12" s="16"/>
      <c r="Y12" s="15">
        <v>95</v>
      </c>
      <c r="Z12" s="16">
        <v>0.95399999999999996</v>
      </c>
      <c r="AA12" s="16">
        <v>0.95350000000000001</v>
      </c>
      <c r="AB12" s="16">
        <v>0.95299999999999996</v>
      </c>
      <c r="AC12" s="16">
        <v>0.94450000000000001</v>
      </c>
      <c r="AD12" s="16">
        <v>0.92800000000000005</v>
      </c>
      <c r="AE12" s="16">
        <v>0.91449999999999998</v>
      </c>
      <c r="AF12" s="16">
        <v>0.83</v>
      </c>
      <c r="AG12" s="16">
        <v>0.74399999999999999</v>
      </c>
      <c r="AH12" s="16">
        <v>0.621</v>
      </c>
      <c r="AI12" s="16"/>
      <c r="AK12" s="15">
        <v>95</v>
      </c>
      <c r="AL12" s="16">
        <v>0.95</v>
      </c>
      <c r="AM12" s="16">
        <v>0.95350000000000001</v>
      </c>
      <c r="AN12" s="16">
        <v>0.94950000000000001</v>
      </c>
      <c r="AO12" s="16">
        <v>0.94</v>
      </c>
      <c r="AP12" s="16">
        <v>0.93</v>
      </c>
      <c r="AQ12" s="16">
        <v>0.90449999999999997</v>
      </c>
      <c r="AR12" s="16">
        <v>0.82699999999999996</v>
      </c>
      <c r="AS12" s="16">
        <v>0.72499999999999998</v>
      </c>
      <c r="AT12" s="16">
        <v>0.60599999999999998</v>
      </c>
      <c r="AU12" s="16"/>
      <c r="AW12" s="15">
        <v>95</v>
      </c>
      <c r="AX12" s="16">
        <v>0.94899999999999995</v>
      </c>
      <c r="AY12" s="16">
        <v>0.95</v>
      </c>
      <c r="AZ12" s="16">
        <v>0.94799999999999995</v>
      </c>
      <c r="BA12" s="16">
        <v>0.9405</v>
      </c>
      <c r="BB12" s="16">
        <v>0.93</v>
      </c>
      <c r="BC12" s="16">
        <v>0.90349999999999997</v>
      </c>
      <c r="BD12" s="16">
        <v>0.84</v>
      </c>
      <c r="BE12" s="16">
        <v>0.74</v>
      </c>
      <c r="BF12" s="16">
        <v>0.60850000000000004</v>
      </c>
      <c r="BG12" s="16"/>
    </row>
    <row r="14" spans="1:59">
      <c r="A14" s="39" t="s">
        <v>26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59">
      <c r="A15" s="15"/>
      <c r="B15" s="15">
        <v>50</v>
      </c>
      <c r="C15" s="15">
        <v>55</v>
      </c>
      <c r="D15" s="15">
        <v>60</v>
      </c>
      <c r="E15" s="15">
        <v>65</v>
      </c>
      <c r="F15" s="15">
        <v>70</v>
      </c>
      <c r="G15" s="15">
        <v>75</v>
      </c>
      <c r="H15" s="15">
        <v>80</v>
      </c>
      <c r="I15" s="15">
        <v>85</v>
      </c>
      <c r="J15" s="15">
        <v>90</v>
      </c>
      <c r="K15" s="15">
        <v>95</v>
      </c>
      <c r="M15" s="15"/>
      <c r="N15" s="15">
        <v>50</v>
      </c>
      <c r="O15" s="15">
        <v>55</v>
      </c>
      <c r="P15" s="15">
        <v>60</v>
      </c>
      <c r="Q15" s="15">
        <v>65</v>
      </c>
      <c r="R15" s="15">
        <v>70</v>
      </c>
      <c r="S15" s="15">
        <v>75</v>
      </c>
      <c r="T15" s="15">
        <v>80</v>
      </c>
      <c r="U15" s="15">
        <v>85</v>
      </c>
      <c r="V15" s="15">
        <v>90</v>
      </c>
      <c r="W15" s="15">
        <v>95</v>
      </c>
      <c r="Y15" s="15"/>
      <c r="Z15" s="15">
        <v>50</v>
      </c>
      <c r="AA15" s="15">
        <v>55</v>
      </c>
      <c r="AB15" s="15">
        <v>60</v>
      </c>
      <c r="AC15" s="15">
        <v>65</v>
      </c>
      <c r="AD15" s="15">
        <v>70</v>
      </c>
      <c r="AE15" s="15">
        <v>75</v>
      </c>
      <c r="AF15" s="15">
        <v>80</v>
      </c>
      <c r="AG15" s="15">
        <v>85</v>
      </c>
      <c r="AH15" s="15">
        <v>90</v>
      </c>
      <c r="AI15" s="15">
        <v>95</v>
      </c>
      <c r="AK15" s="15"/>
      <c r="AL15" s="15">
        <v>50</v>
      </c>
      <c r="AM15" s="15">
        <v>55</v>
      </c>
      <c r="AN15" s="15">
        <v>60</v>
      </c>
      <c r="AO15" s="15">
        <v>65</v>
      </c>
      <c r="AP15" s="15">
        <v>70</v>
      </c>
      <c r="AQ15" s="15">
        <v>75</v>
      </c>
      <c r="AR15" s="15">
        <v>80</v>
      </c>
      <c r="AS15" s="15">
        <v>85</v>
      </c>
      <c r="AT15" s="15">
        <v>90</v>
      </c>
      <c r="AU15" s="15">
        <v>95</v>
      </c>
      <c r="AW15" s="15"/>
      <c r="AX15" s="15">
        <v>50</v>
      </c>
      <c r="AY15" s="15">
        <v>55</v>
      </c>
      <c r="AZ15" s="15">
        <v>60</v>
      </c>
      <c r="BA15" s="15">
        <v>65</v>
      </c>
      <c r="BB15" s="15">
        <v>70</v>
      </c>
      <c r="BC15" s="15">
        <v>75</v>
      </c>
      <c r="BD15" s="15">
        <v>80</v>
      </c>
      <c r="BE15" s="15">
        <v>85</v>
      </c>
      <c r="BF15" s="15">
        <v>90</v>
      </c>
      <c r="BG15" s="15">
        <v>95</v>
      </c>
    </row>
    <row r="16" spans="1:59">
      <c r="A16" s="15">
        <v>50</v>
      </c>
      <c r="B16" s="17"/>
      <c r="C16" s="17">
        <v>0.56000000000000005</v>
      </c>
      <c r="D16" s="17">
        <v>0.97</v>
      </c>
      <c r="E16" s="17">
        <v>0.9</v>
      </c>
      <c r="F16" s="17">
        <v>0.77</v>
      </c>
      <c r="G16" s="17">
        <v>0.2</v>
      </c>
      <c r="H16" s="17">
        <v>0.86</v>
      </c>
      <c r="I16" s="17">
        <v>0.26</v>
      </c>
      <c r="J16" s="17">
        <v>0.14000000000000001</v>
      </c>
      <c r="K16" s="17">
        <v>0.01</v>
      </c>
      <c r="M16" s="15">
        <v>50</v>
      </c>
      <c r="N16" s="16"/>
      <c r="O16" s="16">
        <f t="shared" ref="O16:W25" si="0">O3-C16</f>
        <v>-2.1500000000000075E-2</v>
      </c>
      <c r="P16" s="16">
        <f t="shared" si="0"/>
        <v>-0.36349999999999993</v>
      </c>
      <c r="Q16" s="16">
        <f t="shared" si="0"/>
        <v>-0.28800000000000003</v>
      </c>
      <c r="R16" s="16">
        <f t="shared" si="0"/>
        <v>-0.11099999999999999</v>
      </c>
      <c r="S16" s="16">
        <f t="shared" si="0"/>
        <v>0.438</v>
      </c>
      <c r="T16" s="16">
        <f t="shared" si="0"/>
        <v>-0.40249999999999997</v>
      </c>
      <c r="U16" s="16">
        <f t="shared" si="0"/>
        <v>0.28400000000000003</v>
      </c>
      <c r="V16" s="16">
        <f t="shared" si="0"/>
        <v>0.35799999999999998</v>
      </c>
      <c r="W16" s="16">
        <f t="shared" si="0"/>
        <v>0.48849999999999999</v>
      </c>
      <c r="Y16" s="15">
        <v>50</v>
      </c>
      <c r="Z16" s="16"/>
      <c r="AA16" s="16">
        <f t="shared" ref="AA16:AI16" si="1">AA3-C16</f>
        <v>-5.1500000000000101E-2</v>
      </c>
      <c r="AB16" s="16">
        <f t="shared" si="1"/>
        <v>-0.40500000000000003</v>
      </c>
      <c r="AC16" s="16">
        <f t="shared" si="1"/>
        <v>-0.33550000000000002</v>
      </c>
      <c r="AD16" s="16">
        <f t="shared" si="1"/>
        <v>-0.18149999999999999</v>
      </c>
      <c r="AE16" s="16">
        <f t="shared" si="1"/>
        <v>0.38350000000000001</v>
      </c>
      <c r="AF16" s="16">
        <f t="shared" si="1"/>
        <v>-0.33399999999999996</v>
      </c>
      <c r="AG16" s="16">
        <f t="shared" si="1"/>
        <v>0.27</v>
      </c>
      <c r="AH16" s="16">
        <f t="shared" si="1"/>
        <v>0.37349999999999994</v>
      </c>
      <c r="AI16" s="16">
        <f t="shared" si="1"/>
        <v>0.498</v>
      </c>
      <c r="AK16" s="15">
        <v>50</v>
      </c>
      <c r="AL16" s="16"/>
      <c r="AM16" s="16">
        <f t="shared" ref="AM16:AU16" si="2">AM3-C16</f>
        <v>-2.9500000000000082E-2</v>
      </c>
      <c r="AN16" s="16">
        <f t="shared" si="2"/>
        <v>-0.378</v>
      </c>
      <c r="AO16" s="16">
        <f t="shared" si="2"/>
        <v>-0.27849999999999997</v>
      </c>
      <c r="AP16" s="16">
        <f t="shared" si="2"/>
        <v>-0.11199999999999999</v>
      </c>
      <c r="AQ16" s="16">
        <f t="shared" si="2"/>
        <v>0.43349999999999994</v>
      </c>
      <c r="AR16" s="16">
        <f t="shared" si="2"/>
        <v>-0.39849999999999997</v>
      </c>
      <c r="AS16" s="16">
        <f t="shared" si="2"/>
        <v>0.27649999999999997</v>
      </c>
      <c r="AT16" s="16">
        <f t="shared" si="2"/>
        <v>0.35799999999999998</v>
      </c>
      <c r="AU16" s="16">
        <f t="shared" si="2"/>
        <v>0.49449999999999994</v>
      </c>
      <c r="AW16" s="15">
        <v>50</v>
      </c>
      <c r="AX16" s="16"/>
      <c r="AY16" s="16">
        <f t="shared" ref="AY16:BG16" si="3">AY3-C16</f>
        <v>-5.05000000000001E-2</v>
      </c>
      <c r="AZ16" s="16">
        <f t="shared" si="3"/>
        <v>-0.40899999999999992</v>
      </c>
      <c r="BA16" s="16">
        <f t="shared" si="3"/>
        <v>-0.32650000000000001</v>
      </c>
      <c r="BB16" s="16">
        <f t="shared" si="3"/>
        <v>-0.19200000000000006</v>
      </c>
      <c r="BC16" s="16">
        <f t="shared" si="3"/>
        <v>0.39899999999999997</v>
      </c>
      <c r="BD16" s="16">
        <f t="shared" si="3"/>
        <v>-0.35599999999999998</v>
      </c>
      <c r="BE16" s="16">
        <f t="shared" si="3"/>
        <v>0.25849999999999995</v>
      </c>
      <c r="BF16" s="16">
        <f t="shared" si="3"/>
        <v>0.34749999999999998</v>
      </c>
      <c r="BG16" s="16">
        <f t="shared" si="3"/>
        <v>0.47949999999999998</v>
      </c>
    </row>
    <row r="17" spans="1:59">
      <c r="A17" s="15">
        <v>55</v>
      </c>
      <c r="B17" s="17">
        <v>0.88</v>
      </c>
      <c r="C17" s="17"/>
      <c r="D17" s="17">
        <v>0.68</v>
      </c>
      <c r="E17" s="17">
        <v>0.98</v>
      </c>
      <c r="F17" s="17">
        <v>0.96</v>
      </c>
      <c r="G17" s="17">
        <v>0.82</v>
      </c>
      <c r="H17" s="17">
        <v>0.96</v>
      </c>
      <c r="I17" s="17">
        <v>0.47</v>
      </c>
      <c r="J17" s="17">
        <v>0.47</v>
      </c>
      <c r="K17" s="17">
        <v>0.01</v>
      </c>
      <c r="M17" s="15">
        <v>55</v>
      </c>
      <c r="N17" s="16">
        <f t="shared" ref="N17:N25" si="4">N4-B17</f>
        <v>-0.39450000000000002</v>
      </c>
      <c r="O17" s="16"/>
      <c r="P17" s="16">
        <f t="shared" si="0"/>
        <v>-0.13350000000000006</v>
      </c>
      <c r="Q17" s="16">
        <f t="shared" si="0"/>
        <v>-0.36099999999999999</v>
      </c>
      <c r="R17" s="16">
        <f t="shared" si="0"/>
        <v>-0.36399999999999999</v>
      </c>
      <c r="S17" s="16">
        <f t="shared" si="0"/>
        <v>-0.15549999999999997</v>
      </c>
      <c r="T17" s="16">
        <f t="shared" si="0"/>
        <v>-0.53249999999999997</v>
      </c>
      <c r="U17" s="16">
        <f t="shared" si="0"/>
        <v>3.3499999999999974E-2</v>
      </c>
      <c r="V17" s="16">
        <f t="shared" si="0"/>
        <v>1.7000000000000015E-2</v>
      </c>
      <c r="W17" s="16">
        <f t="shared" si="0"/>
        <v>0.496</v>
      </c>
      <c r="Y17" s="15">
        <v>55</v>
      </c>
      <c r="Z17" s="16">
        <f t="shared" ref="Z17:Z25" si="5">Z4-B17</f>
        <v>-0.35899999999999999</v>
      </c>
      <c r="AA17" s="16"/>
      <c r="AB17" s="16">
        <f t="shared" ref="AB17:AB25" si="6">AB4-D17</f>
        <v>-0.16850000000000009</v>
      </c>
      <c r="AC17" s="16">
        <f t="shared" ref="AC17:AC25" si="7">AC4-E17</f>
        <v>-0.42799999999999994</v>
      </c>
      <c r="AD17" s="16">
        <f t="shared" ref="AD17:AD25" si="8">AD4-F17</f>
        <v>-0.42549999999999999</v>
      </c>
      <c r="AE17" s="16">
        <f t="shared" ref="AE17:AE25" si="9">AE4-G17</f>
        <v>-0.27099999999999991</v>
      </c>
      <c r="AF17" s="16">
        <f t="shared" ref="AF17:AF25" si="10">AF4-H17</f>
        <v>-0.41899999999999993</v>
      </c>
      <c r="AG17" s="16">
        <f t="shared" ref="AG17:AG25" si="11">AG4-I17</f>
        <v>2.8000000000000025E-2</v>
      </c>
      <c r="AH17" s="16">
        <f t="shared" ref="AH17:AH25" si="12">AH4-J17</f>
        <v>3.400000000000003E-2</v>
      </c>
      <c r="AI17" s="16">
        <f t="shared" ref="AI17:AI24" si="13">AI4-K17</f>
        <v>0.48599999999999999</v>
      </c>
      <c r="AK17" s="15">
        <v>55</v>
      </c>
      <c r="AL17" s="16">
        <f t="shared" ref="AL17:AL25" si="14">AL4-B17</f>
        <v>-0.38750000000000001</v>
      </c>
      <c r="AM17" s="16"/>
      <c r="AN17" s="16">
        <f t="shared" ref="AN17:AN25" si="15">AN4-D17</f>
        <v>-0.1160000000000001</v>
      </c>
      <c r="AO17" s="16">
        <f t="shared" ref="AO17:AO25" si="16">AO4-E17</f>
        <v>-0.35150000000000003</v>
      </c>
      <c r="AP17" s="16">
        <f t="shared" ref="AP17:AP25" si="17">AP4-F17</f>
        <v>-0.35949999999999993</v>
      </c>
      <c r="AQ17" s="16">
        <f t="shared" ref="AQ17:AQ25" si="18">AQ4-G17</f>
        <v>-0.16049999999999998</v>
      </c>
      <c r="AR17" s="16">
        <f t="shared" ref="AR17:AR25" si="19">AR4-H17</f>
        <v>-0.50749999999999995</v>
      </c>
      <c r="AS17" s="16">
        <f t="shared" ref="AS17:AS25" si="20">AS4-I17</f>
        <v>4.1499999999999981E-2</v>
      </c>
      <c r="AT17" s="16">
        <f t="shared" ref="AT17:AT25" si="21">AT4-J17</f>
        <v>2.3500000000000021E-2</v>
      </c>
      <c r="AU17" s="16">
        <f t="shared" ref="AU17:AU24" si="22">AU4-K17</f>
        <v>0.49449999999999994</v>
      </c>
      <c r="AW17" s="15">
        <v>55</v>
      </c>
      <c r="AX17" s="16">
        <f t="shared" ref="AX17:AX25" si="23">AX4-B17</f>
        <v>-0.37450000000000006</v>
      </c>
      <c r="AY17" s="16"/>
      <c r="AZ17" s="16">
        <f t="shared" ref="AZ17:AZ25" si="24">AZ4-D17</f>
        <v>-0.1725000000000001</v>
      </c>
      <c r="BA17" s="16">
        <f t="shared" ref="BA17:BA25" si="25">BA4-E17</f>
        <v>-0.45099999999999996</v>
      </c>
      <c r="BB17" s="16">
        <f t="shared" ref="BB17:BB25" si="26">BB4-F17</f>
        <v>-0.46249999999999997</v>
      </c>
      <c r="BC17" s="16">
        <f t="shared" ref="BC17:BC25" si="27">BC4-G17</f>
        <v>-0.31099999999999994</v>
      </c>
      <c r="BD17" s="16">
        <f t="shared" ref="BD17:BD25" si="28">BD4-H17</f>
        <v>-0.42749999999999999</v>
      </c>
      <c r="BE17" s="16">
        <f t="shared" ref="BE17:BE25" si="29">BE4-I17</f>
        <v>3.9000000000000035E-2</v>
      </c>
      <c r="BF17" s="16">
        <f t="shared" ref="BF17:BF25" si="30">BF4-J17</f>
        <v>4.9000000000000044E-2</v>
      </c>
      <c r="BG17" s="16">
        <f t="shared" ref="BG17:BG24" si="31">BG4-K17</f>
        <v>0.49149999999999994</v>
      </c>
    </row>
    <row r="18" spans="1:59">
      <c r="A18" s="15">
        <v>60</v>
      </c>
      <c r="B18" s="17">
        <v>0.99</v>
      </c>
      <c r="C18" s="17">
        <v>0.93</v>
      </c>
      <c r="D18" s="17"/>
      <c r="E18" s="17">
        <v>0.98</v>
      </c>
      <c r="F18" s="17">
        <v>0.98</v>
      </c>
      <c r="G18" s="17">
        <v>0.93</v>
      </c>
      <c r="H18" s="17">
        <v>0.69</v>
      </c>
      <c r="I18" s="17">
        <v>0.97</v>
      </c>
      <c r="J18" s="17">
        <v>0.69</v>
      </c>
      <c r="K18" s="17">
        <v>0.27</v>
      </c>
      <c r="M18" s="15">
        <v>60</v>
      </c>
      <c r="N18" s="16">
        <f t="shared" si="4"/>
        <v>-0.47499999999999998</v>
      </c>
      <c r="O18" s="16">
        <f t="shared" si="0"/>
        <v>-0.45300000000000007</v>
      </c>
      <c r="P18" s="16"/>
      <c r="Q18" s="16">
        <f t="shared" si="0"/>
        <v>-0.44499999999999995</v>
      </c>
      <c r="R18" s="16">
        <f t="shared" si="0"/>
        <v>-0.39349999999999996</v>
      </c>
      <c r="S18" s="16">
        <f t="shared" si="0"/>
        <v>-0.2985000000000001</v>
      </c>
      <c r="T18" s="16">
        <f t="shared" si="0"/>
        <v>-0.10249999999999992</v>
      </c>
      <c r="U18" s="16">
        <f t="shared" si="0"/>
        <v>-0.48299999999999998</v>
      </c>
      <c r="V18" s="16">
        <f t="shared" si="0"/>
        <v>-0.15849999999999997</v>
      </c>
      <c r="W18" s="16">
        <f t="shared" si="0"/>
        <v>0.22849999999999998</v>
      </c>
      <c r="Y18" s="15">
        <v>60</v>
      </c>
      <c r="Z18" s="16">
        <f t="shared" si="5"/>
        <v>-0.4355</v>
      </c>
      <c r="AA18" s="16">
        <f t="shared" ref="AA18:AA25" si="32">AA5-C18</f>
        <v>-0.40400000000000003</v>
      </c>
      <c r="AB18" s="16"/>
      <c r="AC18" s="16">
        <f t="shared" si="7"/>
        <v>-0.4985</v>
      </c>
      <c r="AD18" s="16">
        <f t="shared" si="8"/>
        <v>-0.44899999999999995</v>
      </c>
      <c r="AE18" s="16">
        <f t="shared" si="9"/>
        <v>-0.38750000000000007</v>
      </c>
      <c r="AF18" s="16">
        <f t="shared" si="10"/>
        <v>-0.12</v>
      </c>
      <c r="AG18" s="16">
        <f t="shared" si="11"/>
        <v>-0.45799999999999996</v>
      </c>
      <c r="AH18" s="16">
        <f t="shared" si="12"/>
        <v>-0.16799999999999993</v>
      </c>
      <c r="AI18" s="16">
        <f t="shared" si="13"/>
        <v>0.22499999999999998</v>
      </c>
      <c r="AK18" s="15">
        <v>60</v>
      </c>
      <c r="AL18" s="16">
        <f t="shared" si="14"/>
        <v>-0.47099999999999997</v>
      </c>
      <c r="AM18" s="16">
        <f t="shared" ref="AM18:AM25" si="33">AM5-C18</f>
        <v>-0.45800000000000007</v>
      </c>
      <c r="AN18" s="16"/>
      <c r="AO18" s="16">
        <f t="shared" si="16"/>
        <v>-0.44350000000000001</v>
      </c>
      <c r="AP18" s="16">
        <f t="shared" si="17"/>
        <v>-0.39600000000000002</v>
      </c>
      <c r="AQ18" s="16">
        <f t="shared" si="18"/>
        <v>-0.30200000000000005</v>
      </c>
      <c r="AR18" s="16">
        <f t="shared" si="19"/>
        <v>-5.799999999999994E-2</v>
      </c>
      <c r="AS18" s="16">
        <f t="shared" si="20"/>
        <v>-0.48649999999999999</v>
      </c>
      <c r="AT18" s="16">
        <f t="shared" si="21"/>
        <v>-0.14499999999999991</v>
      </c>
      <c r="AU18" s="16">
        <f t="shared" si="22"/>
        <v>0.23899999999999999</v>
      </c>
      <c r="AW18" s="15">
        <v>60</v>
      </c>
      <c r="AX18" s="16">
        <f t="shared" si="23"/>
        <v>-0.43049999999999999</v>
      </c>
      <c r="AY18" s="16">
        <f t="shared" ref="AY18:AY25" si="34">AY5-C18</f>
        <v>-0.4265000000000001</v>
      </c>
      <c r="AZ18" s="16"/>
      <c r="BA18" s="16">
        <f t="shared" si="25"/>
        <v>-0.4965</v>
      </c>
      <c r="BB18" s="16">
        <f t="shared" si="26"/>
        <v>-0.46350000000000002</v>
      </c>
      <c r="BC18" s="16">
        <f t="shared" si="27"/>
        <v>-0.43300000000000005</v>
      </c>
      <c r="BD18" s="16">
        <f t="shared" si="28"/>
        <v>-0.122</v>
      </c>
      <c r="BE18" s="16">
        <f t="shared" si="29"/>
        <v>-0.44550000000000001</v>
      </c>
      <c r="BF18" s="16">
        <f t="shared" si="30"/>
        <v>-0.16749999999999998</v>
      </c>
      <c r="BG18" s="16">
        <f t="shared" si="31"/>
        <v>0.23149999999999993</v>
      </c>
    </row>
    <row r="19" spans="1:59">
      <c r="A19" s="15">
        <v>65</v>
      </c>
      <c r="B19" s="17">
        <v>1</v>
      </c>
      <c r="C19" s="17">
        <v>1</v>
      </c>
      <c r="D19" s="17">
        <v>0.96</v>
      </c>
      <c r="E19" s="17"/>
      <c r="F19" s="17">
        <v>0.93</v>
      </c>
      <c r="G19" s="17">
        <v>0.98</v>
      </c>
      <c r="H19" s="17">
        <v>0.62</v>
      </c>
      <c r="I19" s="17">
        <v>0.92</v>
      </c>
      <c r="J19" s="17">
        <v>0.35</v>
      </c>
      <c r="K19" s="17">
        <v>0.35</v>
      </c>
      <c r="M19" s="15">
        <v>65</v>
      </c>
      <c r="N19" s="16">
        <f t="shared" si="4"/>
        <v>-0.37050000000000005</v>
      </c>
      <c r="O19" s="16">
        <f t="shared" si="0"/>
        <v>-0.36450000000000005</v>
      </c>
      <c r="P19" s="16">
        <f t="shared" si="0"/>
        <v>-0.44799999999999995</v>
      </c>
      <c r="Q19" s="16"/>
      <c r="R19" s="16">
        <f t="shared" si="0"/>
        <v>-0.4205000000000001</v>
      </c>
      <c r="S19" s="16">
        <f t="shared" si="0"/>
        <v>-0.39649999999999996</v>
      </c>
      <c r="T19" s="16">
        <f t="shared" si="0"/>
        <v>-4.3000000000000038E-2</v>
      </c>
      <c r="U19" s="16">
        <f t="shared" si="0"/>
        <v>-0.37050000000000005</v>
      </c>
      <c r="V19" s="16">
        <f t="shared" si="0"/>
        <v>0.16800000000000004</v>
      </c>
      <c r="W19" s="16">
        <f t="shared" si="0"/>
        <v>0.15349999999999997</v>
      </c>
      <c r="Y19" s="15">
        <v>65</v>
      </c>
      <c r="Z19" s="16">
        <f t="shared" si="5"/>
        <v>-0.36650000000000005</v>
      </c>
      <c r="AA19" s="16">
        <f t="shared" si="32"/>
        <v>-0.38649999999999995</v>
      </c>
      <c r="AB19" s="16">
        <f t="shared" si="6"/>
        <v>-0.4345</v>
      </c>
      <c r="AC19" s="16"/>
      <c r="AD19" s="16">
        <f t="shared" si="8"/>
        <v>-0.4235000000000001</v>
      </c>
      <c r="AE19" s="16">
        <f t="shared" si="9"/>
        <v>-0.44650000000000001</v>
      </c>
      <c r="AF19" s="16">
        <f t="shared" si="10"/>
        <v>-7.5999999999999956E-2</v>
      </c>
      <c r="AG19" s="16">
        <f t="shared" si="11"/>
        <v>-0.37</v>
      </c>
      <c r="AH19" s="16">
        <f t="shared" si="12"/>
        <v>0.16549999999999998</v>
      </c>
      <c r="AI19" s="16">
        <f t="shared" si="13"/>
        <v>0.14600000000000002</v>
      </c>
      <c r="AK19" s="15">
        <v>65</v>
      </c>
      <c r="AL19" s="16">
        <f t="shared" si="14"/>
        <v>-0.36299999999999999</v>
      </c>
      <c r="AM19" s="16">
        <f t="shared" si="33"/>
        <v>-0.35699999999999998</v>
      </c>
      <c r="AN19" s="16">
        <f t="shared" si="15"/>
        <v>-0.46349999999999997</v>
      </c>
      <c r="AO19" s="16"/>
      <c r="AP19" s="16">
        <f t="shared" si="17"/>
        <v>-0.378</v>
      </c>
      <c r="AQ19" s="16">
        <f t="shared" si="18"/>
        <v>-0.38700000000000001</v>
      </c>
      <c r="AR19" s="16">
        <f t="shared" si="19"/>
        <v>-1.2000000000000011E-2</v>
      </c>
      <c r="AS19" s="16">
        <f t="shared" si="20"/>
        <v>-0.38500000000000001</v>
      </c>
      <c r="AT19" s="16">
        <f t="shared" si="21"/>
        <v>0.1845</v>
      </c>
      <c r="AU19" s="16">
        <f t="shared" si="22"/>
        <v>0.16100000000000003</v>
      </c>
      <c r="AW19" s="15">
        <v>65</v>
      </c>
      <c r="AX19" s="16">
        <f t="shared" si="23"/>
        <v>-0.34250000000000003</v>
      </c>
      <c r="AY19" s="16">
        <f t="shared" si="34"/>
        <v>-0.377</v>
      </c>
      <c r="AZ19" s="16">
        <f t="shared" si="24"/>
        <v>-0.43099999999999994</v>
      </c>
      <c r="BA19" s="16"/>
      <c r="BB19" s="16">
        <f t="shared" si="26"/>
        <v>-0.43700000000000006</v>
      </c>
      <c r="BC19" s="16">
        <f t="shared" si="27"/>
        <v>-0.48199999999999998</v>
      </c>
      <c r="BD19" s="16">
        <f t="shared" si="28"/>
        <v>-0.17399999999999999</v>
      </c>
      <c r="BE19" s="16">
        <f t="shared" si="29"/>
        <v>-0.34350000000000003</v>
      </c>
      <c r="BF19" s="16">
        <f t="shared" si="30"/>
        <v>0.13300000000000001</v>
      </c>
      <c r="BG19" s="16">
        <f t="shared" si="31"/>
        <v>0.15000000000000002</v>
      </c>
    </row>
    <row r="20" spans="1:59">
      <c r="A20" s="15">
        <v>70</v>
      </c>
      <c r="B20" s="17">
        <v>1</v>
      </c>
      <c r="C20" s="17">
        <v>1</v>
      </c>
      <c r="D20" s="17">
        <v>1</v>
      </c>
      <c r="E20" s="17">
        <v>0.86</v>
      </c>
      <c r="F20" s="17"/>
      <c r="G20" s="17">
        <v>0.98</v>
      </c>
      <c r="H20" s="17">
        <v>0.95</v>
      </c>
      <c r="I20" s="17">
        <v>0.71</v>
      </c>
      <c r="J20" s="17">
        <v>0.44</v>
      </c>
      <c r="K20" s="17">
        <v>0.01</v>
      </c>
      <c r="M20" s="15">
        <v>70</v>
      </c>
      <c r="N20" s="16">
        <f t="shared" si="4"/>
        <v>-0.30600000000000005</v>
      </c>
      <c r="O20" s="16">
        <f t="shared" si="0"/>
        <v>-0.28649999999999998</v>
      </c>
      <c r="P20" s="16">
        <f t="shared" si="0"/>
        <v>-0.38900000000000001</v>
      </c>
      <c r="Q20" s="16">
        <f t="shared" si="0"/>
        <v>-0.36149999999999999</v>
      </c>
      <c r="R20" s="16"/>
      <c r="S20" s="16">
        <f t="shared" si="0"/>
        <v>-0.4375</v>
      </c>
      <c r="T20" s="16">
        <f t="shared" si="0"/>
        <v>-0.40499999999999992</v>
      </c>
      <c r="U20" s="16">
        <f t="shared" si="0"/>
        <v>-0.16649999999999998</v>
      </c>
      <c r="V20" s="16">
        <f t="shared" si="0"/>
        <v>5.9499999999999997E-2</v>
      </c>
      <c r="W20" s="16">
        <f t="shared" si="0"/>
        <v>0.497</v>
      </c>
      <c r="Y20" s="15">
        <v>70</v>
      </c>
      <c r="Z20" s="16">
        <f t="shared" si="5"/>
        <v>-0.32199999999999995</v>
      </c>
      <c r="AA20" s="16">
        <f t="shared" si="32"/>
        <v>-0.30149999999999999</v>
      </c>
      <c r="AB20" s="16">
        <f t="shared" si="6"/>
        <v>-0.40500000000000003</v>
      </c>
      <c r="AC20" s="16">
        <f t="shared" si="7"/>
        <v>-0.34699999999999998</v>
      </c>
      <c r="AD20" s="16"/>
      <c r="AE20" s="16">
        <f t="shared" si="9"/>
        <v>-0.44450000000000001</v>
      </c>
      <c r="AF20" s="16">
        <f t="shared" si="10"/>
        <v>-0.43149999999999999</v>
      </c>
      <c r="AG20" s="16">
        <f t="shared" si="11"/>
        <v>-0.1905</v>
      </c>
      <c r="AH20" s="16">
        <f t="shared" si="12"/>
        <v>6.5000000000000002E-2</v>
      </c>
      <c r="AI20" s="16">
        <f t="shared" si="13"/>
        <v>0.497</v>
      </c>
      <c r="AK20" s="15">
        <v>70</v>
      </c>
      <c r="AL20" s="16">
        <f t="shared" si="14"/>
        <v>-0.27149999999999996</v>
      </c>
      <c r="AM20" s="16">
        <f t="shared" si="33"/>
        <v>-0.24950000000000006</v>
      </c>
      <c r="AN20" s="16">
        <f t="shared" si="15"/>
        <v>-0.39100000000000001</v>
      </c>
      <c r="AO20" s="16">
        <f t="shared" si="16"/>
        <v>-0.36399999999999999</v>
      </c>
      <c r="AP20" s="16"/>
      <c r="AQ20" s="16">
        <f t="shared" si="18"/>
        <v>-0.41649999999999998</v>
      </c>
      <c r="AR20" s="16">
        <f t="shared" si="19"/>
        <v>-0.37249999999999994</v>
      </c>
      <c r="AS20" s="16">
        <f t="shared" si="20"/>
        <v>-0.13900000000000001</v>
      </c>
      <c r="AT20" s="16">
        <f t="shared" si="21"/>
        <v>6.0999999999999999E-2</v>
      </c>
      <c r="AU20" s="16">
        <f t="shared" si="22"/>
        <v>0.50049999999999994</v>
      </c>
      <c r="AW20" s="15">
        <v>70</v>
      </c>
      <c r="AX20" s="16">
        <f t="shared" si="23"/>
        <v>-0.32199999999999995</v>
      </c>
      <c r="AY20" s="16">
        <f t="shared" si="34"/>
        <v>-0.30100000000000005</v>
      </c>
      <c r="AZ20" s="16">
        <f t="shared" si="24"/>
        <v>-0.36699999999999999</v>
      </c>
      <c r="BA20" s="16">
        <f t="shared" si="25"/>
        <v>-0.31599999999999995</v>
      </c>
      <c r="BB20" s="16"/>
      <c r="BC20" s="16">
        <f t="shared" si="27"/>
        <v>-0.47199999999999998</v>
      </c>
      <c r="BD20" s="16">
        <f t="shared" si="28"/>
        <v>-0.44550000000000001</v>
      </c>
      <c r="BE20" s="16">
        <f t="shared" si="29"/>
        <v>-0.16099999999999992</v>
      </c>
      <c r="BF20" s="16">
        <f t="shared" si="30"/>
        <v>6.5000000000000002E-2</v>
      </c>
      <c r="BG20" s="16">
        <f t="shared" si="31"/>
        <v>0.50149999999999995</v>
      </c>
    </row>
    <row r="21" spans="1:59">
      <c r="A21" s="15">
        <v>75</v>
      </c>
      <c r="B21" s="17">
        <v>1</v>
      </c>
      <c r="C21" s="17">
        <v>1</v>
      </c>
      <c r="D21" s="17">
        <v>1</v>
      </c>
      <c r="E21" s="17">
        <v>1</v>
      </c>
      <c r="F21" s="17">
        <v>0.98</v>
      </c>
      <c r="G21" s="17"/>
      <c r="H21" s="17">
        <v>0.95</v>
      </c>
      <c r="I21" s="17">
        <v>0.95</v>
      </c>
      <c r="J21" s="17">
        <v>0.81</v>
      </c>
      <c r="K21" s="17">
        <v>0.02</v>
      </c>
      <c r="M21" s="15">
        <v>75</v>
      </c>
      <c r="N21" s="16">
        <f t="shared" si="4"/>
        <v>-0.32550000000000001</v>
      </c>
      <c r="O21" s="16">
        <f t="shared" si="0"/>
        <v>-0.29400000000000004</v>
      </c>
      <c r="P21" s="16">
        <f t="shared" si="0"/>
        <v>-0.253</v>
      </c>
      <c r="Q21" s="16">
        <f t="shared" si="0"/>
        <v>-0.4425</v>
      </c>
      <c r="R21" s="16">
        <f t="shared" si="0"/>
        <v>-0.43149999999999999</v>
      </c>
      <c r="S21" s="16"/>
      <c r="T21" s="16">
        <f t="shared" si="0"/>
        <v>-0.39149999999999996</v>
      </c>
      <c r="U21" s="16">
        <f t="shared" si="0"/>
        <v>-0.39249999999999996</v>
      </c>
      <c r="V21" s="16">
        <f t="shared" si="0"/>
        <v>-0.3035000000000001</v>
      </c>
      <c r="W21" s="16">
        <f t="shared" si="0"/>
        <v>0.48199999999999998</v>
      </c>
      <c r="Y21" s="15">
        <v>75</v>
      </c>
      <c r="Z21" s="16">
        <f t="shared" si="5"/>
        <v>-0.41149999999999998</v>
      </c>
      <c r="AA21" s="16">
        <f t="shared" si="32"/>
        <v>-0.35099999999999998</v>
      </c>
      <c r="AB21" s="16">
        <f t="shared" si="6"/>
        <v>-0.28900000000000003</v>
      </c>
      <c r="AC21" s="16">
        <f t="shared" si="7"/>
        <v>-0.39249999999999996</v>
      </c>
      <c r="AD21" s="16">
        <f t="shared" si="8"/>
        <v>-0.38500000000000001</v>
      </c>
      <c r="AE21" s="16"/>
      <c r="AF21" s="16">
        <f t="shared" si="10"/>
        <v>-0.42049999999999998</v>
      </c>
      <c r="AG21" s="16">
        <f t="shared" si="11"/>
        <v>-0.38300000000000001</v>
      </c>
      <c r="AH21" s="16">
        <f t="shared" si="12"/>
        <v>-0.27400000000000002</v>
      </c>
      <c r="AI21" s="16">
        <f t="shared" si="13"/>
        <v>0.49099999999999999</v>
      </c>
      <c r="AK21" s="15">
        <v>75</v>
      </c>
      <c r="AL21" s="16">
        <f t="shared" si="14"/>
        <v>-0.32450000000000001</v>
      </c>
      <c r="AM21" s="16">
        <f t="shared" si="33"/>
        <v>-0.27349999999999997</v>
      </c>
      <c r="AN21" s="16">
        <f t="shared" si="15"/>
        <v>-0.24199999999999999</v>
      </c>
      <c r="AO21" s="16">
        <f t="shared" si="16"/>
        <v>-0.42949999999999999</v>
      </c>
      <c r="AP21" s="16">
        <f t="shared" si="17"/>
        <v>-0.43699999999999994</v>
      </c>
      <c r="AQ21" s="16"/>
      <c r="AR21" s="16">
        <f t="shared" si="19"/>
        <v>-0.39699999999999991</v>
      </c>
      <c r="AS21" s="16">
        <f t="shared" si="20"/>
        <v>-0.37849999999999995</v>
      </c>
      <c r="AT21" s="16">
        <f t="shared" si="21"/>
        <v>-0.31350000000000006</v>
      </c>
      <c r="AU21" s="16">
        <f t="shared" si="22"/>
        <v>0.47749999999999998</v>
      </c>
      <c r="AW21" s="15">
        <v>75</v>
      </c>
      <c r="AX21" s="16">
        <f t="shared" si="23"/>
        <v>-0.33199999999999996</v>
      </c>
      <c r="AY21" s="16">
        <f t="shared" si="34"/>
        <v>-0.28000000000000003</v>
      </c>
      <c r="AZ21" s="16">
        <f t="shared" si="24"/>
        <v>-0.26900000000000002</v>
      </c>
      <c r="BA21" s="16">
        <f t="shared" si="25"/>
        <v>-0.42649999999999999</v>
      </c>
      <c r="BB21" s="16">
        <f t="shared" si="26"/>
        <v>-0.41500000000000004</v>
      </c>
      <c r="BC21" s="16"/>
      <c r="BD21" s="16">
        <f t="shared" si="28"/>
        <v>-0.42999999999999994</v>
      </c>
      <c r="BE21" s="16">
        <f t="shared" si="29"/>
        <v>-0.45599999999999996</v>
      </c>
      <c r="BF21" s="16">
        <f t="shared" si="30"/>
        <v>-0.27450000000000008</v>
      </c>
      <c r="BG21" s="16">
        <f t="shared" si="31"/>
        <v>0.47449999999999998</v>
      </c>
    </row>
    <row r="22" spans="1:59">
      <c r="A22" s="15">
        <v>80</v>
      </c>
      <c r="B22" s="17">
        <v>1</v>
      </c>
      <c r="C22" s="17">
        <v>1</v>
      </c>
      <c r="D22" s="17">
        <v>1</v>
      </c>
      <c r="E22" s="17">
        <v>1</v>
      </c>
      <c r="F22" s="17">
        <v>1</v>
      </c>
      <c r="G22" s="17">
        <v>1</v>
      </c>
      <c r="H22" s="17"/>
      <c r="I22" s="17">
        <v>0.95</v>
      </c>
      <c r="J22" s="17">
        <v>0.93</v>
      </c>
      <c r="K22" s="17">
        <v>0.01</v>
      </c>
      <c r="M22" s="15">
        <v>80</v>
      </c>
      <c r="N22" s="16">
        <f t="shared" si="4"/>
        <v>-0.1865</v>
      </c>
      <c r="O22" s="16">
        <f t="shared" si="0"/>
        <v>-0.26249999999999996</v>
      </c>
      <c r="P22" s="16">
        <f t="shared" si="0"/>
        <v>-0.32999999999999996</v>
      </c>
      <c r="Q22" s="16">
        <f t="shared" si="0"/>
        <v>-0.26949999999999996</v>
      </c>
      <c r="R22" s="16">
        <f t="shared" si="0"/>
        <v>-0.3075</v>
      </c>
      <c r="S22" s="16">
        <f t="shared" si="0"/>
        <v>-0.45950000000000002</v>
      </c>
      <c r="T22" s="16"/>
      <c r="U22" s="16">
        <f t="shared" si="0"/>
        <v>-0.4405</v>
      </c>
      <c r="V22" s="16">
        <f t="shared" si="0"/>
        <v>-0.43150000000000005</v>
      </c>
      <c r="W22" s="16">
        <f t="shared" si="0"/>
        <v>0.49399999999999999</v>
      </c>
      <c r="Y22" s="15">
        <v>80</v>
      </c>
      <c r="Z22" s="16">
        <f t="shared" si="5"/>
        <v>-0.19899999999999995</v>
      </c>
      <c r="AA22" s="16">
        <f t="shared" si="32"/>
        <v>-0.24150000000000005</v>
      </c>
      <c r="AB22" s="16">
        <f t="shared" si="6"/>
        <v>-0.36099999999999999</v>
      </c>
      <c r="AC22" s="16">
        <f t="shared" si="7"/>
        <v>-0.29349999999999998</v>
      </c>
      <c r="AD22" s="16">
        <f t="shared" si="8"/>
        <v>-0.29049999999999998</v>
      </c>
      <c r="AE22" s="16">
        <f t="shared" si="9"/>
        <v>-0.42600000000000005</v>
      </c>
      <c r="AF22" s="16"/>
      <c r="AG22" s="16">
        <f t="shared" si="11"/>
        <v>-0.43999999999999995</v>
      </c>
      <c r="AH22" s="16">
        <f t="shared" si="12"/>
        <v>-0.42700000000000005</v>
      </c>
      <c r="AI22" s="16">
        <f t="shared" si="13"/>
        <v>0.49199999999999999</v>
      </c>
      <c r="AK22" s="15">
        <v>80</v>
      </c>
      <c r="AL22" s="16">
        <f t="shared" si="14"/>
        <v>-0.18100000000000005</v>
      </c>
      <c r="AM22" s="16">
        <f t="shared" si="33"/>
        <v>-0.27100000000000002</v>
      </c>
      <c r="AN22" s="16">
        <f t="shared" si="15"/>
        <v>-0.32999999999999996</v>
      </c>
      <c r="AO22" s="16">
        <f t="shared" si="16"/>
        <v>-0.26049999999999995</v>
      </c>
      <c r="AP22" s="16">
        <f t="shared" si="17"/>
        <v>-0.29900000000000004</v>
      </c>
      <c r="AQ22" s="16">
        <f t="shared" si="18"/>
        <v>-0.46650000000000003</v>
      </c>
      <c r="AR22" s="16"/>
      <c r="AS22" s="16">
        <f t="shared" si="20"/>
        <v>-0.44650000000000001</v>
      </c>
      <c r="AT22" s="16">
        <f t="shared" si="21"/>
        <v>-0.43000000000000005</v>
      </c>
      <c r="AU22" s="16">
        <f t="shared" si="22"/>
        <v>0.48</v>
      </c>
      <c r="AW22" s="15">
        <v>80</v>
      </c>
      <c r="AX22" s="16">
        <f t="shared" si="23"/>
        <v>-0.17900000000000005</v>
      </c>
      <c r="AY22" s="16">
        <f t="shared" si="34"/>
        <v>-0.26300000000000001</v>
      </c>
      <c r="AZ22" s="16">
        <f t="shared" si="24"/>
        <v>-0.32750000000000001</v>
      </c>
      <c r="BA22" s="16">
        <f t="shared" si="25"/>
        <v>-0.26700000000000002</v>
      </c>
      <c r="BB22" s="16">
        <f t="shared" si="26"/>
        <v>-0.29349999999999998</v>
      </c>
      <c r="BC22" s="16">
        <f t="shared" si="27"/>
        <v>-0.45550000000000002</v>
      </c>
      <c r="BD22" s="16"/>
      <c r="BE22" s="16">
        <f t="shared" si="29"/>
        <v>-0.45299999999999996</v>
      </c>
      <c r="BF22" s="16">
        <f t="shared" si="30"/>
        <v>-0.44150000000000006</v>
      </c>
      <c r="BG22" s="16">
        <f t="shared" si="31"/>
        <v>0.48949999999999999</v>
      </c>
    </row>
    <row r="23" spans="1:59">
      <c r="A23" s="15">
        <v>85</v>
      </c>
      <c r="B23" s="17">
        <v>1</v>
      </c>
      <c r="C23" s="17">
        <v>1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/>
      <c r="J23" s="17">
        <v>0.96</v>
      </c>
      <c r="K23" s="17">
        <v>0.95</v>
      </c>
      <c r="M23" s="15">
        <v>85</v>
      </c>
      <c r="N23" s="16">
        <f t="shared" si="4"/>
        <v>-0.15349999999999997</v>
      </c>
      <c r="O23" s="16">
        <f t="shared" si="0"/>
        <v>-0.21499999999999997</v>
      </c>
      <c r="P23" s="16">
        <f t="shared" si="0"/>
        <v>-0.16649999999999998</v>
      </c>
      <c r="Q23" s="16">
        <f t="shared" si="0"/>
        <v>-0.249</v>
      </c>
      <c r="R23" s="16">
        <f t="shared" si="0"/>
        <v>-0.34599999999999997</v>
      </c>
      <c r="S23" s="16">
        <f t="shared" si="0"/>
        <v>-0.27749999999999997</v>
      </c>
      <c r="T23" s="16">
        <f t="shared" si="0"/>
        <v>-0.46450000000000002</v>
      </c>
      <c r="U23" s="16"/>
      <c r="V23" s="16">
        <f t="shared" si="0"/>
        <v>-0.45150000000000001</v>
      </c>
      <c r="W23" s="16">
        <f t="shared" si="0"/>
        <v>-0.45049999999999996</v>
      </c>
      <c r="Y23" s="15">
        <v>85</v>
      </c>
      <c r="Z23" s="16">
        <f t="shared" si="5"/>
        <v>-0.17849999999999999</v>
      </c>
      <c r="AA23" s="16">
        <f t="shared" si="32"/>
        <v>-0.22199999999999998</v>
      </c>
      <c r="AB23" s="16">
        <f t="shared" si="6"/>
        <v>-0.1855</v>
      </c>
      <c r="AC23" s="16">
        <f t="shared" si="7"/>
        <v>-0.26700000000000002</v>
      </c>
      <c r="AD23" s="16">
        <f t="shared" si="8"/>
        <v>-0.35950000000000004</v>
      </c>
      <c r="AE23" s="16">
        <f t="shared" si="9"/>
        <v>-0.30549999999999999</v>
      </c>
      <c r="AF23" s="16">
        <f t="shared" si="10"/>
        <v>-0.46450000000000002</v>
      </c>
      <c r="AG23" s="16"/>
      <c r="AH23" s="16">
        <f t="shared" si="12"/>
        <v>-0.47599999999999998</v>
      </c>
      <c r="AI23" s="16">
        <f t="shared" si="13"/>
        <v>-0.45049999999999996</v>
      </c>
      <c r="AK23" s="15">
        <v>85</v>
      </c>
      <c r="AL23" s="16">
        <f t="shared" si="14"/>
        <v>-0.14849999999999997</v>
      </c>
      <c r="AM23" s="16">
        <f t="shared" si="33"/>
        <v>-0.20450000000000002</v>
      </c>
      <c r="AN23" s="16">
        <f t="shared" si="15"/>
        <v>-0.14500000000000002</v>
      </c>
      <c r="AO23" s="16">
        <f t="shared" si="16"/>
        <v>-0.23950000000000005</v>
      </c>
      <c r="AP23" s="16">
        <f t="shared" si="17"/>
        <v>-0.34050000000000002</v>
      </c>
      <c r="AQ23" s="16">
        <f t="shared" si="18"/>
        <v>-0.26349999999999996</v>
      </c>
      <c r="AR23" s="16">
        <f t="shared" si="19"/>
        <v>-0.46199999999999997</v>
      </c>
      <c r="AS23" s="16"/>
      <c r="AT23" s="16">
        <f t="shared" si="21"/>
        <v>-0.4405</v>
      </c>
      <c r="AU23" s="16">
        <f t="shared" si="22"/>
        <v>-0.45149999999999996</v>
      </c>
      <c r="AW23" s="15">
        <v>85</v>
      </c>
      <c r="AX23" s="16">
        <f t="shared" si="23"/>
        <v>-0.16149999999999998</v>
      </c>
      <c r="AY23" s="16">
        <f t="shared" si="34"/>
        <v>-0.21350000000000002</v>
      </c>
      <c r="AZ23" s="16">
        <f t="shared" si="24"/>
        <v>-0.16549999999999998</v>
      </c>
      <c r="BA23" s="16">
        <f t="shared" si="25"/>
        <v>-0.25749999999999995</v>
      </c>
      <c r="BB23" s="16">
        <f t="shared" si="26"/>
        <v>-0.34550000000000003</v>
      </c>
      <c r="BC23" s="16">
        <f t="shared" si="27"/>
        <v>-0.27749999999999997</v>
      </c>
      <c r="BD23" s="16">
        <f t="shared" si="28"/>
        <v>-0.46650000000000003</v>
      </c>
      <c r="BE23" s="16"/>
      <c r="BF23" s="16">
        <f t="shared" si="30"/>
        <v>-0.45999999999999996</v>
      </c>
      <c r="BG23" s="16">
        <f t="shared" si="31"/>
        <v>-0.44899999999999995</v>
      </c>
    </row>
    <row r="24" spans="1:59">
      <c r="A24" s="15">
        <v>90</v>
      </c>
      <c r="B24" s="17">
        <v>1</v>
      </c>
      <c r="C24" s="17">
        <v>1</v>
      </c>
      <c r="D24" s="1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17"/>
      <c r="K24" s="17">
        <v>0.99</v>
      </c>
      <c r="M24" s="15">
        <v>90</v>
      </c>
      <c r="N24" s="16">
        <f t="shared" si="4"/>
        <v>-8.8999999999999968E-2</v>
      </c>
      <c r="O24" s="16">
        <f t="shared" si="0"/>
        <v>-9.099999999999997E-2</v>
      </c>
      <c r="P24" s="16">
        <f t="shared" si="0"/>
        <v>-0.128</v>
      </c>
      <c r="Q24" s="16">
        <f t="shared" si="0"/>
        <v>-0.123</v>
      </c>
      <c r="R24" s="16">
        <f t="shared" si="0"/>
        <v>-0.21199999999999997</v>
      </c>
      <c r="S24" s="16">
        <f t="shared" si="0"/>
        <v>-0.19550000000000001</v>
      </c>
      <c r="T24" s="16">
        <f t="shared" si="0"/>
        <v>-0.35799999999999998</v>
      </c>
      <c r="U24" s="16">
        <f t="shared" si="0"/>
        <v>-0.35350000000000004</v>
      </c>
      <c r="V24" s="16"/>
      <c r="W24" s="16">
        <f t="shared" si="0"/>
        <v>-0.4985</v>
      </c>
      <c r="Y24" s="15">
        <v>90</v>
      </c>
      <c r="Z24" s="16">
        <f t="shared" si="5"/>
        <v>-9.4999999999999973E-2</v>
      </c>
      <c r="AA24" s="16">
        <f t="shared" si="32"/>
        <v>-9.5500000000000029E-2</v>
      </c>
      <c r="AB24" s="16">
        <f t="shared" si="6"/>
        <v>-0.13200000000000001</v>
      </c>
      <c r="AC24" s="16">
        <f t="shared" si="7"/>
        <v>-0.122</v>
      </c>
      <c r="AD24" s="16">
        <f t="shared" si="8"/>
        <v>-0.21550000000000002</v>
      </c>
      <c r="AE24" s="16">
        <f t="shared" si="9"/>
        <v>-0.21050000000000002</v>
      </c>
      <c r="AF24" s="16">
        <f t="shared" si="10"/>
        <v>-0.36</v>
      </c>
      <c r="AG24" s="16">
        <f t="shared" si="11"/>
        <v>-0.34450000000000003</v>
      </c>
      <c r="AH24" s="16"/>
      <c r="AI24" s="16">
        <f t="shared" si="13"/>
        <v>-0.50350000000000006</v>
      </c>
      <c r="AK24" s="15">
        <v>90</v>
      </c>
      <c r="AL24" s="16">
        <f t="shared" si="14"/>
        <v>-8.9999999999999969E-2</v>
      </c>
      <c r="AM24" s="16">
        <f t="shared" si="33"/>
        <v>-8.8500000000000023E-2</v>
      </c>
      <c r="AN24" s="16">
        <f t="shared" si="15"/>
        <v>-0.13100000000000001</v>
      </c>
      <c r="AO24" s="16">
        <f t="shared" si="16"/>
        <v>-0.11050000000000004</v>
      </c>
      <c r="AP24" s="16">
        <f t="shared" si="17"/>
        <v>-0.21599999999999997</v>
      </c>
      <c r="AQ24" s="16">
        <f t="shared" si="18"/>
        <v>-0.18149999999999999</v>
      </c>
      <c r="AR24" s="16">
        <f t="shared" si="19"/>
        <v>-0.35699999999999998</v>
      </c>
      <c r="AS24" s="16">
        <f t="shared" si="20"/>
        <v>-0.34950000000000003</v>
      </c>
      <c r="AT24" s="16"/>
      <c r="AU24" s="16">
        <f t="shared" si="22"/>
        <v>-0.499</v>
      </c>
      <c r="AW24" s="15">
        <v>90</v>
      </c>
      <c r="AX24" s="16">
        <f t="shared" si="23"/>
        <v>-9.4999999999999973E-2</v>
      </c>
      <c r="AY24" s="16">
        <f t="shared" si="34"/>
        <v>-8.7999999999999967E-2</v>
      </c>
      <c r="AZ24" s="16">
        <f t="shared" si="24"/>
        <v>-0.14200000000000002</v>
      </c>
      <c r="BA24" s="16">
        <f t="shared" si="25"/>
        <v>-0.11050000000000004</v>
      </c>
      <c r="BB24" s="16">
        <f t="shared" si="26"/>
        <v>-0.21899999999999997</v>
      </c>
      <c r="BC24" s="16">
        <f t="shared" si="27"/>
        <v>-0.16849999999999998</v>
      </c>
      <c r="BD24" s="16">
        <f t="shared" si="28"/>
        <v>-0.35850000000000004</v>
      </c>
      <c r="BE24" s="16">
        <f t="shared" si="29"/>
        <v>-0.30900000000000005</v>
      </c>
      <c r="BF24" s="16"/>
      <c r="BG24" s="16">
        <f t="shared" si="31"/>
        <v>-0.497</v>
      </c>
    </row>
    <row r="25" spans="1:59">
      <c r="A25" s="15">
        <v>95</v>
      </c>
      <c r="B25" s="17">
        <v>1</v>
      </c>
      <c r="C25" s="17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/>
      <c r="M25" s="15">
        <v>95</v>
      </c>
      <c r="N25" s="16">
        <f t="shared" si="4"/>
        <v>-4.8499999999999988E-2</v>
      </c>
      <c r="O25" s="16">
        <f t="shared" si="0"/>
        <v>-4.9499999999999988E-2</v>
      </c>
      <c r="P25" s="16">
        <f t="shared" si="0"/>
        <v>-5.1000000000000045E-2</v>
      </c>
      <c r="Q25" s="16">
        <f t="shared" si="0"/>
        <v>-5.8499999999999996E-2</v>
      </c>
      <c r="R25" s="16">
        <f t="shared" si="0"/>
        <v>-6.9999999999999951E-2</v>
      </c>
      <c r="S25" s="16">
        <f t="shared" si="0"/>
        <v>-0.10050000000000003</v>
      </c>
      <c r="T25" s="16">
        <f t="shared" si="0"/>
        <v>-0.17449999999999999</v>
      </c>
      <c r="U25" s="16">
        <f t="shared" si="0"/>
        <v>-0.27100000000000002</v>
      </c>
      <c r="V25" s="16">
        <f t="shared" si="0"/>
        <v>-0.38949999999999996</v>
      </c>
      <c r="W25" s="16"/>
      <c r="Y25" s="15">
        <v>95</v>
      </c>
      <c r="Z25" s="16">
        <f t="shared" si="5"/>
        <v>-4.6000000000000041E-2</v>
      </c>
      <c r="AA25" s="16">
        <f t="shared" si="32"/>
        <v>-4.6499999999999986E-2</v>
      </c>
      <c r="AB25" s="16">
        <f t="shared" si="6"/>
        <v>-4.7000000000000042E-2</v>
      </c>
      <c r="AC25" s="16">
        <f t="shared" si="7"/>
        <v>-5.5499999999999994E-2</v>
      </c>
      <c r="AD25" s="16">
        <f t="shared" si="8"/>
        <v>-7.1999999999999953E-2</v>
      </c>
      <c r="AE25" s="16">
        <f t="shared" si="9"/>
        <v>-8.550000000000002E-2</v>
      </c>
      <c r="AF25" s="16">
        <f t="shared" si="10"/>
        <v>-0.17000000000000004</v>
      </c>
      <c r="AG25" s="16">
        <f t="shared" si="11"/>
        <v>-0.25600000000000001</v>
      </c>
      <c r="AH25" s="16">
        <f t="shared" si="12"/>
        <v>-0.379</v>
      </c>
      <c r="AI25" s="16"/>
      <c r="AK25" s="15">
        <v>95</v>
      </c>
      <c r="AL25" s="16">
        <f t="shared" si="14"/>
        <v>-5.0000000000000044E-2</v>
      </c>
      <c r="AM25" s="16">
        <f t="shared" si="33"/>
        <v>-4.6499999999999986E-2</v>
      </c>
      <c r="AN25" s="16">
        <f t="shared" si="15"/>
        <v>-5.0499999999999989E-2</v>
      </c>
      <c r="AO25" s="16">
        <f t="shared" si="16"/>
        <v>-6.0000000000000053E-2</v>
      </c>
      <c r="AP25" s="16">
        <f t="shared" si="17"/>
        <v>-6.9999999999999951E-2</v>
      </c>
      <c r="AQ25" s="16">
        <f t="shared" si="18"/>
        <v>-9.5500000000000029E-2</v>
      </c>
      <c r="AR25" s="16">
        <f t="shared" si="19"/>
        <v>-0.17300000000000004</v>
      </c>
      <c r="AS25" s="16">
        <f t="shared" si="20"/>
        <v>-0.27500000000000002</v>
      </c>
      <c r="AT25" s="16">
        <f t="shared" si="21"/>
        <v>-0.39400000000000002</v>
      </c>
      <c r="AU25" s="16"/>
      <c r="AW25" s="15">
        <v>95</v>
      </c>
      <c r="AX25" s="16">
        <f t="shared" si="23"/>
        <v>-5.1000000000000045E-2</v>
      </c>
      <c r="AY25" s="16">
        <f t="shared" si="34"/>
        <v>-5.0000000000000044E-2</v>
      </c>
      <c r="AZ25" s="16">
        <f t="shared" si="24"/>
        <v>-5.2000000000000046E-2</v>
      </c>
      <c r="BA25" s="16">
        <f t="shared" si="25"/>
        <v>-5.9499999999999997E-2</v>
      </c>
      <c r="BB25" s="16">
        <f t="shared" si="26"/>
        <v>-6.9999999999999951E-2</v>
      </c>
      <c r="BC25" s="16">
        <f t="shared" si="27"/>
        <v>-9.650000000000003E-2</v>
      </c>
      <c r="BD25" s="16">
        <f t="shared" si="28"/>
        <v>-0.16000000000000003</v>
      </c>
      <c r="BE25" s="16">
        <f t="shared" si="29"/>
        <v>-0.26</v>
      </c>
      <c r="BF25" s="16">
        <f t="shared" si="30"/>
        <v>-0.39149999999999996</v>
      </c>
      <c r="BG25" s="16"/>
    </row>
  </sheetData>
  <mergeCells count="7">
    <mergeCell ref="AK1:AU1"/>
    <mergeCell ref="AW1:BG1"/>
    <mergeCell ref="A2:C2"/>
    <mergeCell ref="A3:C3"/>
    <mergeCell ref="A14:K14"/>
    <mergeCell ref="M1:W1"/>
    <mergeCell ref="Y1:AI1"/>
  </mergeCells>
  <conditionalFormatting sqref="B16:K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W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W25">
    <cfRule type="cellIs" dxfId="9" priority="7" stopIfTrue="1" operator="lessThan">
      <formula>0</formula>
    </cfRule>
    <cfRule type="cellIs" dxfId="8" priority="8" stopIfTrue="1" operator="greaterThan">
      <formula>0</formula>
    </cfRule>
  </conditionalFormatting>
  <conditionalFormatting sqref="Z3:AI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:AI25">
    <cfRule type="cellIs" dxfId="7" priority="5" stopIfTrue="1" operator="lessThan">
      <formula>0</formula>
    </cfRule>
    <cfRule type="cellIs" dxfId="6" priority="6" stopIfTrue="1" operator="greaterThan">
      <formula>0</formula>
    </cfRule>
  </conditionalFormatting>
  <conditionalFormatting sqref="AL3:AU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6:AU25">
    <cfRule type="cellIs" dxfId="5" priority="3" stopIfTrue="1" operator="lessThan">
      <formula>0</formula>
    </cfRule>
    <cfRule type="cellIs" dxfId="4" priority="4" stopIfTrue="1" operator="greaterThan">
      <formula>0</formula>
    </cfRule>
  </conditionalFormatting>
  <conditionalFormatting sqref="AX3:BG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6:BG25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792C-3635-469F-A1C7-7EEF807A1F0B}">
  <dimension ref="A1:AI38"/>
  <sheetViews>
    <sheetView workbookViewId="0">
      <selection activeCell="B4" sqref="B4:B12"/>
    </sheetView>
  </sheetViews>
  <sheetFormatPr defaultRowHeight="13.2"/>
  <cols>
    <col min="1" max="35" width="11.88671875" customWidth="1"/>
  </cols>
  <sheetData>
    <row r="1" spans="1:35">
      <c r="A1" s="39" t="s">
        <v>7</v>
      </c>
      <c r="B1" s="39"/>
      <c r="C1" s="39"/>
      <c r="D1" s="39"/>
      <c r="E1" s="39"/>
      <c r="F1" s="39"/>
      <c r="G1" s="39"/>
      <c r="H1" s="39"/>
      <c r="I1" s="39"/>
      <c r="J1" s="39"/>
      <c r="K1" s="39"/>
      <c r="M1" s="39" t="s">
        <v>8</v>
      </c>
      <c r="N1" s="39"/>
      <c r="O1" s="39"/>
      <c r="P1" s="39"/>
      <c r="Q1" s="39"/>
      <c r="R1" s="39"/>
      <c r="S1" s="39"/>
      <c r="T1" s="39"/>
      <c r="U1" s="39"/>
      <c r="V1" s="39"/>
      <c r="W1" s="39"/>
      <c r="Y1" s="39" t="s">
        <v>9</v>
      </c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>
      <c r="A2" s="15"/>
      <c r="B2" s="15">
        <v>50</v>
      </c>
      <c r="C2" s="15">
        <v>55</v>
      </c>
      <c r="D2" s="15">
        <v>60</v>
      </c>
      <c r="E2" s="15">
        <v>65</v>
      </c>
      <c r="F2" s="15">
        <v>70</v>
      </c>
      <c r="G2" s="15">
        <v>75</v>
      </c>
      <c r="H2" s="15">
        <v>80</v>
      </c>
      <c r="I2" s="15">
        <v>85</v>
      </c>
      <c r="J2" s="15">
        <v>90</v>
      </c>
      <c r="K2" s="15">
        <v>95</v>
      </c>
      <c r="M2" s="15"/>
      <c r="N2" s="15">
        <v>50</v>
      </c>
      <c r="O2" s="15">
        <v>55</v>
      </c>
      <c r="P2" s="15">
        <v>60</v>
      </c>
      <c r="Q2" s="15">
        <v>65</v>
      </c>
      <c r="R2" s="15">
        <v>70</v>
      </c>
      <c r="S2" s="15">
        <v>75</v>
      </c>
      <c r="T2" s="15">
        <v>80</v>
      </c>
      <c r="U2" s="15">
        <v>85</v>
      </c>
      <c r="V2" s="15">
        <v>90</v>
      </c>
      <c r="W2" s="15">
        <v>95</v>
      </c>
      <c r="Y2" s="15"/>
      <c r="Z2" s="15">
        <v>50</v>
      </c>
      <c r="AA2" s="15">
        <v>55</v>
      </c>
      <c r="AB2" s="15">
        <v>60</v>
      </c>
      <c r="AC2" s="15">
        <v>65</v>
      </c>
      <c r="AD2" s="15">
        <v>70</v>
      </c>
      <c r="AE2" s="15">
        <v>75</v>
      </c>
      <c r="AF2" s="15">
        <v>80</v>
      </c>
      <c r="AG2" s="15">
        <v>85</v>
      </c>
      <c r="AH2" s="15">
        <v>90</v>
      </c>
      <c r="AI2" s="15">
        <v>95</v>
      </c>
    </row>
    <row r="3" spans="1:35">
      <c r="A3" s="15">
        <v>50</v>
      </c>
      <c r="B3" s="16"/>
      <c r="C3" s="16">
        <v>0.49199999999999999</v>
      </c>
      <c r="D3" s="16">
        <v>0.48449999999999999</v>
      </c>
      <c r="E3" s="16">
        <v>0.53449999999999998</v>
      </c>
      <c r="F3" s="16">
        <v>0.51749999999999996</v>
      </c>
      <c r="G3" s="16">
        <v>0.48849999999999999</v>
      </c>
      <c r="H3" s="16">
        <v>0.48199999999999998</v>
      </c>
      <c r="I3" s="16">
        <v>0.49399999999999999</v>
      </c>
      <c r="J3" s="16">
        <v>0.4965</v>
      </c>
      <c r="K3" s="16">
        <v>0.496</v>
      </c>
      <c r="M3" s="15">
        <v>50</v>
      </c>
      <c r="N3" s="16"/>
      <c r="O3" s="16">
        <v>0.49099999999999999</v>
      </c>
      <c r="P3" s="16">
        <v>0.53300000000000003</v>
      </c>
      <c r="Q3" s="16">
        <v>0.56299999999999994</v>
      </c>
      <c r="R3" s="16">
        <v>0.53500000000000003</v>
      </c>
      <c r="S3" s="16">
        <v>0.52649999999999997</v>
      </c>
      <c r="T3" s="16">
        <v>0.496</v>
      </c>
      <c r="U3" s="16">
        <v>0.50900000000000001</v>
      </c>
      <c r="V3" s="16">
        <v>0.502</v>
      </c>
      <c r="W3" s="16">
        <v>0.497</v>
      </c>
      <c r="Y3" s="15">
        <v>50</v>
      </c>
      <c r="Z3" s="16"/>
      <c r="AA3" s="16">
        <v>0.51349999999999996</v>
      </c>
      <c r="AB3" s="16">
        <v>0.56299999999999994</v>
      </c>
      <c r="AC3" s="16">
        <v>0.59299999999999997</v>
      </c>
      <c r="AD3" s="16">
        <v>0.58450000000000002</v>
      </c>
      <c r="AE3" s="16">
        <v>0.5665</v>
      </c>
      <c r="AF3" s="16">
        <v>0.51749999999999996</v>
      </c>
      <c r="AG3" s="16">
        <v>0.53</v>
      </c>
      <c r="AH3" s="16">
        <v>0.50849999999999995</v>
      </c>
      <c r="AI3" s="16">
        <v>0.50600000000000001</v>
      </c>
    </row>
    <row r="4" spans="1:35">
      <c r="A4" s="15">
        <v>55</v>
      </c>
      <c r="B4" s="16">
        <v>0.4985</v>
      </c>
      <c r="C4" s="16"/>
      <c r="D4" s="16">
        <v>0.503</v>
      </c>
      <c r="E4" s="16">
        <v>0.497</v>
      </c>
      <c r="F4" s="16">
        <v>0.53849999999999998</v>
      </c>
      <c r="G4" s="16">
        <v>0.53549999999999998</v>
      </c>
      <c r="H4" s="16">
        <v>0.51049999999999995</v>
      </c>
      <c r="I4" s="16">
        <v>0.503</v>
      </c>
      <c r="J4" s="16">
        <v>0.48349999999999999</v>
      </c>
      <c r="K4" s="16">
        <v>0.49399999999999999</v>
      </c>
      <c r="M4" s="15">
        <v>55</v>
      </c>
      <c r="N4" s="16">
        <v>0.50800000000000001</v>
      </c>
      <c r="O4" s="16"/>
      <c r="P4" s="16">
        <v>0.51549999999999996</v>
      </c>
      <c r="Q4" s="16">
        <v>0.54700000000000004</v>
      </c>
      <c r="R4" s="16">
        <v>0.55149999999999999</v>
      </c>
      <c r="S4" s="16">
        <v>0.54300000000000004</v>
      </c>
      <c r="T4" s="16">
        <v>0.53249999999999997</v>
      </c>
      <c r="U4" s="16">
        <v>0.501</v>
      </c>
      <c r="V4" s="16">
        <v>0.495</v>
      </c>
      <c r="W4" s="16">
        <v>0.50149999999999995</v>
      </c>
      <c r="Y4" s="15">
        <v>55</v>
      </c>
      <c r="Z4" s="16">
        <v>0.51049999999999995</v>
      </c>
      <c r="AA4" s="16"/>
      <c r="AB4" s="16">
        <v>0.52500000000000002</v>
      </c>
      <c r="AC4" s="16">
        <v>0.55549999999999999</v>
      </c>
      <c r="AD4" s="16">
        <v>0.58050000000000002</v>
      </c>
      <c r="AE4" s="16">
        <v>0.57150000000000001</v>
      </c>
      <c r="AF4" s="16">
        <v>0.52600000000000002</v>
      </c>
      <c r="AG4" s="16">
        <v>0.50649999999999995</v>
      </c>
      <c r="AH4" s="16">
        <v>0.49299999999999999</v>
      </c>
      <c r="AI4" s="16">
        <v>0.503</v>
      </c>
    </row>
    <row r="5" spans="1:35">
      <c r="A5" s="15">
        <v>60</v>
      </c>
      <c r="B5" s="16">
        <v>0.57599999999999996</v>
      </c>
      <c r="C5" s="16">
        <v>0.50549999999999995</v>
      </c>
      <c r="D5" s="16"/>
      <c r="E5" s="16">
        <v>0.50049999999999994</v>
      </c>
      <c r="F5" s="16">
        <v>0.48949999999999999</v>
      </c>
      <c r="G5" s="16">
        <v>0.52249999999999996</v>
      </c>
      <c r="H5" s="16">
        <v>0.54749999999999999</v>
      </c>
      <c r="I5" s="16">
        <v>0.51849999999999996</v>
      </c>
      <c r="J5" s="16">
        <v>0.52</v>
      </c>
      <c r="K5" s="16">
        <v>0.503</v>
      </c>
      <c r="M5" s="15">
        <v>60</v>
      </c>
      <c r="N5" s="16">
        <v>0.62350000000000005</v>
      </c>
      <c r="O5" s="16">
        <v>0.53449999999999998</v>
      </c>
      <c r="P5" s="16"/>
      <c r="Q5" s="16">
        <v>0.51600000000000001</v>
      </c>
      <c r="R5" s="16">
        <v>0.54549999999999998</v>
      </c>
      <c r="S5" s="16">
        <v>0.55200000000000005</v>
      </c>
      <c r="T5" s="16">
        <v>0.54200000000000004</v>
      </c>
      <c r="U5" s="16">
        <v>0.53</v>
      </c>
      <c r="V5" s="16">
        <v>0.50700000000000001</v>
      </c>
      <c r="W5" s="16">
        <v>0.499</v>
      </c>
      <c r="Y5" s="15">
        <v>60</v>
      </c>
      <c r="Z5" s="16">
        <v>0.61399999999999999</v>
      </c>
      <c r="AA5" s="16">
        <v>0.52949999999999997</v>
      </c>
      <c r="AB5" s="16"/>
      <c r="AC5" s="16">
        <v>0.498</v>
      </c>
      <c r="AD5" s="16">
        <v>0.54549999999999998</v>
      </c>
      <c r="AE5" s="16">
        <v>0.5625</v>
      </c>
      <c r="AF5" s="16">
        <v>0.55049999999999999</v>
      </c>
      <c r="AG5" s="16">
        <v>0.52400000000000002</v>
      </c>
      <c r="AH5" s="16">
        <v>0.51649999999999996</v>
      </c>
      <c r="AI5" s="16">
        <v>0.4995</v>
      </c>
    </row>
    <row r="6" spans="1:35">
      <c r="A6" s="15">
        <v>65</v>
      </c>
      <c r="B6" s="16">
        <v>0.62450000000000006</v>
      </c>
      <c r="C6" s="16">
        <v>0.61150000000000004</v>
      </c>
      <c r="D6" s="16">
        <v>0.53349999999999997</v>
      </c>
      <c r="E6" s="16"/>
      <c r="F6" s="16">
        <v>0.51300000000000001</v>
      </c>
      <c r="G6" s="16">
        <v>0.56100000000000005</v>
      </c>
      <c r="H6" s="16">
        <v>0.53749999999999998</v>
      </c>
      <c r="I6" s="16">
        <v>0.49399999999999999</v>
      </c>
      <c r="J6" s="16">
        <v>0.52</v>
      </c>
      <c r="K6" s="16">
        <v>0.4945</v>
      </c>
      <c r="M6" s="15">
        <v>65</v>
      </c>
      <c r="N6" s="16">
        <v>0.67649999999999999</v>
      </c>
      <c r="O6" s="16">
        <v>0.68200000000000005</v>
      </c>
      <c r="P6" s="16">
        <v>0.54149999999999998</v>
      </c>
      <c r="Q6" s="16"/>
      <c r="R6" s="16">
        <v>0.52449999999999997</v>
      </c>
      <c r="S6" s="16">
        <v>0.5615</v>
      </c>
      <c r="T6" s="16">
        <v>0.54</v>
      </c>
      <c r="U6" s="16">
        <v>0.51149999999999995</v>
      </c>
      <c r="V6" s="16">
        <v>0.52449999999999997</v>
      </c>
      <c r="W6" s="16">
        <v>0.49249999999999999</v>
      </c>
      <c r="Y6" s="15">
        <v>65</v>
      </c>
      <c r="Z6" s="16">
        <v>0.67449999999999999</v>
      </c>
      <c r="AA6" s="16">
        <v>0.6875</v>
      </c>
      <c r="AB6" s="16">
        <v>0.54949999999999999</v>
      </c>
      <c r="AC6" s="16"/>
      <c r="AD6" s="16">
        <v>0.52849999999999997</v>
      </c>
      <c r="AE6" s="16">
        <v>0.58299999999999996</v>
      </c>
      <c r="AF6" s="16">
        <v>0.57299999999999995</v>
      </c>
      <c r="AG6" s="16">
        <v>0.51649999999999996</v>
      </c>
      <c r="AH6" s="16">
        <v>0.52800000000000002</v>
      </c>
      <c r="AI6" s="16">
        <v>0.5</v>
      </c>
    </row>
    <row r="7" spans="1:35">
      <c r="A7" s="15">
        <v>70</v>
      </c>
      <c r="B7" s="16">
        <v>0.76200000000000001</v>
      </c>
      <c r="C7" s="16">
        <v>0.66249999999999998</v>
      </c>
      <c r="D7" s="16">
        <v>0.61499999999999999</v>
      </c>
      <c r="E7" s="16">
        <v>0.53700000000000003</v>
      </c>
      <c r="F7" s="16"/>
      <c r="G7" s="16">
        <v>0.505</v>
      </c>
      <c r="H7" s="16">
        <v>0.53600000000000003</v>
      </c>
      <c r="I7" s="16">
        <v>0.53649999999999998</v>
      </c>
      <c r="J7" s="16">
        <v>0.48949999999999999</v>
      </c>
      <c r="K7" s="16">
        <v>0.50600000000000001</v>
      </c>
      <c r="M7" s="15">
        <v>70</v>
      </c>
      <c r="N7" s="16">
        <v>0.8085</v>
      </c>
      <c r="O7" s="16">
        <v>0.78300000000000003</v>
      </c>
      <c r="P7" s="16">
        <v>0.67349999999999999</v>
      </c>
      <c r="Q7" s="16">
        <v>0.54400000000000004</v>
      </c>
      <c r="R7" s="16"/>
      <c r="S7" s="16">
        <v>0.50600000000000001</v>
      </c>
      <c r="T7" s="16">
        <v>0.54500000000000004</v>
      </c>
      <c r="U7" s="16">
        <v>0.51300000000000001</v>
      </c>
      <c r="V7" s="16">
        <v>0.49399999999999999</v>
      </c>
      <c r="W7" s="16">
        <v>0.49349999999999999</v>
      </c>
      <c r="Y7" s="15">
        <v>70</v>
      </c>
      <c r="Z7" s="16">
        <v>0.79500000000000004</v>
      </c>
      <c r="AA7" s="16">
        <v>0.76349999999999996</v>
      </c>
      <c r="AB7" s="16">
        <v>0.70050000000000001</v>
      </c>
      <c r="AC7" s="16">
        <v>0.54900000000000004</v>
      </c>
      <c r="AD7" s="16"/>
      <c r="AE7" s="16">
        <v>0.50700000000000001</v>
      </c>
      <c r="AF7" s="16">
        <v>0.56499999999999995</v>
      </c>
      <c r="AG7" s="16">
        <v>0.53049999999999997</v>
      </c>
      <c r="AH7" s="16">
        <v>0.49149999999999999</v>
      </c>
      <c r="AI7" s="16">
        <v>0.501</v>
      </c>
    </row>
    <row r="8" spans="1:35">
      <c r="A8" s="15">
        <v>75</v>
      </c>
      <c r="B8" s="16">
        <v>0.71050000000000002</v>
      </c>
      <c r="C8" s="16">
        <v>0.74150000000000005</v>
      </c>
      <c r="D8" s="16">
        <v>0.75849999999999995</v>
      </c>
      <c r="E8" s="16">
        <v>0.59599999999999997</v>
      </c>
      <c r="F8" s="16">
        <v>0.53600000000000003</v>
      </c>
      <c r="G8" s="16"/>
      <c r="H8" s="16">
        <v>0.48849999999999999</v>
      </c>
      <c r="I8" s="16">
        <v>0.52449999999999997</v>
      </c>
      <c r="J8" s="16">
        <v>0.48899999999999999</v>
      </c>
      <c r="K8" s="16">
        <v>0.4995</v>
      </c>
      <c r="M8" s="15">
        <v>75</v>
      </c>
      <c r="N8" s="16">
        <v>0.6925</v>
      </c>
      <c r="O8" s="16">
        <v>0.78800000000000003</v>
      </c>
      <c r="P8" s="16">
        <v>0.84350000000000003</v>
      </c>
      <c r="Q8" s="16">
        <v>0.65300000000000002</v>
      </c>
      <c r="R8" s="16">
        <v>0.56399999999999995</v>
      </c>
      <c r="S8" s="16"/>
      <c r="T8" s="16">
        <v>0.51300000000000001</v>
      </c>
      <c r="U8" s="16">
        <v>0.52800000000000002</v>
      </c>
      <c r="V8" s="16">
        <v>0.4995</v>
      </c>
      <c r="W8" s="16">
        <v>0.497</v>
      </c>
      <c r="Y8" s="15">
        <v>75</v>
      </c>
      <c r="Z8" s="16">
        <v>0.67049999999999998</v>
      </c>
      <c r="AA8" s="16">
        <v>0.78449999999999998</v>
      </c>
      <c r="AB8" s="16">
        <v>0.82850000000000001</v>
      </c>
      <c r="AC8" s="16">
        <v>0.66500000000000004</v>
      </c>
      <c r="AD8" s="16">
        <v>0.56599999999999995</v>
      </c>
      <c r="AE8" s="16"/>
      <c r="AF8" s="16">
        <v>0.53300000000000003</v>
      </c>
      <c r="AG8" s="16">
        <v>0.54749999999999999</v>
      </c>
      <c r="AH8" s="16">
        <v>0.50800000000000001</v>
      </c>
      <c r="AI8" s="16">
        <v>0.49099999999999999</v>
      </c>
    </row>
    <row r="9" spans="1:35">
      <c r="A9" s="15">
        <v>80</v>
      </c>
      <c r="B9" s="16">
        <v>0.81200000000000006</v>
      </c>
      <c r="C9" s="16">
        <v>0.753</v>
      </c>
      <c r="D9" s="16">
        <v>0.68100000000000005</v>
      </c>
      <c r="E9" s="16">
        <v>0.72499999999999998</v>
      </c>
      <c r="F9" s="16">
        <v>0.65749999999999997</v>
      </c>
      <c r="G9" s="16">
        <v>0.55000000000000004</v>
      </c>
      <c r="H9" s="16"/>
      <c r="I9" s="16">
        <v>0.5</v>
      </c>
      <c r="J9" s="16">
        <v>0.51049999999999995</v>
      </c>
      <c r="K9" s="16">
        <v>0.501</v>
      </c>
      <c r="M9" s="15">
        <v>80</v>
      </c>
      <c r="N9" s="16">
        <v>0.873</v>
      </c>
      <c r="O9" s="16">
        <v>0.83</v>
      </c>
      <c r="P9" s="16">
        <v>0.67700000000000005</v>
      </c>
      <c r="Q9" s="16">
        <v>0.79900000000000004</v>
      </c>
      <c r="R9" s="16">
        <v>0.75700000000000001</v>
      </c>
      <c r="S9" s="16">
        <v>0.56850000000000001</v>
      </c>
      <c r="T9" s="16"/>
      <c r="U9" s="16">
        <v>0.51649999999999996</v>
      </c>
      <c r="V9" s="16">
        <v>0.51200000000000001</v>
      </c>
      <c r="W9" s="16">
        <v>0.50249999999999995</v>
      </c>
      <c r="Y9" s="15">
        <v>80</v>
      </c>
      <c r="Z9" s="16">
        <v>0.87749999999999995</v>
      </c>
      <c r="AA9" s="16">
        <v>0.8165</v>
      </c>
      <c r="AB9" s="16">
        <v>0.68799999999999994</v>
      </c>
      <c r="AC9" s="16">
        <v>0.8095</v>
      </c>
      <c r="AD9" s="16">
        <v>0.78749999999999998</v>
      </c>
      <c r="AE9" s="16">
        <v>0.58899999999999997</v>
      </c>
      <c r="AF9" s="16"/>
      <c r="AG9" s="16">
        <v>0.52600000000000002</v>
      </c>
      <c r="AH9" s="16">
        <v>0.50900000000000001</v>
      </c>
      <c r="AI9" s="16">
        <v>0.4955</v>
      </c>
    </row>
    <row r="10" spans="1:35">
      <c r="A10" s="15">
        <v>85</v>
      </c>
      <c r="B10" s="16">
        <v>0.85699999999999998</v>
      </c>
      <c r="C10" s="16">
        <v>0.75249999999999995</v>
      </c>
      <c r="D10" s="16">
        <v>0.83599999999999997</v>
      </c>
      <c r="E10" s="16">
        <v>0.70199999999999996</v>
      </c>
      <c r="F10" s="16">
        <v>0.61199999999999999</v>
      </c>
      <c r="G10" s="16">
        <v>0.69699999999999995</v>
      </c>
      <c r="H10" s="16">
        <v>0.53849999999999998</v>
      </c>
      <c r="I10" s="16"/>
      <c r="J10" s="16">
        <v>0.51449999999999996</v>
      </c>
      <c r="K10" s="16">
        <v>0.5</v>
      </c>
      <c r="M10" s="15">
        <v>85</v>
      </c>
      <c r="N10" s="16">
        <v>0.89400000000000002</v>
      </c>
      <c r="O10" s="16">
        <v>0.76600000000000001</v>
      </c>
      <c r="P10" s="16">
        <v>0.90300000000000002</v>
      </c>
      <c r="Q10" s="16">
        <v>0.78249999999999997</v>
      </c>
      <c r="R10" s="16">
        <v>0.60550000000000004</v>
      </c>
      <c r="S10" s="16">
        <v>0.75349999999999995</v>
      </c>
      <c r="T10" s="16">
        <v>0.55900000000000005</v>
      </c>
      <c r="U10" s="16"/>
      <c r="V10" s="16">
        <v>0.51800000000000002</v>
      </c>
      <c r="W10" s="16">
        <v>0.502</v>
      </c>
      <c r="Y10" s="15">
        <v>85</v>
      </c>
      <c r="Z10" s="16">
        <v>0.88900000000000001</v>
      </c>
      <c r="AA10" s="16">
        <v>0.76149999999999995</v>
      </c>
      <c r="AB10" s="16">
        <v>0.89849999999999997</v>
      </c>
      <c r="AC10" s="16">
        <v>0.79549999999999998</v>
      </c>
      <c r="AD10" s="16">
        <v>0.61</v>
      </c>
      <c r="AE10" s="16">
        <v>0.75349999999999995</v>
      </c>
      <c r="AF10" s="16">
        <v>0.56950000000000001</v>
      </c>
      <c r="AG10" s="16"/>
      <c r="AH10" s="16">
        <v>0.52300000000000002</v>
      </c>
      <c r="AI10" s="16">
        <v>0.50449999999999995</v>
      </c>
    </row>
    <row r="11" spans="1:35">
      <c r="A11" s="15">
        <v>90</v>
      </c>
      <c r="B11" s="16">
        <v>0.84299999999999997</v>
      </c>
      <c r="C11" s="16">
        <v>0.86499999999999999</v>
      </c>
      <c r="D11" s="16">
        <v>0.754</v>
      </c>
      <c r="E11" s="16">
        <v>0.79649999999999999</v>
      </c>
      <c r="F11" s="16">
        <v>0.66949999999999998</v>
      </c>
      <c r="G11" s="16">
        <v>0.70550000000000002</v>
      </c>
      <c r="H11" s="16">
        <v>0.56200000000000006</v>
      </c>
      <c r="I11" s="16">
        <v>0.54049999999999998</v>
      </c>
      <c r="J11" s="16"/>
      <c r="K11" s="16">
        <v>0.496</v>
      </c>
      <c r="M11" s="15">
        <v>90</v>
      </c>
      <c r="N11" s="16">
        <v>0.85850000000000004</v>
      </c>
      <c r="O11" s="16">
        <v>0.9415</v>
      </c>
      <c r="P11" s="16">
        <v>0.77500000000000002</v>
      </c>
      <c r="Q11" s="16">
        <v>0.88849999999999996</v>
      </c>
      <c r="R11" s="16">
        <v>0.67700000000000005</v>
      </c>
      <c r="S11" s="16">
        <v>0.77749999999999997</v>
      </c>
      <c r="T11" s="16">
        <v>0.5625</v>
      </c>
      <c r="U11" s="16">
        <v>0.58499999999999996</v>
      </c>
      <c r="V11" s="16"/>
      <c r="W11" s="16">
        <v>0.50149999999999995</v>
      </c>
      <c r="Y11" s="15">
        <v>90</v>
      </c>
      <c r="Z11" s="16">
        <v>0.84050000000000002</v>
      </c>
      <c r="AA11" s="16">
        <v>0.9345</v>
      </c>
      <c r="AB11" s="16">
        <v>0.78</v>
      </c>
      <c r="AC11" s="16">
        <v>0.88849999999999996</v>
      </c>
      <c r="AD11" s="16">
        <v>0.69</v>
      </c>
      <c r="AE11" s="16">
        <v>0.83499999999999996</v>
      </c>
      <c r="AF11" s="16">
        <v>0.56799999999999995</v>
      </c>
      <c r="AG11" s="16">
        <v>0.61</v>
      </c>
      <c r="AH11" s="16"/>
      <c r="AI11" s="16">
        <v>0.502</v>
      </c>
    </row>
    <row r="12" spans="1:35">
      <c r="A12" s="15">
        <v>95</v>
      </c>
      <c r="B12" s="16">
        <v>0.83899999999999997</v>
      </c>
      <c r="C12" s="16">
        <v>0.80500000000000005</v>
      </c>
      <c r="D12" s="16">
        <v>0.78049999999999997</v>
      </c>
      <c r="E12" s="16">
        <v>0.72899999999999998</v>
      </c>
      <c r="F12" s="16">
        <v>0.67400000000000004</v>
      </c>
      <c r="G12" s="16">
        <v>0.63449999999999995</v>
      </c>
      <c r="H12" s="16">
        <v>0.58199999999999996</v>
      </c>
      <c r="I12" s="16">
        <v>0.55449999999999999</v>
      </c>
      <c r="J12" s="16">
        <v>0.52200000000000002</v>
      </c>
      <c r="K12" s="16"/>
      <c r="M12" s="15">
        <v>95</v>
      </c>
      <c r="N12" s="16">
        <v>0.84650000000000003</v>
      </c>
      <c r="O12" s="16">
        <v>0.83050000000000002</v>
      </c>
      <c r="P12" s="16">
        <v>0.83599999999999997</v>
      </c>
      <c r="Q12" s="16">
        <v>0.78349999999999997</v>
      </c>
      <c r="R12" s="16">
        <v>0.71150000000000002</v>
      </c>
      <c r="S12" s="16">
        <v>0.65249999999999997</v>
      </c>
      <c r="T12" s="16">
        <v>0.57399999999999995</v>
      </c>
      <c r="U12" s="16">
        <v>0.55700000000000005</v>
      </c>
      <c r="V12" s="16">
        <v>0.52500000000000002</v>
      </c>
      <c r="W12" s="16"/>
      <c r="Y12" s="15">
        <v>95</v>
      </c>
      <c r="Z12" s="16">
        <v>0.83550000000000002</v>
      </c>
      <c r="AA12" s="16">
        <v>0.83150000000000002</v>
      </c>
      <c r="AB12" s="16">
        <v>0.84399999999999997</v>
      </c>
      <c r="AC12" s="16">
        <v>0.80200000000000005</v>
      </c>
      <c r="AD12" s="16">
        <v>0.745</v>
      </c>
      <c r="AE12" s="16">
        <v>0.72699999999999998</v>
      </c>
      <c r="AF12" s="16">
        <v>0.59350000000000003</v>
      </c>
      <c r="AG12" s="16">
        <v>0.57150000000000001</v>
      </c>
      <c r="AH12" s="16">
        <v>0.52949999999999997</v>
      </c>
      <c r="AI12" s="16"/>
    </row>
    <row r="14" spans="1:35">
      <c r="M14" s="48" t="s">
        <v>10</v>
      </c>
      <c r="N14" s="48"/>
      <c r="O14" s="48"/>
      <c r="P14" s="48"/>
      <c r="Q14" s="48"/>
      <c r="R14" s="48"/>
      <c r="S14" s="48"/>
      <c r="T14" s="48"/>
      <c r="U14" s="48"/>
      <c r="V14" s="48"/>
      <c r="W14" s="48"/>
      <c r="Y14" s="48" t="s">
        <v>11</v>
      </c>
      <c r="Z14" s="48"/>
      <c r="AA14" s="48"/>
      <c r="AB14" s="48"/>
      <c r="AC14" s="48"/>
      <c r="AD14" s="48"/>
      <c r="AE14" s="48"/>
      <c r="AF14" s="48"/>
      <c r="AG14" s="48"/>
      <c r="AH14" s="48"/>
      <c r="AI14" s="48"/>
    </row>
    <row r="15" spans="1:35">
      <c r="M15" s="15"/>
      <c r="N15" s="15">
        <v>50</v>
      </c>
      <c r="O15" s="15">
        <v>55</v>
      </c>
      <c r="P15" s="15">
        <v>60</v>
      </c>
      <c r="Q15" s="15">
        <v>65</v>
      </c>
      <c r="R15" s="15">
        <v>70</v>
      </c>
      <c r="S15" s="15">
        <v>75</v>
      </c>
      <c r="T15" s="15">
        <v>80</v>
      </c>
      <c r="U15" s="15">
        <v>85</v>
      </c>
      <c r="V15" s="15">
        <v>90</v>
      </c>
      <c r="W15" s="15">
        <v>95</v>
      </c>
      <c r="Y15" s="15"/>
      <c r="Z15" s="15">
        <v>50</v>
      </c>
      <c r="AA15" s="15">
        <v>55</v>
      </c>
      <c r="AB15" s="15">
        <v>60</v>
      </c>
      <c r="AC15" s="15">
        <v>65</v>
      </c>
      <c r="AD15" s="15">
        <v>70</v>
      </c>
      <c r="AE15" s="15">
        <v>75</v>
      </c>
      <c r="AF15" s="15">
        <v>80</v>
      </c>
      <c r="AG15" s="15">
        <v>85</v>
      </c>
      <c r="AH15" s="15">
        <v>90</v>
      </c>
      <c r="AI15" s="15">
        <v>95</v>
      </c>
    </row>
    <row r="16" spans="1:35">
      <c r="M16" s="15">
        <v>50</v>
      </c>
      <c r="N16" s="16"/>
      <c r="O16" s="16">
        <f t="shared" ref="O16:W16" si="0">O3-C3</f>
        <v>-1.0000000000000009E-3</v>
      </c>
      <c r="P16" s="16">
        <f t="shared" si="0"/>
        <v>4.8500000000000043E-2</v>
      </c>
      <c r="Q16" s="16">
        <f t="shared" si="0"/>
        <v>2.849999999999997E-2</v>
      </c>
      <c r="R16" s="16">
        <f t="shared" si="0"/>
        <v>1.7500000000000071E-2</v>
      </c>
      <c r="S16" s="16">
        <f t="shared" si="0"/>
        <v>3.7999999999999978E-2</v>
      </c>
      <c r="T16" s="16">
        <f t="shared" si="0"/>
        <v>1.4000000000000012E-2</v>
      </c>
      <c r="U16" s="16">
        <f t="shared" si="0"/>
        <v>1.5000000000000013E-2</v>
      </c>
      <c r="V16" s="16">
        <f t="shared" si="0"/>
        <v>5.5000000000000049E-3</v>
      </c>
      <c r="W16" s="16">
        <f t="shared" si="0"/>
        <v>1.0000000000000009E-3</v>
      </c>
      <c r="Y16" s="15">
        <v>50</v>
      </c>
      <c r="Z16" s="16"/>
      <c r="AA16" s="16">
        <f t="shared" ref="AA16:AI16" si="1">AA3-C3</f>
        <v>2.1499999999999964E-2</v>
      </c>
      <c r="AB16" s="16">
        <f t="shared" si="1"/>
        <v>7.8499999999999959E-2</v>
      </c>
      <c r="AC16" s="16">
        <f t="shared" si="1"/>
        <v>5.8499999999999996E-2</v>
      </c>
      <c r="AD16" s="16">
        <f t="shared" si="1"/>
        <v>6.700000000000006E-2</v>
      </c>
      <c r="AE16" s="16">
        <f t="shared" si="1"/>
        <v>7.8000000000000014E-2</v>
      </c>
      <c r="AF16" s="16">
        <f t="shared" si="1"/>
        <v>3.5499999999999976E-2</v>
      </c>
      <c r="AG16" s="16">
        <f t="shared" si="1"/>
        <v>3.6000000000000032E-2</v>
      </c>
      <c r="AH16" s="16">
        <f t="shared" si="1"/>
        <v>1.1999999999999955E-2</v>
      </c>
      <c r="AI16" s="16">
        <f t="shared" si="1"/>
        <v>1.0000000000000009E-2</v>
      </c>
    </row>
    <row r="17" spans="13:35">
      <c r="M17" s="15">
        <v>55</v>
      </c>
      <c r="N17" s="16">
        <f t="shared" ref="N17:N25" si="2">N4-B4</f>
        <v>9.5000000000000084E-3</v>
      </c>
      <c r="O17" s="16"/>
      <c r="P17" s="16">
        <f t="shared" ref="P17:W17" si="3">P4-D4</f>
        <v>1.2499999999999956E-2</v>
      </c>
      <c r="Q17" s="16">
        <f t="shared" si="3"/>
        <v>5.0000000000000044E-2</v>
      </c>
      <c r="R17" s="16">
        <f t="shared" si="3"/>
        <v>1.3000000000000012E-2</v>
      </c>
      <c r="S17" s="16">
        <f t="shared" si="3"/>
        <v>7.5000000000000622E-3</v>
      </c>
      <c r="T17" s="16">
        <f t="shared" si="3"/>
        <v>2.200000000000002E-2</v>
      </c>
      <c r="U17" s="16">
        <f t="shared" si="3"/>
        <v>-2.0000000000000018E-3</v>
      </c>
      <c r="V17" s="16">
        <f t="shared" si="3"/>
        <v>1.150000000000001E-2</v>
      </c>
      <c r="W17" s="16">
        <f t="shared" si="3"/>
        <v>7.4999999999999512E-3</v>
      </c>
      <c r="Y17" s="15">
        <v>55</v>
      </c>
      <c r="Z17" s="16">
        <f t="shared" ref="Z17:Z25" si="4">Z4-B4</f>
        <v>1.1999999999999955E-2</v>
      </c>
      <c r="AA17" s="16"/>
      <c r="AB17" s="16">
        <f t="shared" ref="AB17:AI17" si="5">AB4-D4</f>
        <v>2.200000000000002E-2</v>
      </c>
      <c r="AC17" s="16">
        <f t="shared" si="5"/>
        <v>5.8499999999999996E-2</v>
      </c>
      <c r="AD17" s="16">
        <f t="shared" si="5"/>
        <v>4.2000000000000037E-2</v>
      </c>
      <c r="AE17" s="16">
        <f t="shared" si="5"/>
        <v>3.6000000000000032E-2</v>
      </c>
      <c r="AF17" s="16">
        <f t="shared" si="5"/>
        <v>1.5500000000000069E-2</v>
      </c>
      <c r="AG17" s="16">
        <f t="shared" si="5"/>
        <v>3.4999999999999476E-3</v>
      </c>
      <c r="AH17" s="16">
        <f t="shared" si="5"/>
        <v>9.5000000000000084E-3</v>
      </c>
      <c r="AI17" s="16">
        <f t="shared" si="5"/>
        <v>9.000000000000008E-3</v>
      </c>
    </row>
    <row r="18" spans="13:35">
      <c r="M18" s="15">
        <v>60</v>
      </c>
      <c r="N18" s="16">
        <f t="shared" si="2"/>
        <v>4.7500000000000098E-2</v>
      </c>
      <c r="O18" s="16">
        <f t="shared" ref="O18:O25" si="6">O5-C5</f>
        <v>2.9000000000000026E-2</v>
      </c>
      <c r="P18" s="16"/>
      <c r="Q18" s="16">
        <f t="shared" ref="Q18:W18" si="7">Q5-E5</f>
        <v>1.5500000000000069E-2</v>
      </c>
      <c r="R18" s="16">
        <f t="shared" si="7"/>
        <v>5.5999999999999994E-2</v>
      </c>
      <c r="S18" s="16">
        <f t="shared" si="7"/>
        <v>2.9500000000000082E-2</v>
      </c>
      <c r="T18" s="16">
        <f t="shared" si="7"/>
        <v>-5.4999999999999494E-3</v>
      </c>
      <c r="U18" s="16">
        <f t="shared" si="7"/>
        <v>1.1500000000000066E-2</v>
      </c>
      <c r="V18" s="16">
        <f t="shared" si="7"/>
        <v>-1.3000000000000012E-2</v>
      </c>
      <c r="W18" s="16">
        <f t="shared" si="7"/>
        <v>-4.0000000000000036E-3</v>
      </c>
      <c r="Y18" s="15">
        <v>60</v>
      </c>
      <c r="Z18" s="16">
        <f t="shared" si="4"/>
        <v>3.8000000000000034E-2</v>
      </c>
      <c r="AA18" s="16">
        <f t="shared" ref="AA18:AA25" si="8">AA5-C5</f>
        <v>2.4000000000000021E-2</v>
      </c>
      <c r="AB18" s="16"/>
      <c r="AC18" s="16">
        <f t="shared" ref="AC18:AI18" si="9">AC5-E5</f>
        <v>-2.4999999999999467E-3</v>
      </c>
      <c r="AD18" s="16">
        <f t="shared" si="9"/>
        <v>5.5999999999999994E-2</v>
      </c>
      <c r="AE18" s="16">
        <f t="shared" si="9"/>
        <v>4.0000000000000036E-2</v>
      </c>
      <c r="AF18" s="16">
        <f t="shared" si="9"/>
        <v>3.0000000000000027E-3</v>
      </c>
      <c r="AG18" s="16">
        <f t="shared" si="9"/>
        <v>5.5000000000000604E-3</v>
      </c>
      <c r="AH18" s="16">
        <f t="shared" si="9"/>
        <v>-3.5000000000000586E-3</v>
      </c>
      <c r="AI18" s="16">
        <f t="shared" si="9"/>
        <v>-3.5000000000000031E-3</v>
      </c>
    </row>
    <row r="19" spans="13:35">
      <c r="M19" s="15">
        <v>65</v>
      </c>
      <c r="N19" s="16">
        <f t="shared" si="2"/>
        <v>5.1999999999999935E-2</v>
      </c>
      <c r="O19" s="16">
        <f t="shared" si="6"/>
        <v>7.0500000000000007E-2</v>
      </c>
      <c r="P19" s="16">
        <f t="shared" ref="P19:P25" si="10">P6-D6</f>
        <v>8.0000000000000071E-3</v>
      </c>
      <c r="Q19" s="16"/>
      <c r="R19" s="16">
        <f t="shared" ref="R19:W19" si="11">R6-F6</f>
        <v>1.1499999999999955E-2</v>
      </c>
      <c r="S19" s="16">
        <f t="shared" si="11"/>
        <v>4.9999999999994493E-4</v>
      </c>
      <c r="T19" s="16">
        <f t="shared" si="11"/>
        <v>2.5000000000000577E-3</v>
      </c>
      <c r="U19" s="16">
        <f t="shared" si="11"/>
        <v>1.749999999999996E-2</v>
      </c>
      <c r="V19" s="16">
        <f t="shared" si="11"/>
        <v>4.4999999999999485E-3</v>
      </c>
      <c r="W19" s="16">
        <f t="shared" si="11"/>
        <v>-2.0000000000000018E-3</v>
      </c>
      <c r="Y19" s="15">
        <v>65</v>
      </c>
      <c r="Z19" s="16">
        <f t="shared" si="4"/>
        <v>4.9999999999999933E-2</v>
      </c>
      <c r="AA19" s="16">
        <f t="shared" si="8"/>
        <v>7.5999999999999956E-2</v>
      </c>
      <c r="AB19" s="16">
        <f t="shared" ref="AB19:AB25" si="12">AB6-D6</f>
        <v>1.6000000000000014E-2</v>
      </c>
      <c r="AC19" s="16"/>
      <c r="AD19" s="16">
        <f t="shared" ref="AD19:AI19" si="13">AD6-F6</f>
        <v>1.5499999999999958E-2</v>
      </c>
      <c r="AE19" s="16">
        <f t="shared" si="13"/>
        <v>2.1999999999999909E-2</v>
      </c>
      <c r="AF19" s="16">
        <f t="shared" si="13"/>
        <v>3.5499999999999976E-2</v>
      </c>
      <c r="AG19" s="16">
        <f t="shared" si="13"/>
        <v>2.2499999999999964E-2</v>
      </c>
      <c r="AH19" s="16">
        <f t="shared" si="13"/>
        <v>8.0000000000000071E-3</v>
      </c>
      <c r="AI19" s="16">
        <f t="shared" si="13"/>
        <v>5.5000000000000049E-3</v>
      </c>
    </row>
    <row r="20" spans="13:35">
      <c r="M20" s="15">
        <v>70</v>
      </c>
      <c r="N20" s="16">
        <f t="shared" si="2"/>
        <v>4.6499999999999986E-2</v>
      </c>
      <c r="O20" s="16">
        <f t="shared" si="6"/>
        <v>0.12050000000000005</v>
      </c>
      <c r="P20" s="16">
        <f t="shared" si="10"/>
        <v>5.8499999999999996E-2</v>
      </c>
      <c r="Q20" s="16">
        <f t="shared" ref="Q20:Q25" si="14">Q7-E7</f>
        <v>7.0000000000000062E-3</v>
      </c>
      <c r="R20" s="16"/>
      <c r="S20" s="16">
        <f>S7-G7</f>
        <v>1.0000000000000009E-3</v>
      </c>
      <c r="T20" s="16">
        <f>T7-H7</f>
        <v>9.000000000000008E-3</v>
      </c>
      <c r="U20" s="16">
        <f>U7-I7</f>
        <v>-2.3499999999999965E-2</v>
      </c>
      <c r="V20" s="16">
        <f>V7-J7</f>
        <v>4.500000000000004E-3</v>
      </c>
      <c r="W20" s="16">
        <f>W7-K7</f>
        <v>-1.2500000000000011E-2</v>
      </c>
      <c r="Y20" s="15">
        <v>70</v>
      </c>
      <c r="Z20" s="16">
        <f t="shared" si="4"/>
        <v>3.3000000000000029E-2</v>
      </c>
      <c r="AA20" s="16">
        <f t="shared" si="8"/>
        <v>0.10099999999999998</v>
      </c>
      <c r="AB20" s="16">
        <f t="shared" si="12"/>
        <v>8.550000000000002E-2</v>
      </c>
      <c r="AC20" s="16">
        <f t="shared" ref="AC20:AC25" si="15">AC7-E7</f>
        <v>1.2000000000000011E-2</v>
      </c>
      <c r="AD20" s="16"/>
      <c r="AE20" s="16">
        <f>AE7-G7</f>
        <v>2.0000000000000018E-3</v>
      </c>
      <c r="AF20" s="16">
        <f>AF7-H7</f>
        <v>2.8999999999999915E-2</v>
      </c>
      <c r="AG20" s="16">
        <f>AG7-I7</f>
        <v>-6.0000000000000053E-3</v>
      </c>
      <c r="AH20" s="16">
        <f>AH7-J7</f>
        <v>2.0000000000000018E-3</v>
      </c>
      <c r="AI20" s="16">
        <f>AI7-K7</f>
        <v>-5.0000000000000044E-3</v>
      </c>
    </row>
    <row r="21" spans="13:35">
      <c r="M21" s="15">
        <v>75</v>
      </c>
      <c r="N21" s="16">
        <f t="shared" si="2"/>
        <v>-1.8000000000000016E-2</v>
      </c>
      <c r="O21" s="16">
        <f t="shared" si="6"/>
        <v>4.6499999999999986E-2</v>
      </c>
      <c r="P21" s="16">
        <f t="shared" si="10"/>
        <v>8.5000000000000075E-2</v>
      </c>
      <c r="Q21" s="16">
        <f t="shared" si="14"/>
        <v>5.7000000000000051E-2</v>
      </c>
      <c r="R21" s="16">
        <f>R8-F8</f>
        <v>2.7999999999999914E-2</v>
      </c>
      <c r="S21" s="16"/>
      <c r="T21" s="16">
        <f>T8-H8</f>
        <v>2.4500000000000022E-2</v>
      </c>
      <c r="U21" s="16">
        <f>U8-I8</f>
        <v>3.5000000000000586E-3</v>
      </c>
      <c r="V21" s="16">
        <f>V8-J8</f>
        <v>1.0500000000000009E-2</v>
      </c>
      <c r="W21" s="16">
        <f>W8-K8</f>
        <v>-2.5000000000000022E-3</v>
      </c>
      <c r="Y21" s="15">
        <v>75</v>
      </c>
      <c r="Z21" s="16">
        <f t="shared" si="4"/>
        <v>-4.0000000000000036E-2</v>
      </c>
      <c r="AA21" s="16">
        <f t="shared" si="8"/>
        <v>4.2999999999999927E-2</v>
      </c>
      <c r="AB21" s="16">
        <f t="shared" si="12"/>
        <v>7.0000000000000062E-2</v>
      </c>
      <c r="AC21" s="16">
        <f t="shared" si="15"/>
        <v>6.9000000000000061E-2</v>
      </c>
      <c r="AD21" s="16">
        <f>AD8-F8</f>
        <v>2.9999999999999916E-2</v>
      </c>
      <c r="AE21" s="16"/>
      <c r="AF21" s="16">
        <f>AF8-H8</f>
        <v>4.450000000000004E-2</v>
      </c>
      <c r="AG21" s="16">
        <f>AG8-I8</f>
        <v>2.300000000000002E-2</v>
      </c>
      <c r="AH21" s="16">
        <f>AH8-J8</f>
        <v>1.9000000000000017E-2</v>
      </c>
      <c r="AI21" s="16">
        <f>AI8-K8</f>
        <v>-8.5000000000000075E-3</v>
      </c>
    </row>
    <row r="22" spans="13:35">
      <c r="M22" s="15">
        <v>80</v>
      </c>
      <c r="N22" s="16">
        <f t="shared" si="2"/>
        <v>6.0999999999999943E-2</v>
      </c>
      <c r="O22" s="16">
        <f t="shared" si="6"/>
        <v>7.6999999999999957E-2</v>
      </c>
      <c r="P22" s="16">
        <f t="shared" si="10"/>
        <v>-4.0000000000000036E-3</v>
      </c>
      <c r="Q22" s="16">
        <f t="shared" si="14"/>
        <v>7.4000000000000066E-2</v>
      </c>
      <c r="R22" s="16">
        <f>R9-F9</f>
        <v>9.9500000000000033E-2</v>
      </c>
      <c r="S22" s="16">
        <f>S9-G9</f>
        <v>1.8499999999999961E-2</v>
      </c>
      <c r="T22" s="16"/>
      <c r="U22" s="16">
        <f>U9-I9</f>
        <v>1.6499999999999959E-2</v>
      </c>
      <c r="V22" s="16">
        <f>V9-J9</f>
        <v>1.5000000000000568E-3</v>
      </c>
      <c r="W22" s="16">
        <f>W9-K9</f>
        <v>1.4999999999999458E-3</v>
      </c>
      <c r="Y22" s="15">
        <v>80</v>
      </c>
      <c r="Z22" s="16">
        <f t="shared" si="4"/>
        <v>6.5499999999999892E-2</v>
      </c>
      <c r="AA22" s="16">
        <f t="shared" si="8"/>
        <v>6.3500000000000001E-2</v>
      </c>
      <c r="AB22" s="16">
        <f t="shared" si="12"/>
        <v>6.9999999999998952E-3</v>
      </c>
      <c r="AC22" s="16">
        <f t="shared" si="15"/>
        <v>8.450000000000002E-2</v>
      </c>
      <c r="AD22" s="16">
        <f>AD9-F9</f>
        <v>0.13</v>
      </c>
      <c r="AE22" s="16">
        <f>AE9-G9</f>
        <v>3.8999999999999924E-2</v>
      </c>
      <c r="AF22" s="16"/>
      <c r="AG22" s="16">
        <f>AG9-I9</f>
        <v>2.6000000000000023E-2</v>
      </c>
      <c r="AH22" s="16">
        <f>AH9-J9</f>
        <v>-1.4999999999999458E-3</v>
      </c>
      <c r="AI22" s="16">
        <f>AI9-K9</f>
        <v>-5.5000000000000049E-3</v>
      </c>
    </row>
    <row r="23" spans="13:35">
      <c r="M23" s="15">
        <v>85</v>
      </c>
      <c r="N23" s="16">
        <f t="shared" si="2"/>
        <v>3.7000000000000033E-2</v>
      </c>
      <c r="O23" s="16">
        <f t="shared" si="6"/>
        <v>1.3500000000000068E-2</v>
      </c>
      <c r="P23" s="16">
        <f t="shared" si="10"/>
        <v>6.700000000000006E-2</v>
      </c>
      <c r="Q23" s="16">
        <f t="shared" si="14"/>
        <v>8.0500000000000016E-2</v>
      </c>
      <c r="R23" s="16">
        <f>R10-F10</f>
        <v>-6.4999999999999503E-3</v>
      </c>
      <c r="S23" s="16">
        <f>S10-G10</f>
        <v>5.6499999999999995E-2</v>
      </c>
      <c r="T23" s="16">
        <f>T10-H10</f>
        <v>2.0500000000000074E-2</v>
      </c>
      <c r="U23" s="16"/>
      <c r="V23" s="16">
        <f>V10-J10</f>
        <v>3.5000000000000586E-3</v>
      </c>
      <c r="W23" s="16">
        <f>W10-K10</f>
        <v>2.0000000000000018E-3</v>
      </c>
      <c r="Y23" s="15">
        <v>85</v>
      </c>
      <c r="Z23" s="16">
        <f t="shared" si="4"/>
        <v>3.2000000000000028E-2</v>
      </c>
      <c r="AA23" s="16">
        <f t="shared" si="8"/>
        <v>9.000000000000008E-3</v>
      </c>
      <c r="AB23" s="16">
        <f t="shared" si="12"/>
        <v>6.25E-2</v>
      </c>
      <c r="AC23" s="16">
        <f t="shared" si="15"/>
        <v>9.3500000000000028E-2</v>
      </c>
      <c r="AD23" s="16">
        <f>AD10-F10</f>
        <v>-2.0000000000000018E-3</v>
      </c>
      <c r="AE23" s="16">
        <f>AE10-G10</f>
        <v>5.6499999999999995E-2</v>
      </c>
      <c r="AF23" s="16">
        <f>AF10-H10</f>
        <v>3.1000000000000028E-2</v>
      </c>
      <c r="AG23" s="16"/>
      <c r="AH23" s="16">
        <f>AH10-J10</f>
        <v>8.5000000000000631E-3</v>
      </c>
      <c r="AI23" s="16">
        <f>AI10-K10</f>
        <v>4.4999999999999485E-3</v>
      </c>
    </row>
    <row r="24" spans="13:35">
      <c r="M24" s="15">
        <v>90</v>
      </c>
      <c r="N24" s="16">
        <f t="shared" si="2"/>
        <v>1.5500000000000069E-2</v>
      </c>
      <c r="O24" s="16">
        <f t="shared" si="6"/>
        <v>7.6500000000000012E-2</v>
      </c>
      <c r="P24" s="16">
        <f t="shared" si="10"/>
        <v>2.1000000000000019E-2</v>
      </c>
      <c r="Q24" s="16">
        <f t="shared" si="14"/>
        <v>9.1999999999999971E-2</v>
      </c>
      <c r="R24" s="16">
        <f>R11-F11</f>
        <v>7.5000000000000622E-3</v>
      </c>
      <c r="S24" s="16">
        <f>S11-G11</f>
        <v>7.1999999999999953E-2</v>
      </c>
      <c r="T24" s="16">
        <f>T11-H11</f>
        <v>4.9999999999994493E-4</v>
      </c>
      <c r="U24" s="16">
        <f>U11-I11</f>
        <v>4.4499999999999984E-2</v>
      </c>
      <c r="V24" s="16"/>
      <c r="W24" s="16">
        <f>W11-K11</f>
        <v>5.4999999999999494E-3</v>
      </c>
      <c r="Y24" s="15">
        <v>90</v>
      </c>
      <c r="Z24" s="16">
        <f t="shared" si="4"/>
        <v>-2.4999999999999467E-3</v>
      </c>
      <c r="AA24" s="16">
        <f t="shared" si="8"/>
        <v>6.9500000000000006E-2</v>
      </c>
      <c r="AB24" s="16">
        <f t="shared" si="12"/>
        <v>2.6000000000000023E-2</v>
      </c>
      <c r="AC24" s="16">
        <f t="shared" si="15"/>
        <v>9.1999999999999971E-2</v>
      </c>
      <c r="AD24" s="16">
        <f>AD11-F11</f>
        <v>2.0499999999999963E-2</v>
      </c>
      <c r="AE24" s="16">
        <f>AE11-G11</f>
        <v>0.12949999999999995</v>
      </c>
      <c r="AF24" s="16">
        <f>AF11-H11</f>
        <v>5.9999999999998943E-3</v>
      </c>
      <c r="AG24" s="16">
        <f>AG11-I11</f>
        <v>6.9500000000000006E-2</v>
      </c>
      <c r="AH24" s="16"/>
      <c r="AI24" s="16">
        <f>AI11-K11</f>
        <v>6.0000000000000053E-3</v>
      </c>
    </row>
    <row r="25" spans="13:35">
      <c r="M25" s="15">
        <v>95</v>
      </c>
      <c r="N25" s="16">
        <f t="shared" si="2"/>
        <v>7.5000000000000622E-3</v>
      </c>
      <c r="O25" s="16">
        <f t="shared" si="6"/>
        <v>2.5499999999999967E-2</v>
      </c>
      <c r="P25" s="16">
        <f t="shared" si="10"/>
        <v>5.5499999999999994E-2</v>
      </c>
      <c r="Q25" s="16">
        <f t="shared" si="14"/>
        <v>5.4499999999999993E-2</v>
      </c>
      <c r="R25" s="16">
        <f>R12-F12</f>
        <v>3.7499999999999978E-2</v>
      </c>
      <c r="S25" s="16">
        <f>S12-G12</f>
        <v>1.8000000000000016E-2</v>
      </c>
      <c r="T25" s="16">
        <f>T12-H12</f>
        <v>-8.0000000000000071E-3</v>
      </c>
      <c r="U25" s="16">
        <f>U12-I12</f>
        <v>2.5000000000000577E-3</v>
      </c>
      <c r="V25" s="16">
        <f>V12-J12</f>
        <v>3.0000000000000027E-3</v>
      </c>
      <c r="W25" s="16"/>
      <c r="Y25" s="15">
        <v>95</v>
      </c>
      <c r="Z25" s="16">
        <f t="shared" si="4"/>
        <v>-3.4999999999999476E-3</v>
      </c>
      <c r="AA25" s="16">
        <f t="shared" si="8"/>
        <v>2.6499999999999968E-2</v>
      </c>
      <c r="AB25" s="16">
        <f t="shared" si="12"/>
        <v>6.3500000000000001E-2</v>
      </c>
      <c r="AC25" s="16">
        <f t="shared" si="15"/>
        <v>7.3000000000000065E-2</v>
      </c>
      <c r="AD25" s="16">
        <f>AD12-F12</f>
        <v>7.0999999999999952E-2</v>
      </c>
      <c r="AE25" s="16">
        <f>AE12-G12</f>
        <v>9.2500000000000027E-2</v>
      </c>
      <c r="AF25" s="16">
        <f>AF12-H12</f>
        <v>1.1500000000000066E-2</v>
      </c>
      <c r="AG25" s="16">
        <f>AG12-I12</f>
        <v>1.7000000000000015E-2</v>
      </c>
      <c r="AH25" s="16">
        <f>AH12-J12</f>
        <v>7.4999999999999512E-3</v>
      </c>
      <c r="AI25" s="16"/>
    </row>
    <row r="27" spans="13:35">
      <c r="Y27" s="48" t="s">
        <v>12</v>
      </c>
      <c r="Z27" s="48"/>
      <c r="AA27" s="48"/>
      <c r="AB27" s="48"/>
      <c r="AC27" s="48"/>
      <c r="AD27" s="48"/>
      <c r="AE27" s="48"/>
      <c r="AF27" s="48"/>
      <c r="AG27" s="48"/>
      <c r="AH27" s="48"/>
      <c r="AI27" s="48"/>
    </row>
    <row r="28" spans="13:35">
      <c r="Y28" s="15"/>
      <c r="Z28" s="15">
        <v>50</v>
      </c>
      <c r="AA28" s="15">
        <v>55</v>
      </c>
      <c r="AB28" s="15">
        <v>60</v>
      </c>
      <c r="AC28" s="15">
        <v>65</v>
      </c>
      <c r="AD28" s="15">
        <v>70</v>
      </c>
      <c r="AE28" s="15">
        <v>75</v>
      </c>
      <c r="AF28" s="15">
        <v>80</v>
      </c>
      <c r="AG28" s="15">
        <v>85</v>
      </c>
      <c r="AH28" s="15">
        <v>90</v>
      </c>
      <c r="AI28" s="15">
        <v>95</v>
      </c>
    </row>
    <row r="29" spans="13:35">
      <c r="Y29" s="15">
        <v>50</v>
      </c>
      <c r="Z29" s="16"/>
      <c r="AA29" s="16">
        <f t="shared" ref="AA29:AI29" si="16">AA3-O3</f>
        <v>2.2499999999999964E-2</v>
      </c>
      <c r="AB29" s="16">
        <f t="shared" si="16"/>
        <v>2.9999999999999916E-2</v>
      </c>
      <c r="AC29" s="16">
        <f t="shared" si="16"/>
        <v>3.0000000000000027E-2</v>
      </c>
      <c r="AD29" s="16">
        <f t="shared" si="16"/>
        <v>4.9499999999999988E-2</v>
      </c>
      <c r="AE29" s="16">
        <f t="shared" si="16"/>
        <v>4.0000000000000036E-2</v>
      </c>
      <c r="AF29" s="16">
        <f t="shared" si="16"/>
        <v>2.1499999999999964E-2</v>
      </c>
      <c r="AG29" s="16">
        <f t="shared" si="16"/>
        <v>2.1000000000000019E-2</v>
      </c>
      <c r="AH29" s="16">
        <f t="shared" si="16"/>
        <v>6.4999999999999503E-3</v>
      </c>
      <c r="AI29" s="16">
        <f t="shared" si="16"/>
        <v>9.000000000000008E-3</v>
      </c>
    </row>
    <row r="30" spans="13:35">
      <c r="Y30" s="15">
        <v>55</v>
      </c>
      <c r="Z30" s="16">
        <f t="shared" ref="Z30:Z38" si="17">Z4-N4</f>
        <v>2.4999999999999467E-3</v>
      </c>
      <c r="AA30" s="16"/>
      <c r="AB30" s="16">
        <f t="shared" ref="AB30:AI30" si="18">AB4-P4</f>
        <v>9.5000000000000639E-3</v>
      </c>
      <c r="AC30" s="16">
        <f t="shared" si="18"/>
        <v>8.499999999999952E-3</v>
      </c>
      <c r="AD30" s="16">
        <f t="shared" si="18"/>
        <v>2.9000000000000026E-2</v>
      </c>
      <c r="AE30" s="16">
        <f t="shared" si="18"/>
        <v>2.849999999999997E-2</v>
      </c>
      <c r="AF30" s="16">
        <f t="shared" si="18"/>
        <v>-6.4999999999999503E-3</v>
      </c>
      <c r="AG30" s="16">
        <f t="shared" si="18"/>
        <v>5.4999999999999494E-3</v>
      </c>
      <c r="AH30" s="16">
        <f t="shared" si="18"/>
        <v>-2.0000000000000018E-3</v>
      </c>
      <c r="AI30" s="16">
        <f t="shared" si="18"/>
        <v>1.5000000000000568E-3</v>
      </c>
    </row>
    <row r="31" spans="13:35">
      <c r="Y31" s="15">
        <v>60</v>
      </c>
      <c r="Z31" s="16">
        <f t="shared" si="17"/>
        <v>-9.5000000000000639E-3</v>
      </c>
      <c r="AA31" s="16">
        <f t="shared" ref="AA31:AA38" si="19">AA5-O5</f>
        <v>-5.0000000000000044E-3</v>
      </c>
      <c r="AB31" s="16"/>
      <c r="AC31" s="16">
        <f t="shared" ref="AC31:AI31" si="20">AC5-Q5</f>
        <v>-1.8000000000000016E-2</v>
      </c>
      <c r="AD31" s="16">
        <f t="shared" si="20"/>
        <v>0</v>
      </c>
      <c r="AE31" s="16">
        <f t="shared" si="20"/>
        <v>1.0499999999999954E-2</v>
      </c>
      <c r="AF31" s="16">
        <f t="shared" si="20"/>
        <v>8.499999999999952E-3</v>
      </c>
      <c r="AG31" s="16">
        <f t="shared" si="20"/>
        <v>-6.0000000000000053E-3</v>
      </c>
      <c r="AH31" s="16">
        <f t="shared" si="20"/>
        <v>9.4999999999999529E-3</v>
      </c>
      <c r="AI31" s="16">
        <f t="shared" si="20"/>
        <v>5.0000000000000044E-4</v>
      </c>
    </row>
    <row r="32" spans="13:35">
      <c r="Y32" s="15">
        <v>65</v>
      </c>
      <c r="Z32" s="16">
        <f t="shared" si="17"/>
        <v>-2.0000000000000018E-3</v>
      </c>
      <c r="AA32" s="16">
        <f t="shared" si="19"/>
        <v>5.4999999999999494E-3</v>
      </c>
      <c r="AB32" s="16">
        <f t="shared" ref="AB32:AB38" si="21">AB6-P6</f>
        <v>8.0000000000000071E-3</v>
      </c>
      <c r="AC32" s="16"/>
      <c r="AD32" s="16">
        <f t="shared" ref="AD32:AI32" si="22">AD6-R6</f>
        <v>4.0000000000000036E-3</v>
      </c>
      <c r="AE32" s="16">
        <f t="shared" si="22"/>
        <v>2.1499999999999964E-2</v>
      </c>
      <c r="AF32" s="16">
        <f t="shared" si="22"/>
        <v>3.2999999999999918E-2</v>
      </c>
      <c r="AG32" s="16">
        <f t="shared" si="22"/>
        <v>5.0000000000000044E-3</v>
      </c>
      <c r="AH32" s="16">
        <f t="shared" si="22"/>
        <v>3.5000000000000586E-3</v>
      </c>
      <c r="AI32" s="16">
        <f t="shared" si="22"/>
        <v>7.5000000000000067E-3</v>
      </c>
    </row>
    <row r="33" spans="25:35">
      <c r="Y33" s="15">
        <v>70</v>
      </c>
      <c r="Z33" s="16">
        <f t="shared" si="17"/>
        <v>-1.3499999999999956E-2</v>
      </c>
      <c r="AA33" s="16">
        <f t="shared" si="19"/>
        <v>-1.9500000000000073E-2</v>
      </c>
      <c r="AB33" s="16">
        <f t="shared" si="21"/>
        <v>2.7000000000000024E-2</v>
      </c>
      <c r="AC33" s="16">
        <f t="shared" ref="AC33:AC38" si="23">AC7-Q7</f>
        <v>5.0000000000000044E-3</v>
      </c>
      <c r="AD33" s="16"/>
      <c r="AE33" s="16">
        <f>AE7-S7</f>
        <v>1.0000000000000009E-3</v>
      </c>
      <c r="AF33" s="16">
        <f>AF7-T7</f>
        <v>1.9999999999999907E-2</v>
      </c>
      <c r="AG33" s="16">
        <f>AG7-U7</f>
        <v>1.749999999999996E-2</v>
      </c>
      <c r="AH33" s="16">
        <f>AH7-V7</f>
        <v>-2.5000000000000022E-3</v>
      </c>
      <c r="AI33" s="16">
        <f>AI7-W7</f>
        <v>7.5000000000000067E-3</v>
      </c>
    </row>
    <row r="34" spans="25:35">
      <c r="Y34" s="15">
        <v>75</v>
      </c>
      <c r="Z34" s="16">
        <f t="shared" si="17"/>
        <v>-2.200000000000002E-2</v>
      </c>
      <c r="AA34" s="16">
        <f t="shared" si="19"/>
        <v>-3.5000000000000586E-3</v>
      </c>
      <c r="AB34" s="16">
        <f t="shared" si="21"/>
        <v>-1.5000000000000013E-2</v>
      </c>
      <c r="AC34" s="16">
        <f t="shared" si="23"/>
        <v>1.2000000000000011E-2</v>
      </c>
      <c r="AD34" s="16">
        <f>AD8-R8</f>
        <v>2.0000000000000018E-3</v>
      </c>
      <c r="AE34" s="16"/>
      <c r="AF34" s="16">
        <f>AF8-T8</f>
        <v>2.0000000000000018E-2</v>
      </c>
      <c r="AG34" s="16">
        <f>AG8-U8</f>
        <v>1.9499999999999962E-2</v>
      </c>
      <c r="AH34" s="16">
        <f>AH8-V8</f>
        <v>8.5000000000000075E-3</v>
      </c>
      <c r="AI34" s="16">
        <f>AI8-W8</f>
        <v>-6.0000000000000053E-3</v>
      </c>
    </row>
    <row r="35" spans="25:35">
      <c r="Y35" s="15">
        <v>80</v>
      </c>
      <c r="Z35" s="16">
        <f t="shared" si="17"/>
        <v>4.4999999999999485E-3</v>
      </c>
      <c r="AA35" s="16">
        <f t="shared" si="19"/>
        <v>-1.3499999999999956E-2</v>
      </c>
      <c r="AB35" s="16">
        <f t="shared" si="21"/>
        <v>1.0999999999999899E-2</v>
      </c>
      <c r="AC35" s="16">
        <f t="shared" si="23"/>
        <v>1.0499999999999954E-2</v>
      </c>
      <c r="AD35" s="16">
        <f>AD9-R9</f>
        <v>3.0499999999999972E-2</v>
      </c>
      <c r="AE35" s="16">
        <f>AE9-S9</f>
        <v>2.0499999999999963E-2</v>
      </c>
      <c r="AF35" s="16"/>
      <c r="AG35" s="16">
        <f>AG9-U9</f>
        <v>9.5000000000000639E-3</v>
      </c>
      <c r="AH35" s="16">
        <f>AH9-V9</f>
        <v>-3.0000000000000027E-3</v>
      </c>
      <c r="AI35" s="16">
        <f>AI9-W9</f>
        <v>-6.9999999999999507E-3</v>
      </c>
    </row>
    <row r="36" spans="25:35">
      <c r="Y36" s="15">
        <v>85</v>
      </c>
      <c r="Z36" s="16">
        <f t="shared" si="17"/>
        <v>-5.0000000000000044E-3</v>
      </c>
      <c r="AA36" s="16">
        <f t="shared" si="19"/>
        <v>-4.5000000000000595E-3</v>
      </c>
      <c r="AB36" s="16">
        <f t="shared" si="21"/>
        <v>-4.5000000000000595E-3</v>
      </c>
      <c r="AC36" s="16">
        <f t="shared" si="23"/>
        <v>1.3000000000000012E-2</v>
      </c>
      <c r="AD36" s="16">
        <f>AD10-R10</f>
        <v>4.4999999999999485E-3</v>
      </c>
      <c r="AE36" s="16">
        <f>AE10-S10</f>
        <v>0</v>
      </c>
      <c r="AF36" s="16">
        <f>AF10-T10</f>
        <v>1.0499999999999954E-2</v>
      </c>
      <c r="AG36" s="16"/>
      <c r="AH36" s="16">
        <f>AH10-V10</f>
        <v>5.0000000000000044E-3</v>
      </c>
      <c r="AI36" s="16">
        <f>AI10-W10</f>
        <v>2.4999999999999467E-3</v>
      </c>
    </row>
    <row r="37" spans="25:35">
      <c r="Y37" s="15">
        <v>90</v>
      </c>
      <c r="Z37" s="16">
        <f t="shared" si="17"/>
        <v>-1.8000000000000016E-2</v>
      </c>
      <c r="AA37" s="16">
        <f t="shared" si="19"/>
        <v>-7.0000000000000062E-3</v>
      </c>
      <c r="AB37" s="16">
        <f t="shared" si="21"/>
        <v>5.0000000000000044E-3</v>
      </c>
      <c r="AC37" s="16">
        <f t="shared" si="23"/>
        <v>0</v>
      </c>
      <c r="AD37" s="16">
        <f>AD11-R11</f>
        <v>1.2999999999999901E-2</v>
      </c>
      <c r="AE37" s="16">
        <f>AE11-S11</f>
        <v>5.7499999999999996E-2</v>
      </c>
      <c r="AF37" s="16">
        <f>AF11-T11</f>
        <v>5.4999999999999494E-3</v>
      </c>
      <c r="AG37" s="16">
        <f>AG11-U11</f>
        <v>2.5000000000000022E-2</v>
      </c>
      <c r="AH37" s="16"/>
      <c r="AI37" s="16">
        <f>AI11-W11</f>
        <v>5.0000000000005596E-4</v>
      </c>
    </row>
    <row r="38" spans="25:35">
      <c r="Y38" s="15">
        <v>95</v>
      </c>
      <c r="Z38" s="16">
        <f t="shared" si="17"/>
        <v>-1.100000000000001E-2</v>
      </c>
      <c r="AA38" s="16">
        <f t="shared" si="19"/>
        <v>1.0000000000000009E-3</v>
      </c>
      <c r="AB38" s="16">
        <f t="shared" si="21"/>
        <v>8.0000000000000071E-3</v>
      </c>
      <c r="AC38" s="16">
        <f t="shared" si="23"/>
        <v>1.8500000000000072E-2</v>
      </c>
      <c r="AD38" s="16">
        <f>AD12-R12</f>
        <v>3.3499999999999974E-2</v>
      </c>
      <c r="AE38" s="16">
        <f>AE12-S12</f>
        <v>7.4500000000000011E-2</v>
      </c>
      <c r="AF38" s="16">
        <f>AF12-T12</f>
        <v>1.9500000000000073E-2</v>
      </c>
      <c r="AG38" s="16">
        <f>AG12-U12</f>
        <v>1.4499999999999957E-2</v>
      </c>
      <c r="AH38" s="16">
        <f>AH12-V12</f>
        <v>4.4999999999999485E-3</v>
      </c>
      <c r="AI38" s="16"/>
    </row>
  </sheetData>
  <mergeCells count="6">
    <mergeCell ref="Y27:AI27"/>
    <mergeCell ref="A1:K1"/>
    <mergeCell ref="M1:W1"/>
    <mergeCell ref="Y1:AI1"/>
    <mergeCell ref="M14:W14"/>
    <mergeCell ref="Y14:AI14"/>
  </mergeCells>
  <conditionalFormatting sqref="B3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W25 Z16:AI25 Z29:AI38">
    <cfRule type="cellIs" dxfId="1" priority="4" stopIfTrue="1" operator="lessThan">
      <formula>0</formula>
    </cfRule>
    <cfRule type="cellIs" dxfId="0" priority="5" stopIfTrue="1" operator="greaterThan">
      <formula>0</formula>
    </cfRule>
  </conditionalFormatting>
  <conditionalFormatting sqref="Z3:A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370078740157483" bottom="0.39370078740157483" header="0" footer="0"/>
  <headerFooter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834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Összesítő</vt:lpstr>
      <vt:lpstr>SVM</vt:lpstr>
      <vt:lpstr>Random Forest</vt:lpstr>
      <vt:lpstr>Eredetivel hasonlítva</vt:lpstr>
      <vt:lpstr>Nagy modellek 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</dc:creator>
  <cp:lastModifiedBy>Szabó Zoltán Péter</cp:lastModifiedBy>
  <cp:revision>27</cp:revision>
  <dcterms:created xsi:type="dcterms:W3CDTF">2025-04-29T20:54:41Z</dcterms:created>
  <dcterms:modified xsi:type="dcterms:W3CDTF">2025-05-19T20:24:12Z</dcterms:modified>
</cp:coreProperties>
</file>