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480" yWindow="60" windowWidth="11550" windowHeight="5505" tabRatio="877" activeTab="7"/>
  </bookViews>
  <sheets>
    <sheet name="HA fg" sheetId="2" r:id="rId1"/>
    <sheet name="HA-egyszerű-szöveges M" sheetId="3" r:id="rId2"/>
    <sheet name="1" sheetId="1" r:id="rId3"/>
    <sheet name="2" sheetId="4" r:id="rId4"/>
    <sheet name="3" sheetId="5" r:id="rId5"/>
    <sheet name="HA-egyszerű-képletes M" sheetId="6" r:id="rId6"/>
    <sheet name="4" sheetId="7" r:id="rId7"/>
    <sheet name="5" sheetId="8" r:id="rId8"/>
    <sheet name="6" sheetId="9" r:id="rId9"/>
    <sheet name="Távolugrók" sheetId="10" r:id="rId10"/>
    <sheet name="HA-összetett-feltétel" sheetId="11" r:id="rId11"/>
    <sheet name="7" sheetId="12" r:id="rId12"/>
    <sheet name="8" sheetId="13" r:id="rId13"/>
    <sheet name="HA-többágú" sheetId="14" r:id="rId14"/>
    <sheet name="9" sheetId="15" r:id="rId15"/>
    <sheet name="10" sheetId="16" r:id="rId16"/>
  </sheets>
  <definedNames>
    <definedName name="Tanulók" localSheetId="5">#REF!</definedName>
    <definedName name="Tanulók">#REF!</definedName>
  </definedNames>
  <calcPr calcId="124519"/>
</workbook>
</file>

<file path=xl/calcChain.xml><?xml version="1.0" encoding="utf-8"?>
<calcChain xmlns="http://schemas.openxmlformats.org/spreadsheetml/2006/main">
  <c r="H4" i="8"/>
  <c r="H5"/>
  <c r="H6"/>
  <c r="H7"/>
  <c r="H3"/>
  <c r="F4"/>
  <c r="F5"/>
  <c r="F6"/>
  <c r="F7"/>
  <c r="F3"/>
  <c r="G4"/>
  <c r="G5"/>
  <c r="G6"/>
  <c r="G7"/>
  <c r="G3"/>
  <c r="E4"/>
  <c r="E5"/>
  <c r="E6"/>
  <c r="E7"/>
  <c r="E3"/>
  <c r="I23" i="10"/>
  <c r="G23"/>
  <c r="E23"/>
  <c r="C23"/>
  <c r="I22"/>
  <c r="G22"/>
  <c r="E22"/>
  <c r="C22"/>
  <c r="I5"/>
  <c r="I6"/>
  <c r="I7"/>
  <c r="I8"/>
  <c r="I9"/>
  <c r="I10"/>
  <c r="I11"/>
  <c r="I12"/>
  <c r="I13"/>
  <c r="I14"/>
  <c r="I15"/>
  <c r="I4"/>
  <c r="I20" s="1"/>
  <c r="I21" s="1"/>
  <c r="G4"/>
  <c r="G15"/>
  <c r="G14"/>
  <c r="G13"/>
  <c r="G12"/>
  <c r="G11"/>
  <c r="G10"/>
  <c r="G9"/>
  <c r="G8"/>
  <c r="G7"/>
  <c r="G6"/>
  <c r="G5"/>
  <c r="G20" s="1"/>
  <c r="G21" s="1"/>
  <c r="E5"/>
  <c r="E6"/>
  <c r="E7"/>
  <c r="E8"/>
  <c r="E9"/>
  <c r="E10"/>
  <c r="E11"/>
  <c r="E12"/>
  <c r="E13"/>
  <c r="E14"/>
  <c r="E15"/>
  <c r="E4"/>
  <c r="C5"/>
  <c r="C6"/>
  <c r="C7"/>
  <c r="C8"/>
  <c r="C9"/>
  <c r="C10"/>
  <c r="C11"/>
  <c r="C12"/>
  <c r="C13"/>
  <c r="C14"/>
  <c r="C15"/>
  <c r="C4"/>
  <c r="B18"/>
  <c r="B19" s="1"/>
  <c r="D16"/>
  <c r="F16"/>
  <c r="H16"/>
  <c r="H18" s="1"/>
  <c r="H19" s="1"/>
  <c r="D17"/>
  <c r="F17"/>
  <c r="H17"/>
  <c r="D18"/>
  <c r="D19" s="1"/>
  <c r="F18"/>
  <c r="F19" s="1"/>
  <c r="B17"/>
  <c r="B16"/>
  <c r="G16" i="6"/>
  <c r="G17"/>
  <c r="G18"/>
  <c r="G19"/>
  <c r="G20"/>
  <c r="G21"/>
  <c r="G15"/>
  <c r="F16"/>
  <c r="F17"/>
  <c r="F18"/>
  <c r="F19"/>
  <c r="F20"/>
  <c r="F21"/>
  <c r="F15"/>
  <c r="G16" i="3"/>
  <c r="G17"/>
  <c r="G18"/>
  <c r="G19"/>
  <c r="G20"/>
  <c r="G21"/>
  <c r="G14"/>
  <c r="F14"/>
  <c r="F15"/>
  <c r="G15" s="1"/>
  <c r="F16"/>
  <c r="F17"/>
  <c r="F18"/>
  <c r="F19"/>
  <c r="F20"/>
  <c r="F21"/>
  <c r="C20" i="10" l="1"/>
  <c r="C21" s="1"/>
  <c r="E20"/>
  <c r="E21" s="1"/>
</calcChain>
</file>

<file path=xl/sharedStrings.xml><?xml version="1.0" encoding="utf-8"?>
<sst xmlns="http://schemas.openxmlformats.org/spreadsheetml/2006/main" count="844" uniqueCount="493">
  <si>
    <t>Diákok</t>
  </si>
  <si>
    <t>Bandl Katalin</t>
  </si>
  <si>
    <t>Fehér Ágnes</t>
  </si>
  <si>
    <t>Fekete Péter</t>
  </si>
  <si>
    <t>Görög Géza</t>
  </si>
  <si>
    <t>Hollenbach Éva</t>
  </si>
  <si>
    <t>Kis Béla</t>
  </si>
  <si>
    <t>Magyar Balázs</t>
  </si>
  <si>
    <t>Mázsás Dezső</t>
  </si>
  <si>
    <t>Nagy Ervin</t>
  </si>
  <si>
    <t>Nyisztor Attila</t>
  </si>
  <si>
    <t>Irodalom</t>
  </si>
  <si>
    <t>Nyelvtan</t>
  </si>
  <si>
    <t>Matek</t>
  </si>
  <si>
    <t>Kémia</t>
  </si>
  <si>
    <t>Történelem</t>
  </si>
  <si>
    <t>Német</t>
  </si>
  <si>
    <t>Átlag</t>
  </si>
  <si>
    <t>A bukott tanulók esetén jelenítsük meg az IGAZ, elenkező esetben a HAMIS logikai értéket!</t>
  </si>
  <si>
    <t>A bukott tanulók esetén jelenítsük meg a "bukott" feliratot.</t>
  </si>
  <si>
    <t>A kitünő tanulók esetén jelenítsók meg a "kitünő" feliratot!</t>
  </si>
  <si>
    <t>A 4,5 átlag feletti tanulók esetén jelenítsük meg a "jeles" feliratot!</t>
  </si>
  <si>
    <t>Kerekítés</t>
  </si>
  <si>
    <t xml:space="preserve">Határozzuk meg a diákok átlageredményét! </t>
  </si>
  <si>
    <t>Az átlagot függvénnyel kerekítsük két tizedes jegyre!</t>
  </si>
  <si>
    <t>1.</t>
  </si>
  <si>
    <t>2.</t>
  </si>
  <si>
    <t>3.</t>
  </si>
  <si>
    <t>4.</t>
  </si>
  <si>
    <t>5.</t>
  </si>
  <si>
    <t>6.</t>
  </si>
  <si>
    <t>Feladatok:</t>
  </si>
  <si>
    <t>A HA függvény</t>
  </si>
  <si>
    <r>
      <t xml:space="preserve">Gyakran előfordul olyan számítási feladat végrehajtása, amelyben egy </t>
    </r>
    <r>
      <rPr>
        <b/>
        <i/>
        <u/>
        <sz val="10"/>
        <rFont val="Arial"/>
        <family val="2"/>
        <charset val="238"/>
      </rPr>
      <t>feltétel</t>
    </r>
    <r>
      <rPr>
        <sz val="10"/>
        <rFont val="Arial"/>
        <family val="2"/>
        <charset val="238"/>
      </rPr>
      <t xml:space="preserve"> teljesülésétől függően kell </t>
    </r>
  </si>
  <si>
    <t>valamilyen képletet alkalmazni, azaz kétféle képlet közül az egyiket kellene megszerkeszteni az aktuális cellába</t>
  </si>
  <si>
    <t>attól függően, hogy egy előre ismert feltétel fennáll-e vagy sem --&gt; HA függvény</t>
  </si>
  <si>
    <r>
      <t xml:space="preserve">A </t>
    </r>
    <r>
      <rPr>
        <b/>
        <i/>
        <u/>
        <sz val="10"/>
        <rFont val="Arial"/>
        <family val="2"/>
        <charset val="238"/>
      </rPr>
      <t>feltétel</t>
    </r>
    <r>
      <rPr>
        <sz val="10"/>
        <rFont val="Arial"/>
        <family val="2"/>
        <charset val="238"/>
      </rPr>
      <t xml:space="preserve"> tartalmazhat</t>
    </r>
  </si>
  <si>
    <t>-</t>
  </si>
  <si>
    <t>konkrét adatra vonatkozó hivatkozást:</t>
  </si>
  <si>
    <t>A1&gt;50</t>
  </si>
  <si>
    <t xml:space="preserve">több cellára vonatkozó hivatkozást: </t>
  </si>
  <si>
    <t>B2&lt;=A2</t>
  </si>
  <si>
    <t>egyszerű képletet:</t>
  </si>
  <si>
    <t>A5=(B5+C5)*$A$22</t>
  </si>
  <si>
    <t>függvényhivatkozást:</t>
  </si>
  <si>
    <t>D3&gt;ÁTLAG(D2:D25)</t>
  </si>
  <si>
    <t xml:space="preserve"> ÉS(A2&gt;B2;C2*$A$30&lt;=D2)</t>
  </si>
  <si>
    <r>
      <t xml:space="preserve">A </t>
    </r>
    <r>
      <rPr>
        <b/>
        <i/>
        <u/>
        <sz val="10"/>
        <rFont val="Arial"/>
        <family val="2"/>
        <charset val="238"/>
      </rPr>
      <t>végrehajtandó képletek</t>
    </r>
    <r>
      <rPr>
        <sz val="10"/>
        <rFont val="Arial"/>
        <family val="2"/>
        <charset val="238"/>
      </rPr>
      <t xml:space="preserve"> tartalmazhatnak</t>
    </r>
  </si>
  <si>
    <t xml:space="preserve">konkrét adatot: </t>
  </si>
  <si>
    <t>szöveget:</t>
  </si>
  <si>
    <t xml:space="preserve">"kap" </t>
  </si>
  <si>
    <t>"nem kap"</t>
  </si>
  <si>
    <t>számot:</t>
  </si>
  <si>
    <t>logikai értéket:</t>
  </si>
  <si>
    <t>dátum:</t>
  </si>
  <si>
    <t>egyszerű, a felhasználó által előállított képletet:</t>
  </si>
  <si>
    <t>A2+B2</t>
  </si>
  <si>
    <t>C2*$B$20</t>
  </si>
  <si>
    <t>(1+D2)^C2</t>
  </si>
  <si>
    <t>ÁTLAG(A2:A20)</t>
  </si>
  <si>
    <t>HATVÁNY(A1;B1)</t>
  </si>
  <si>
    <t>HA(logikai_vizsgálat; érték_ha_igaz; érték_ha_hamis)</t>
  </si>
  <si>
    <r>
      <t>Feladata</t>
    </r>
    <r>
      <rPr>
        <i/>
        <sz val="10"/>
        <rFont val="Arial"/>
        <family val="2"/>
        <charset val="238"/>
      </rPr>
      <t>: a függvény megvizsgálja a logikai_vizsgálat paraméterben megadott kifejezés logikai értékét</t>
    </r>
  </si>
  <si>
    <t xml:space="preserve">és ha ez igaz, akkor az érték_ha_igaz, </t>
  </si>
  <si>
    <t xml:space="preserve">ha hamis, akkor az érték_ha_igaz paramétereként megadott értéket adja vissza </t>
  </si>
  <si>
    <t>vagy az ott megadott számítási műveletet hajtja végre</t>
  </si>
  <si>
    <r>
      <t xml:space="preserve">- ha az </t>
    </r>
    <r>
      <rPr>
        <i/>
        <sz val="10"/>
        <rFont val="Arial"/>
        <family val="2"/>
        <charset val="238"/>
      </rPr>
      <t>érték_ha_hamis</t>
    </r>
    <r>
      <rPr>
        <sz val="10"/>
        <rFont val="Arial"/>
        <family val="2"/>
        <charset val="238"/>
      </rPr>
      <t xml:space="preserve"> argumentum nincs megadva, akkor ennek értékét a függvény HAMIS-nak tekinti</t>
    </r>
  </si>
  <si>
    <t>- e függvényt akkor célszerű alkalmaznia, ha egy cellába kétféle érték</t>
  </si>
  <si>
    <t xml:space="preserve">  (szám, szöveg, dátum, logikai érték vagy éppen képlet, függvény) kerülhet, attól függően, </t>
  </si>
  <si>
    <t xml:space="preserve">  hogy egy előre meghatározott feltétel teljesül-e vagy sem </t>
  </si>
  <si>
    <t>például:</t>
  </si>
  <si>
    <t>felvettük, HA elérte az összpontszáma a 80 pontot</t>
  </si>
  <si>
    <t>ha leértékelt, akkor 10%-kal csökkentsük a fizetendő összeget</t>
  </si>
  <si>
    <t>ha vasárnap vásárolt, akkor kap 5% engedményt, egyébként csak 2%-ot</t>
  </si>
  <si>
    <t>ha az összbére nem éri el a 800.000 Ft-ot, akkor az adókulcs 15%, e felett 25%</t>
  </si>
  <si>
    <t>HA(logikai_vizsgálat;érték_ha_igaz;érték_ha_hamis)</t>
  </si>
  <si>
    <t>a logikai vizsgálattól függően vagy érték_ha_igaz vagy érték_ha_hamis értéket adja vissza</t>
  </si>
  <si>
    <t>A függvény alkalmas arra, hogy folyamatokat vizsgáljunk.</t>
  </si>
  <si>
    <t>pl.</t>
  </si>
  <si>
    <t>Adottak a felvételi eredmények. Azokat a tanulókat vesszük fel, akinek legalább 70 pontja van.</t>
  </si>
  <si>
    <t>Jelenítsük meg az eredményt szövegessen, attól függően, hogy felvettük a tanulót vagy nem</t>
  </si>
  <si>
    <t>1. lépés</t>
  </si>
  <si>
    <t>kiszámoljuk az összpontszámot</t>
  </si>
  <si>
    <t>2. lépés</t>
  </si>
  <si>
    <t>ha összpontszám nagyobb vagy egyenlő 70, 
megjelenítjük, hogy "felvételt nyert" egyébként, hogy "felvételt nem nyert"</t>
  </si>
  <si>
    <t>Hozott
pont</t>
  </si>
  <si>
    <t>Felvételin szerzett</t>
  </si>
  <si>
    <t>Összes
 pont</t>
  </si>
  <si>
    <t>Eredmény</t>
  </si>
  <si>
    <t>Név</t>
  </si>
  <si>
    <t>Magyar</t>
  </si>
  <si>
    <t>Kiss Lajos</t>
  </si>
  <si>
    <t>Nagy Endre</t>
  </si>
  <si>
    <t>Szabó Éva</t>
  </si>
  <si>
    <t>Horváth Anna</t>
  </si>
  <si>
    <t>Kiss Tamás</t>
  </si>
  <si>
    <t>Kovács Ilona</t>
  </si>
  <si>
    <t>Makra Andrea</t>
  </si>
  <si>
    <t>Török Ivett</t>
  </si>
  <si>
    <t>Tanuló neve</t>
  </si>
  <si>
    <t>7.</t>
  </si>
  <si>
    <t>8.</t>
  </si>
  <si>
    <t>9.</t>
  </si>
  <si>
    <t>dolgozat pontszáma</t>
  </si>
  <si>
    <t>Kiss Beatrix</t>
  </si>
  <si>
    <t>Horváth Mihály</t>
  </si>
  <si>
    <t>Kovács Andrea</t>
  </si>
  <si>
    <t>Kalapács Géza</t>
  </si>
  <si>
    <t>Birkás Dániel</t>
  </si>
  <si>
    <t>Kiss András</t>
  </si>
  <si>
    <t>Laczkó Balázs</t>
  </si>
  <si>
    <r>
      <t xml:space="preserve">1.
Az egyes tanulók százalékos összteljesítménye melletti </t>
    </r>
    <r>
      <rPr>
        <i/>
        <sz val="12"/>
        <rFont val="Arial"/>
        <family val="2"/>
        <charset val="238"/>
      </rPr>
      <t>Eredmény</t>
    </r>
    <r>
      <rPr>
        <sz val="12"/>
        <rFont val="Arial"/>
        <family val="2"/>
        <charset val="238"/>
      </rPr>
      <t xml:space="preserve"> nevű oszlopban jelenítse meg a </t>
    </r>
    <r>
      <rPr>
        <i/>
        <sz val="12"/>
        <rFont val="Arial"/>
        <family val="2"/>
        <charset val="238"/>
      </rPr>
      <t>„megfelelt”</t>
    </r>
    <r>
      <rPr>
        <sz val="12"/>
        <rFont val="Arial"/>
        <family val="2"/>
        <charset val="238"/>
      </rPr>
      <t xml:space="preserve">, ill. a </t>
    </r>
    <r>
      <rPr>
        <i/>
        <sz val="12"/>
        <rFont val="Arial"/>
        <family val="2"/>
        <charset val="238"/>
      </rPr>
      <t>„nem felelt meg”</t>
    </r>
    <r>
      <rPr>
        <sz val="12"/>
        <rFont val="Arial"/>
        <family val="2"/>
        <charset val="238"/>
      </rPr>
      <t xml:space="preserve"> szöveget attól függően, hogy a százalékos teljesítmény elérte-e 70%-ot!</t>
    </r>
  </si>
  <si>
    <r>
      <t xml:space="preserve">2.
Azok a tanulók kapnak </t>
    </r>
    <r>
      <rPr>
        <i/>
        <sz val="12"/>
        <rFont val="Arial"/>
        <family val="2"/>
        <charset val="238"/>
      </rPr>
      <t>„jó”</t>
    </r>
    <r>
      <rPr>
        <sz val="12"/>
        <rFont val="Arial"/>
        <family val="2"/>
        <charset val="238"/>
      </rPr>
      <t xml:space="preserve"> minősítést, akik legalább 5 dolgozatot megírtak legalább 70 pontosra, a többieknél </t>
    </r>
    <r>
      <rPr>
        <i/>
        <sz val="12"/>
        <rFont val="Arial"/>
        <family val="2"/>
        <charset val="238"/>
      </rPr>
      <t>„javítás szükséges”</t>
    </r>
    <r>
      <rPr>
        <sz val="12"/>
        <rFont val="Arial"/>
        <family val="2"/>
        <charset val="238"/>
      </rPr>
      <t xml:space="preserve">. Jelenítse meg a megfelelő szöveget a </t>
    </r>
    <r>
      <rPr>
        <i/>
        <sz val="12"/>
        <rFont val="Arial"/>
        <family val="2"/>
        <charset val="238"/>
      </rPr>
      <t>Minősítés</t>
    </r>
    <r>
      <rPr>
        <sz val="12"/>
        <rFont val="Arial"/>
        <family val="2"/>
        <charset val="238"/>
      </rPr>
      <t xml:space="preserve"> nevű oszlopban, minden egyes tanulóknál!</t>
    </r>
  </si>
  <si>
    <r>
      <t xml:space="preserve">3.
Akinek a saját százalékos összteljesítménye meghaladja a össztanulói százalékos átlagteljesítményt, mehet a szóbeli vizsgára, egyébként pótdolgozatot kell írnia. Jelenítse meg a </t>
    </r>
    <r>
      <rPr>
        <i/>
        <sz val="12"/>
        <rFont val="Arial"/>
        <family val="2"/>
        <charset val="238"/>
      </rPr>
      <t>„mehet szóbelire”</t>
    </r>
    <r>
      <rPr>
        <sz val="12"/>
        <rFont val="Arial"/>
        <family val="2"/>
        <charset val="238"/>
      </rPr>
      <t xml:space="preserve"> vagy a </t>
    </r>
    <r>
      <rPr>
        <i/>
        <sz val="12"/>
        <rFont val="Arial"/>
        <family val="2"/>
        <charset val="238"/>
      </rPr>
      <t>„pótdolgozatot kell írnia”</t>
    </r>
    <r>
      <rPr>
        <sz val="12"/>
        <rFont val="Arial"/>
        <family val="2"/>
        <charset val="238"/>
      </rPr>
      <t xml:space="preserve"> szöveget a teljesítményszázalékok mellett, a </t>
    </r>
    <r>
      <rPr>
        <i/>
        <sz val="12"/>
        <rFont val="Arial"/>
        <family val="2"/>
        <charset val="238"/>
      </rPr>
      <t>Folytatás</t>
    </r>
    <r>
      <rPr>
        <sz val="12"/>
        <rFont val="Arial"/>
        <family val="2"/>
        <charset val="238"/>
      </rPr>
      <t xml:space="preserve"> nevű oszlopban!</t>
    </r>
  </si>
  <si>
    <r>
      <t>Feladatok</t>
    </r>
    <r>
      <rPr>
        <b/>
        <sz val="12"/>
        <rFont val="Arial"/>
        <family val="2"/>
        <charset val="238"/>
      </rPr>
      <t>:</t>
    </r>
  </si>
  <si>
    <t>Egyesek
száma</t>
  </si>
  <si>
    <t>Határozzuk meg az egyesek számát!</t>
  </si>
  <si>
    <t>Nap</t>
  </si>
  <si>
    <t>Reggeli</t>
  </si>
  <si>
    <t>Déli</t>
  </si>
  <si>
    <t>Esti</t>
  </si>
  <si>
    <t>hőmérséklet</t>
  </si>
  <si>
    <t>hétfő</t>
  </si>
  <si>
    <t>kedd</t>
  </si>
  <si>
    <t>szerda</t>
  </si>
  <si>
    <t>csütörtök</t>
  </si>
  <si>
    <t>péntek</t>
  </si>
  <si>
    <t>szombat</t>
  </si>
  <si>
    <t>vasárnap</t>
  </si>
  <si>
    <t>Maximális szélsebesség (km/h)</t>
  </si>
  <si>
    <t>Csapadék mennyisége (mm)</t>
  </si>
  <si>
    <t>Napsütéses órák száma (óra)</t>
  </si>
  <si>
    <r>
      <t xml:space="preserve">1.
Készítsen egy </t>
    </r>
    <r>
      <rPr>
        <i/>
        <sz val="12"/>
        <rFont val="Arial"/>
        <family val="2"/>
        <charset val="238"/>
      </rPr>
      <t>Hőingadozás</t>
    </r>
    <r>
      <rPr>
        <sz val="12"/>
        <rFont val="Arial"/>
        <family val="2"/>
        <charset val="238"/>
      </rPr>
      <t xml:space="preserve"> típusa nevű oszlopot a táblázat hőmérsékleti adatokat tartalmazó oszlopai mögé! Függvény segítségével írassa ki a </t>
    </r>
    <r>
      <rPr>
        <i/>
        <sz val="12"/>
        <rFont val="Arial"/>
        <family val="2"/>
        <charset val="238"/>
      </rPr>
      <t>„nagy hőingadozás”</t>
    </r>
    <r>
      <rPr>
        <sz val="12"/>
        <rFont val="Arial"/>
        <family val="2"/>
        <charset val="238"/>
      </rPr>
      <t xml:space="preserve"> vagy a </t>
    </r>
    <r>
      <rPr>
        <i/>
        <sz val="12"/>
        <rFont val="Arial"/>
        <family val="2"/>
        <charset val="238"/>
      </rPr>
      <t>„kis hőingadozás”</t>
    </r>
    <r>
      <rPr>
        <sz val="12"/>
        <rFont val="Arial"/>
        <family val="2"/>
        <charset val="238"/>
      </rPr>
      <t xml:space="preserve"> kifejezéseket a nap mellé attól függően, hogy a napi hőingadozás mértéke meghaladta-e a 10</t>
    </r>
    <r>
      <rPr>
        <sz val="12"/>
        <rFont val="Symbol"/>
        <family val="1"/>
        <charset val="2"/>
      </rPr>
      <t>°</t>
    </r>
    <r>
      <rPr>
        <sz val="12"/>
        <rFont val="Arial"/>
        <family val="2"/>
        <charset val="238"/>
      </rPr>
      <t>C-t!</t>
    </r>
  </si>
  <si>
    <r>
      <t xml:space="preserve">2.
Készítsen egy </t>
    </r>
    <r>
      <rPr>
        <i/>
        <sz val="12"/>
        <rFont val="Arial"/>
        <family val="2"/>
        <charset val="238"/>
      </rPr>
      <t>Szél típusa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Maximális szélsebesség</t>
    </r>
    <r>
      <rPr>
        <sz val="12"/>
        <rFont val="Arial"/>
        <family val="2"/>
        <charset val="238"/>
      </rPr>
      <t xml:space="preserve"> oszlop mellé! Függvény alkalmazásával írassa ki a </t>
    </r>
    <r>
      <rPr>
        <i/>
        <sz val="12"/>
        <rFont val="Arial"/>
        <family val="2"/>
        <charset val="238"/>
      </rPr>
      <t>„gyenge”</t>
    </r>
    <r>
      <rPr>
        <sz val="12"/>
        <rFont val="Arial"/>
        <family val="2"/>
        <charset val="238"/>
      </rPr>
      <t xml:space="preserve"> vagy az </t>
    </r>
    <r>
      <rPr>
        <i/>
        <sz val="12"/>
        <rFont val="Arial"/>
        <family val="2"/>
        <charset val="238"/>
      </rPr>
      <t>„erős”</t>
    </r>
    <r>
      <rPr>
        <sz val="12"/>
        <rFont val="Arial"/>
        <family val="2"/>
        <charset val="238"/>
      </rPr>
      <t xml:space="preserve"> kifejezéseket az egyes sorokba attól függően, hogy a 30 km/h-nál nem nagyobb szélsebességű szeleket gyenge szeleknek tekintjük!</t>
    </r>
  </si>
  <si>
    <r>
      <t xml:space="preserve">3.
Készítsen egy </t>
    </r>
    <r>
      <rPr>
        <i/>
        <sz val="12"/>
        <rFont val="Arial"/>
        <family val="2"/>
        <charset val="238"/>
      </rPr>
      <t>Napsütés</t>
    </r>
    <r>
      <rPr>
        <sz val="12"/>
        <rFont val="Arial"/>
        <family val="2"/>
        <charset val="238"/>
      </rPr>
      <t xml:space="preserve"> </t>
    </r>
    <r>
      <rPr>
        <i/>
        <sz val="12"/>
        <rFont val="Arial"/>
        <family val="2"/>
        <charset val="238"/>
      </rPr>
      <t>fajtája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Napsütéses órák száma</t>
    </r>
    <r>
      <rPr>
        <sz val="12"/>
        <rFont val="Arial"/>
        <family val="2"/>
        <charset val="238"/>
      </rPr>
      <t xml:space="preserve"> oszlop mellé! Függvény használatával írassa ki a </t>
    </r>
    <r>
      <rPr>
        <i/>
        <sz val="12"/>
        <rFont val="Arial"/>
        <family val="2"/>
        <charset val="238"/>
      </rPr>
      <t>„napfényes”</t>
    </r>
    <r>
      <rPr>
        <sz val="12"/>
        <rFont val="Arial"/>
        <family val="2"/>
        <charset val="238"/>
      </rPr>
      <t xml:space="preserve"> vagy </t>
    </r>
    <r>
      <rPr>
        <i/>
        <sz val="12"/>
        <rFont val="Arial"/>
        <family val="2"/>
        <charset val="238"/>
      </rPr>
      <t>„borús”</t>
    </r>
    <r>
      <rPr>
        <sz val="12"/>
        <rFont val="Arial"/>
        <family val="2"/>
        <charset val="238"/>
      </rPr>
      <t xml:space="preserve"> kifejezéseket az egyes sorokba attól függően, hogy a napsütéses órák száma meghaladta-e a napi 5 órát vagy sem!</t>
    </r>
  </si>
  <si>
    <r>
      <t xml:space="preserve">4.
Készítsen egy </t>
    </r>
    <r>
      <rPr>
        <i/>
        <sz val="12"/>
        <rFont val="Arial"/>
        <family val="2"/>
        <charset val="238"/>
      </rPr>
      <t>Csapadék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Csapadék mennyisége</t>
    </r>
    <r>
      <rPr>
        <sz val="12"/>
        <rFont val="Arial"/>
        <family val="2"/>
        <charset val="238"/>
      </rPr>
      <t xml:space="preserve"> oszlop mellé! Függvény alkalmazásával írassa ki a </t>
    </r>
    <r>
      <rPr>
        <i/>
        <sz val="12"/>
        <rFont val="Arial"/>
        <family val="2"/>
        <charset val="238"/>
      </rPr>
      <t>„csapadékos”</t>
    </r>
    <r>
      <rPr>
        <sz val="12"/>
        <rFont val="Arial"/>
        <family val="2"/>
        <charset val="238"/>
      </rPr>
      <t xml:space="preserve"> vagy </t>
    </r>
    <r>
      <rPr>
        <i/>
        <sz val="12"/>
        <rFont val="Arial"/>
        <family val="2"/>
        <charset val="238"/>
      </rPr>
      <t>„száraz”</t>
    </r>
    <r>
      <rPr>
        <sz val="12"/>
        <rFont val="Arial"/>
        <family val="2"/>
        <charset val="238"/>
      </rPr>
      <t xml:space="preserve"> kifejezéseket az egyes sorokba attól függően, hogy a csapadék elérte-e 13 mm-t vagy sem!</t>
    </r>
  </si>
  <si>
    <t>Bukott-e?</t>
  </si>
  <si>
    <t>Bukott</t>
  </si>
  <si>
    <t>Kitűnő</t>
  </si>
  <si>
    <t>Jeles</t>
  </si>
  <si>
    <t>Adottak a teljes jegyárak. A diákok a jegy árából 90% kedvezményt kapnak, illetve a retúr jegy kétszeres árú.</t>
  </si>
  <si>
    <t>Számítsuk ki a fizetendő összeget!</t>
  </si>
  <si>
    <t>felvesszük a 90%-ot egy tetszőleges cellába</t>
  </si>
  <si>
    <t>ha diák, akkor kiszámoljuk a 90%-kal csökkentett árat, ha viszont nem diák, akkor a teljes jegyárat fizetik</t>
  </si>
  <si>
    <t>3. lépés</t>
  </si>
  <si>
    <t>ha retúr jegyet kért, akkor megduplázzuk az előző lépésben kiszámított összeget, egyébként marad az összeg</t>
  </si>
  <si>
    <t>Hová?</t>
  </si>
  <si>
    <t>Teljes jegyár</t>
  </si>
  <si>
    <t>Diák?</t>
  </si>
  <si>
    <t>Oda-vissza?</t>
  </si>
  <si>
    <t>Diákjegy</t>
  </si>
  <si>
    <t>Jakab Elek</t>
  </si>
  <si>
    <t>Budapest</t>
  </si>
  <si>
    <t>igen</t>
  </si>
  <si>
    <t>retúr</t>
  </si>
  <si>
    <t>Halas Mária</t>
  </si>
  <si>
    <t>Esztergom</t>
  </si>
  <si>
    <t>nem retúr</t>
  </si>
  <si>
    <t>Keresztes Árpád</t>
  </si>
  <si>
    <t>Pécs</t>
  </si>
  <si>
    <t>nem</t>
  </si>
  <si>
    <t>Tas Ilona</t>
  </si>
  <si>
    <t>Kiskunhalas</t>
  </si>
  <si>
    <t>Piros Katalin</t>
  </si>
  <si>
    <t>Eger</t>
  </si>
  <si>
    <t>Nagy Emese</t>
  </si>
  <si>
    <t>Sopron</t>
  </si>
  <si>
    <t>Horváth Ida</t>
  </si>
  <si>
    <t>Kecskemét</t>
  </si>
  <si>
    <t>diákkedvezmény</t>
  </si>
  <si>
    <t>Árucikk neve</t>
  </si>
  <si>
    <t>Cikkszám</t>
  </si>
  <si>
    <t>Darabszám</t>
  </si>
  <si>
    <t>Egységár</t>
  </si>
  <si>
    <t>Leértékelt termék-e?</t>
  </si>
  <si>
    <t xml:space="preserve">Floppy lemez </t>
  </si>
  <si>
    <t>14-79</t>
  </si>
  <si>
    <t>Egér</t>
  </si>
  <si>
    <t>12-32</t>
  </si>
  <si>
    <t>CD-ROM</t>
  </si>
  <si>
    <t>15-46</t>
  </si>
  <si>
    <t>Modem</t>
  </si>
  <si>
    <t>20-45</t>
  </si>
  <si>
    <t>Egértartó</t>
  </si>
  <si>
    <t>12-38</t>
  </si>
  <si>
    <t>14-78</t>
  </si>
  <si>
    <t>Lemeztartó</t>
  </si>
  <si>
    <t>14-98</t>
  </si>
  <si>
    <t>Floppy lemez</t>
  </si>
  <si>
    <t>14-80</t>
  </si>
  <si>
    <t>1.
Határozza meg az egyes termékek engedményes árát, ha a leértékelt termékekre 15%-os árkedvezményt adnak!</t>
  </si>
  <si>
    <t xml:space="preserve">2.
Ha egy termékből legalább 100 darabot vásároltak, további 5% árengedményt is ad-tak (a leértékelés utáni árból). Mennyibe kerültek ténylegesen az egyes termékek?
</t>
  </si>
  <si>
    <t>3.
Számítsa ki a bolt heti összbevételét!</t>
  </si>
  <si>
    <t>Bolt száma</t>
  </si>
  <si>
    <t>Raktárkészlet január 1-jén</t>
  </si>
  <si>
    <t>Beszerzés</t>
  </si>
  <si>
    <t>Eladás</t>
  </si>
  <si>
    <t>Raktárkészlet január 31-én</t>
  </si>
  <si>
    <t>Várható készlet február végén</t>
  </si>
  <si>
    <t>összértéke január folyamán (ezer Ft)</t>
  </si>
  <si>
    <t>1. sz.</t>
  </si>
  <si>
    <t>2. sz.</t>
  </si>
  <si>
    <t>3. sz.</t>
  </si>
  <si>
    <t>4. sz.</t>
  </si>
  <si>
    <t>5. sz.</t>
  </si>
  <si>
    <t>1.
Számítsa ki a január végi raktárkészlet nagyságát!</t>
  </si>
  <si>
    <t>2.
Jelölje meg X-szel az utolsó üres oszlopban azokat a boltokat, ahol a raktárkészlet-csökkenés következett be január elejéről január végére!</t>
  </si>
  <si>
    <t>3.
Várhatóan mekkora lesz a raktárkészlet február végén? Azt várjuk, hogy ahol csök-kenés volt januárról februárra, ott továbbra is 10%-os csökkenés fog bekövetkezni, a többi esetben 5%-os növekedést tervezzünk!</t>
  </si>
  <si>
    <t>Tanuló kódja</t>
  </si>
  <si>
    <t>Kért napok száma</t>
  </si>
  <si>
    <t>Előző havi lemondás</t>
  </si>
  <si>
    <t>Befizetés formája</t>
  </si>
  <si>
    <t>Kedvezményes étkezésre jogosultság</t>
  </si>
  <si>
    <t>2006-B-05</t>
  </si>
  <si>
    <t>Kiss Piroska</t>
  </si>
  <si>
    <t>készpénz</t>
  </si>
  <si>
    <t>2008-A-31</t>
  </si>
  <si>
    <t>Nagy Lajos</t>
  </si>
  <si>
    <t>étkezési jegy</t>
  </si>
  <si>
    <t>2007-C-14</t>
  </si>
  <si>
    <t>Horváth Éva</t>
  </si>
  <si>
    <t>2006-C-27</t>
  </si>
  <si>
    <t>Szabó Tibor</t>
  </si>
  <si>
    <t>2010-A-05</t>
  </si>
  <si>
    <t>Tóth Roland</t>
  </si>
  <si>
    <t>2012-B-23</t>
  </si>
  <si>
    <t>Szegedi Éva</t>
  </si>
  <si>
    <t>2009-C-26</t>
  </si>
  <si>
    <t>Kovács Géza</t>
  </si>
  <si>
    <t>2006-B-11</t>
  </si>
  <si>
    <t>Molnár Tamás</t>
  </si>
  <si>
    <t>2008-A-09</t>
  </si>
  <si>
    <t>Horváth János</t>
  </si>
  <si>
    <t>2006-B-20</t>
  </si>
  <si>
    <t>Gombkötő Lilla</t>
  </si>
  <si>
    <t>2010-A-14</t>
  </si>
  <si>
    <t>Boros Violetta</t>
  </si>
  <si>
    <t>2010-B-26</t>
  </si>
  <si>
    <t>Vas Csaba</t>
  </si>
  <si>
    <t>2006-C-18</t>
  </si>
  <si>
    <t>Vidrai Teodóra</t>
  </si>
  <si>
    <t>2012-B-04</t>
  </si>
  <si>
    <t>Balogh Zoltán</t>
  </si>
  <si>
    <t>2012-A-13</t>
  </si>
  <si>
    <t>Tamás Rebeka</t>
  </si>
  <si>
    <t>1.
Határozza meg a teljes fizetendő összeget, ha egy napra az ebéd teljes összegű térítési díja 225 Ft!</t>
  </si>
  <si>
    <t>2.
A kedvezményesen étkezők a teljes fizetendő összegből 30% kedvezményt kapnak. Határozza meg a kedvezményeket igénybe véve számított fizetendő összegeket!</t>
  </si>
  <si>
    <t>3.
A készpénzzel fizetők a kedvezménnyel kalkulált árból az összeg tizedével meg-egyező engedményt kapnak, az étkezési jeggyel fizetőknek viszont 100 Ft-tal többet kell fizetniük. Határozza meg a ténylegesen fizetendő összeget!</t>
  </si>
  <si>
    <t>4.
Jelölje meg X jellel azokat a tanulókat, akik kevesebb napra kértek ebédet ebben a hónapban, mint amennyit az előző hónapban lemondtak!</t>
  </si>
  <si>
    <t>5.
Hányan fizettek a kedvezményes étkezésre jogosultak közül készpénzzel?</t>
  </si>
  <si>
    <t>6.
Volt-e olyan diák akik nem jogosult kedvezményes étkezésre és étkezési jeggyel fi-zetett? Írjon IGAZ szöveget ezen diákok sorának végére!</t>
  </si>
  <si>
    <t>Egy sportegyesület távolugróinak havi felmérő edzéseken elért teljesítményei</t>
  </si>
  <si>
    <t>Felmérés</t>
  </si>
  <si>
    <t>időpontja </t>
  </si>
  <si>
    <r>
      <t xml:space="preserve">1.
Hány cm az eltérés az egyes versenyzőknél a legjobb és a legrosszabb eredmény között? Számítsa ki ennek értékét az egyes versenyzőre az </t>
    </r>
    <r>
      <rPr>
        <b/>
        <i/>
        <sz val="12"/>
        <color theme="1"/>
        <rFont val="Arial"/>
        <family val="2"/>
        <charset val="238"/>
      </rPr>
      <t>Eltérés</t>
    </r>
    <r>
      <rPr>
        <sz val="12"/>
        <color theme="1"/>
        <rFont val="Arial"/>
        <family val="2"/>
        <charset val="238"/>
      </rPr>
      <t xml:space="preserve"> sorba!</t>
    </r>
  </si>
  <si>
    <r>
      <t xml:space="preserve">2.
Akiknél legalább 20 cm az </t>
    </r>
    <r>
      <rPr>
        <b/>
        <i/>
        <sz val="12"/>
        <color theme="1"/>
        <rFont val="Arial"/>
        <family val="2"/>
        <charset val="238"/>
      </rPr>
      <t>Eltérés mértéke</t>
    </r>
    <r>
      <rPr>
        <sz val="12"/>
        <color theme="1"/>
        <rFont val="Arial"/>
        <family val="2"/>
        <charset val="238"/>
      </rPr>
      <t>, azokhoz függvény segítségével írassa ki a „szélsőséges” feliratot! A többiekhez ne írasson ki semmit sem!</t>
    </r>
  </si>
  <si>
    <r>
      <t xml:space="preserve">3.
Egy versenyző akkor indulhat a </t>
    </r>
    <r>
      <rPr>
        <b/>
        <i/>
        <sz val="12"/>
        <color theme="1"/>
        <rFont val="Arial"/>
        <family val="2"/>
        <charset val="238"/>
      </rPr>
      <t>Következő évi országos verseny</t>
    </r>
    <r>
      <rPr>
        <sz val="12"/>
        <color theme="1"/>
        <rFont val="Arial"/>
        <family val="2"/>
        <charset val="238"/>
      </rPr>
      <t>en, ha a felmérő edzéseken elért összes pontszáma meghaladja a 32 pontot! (A 410 cm feletti ugrásokért a cm-ben elért érték századrésze, egyébként kétszázadrésze jár pontként.) Függvény segítségével jelölje „Indulhat” kifejezéssel azokat, akik indulhatnak a következő évi országos versenyen, a többieket „Nem indulhat” kifejezéssel!</t>
    </r>
  </si>
  <si>
    <r>
      <t xml:space="preserve">4.
Határozza meg a távolugrók következő évi, </t>
    </r>
    <r>
      <rPr>
        <b/>
        <i/>
        <sz val="12"/>
        <color theme="1"/>
        <rFont val="Arial"/>
        <family val="2"/>
        <charset val="238"/>
      </rPr>
      <t>Várható összesített pontszám</t>
    </r>
    <r>
      <rPr>
        <sz val="12"/>
        <color theme="1"/>
        <rFont val="Arial"/>
        <family val="2"/>
        <charset val="238"/>
      </rPr>
      <t>át! Az or-szágos versenyen indulóktól 10%-os, a nem indulóktól pedig 5%-os eredménynövekedést várunk. Kerekítse a kapott eredményeket egészre!</t>
    </r>
  </si>
  <si>
    <t>5.
Hány ponttal tér el egymástól a korábban elért és a jövő évre tervezett összpontszám?</t>
  </si>
  <si>
    <t>HA függvény összetett felvétellel</t>
  </si>
  <si>
    <t>Amikor a feltételek száma egynél több, akkor a HA függvényben felhasználjuk az</t>
  </si>
  <si>
    <t>ÉS, VAGY függvényeket a közöttük lévő kapcsolat megadásához.</t>
  </si>
  <si>
    <t>Mintatábla:</t>
  </si>
  <si>
    <t>A</t>
  </si>
  <si>
    <t>B</t>
  </si>
  <si>
    <t>C</t>
  </si>
  <si>
    <t>D</t>
  </si>
  <si>
    <t>E</t>
  </si>
  <si>
    <t>F</t>
  </si>
  <si>
    <t>G</t>
  </si>
  <si>
    <t>Hozott</t>
  </si>
  <si>
    <t>Szerzett</t>
  </si>
  <si>
    <t>Nyelvvizsga</t>
  </si>
  <si>
    <t>Szociális helyzet</t>
  </si>
  <si>
    <t>pontszám</t>
  </si>
  <si>
    <t>van-e?</t>
  </si>
  <si>
    <t>típus</t>
  </si>
  <si>
    <t>nyelv</t>
  </si>
  <si>
    <t>Kiss Éva</t>
  </si>
  <si>
    <t>n</t>
  </si>
  <si>
    <t>hátrányos</t>
  </si>
  <si>
    <t>Nagy Tamás</t>
  </si>
  <si>
    <t>i</t>
  </si>
  <si>
    <t>közép</t>
  </si>
  <si>
    <t>angol</t>
  </si>
  <si>
    <t>Szabó Lilla</t>
  </si>
  <si>
    <t>alap</t>
  </si>
  <si>
    <t>német</t>
  </si>
  <si>
    <t>…</t>
  </si>
  <si>
    <t>Feladat:</t>
  </si>
  <si>
    <t>Azok kerültek felvételre, akiknek a hozott és a szerzett pontszáma is elérte a 75 pontot.</t>
  </si>
  <si>
    <t>Megoldás:</t>
  </si>
  <si>
    <t>HA függvényt kell használnunk, de most két feltételünk van, amelyeknek egyszerre kell teljesülniük:</t>
  </si>
  <si>
    <t>feltétel az első személy esetén:</t>
  </si>
  <si>
    <t>ÉS(B3&gt;=75;C3&gt;=75)</t>
  </si>
  <si>
    <t>az alkalmazandó HA függvény:</t>
  </si>
  <si>
    <t>HA(ÉS(B3&gt;=75;C3&gt;=75);"felvételt nyert";"nem nyert felvételt")</t>
  </si>
  <si>
    <t>Feladat2:</t>
  </si>
  <si>
    <t>10 pluszpontot kap az, akinek van középfokú nyelvvizsgája vagy hátrányos helyzetű tanuló</t>
  </si>
  <si>
    <t>HA függvényt kell most is használnuk, de a két feltételneknek nem kell egyszerre teljesülnie</t>
  </si>
  <si>
    <t>VAGY(E3="közép";G3="hátrányos")</t>
  </si>
  <si>
    <t>HA(VAGY(E3="közép";G3="hátrányos");10;0)</t>
  </si>
  <si>
    <t>Tanuló</t>
  </si>
  <si>
    <t>Osztály</t>
  </si>
  <si>
    <t>Lakás</t>
  </si>
  <si>
    <t>Szülői</t>
  </si>
  <si>
    <t>Szociális</t>
  </si>
  <si>
    <t>Testvérek</t>
  </si>
  <si>
    <t>Előző</t>
  </si>
  <si>
    <t>Félévi</t>
  </si>
  <si>
    <t>Menza</t>
  </si>
  <si>
    <t>Továbbtanulási</t>
  </si>
  <si>
    <t>neve</t>
  </si>
  <si>
    <t>jele</t>
  </si>
  <si>
    <t>típusa</t>
  </si>
  <si>
    <t>nevelés</t>
  </si>
  <si>
    <t>helyezet</t>
  </si>
  <si>
    <t>száma</t>
  </si>
  <si>
    <t>tanév</t>
  </si>
  <si>
    <t>eredmények</t>
  </si>
  <si>
    <t>előfizetése</t>
  </si>
  <si>
    <t>szándék</t>
  </si>
  <si>
    <t>Lalusta Dorina</t>
  </si>
  <si>
    <t>4/A</t>
  </si>
  <si>
    <t>albérlet</t>
  </si>
  <si>
    <t>együtt</t>
  </si>
  <si>
    <t>osztályozóvizsga</t>
  </si>
  <si>
    <t>egyetem</t>
  </si>
  <si>
    <t>Roll Bence</t>
  </si>
  <si>
    <t>2/B</t>
  </si>
  <si>
    <t>apa</t>
  </si>
  <si>
    <t>évismétlés</t>
  </si>
  <si>
    <t>főiskola</t>
  </si>
  <si>
    <t>Magyarossy Pál</t>
  </si>
  <si>
    <t>3/A</t>
  </si>
  <si>
    <t>saját tulajdon</t>
  </si>
  <si>
    <t>anya</t>
  </si>
  <si>
    <t>teljesítette</t>
  </si>
  <si>
    <t>szakképzés</t>
  </si>
  <si>
    <t>Bohus Zsuzsanna</t>
  </si>
  <si>
    <t>3/D</t>
  </si>
  <si>
    <t>nincs</t>
  </si>
  <si>
    <t>Darida Mózes</t>
  </si>
  <si>
    <t>4/D</t>
  </si>
  <si>
    <t>önkorm bérlemény</t>
  </si>
  <si>
    <t>más iskolából</t>
  </si>
  <si>
    <t>Berkó Egon</t>
  </si>
  <si>
    <t>Jeles Antal</t>
  </si>
  <si>
    <t>Kispéter Lipót</t>
  </si>
  <si>
    <t>2/E</t>
  </si>
  <si>
    <t>Sebők Mihály</t>
  </si>
  <si>
    <t>3/C</t>
  </si>
  <si>
    <t>nagyszülőknél</t>
  </si>
  <si>
    <t>Kristó Benjámin</t>
  </si>
  <si>
    <t>4/C</t>
  </si>
  <si>
    <t>Romanek Emília</t>
  </si>
  <si>
    <t>1/D</t>
  </si>
  <si>
    <t>Garai Borbála</t>
  </si>
  <si>
    <t>3/B</t>
  </si>
  <si>
    <t>Somorjai Hugó</t>
  </si>
  <si>
    <t>2/A</t>
  </si>
  <si>
    <t>Gyivicsán Pál</t>
  </si>
  <si>
    <t>Miklóssy Vencel</t>
  </si>
  <si>
    <t>Nyíri Fanni</t>
  </si>
  <si>
    <t>Balogh Bánk</t>
  </si>
  <si>
    <t>Rontó Bertalan</t>
  </si>
  <si>
    <t>Illés Dorina</t>
  </si>
  <si>
    <t>1/C</t>
  </si>
  <si>
    <t>Nyíregyházi Ignác</t>
  </si>
  <si>
    <t>Kőhalmi Kartal</t>
  </si>
  <si>
    <t>3/E</t>
  </si>
  <si>
    <t>Uhljár Titusz</t>
  </si>
  <si>
    <t>Fehér Tivadar</t>
  </si>
  <si>
    <t>1/B</t>
  </si>
  <si>
    <t>Szlávik Mária</t>
  </si>
  <si>
    <t>Ehman Ida</t>
  </si>
  <si>
    <t>4/B</t>
  </si>
  <si>
    <t>1. Határozza meg, hogy kik azok a tanulók, akik szociális helyzetükre való tekintettel segélyre jogosultak!</t>
  </si>
  <si>
    <t xml:space="preserve">    (Azok jogosultak segélyre, akik hátrányos helyzetűek és legalább 3 testvérük van.)</t>
  </si>
  <si>
    <t xml:space="preserve">    A segélyalap összege 85 000 Ft, a segély összege a segélyalap 60%-ával egyezik meg.</t>
  </si>
  <si>
    <t>2. Akik albérletben vagy önkormányzati bérleményben laknak, azok havi 10 000 Ft-os lakhatási támogatás kapnak.</t>
  </si>
  <si>
    <t>3. Akiknek van valamilyen továbbtanulási szándéka, azoknak a neve mögötti oszlopban jelenítsen meg egy * jelet!</t>
  </si>
  <si>
    <t>4. Akiket a szüleik nem együtt nevelnek vagy menzások, azok étkezési támogatást kapnak.</t>
  </si>
  <si>
    <t xml:space="preserve">    Az étkezési támogatás összege a segélyalap összegének hatodával egyezik meg.</t>
  </si>
  <si>
    <t>5. Akiknek a félévi eredményük meghaladja a 3,50 átlagot és nem évismétlők, azok tanulmányi támogatást is kapnak.</t>
  </si>
  <si>
    <t xml:space="preserve">    A tanulmányi támogatás arányos a félévi eredménnyel (alap: 5000 Ft).</t>
  </si>
  <si>
    <t>Dolgozó
neve</t>
  </si>
  <si>
    <t>Munkaviszony
kezdete</t>
  </si>
  <si>
    <t>Első munkahely?</t>
  </si>
  <si>
    <t>Végzettség</t>
  </si>
  <si>
    <t>Szakképzettség</t>
  </si>
  <si>
    <t>Lakhely</t>
  </si>
  <si>
    <t>Jármű</t>
  </si>
  <si>
    <t>Szendrődi Apollónia</t>
  </si>
  <si>
    <t>8 általános</t>
  </si>
  <si>
    <t>van</t>
  </si>
  <si>
    <t>Szeged</t>
  </si>
  <si>
    <t>szgk</t>
  </si>
  <si>
    <t>Gyémánt Gellért</t>
  </si>
  <si>
    <t>egyetemi</t>
  </si>
  <si>
    <t>autóbusz</t>
  </si>
  <si>
    <t>Guba Levente</t>
  </si>
  <si>
    <t>érettségi</t>
  </si>
  <si>
    <t>Makó</t>
  </si>
  <si>
    <t>vonat</t>
  </si>
  <si>
    <t>Vemhes Karolina</t>
  </si>
  <si>
    <t>főiskolai</t>
  </si>
  <si>
    <t>Deszk</t>
  </si>
  <si>
    <t>Gárgyán Erzsébet</t>
  </si>
  <si>
    <t>Kiss Róbert</t>
  </si>
  <si>
    <t>Klárafalva</t>
  </si>
  <si>
    <t>Németh Elemér</t>
  </si>
  <si>
    <t>Herczeg Jusztina</t>
  </si>
  <si>
    <t>Huszka Lénárd</t>
  </si>
  <si>
    <t>Ambrus Albin</t>
  </si>
  <si>
    <t>Üllés</t>
  </si>
  <si>
    <t>Göndör Marcell</t>
  </si>
  <si>
    <t>Orudzsev Lukrécia</t>
  </si>
  <si>
    <t>Borsos Petra</t>
  </si>
  <si>
    <t>Sándorfalva</t>
  </si>
  <si>
    <t>Pölös Konrád</t>
  </si>
  <si>
    <t>Tagai Ágnes</t>
  </si>
  <si>
    <t>Ferencszállás</t>
  </si>
  <si>
    <t>Németi László</t>
  </si>
  <si>
    <t>Móricz Dániel</t>
  </si>
  <si>
    <t>Somlai Taksony</t>
  </si>
  <si>
    <t>Héjas Ádám</t>
  </si>
  <si>
    <t>1. Akik több mint 25 éves munkaviszonnyal rendelkeznek és ez az első munkahelyük, azok egyszeri 150 000 Ft-os jutalmat kapnak.</t>
  </si>
  <si>
    <t>2. Akiknek van szakképzettsége vagy egyetemi a végzettsége, azoknak az alapbére a bázisösszegnél 25%-kal magasabb.</t>
  </si>
  <si>
    <t xml:space="preserve">    (A bázisösszeg 120 000 Ft)</t>
  </si>
  <si>
    <t>3. Az autóbusszal bejáró, nem szegedi lakosok havi 8000 Ft-os utazási támogatást kapnak.</t>
  </si>
  <si>
    <t>HA függvény többágú elágazással</t>
  </si>
  <si>
    <t>Gyakori feladat, hogy olyan HA függvényt kell megszerkesztenünk, amelyben az elágazások száma 2-nél több.</t>
  </si>
  <si>
    <t>Ebben az esetben az igaz vagy hamis ágakra (lehet, hogy mindkettőre) egy újabb HA függvényt kell megszerkesztenünk.</t>
  </si>
  <si>
    <t>Mintattábla:</t>
  </si>
  <si>
    <t>Összes</t>
  </si>
  <si>
    <t>Alma Anna</t>
  </si>
  <si>
    <t>Balázs Béla</t>
  </si>
  <si>
    <t>Citrom Cecília</t>
  </si>
  <si>
    <t>Akinek alapfokú nyelvvizsgája van, annak 5 plusz pontot adunk a felvételi vizsgán,</t>
  </si>
  <si>
    <t>akinek az alapfokúnál magasabb (középfokú, felsőfokú) van, annak 10-et, akinek semmilyen, az nem kap plusz pontot.</t>
  </si>
  <si>
    <t>A HA függvény egyszerűbb megszerkesztéséhez ábrázoljuk a egy kétágú elágazásokat</t>
  </si>
  <si>
    <t>tartalmazó ábrán a számítás leírását!</t>
  </si>
  <si>
    <t>külső
HA
függvény</t>
  </si>
  <si>
    <t>nyelvvizsga = "nincs"</t>
  </si>
  <si>
    <t>pluszpont = 0</t>
  </si>
  <si>
    <t>nyelvvizsga = "alap"</t>
  </si>
  <si>
    <t>belső
HA
függvény</t>
  </si>
  <si>
    <t>pluszpont = 5</t>
  </si>
  <si>
    <t>pluszpont = 10</t>
  </si>
  <si>
    <t>HA függvény megadása a pluszpont meghatározására az első személyre:</t>
  </si>
  <si>
    <t xml:space="preserve">  HA(B3="nincs";0;HA(B3="alap";5;10))</t>
  </si>
  <si>
    <t>Összes pontszám megadása egyetlen számítással</t>
  </si>
  <si>
    <t xml:space="preserve">   =SZUM(D3:E3)+HA(B3="nincs";0;HA(B3="alap";5;10))</t>
  </si>
  <si>
    <t>Egy sportegyesület távolugróinak havi felmérőedzéseken elért teljesítményei</t>
  </si>
  <si>
    <t>Dátum</t>
  </si>
  <si>
    <t>Nagy Emília</t>
  </si>
  <si>
    <t>Kovács Zsuzsa</t>
  </si>
  <si>
    <t>Horváth Ilona</t>
  </si>
  <si>
    <t>Kiss Emese</t>
  </si>
  <si>
    <t>1. Formázza a B-E oszlopokat cm-re!</t>
  </si>
  <si>
    <t>2. Adja meg a személyek teljesítményéhez tartozó pontszámait, ha a 400 cm alatti teljesítmények 5 pontot,</t>
  </si>
  <si>
    <t xml:space="preserve">   a 400-410 közöttiek 8 pontot, az e felettiek pedig 10 pontot érnek.</t>
  </si>
  <si>
    <t>3. Határozza meg a sportolók összteljesítményét!</t>
  </si>
  <si>
    <t>1.dolgozat</t>
  </si>
  <si>
    <t>2.dolgozat</t>
  </si>
  <si>
    <t>3.dolgozat</t>
  </si>
  <si>
    <t>4.dolgozat</t>
  </si>
  <si>
    <t>Nyelv</t>
  </si>
  <si>
    <t>Fok</t>
  </si>
  <si>
    <t>halmozottan</t>
  </si>
  <si>
    <t>felső</t>
  </si>
  <si>
    <t>olasz</t>
  </si>
  <si>
    <t>Szabó Imre</t>
  </si>
  <si>
    <t>1. Számítsa ki a tanulók számára adott, nyelvvizsga után járó pontszámokat, ha</t>
  </si>
  <si>
    <t xml:space="preserve">    az alapfokúért 10, a középfokúért 25, a felsőfokúért pedig 40 pontot adnak.</t>
  </si>
  <si>
    <t>2. A szociális helyzetre való tekintettel a halmozottan hátrányos helyzetűek 30 pontot,</t>
  </si>
  <si>
    <t xml:space="preserve">   a hátrányos helyzetűek 20 pontot kapnak.</t>
  </si>
  <si>
    <t>3. A 4 dolgozat átlagpontszámát vesszük figyelembe az összpontszámok kiszámítása során.</t>
  </si>
  <si>
    <t>4. Az került felvételre, akinek az így szerzett összpontszáma meghaladja a 100 pontot.</t>
  </si>
  <si>
    <t xml:space="preserve">    Jelenítsen meg "felvételt nyert" szöveget ezeknél a személyeknél!</t>
  </si>
  <si>
    <t>5. Határozza meg az alap, a közép, illetve a felsőfokú nyelvvizsgák számát!</t>
  </si>
  <si>
    <t>6. Számítsa ki a tanulók által elért, %-ban meghatározott teljesítményt a 4 dolgozat összességében!</t>
  </si>
  <si>
    <t>Legjobb</t>
  </si>
  <si>
    <t>Legrosszabb</t>
  </si>
  <si>
    <t>Eltérés</t>
  </si>
  <si>
    <t>Eltérés típusa</t>
  </si>
  <si>
    <t>határ</t>
  </si>
  <si>
    <t>Összpont</t>
  </si>
  <si>
    <t>Köv. verseny</t>
  </si>
  <si>
    <t>Köv. eredmény</t>
  </si>
  <si>
    <t>Indulhat</t>
  </si>
  <si>
    <t>januári csök-kenés</t>
  </si>
</sst>
</file>

<file path=xl/styles.xml><?xml version="1.0" encoding="utf-8"?>
<styleSheet xmlns="http://schemas.openxmlformats.org/spreadsheetml/2006/main">
  <numFmts count="7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#,##0\ &quot;Ft&quot;"/>
    <numFmt numFmtId="165" formatCode="0&quot; cm&quot;"/>
    <numFmt numFmtId="166" formatCode="0.00&quot; p&quot;"/>
    <numFmt numFmtId="167" formatCode="0&quot; p&quot;"/>
    <numFmt numFmtId="170" formatCode="_-* #,##0\ &quot;Ft&quot;_-;\-* #,##0\ &quot;Ft&quot;_-;_-* &quot;-&quot;??\ &quot;Ft&quot;_-;_-@_-"/>
  </numFmts>
  <fonts count="49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u/>
      <sz val="20"/>
      <name val="Arial"/>
      <family val="2"/>
      <charset val="238"/>
    </font>
    <font>
      <sz val="11"/>
      <name val="Arial"/>
      <family val="2"/>
      <charset val="238"/>
    </font>
    <font>
      <b/>
      <i/>
      <u/>
      <sz val="10"/>
      <name val="Arial"/>
      <family val="2"/>
      <charset val="238"/>
    </font>
    <font>
      <sz val="10"/>
      <name val="Times New Roman"/>
      <family val="1"/>
      <charset val="238"/>
    </font>
    <font>
      <b/>
      <sz val="14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i/>
      <u/>
      <sz val="10"/>
      <name val="Arial"/>
      <family val="2"/>
      <charset val="238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10"/>
      <name val="Arial CE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b/>
      <sz val="12"/>
      <color rgb="FFFF0000"/>
      <name val="Arial CE"/>
      <family val="2"/>
      <charset val="238"/>
    </font>
    <font>
      <b/>
      <i/>
      <sz val="12"/>
      <color rgb="FFFF0000"/>
      <name val="Arial CE"/>
      <charset val="238"/>
    </font>
    <font>
      <i/>
      <sz val="12"/>
      <name val="Arial"/>
      <family val="2"/>
      <charset val="238"/>
    </font>
    <font>
      <b/>
      <u/>
      <sz val="12"/>
      <name val="Arial"/>
      <family val="2"/>
      <charset val="238"/>
    </font>
    <font>
      <b/>
      <i/>
      <sz val="12"/>
      <name val="Arial"/>
      <family val="2"/>
      <charset val="238"/>
    </font>
    <font>
      <sz val="12"/>
      <name val="Symbol"/>
      <family val="1"/>
      <charset val="2"/>
    </font>
    <font>
      <b/>
      <sz val="12"/>
      <color theme="3" tint="0.39997558519241921"/>
      <name val="Arial CE"/>
      <family val="2"/>
      <charset val="238"/>
    </font>
    <font>
      <sz val="12"/>
      <color theme="3" tint="0.39997558519241921"/>
      <name val="Arial CE"/>
      <family val="2"/>
      <charset val="238"/>
    </font>
    <font>
      <b/>
      <i/>
      <sz val="11"/>
      <name val="Arial"/>
      <family val="2"/>
      <charset val="238"/>
    </font>
    <font>
      <b/>
      <sz val="11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12"/>
      <color rgb="FFFF0000"/>
      <name val="Arial"/>
      <family val="2"/>
      <charset val="238"/>
    </font>
    <font>
      <i/>
      <sz val="11"/>
      <name val="Arial"/>
      <family val="2"/>
      <charset val="238"/>
    </font>
    <font>
      <b/>
      <i/>
      <sz val="11"/>
      <color rgb="FF000000"/>
      <name val="Arial"/>
      <family val="2"/>
      <charset val="238"/>
    </font>
    <font>
      <i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b/>
      <i/>
      <sz val="13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i/>
      <sz val="12"/>
      <color theme="1"/>
      <name val="Arial"/>
      <family val="2"/>
      <charset val="238"/>
    </font>
    <font>
      <sz val="10"/>
      <name val="Arial CE"/>
      <family val="2"/>
      <charset val="238"/>
    </font>
    <font>
      <b/>
      <u/>
      <sz val="14"/>
      <name val="Arial CE"/>
      <charset val="238"/>
    </font>
    <font>
      <b/>
      <sz val="16"/>
      <name val="Arial CE"/>
      <charset val="238"/>
    </font>
    <font>
      <sz val="16"/>
      <name val="Arial CE"/>
      <charset val="238"/>
    </font>
    <font>
      <sz val="12"/>
      <name val="Arial CE"/>
      <charset val="238"/>
    </font>
    <font>
      <b/>
      <sz val="12"/>
      <name val="Arial CE"/>
      <charset val="238"/>
    </font>
    <font>
      <b/>
      <sz val="12"/>
      <color rgb="FF00B050"/>
      <name val="Arial CE"/>
      <charset val="238"/>
    </font>
    <font>
      <b/>
      <sz val="12"/>
      <color theme="4" tint="-0.249977111117893"/>
      <name val="Arial CE"/>
      <charset val="238"/>
    </font>
    <font>
      <b/>
      <u/>
      <sz val="12"/>
      <name val="Arial CE"/>
      <charset val="238"/>
    </font>
    <font>
      <sz val="10"/>
      <name val="Arial"/>
      <charset val="238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4" fillId="0" borderId="0"/>
    <xf numFmtId="0" fontId="14" fillId="0" borderId="0"/>
    <xf numFmtId="44" fontId="4" fillId="0" borderId="0" applyFont="0" applyFill="0" applyBorder="0" applyAlignment="0" applyProtection="0"/>
    <xf numFmtId="0" fontId="1" fillId="0" borderId="0"/>
    <xf numFmtId="0" fontId="14" fillId="0" borderId="0"/>
    <xf numFmtId="44" fontId="48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1" applyFont="1"/>
    <xf numFmtId="0" fontId="4" fillId="0" borderId="0" xfId="1" applyFont="1"/>
    <xf numFmtId="0" fontId="4" fillId="0" borderId="0" xfId="1" applyFont="1" applyAlignment="1">
      <alignment vertical="center"/>
    </xf>
    <xf numFmtId="0" fontId="4" fillId="0" borderId="0" xfId="1"/>
    <xf numFmtId="0" fontId="6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Font="1" applyAlignment="1">
      <alignment horizontal="center"/>
    </xf>
    <xf numFmtId="0" fontId="8" fillId="0" borderId="0" xfId="1" applyFont="1"/>
    <xf numFmtId="0" fontId="4" fillId="0" borderId="0" xfId="1" applyAlignment="1">
      <alignment horizontal="center"/>
    </xf>
    <xf numFmtId="14" fontId="4" fillId="0" borderId="0" xfId="1" applyNumberFormat="1" applyFont="1" applyAlignment="1">
      <alignment horizontal="center"/>
    </xf>
    <xf numFmtId="0" fontId="9" fillId="0" borderId="0" xfId="1" applyFont="1"/>
    <xf numFmtId="0" fontId="10" fillId="0" borderId="0" xfId="1" applyFont="1"/>
    <xf numFmtId="0" fontId="4" fillId="0" borderId="0" xfId="1" applyAlignment="1">
      <alignment vertical="center"/>
    </xf>
    <xf numFmtId="0" fontId="11" fillId="0" borderId="0" xfId="1" applyFont="1"/>
    <xf numFmtId="0" fontId="12" fillId="0" borderId="0" xfId="1" applyFont="1"/>
    <xf numFmtId="0" fontId="4" fillId="0" borderId="0" xfId="1" quotePrefix="1" applyFont="1"/>
    <xf numFmtId="0" fontId="13" fillId="0" borderId="0" xfId="1" applyFont="1"/>
    <xf numFmtId="0" fontId="16" fillId="0" borderId="0" xfId="2" applyFont="1"/>
    <xf numFmtId="0" fontId="17" fillId="0" borderId="0" xfId="2" applyFont="1"/>
    <xf numFmtId="0" fontId="15" fillId="0" borderId="1" xfId="2" applyFont="1" applyFill="1" applyBorder="1" applyAlignment="1">
      <alignment horizontal="center" vertical="center"/>
    </xf>
    <xf numFmtId="0" fontId="16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1" xfId="2" applyFont="1" applyFill="1" applyBorder="1" applyAlignment="1">
      <alignment vertical="center"/>
    </xf>
    <xf numFmtId="0" fontId="18" fillId="0" borderId="1" xfId="2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vertical="center"/>
    </xf>
    <xf numFmtId="0" fontId="16" fillId="0" borderId="1" xfId="2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0" fillId="0" borderId="0" xfId="0" applyFont="1" applyAlignment="1">
      <alignment vertical="top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textRotation="90" wrapText="1"/>
    </xf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textRotation="90"/>
    </xf>
    <xf numFmtId="0" fontId="20" fillId="0" borderId="0" xfId="0" applyFont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>
      <alignment horizontal="center" textRotation="67"/>
    </xf>
    <xf numFmtId="0" fontId="3" fillId="0" borderId="1" xfId="0" applyFont="1" applyBorder="1" applyAlignment="1">
      <alignment horizontal="center" textRotation="67"/>
    </xf>
    <xf numFmtId="0" fontId="3" fillId="0" borderId="1" xfId="0" applyFont="1" applyBorder="1" applyAlignment="1">
      <alignment horizontal="center" textRotation="67"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3" fillId="0" borderId="0" xfId="2" applyFont="1"/>
    <xf numFmtId="0" fontId="24" fillId="0" borderId="0" xfId="2" applyFont="1"/>
    <xf numFmtId="0" fontId="25" fillId="0" borderId="1" xfId="0" applyFont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6" fontId="6" fillId="3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28" fillId="0" borderId="0" xfId="0" applyFont="1" applyBorder="1"/>
    <xf numFmtId="9" fontId="28" fillId="0" borderId="0" xfId="0" applyNumberFormat="1" applyFont="1" applyBorder="1"/>
    <xf numFmtId="0" fontId="2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2" fillId="0" borderId="0" xfId="0" applyFont="1" applyBorder="1" applyAlignment="1"/>
    <xf numFmtId="0" fontId="30" fillId="0" borderId="1" xfId="0" applyFont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4" fillId="3" borderId="2" xfId="4" applyFont="1" applyFill="1" applyBorder="1" applyAlignment="1">
      <alignment horizontal="center" vertical="center" wrapText="1"/>
    </xf>
    <xf numFmtId="0" fontId="34" fillId="3" borderId="3" xfId="4" applyFont="1" applyFill="1" applyBorder="1" applyAlignment="1">
      <alignment horizontal="center" vertical="center" wrapText="1"/>
    </xf>
    <xf numFmtId="14" fontId="35" fillId="0" borderId="1" xfId="4" applyNumberFormat="1" applyFont="1" applyBorder="1" applyAlignment="1">
      <alignment horizontal="center" vertical="center"/>
    </xf>
    <xf numFmtId="0" fontId="36" fillId="0" borderId="0" xfId="4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8" borderId="0" xfId="0" applyFont="1" applyFill="1" applyAlignment="1">
      <alignment vertical="center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9" borderId="0" xfId="0" applyFont="1" applyFill="1" applyAlignment="1">
      <alignment vertical="center"/>
    </xf>
    <xf numFmtId="1" fontId="39" fillId="0" borderId="0" xfId="0" applyNumberFormat="1" applyFont="1"/>
    <xf numFmtId="2" fontId="0" fillId="0" borderId="0" xfId="0" applyNumberFormat="1"/>
    <xf numFmtId="1" fontId="40" fillId="0" borderId="0" xfId="0" applyNumberFormat="1" applyFont="1"/>
    <xf numFmtId="0" fontId="0" fillId="0" borderId="0" xfId="0" applyAlignment="1">
      <alignment wrapText="1"/>
    </xf>
    <xf numFmtId="0" fontId="41" fillId="0" borderId="0" xfId="5" applyFont="1" applyAlignment="1">
      <alignment vertical="center"/>
    </xf>
    <xf numFmtId="0" fontId="42" fillId="0" borderId="0" xfId="5" applyFont="1" applyAlignment="1">
      <alignment vertical="center"/>
    </xf>
    <xf numFmtId="0" fontId="43" fillId="0" borderId="0" xfId="5" applyFont="1" applyAlignment="1">
      <alignment vertical="center"/>
    </xf>
    <xf numFmtId="0" fontId="44" fillId="0" borderId="0" xfId="5" applyFont="1" applyAlignment="1">
      <alignment vertical="center"/>
    </xf>
    <xf numFmtId="0" fontId="44" fillId="8" borderId="1" xfId="5" applyFont="1" applyFill="1" applyBorder="1" applyAlignment="1">
      <alignment vertical="center"/>
    </xf>
    <xf numFmtId="0" fontId="44" fillId="8" borderId="1" xfId="5" applyFont="1" applyFill="1" applyBorder="1" applyAlignment="1">
      <alignment horizontal="center" vertical="center"/>
    </xf>
    <xf numFmtId="0" fontId="44" fillId="0" borderId="1" xfId="5" applyFont="1" applyBorder="1" applyAlignment="1">
      <alignment horizontal="center" vertical="center"/>
    </xf>
    <xf numFmtId="0" fontId="43" fillId="0" borderId="1" xfId="5" applyFont="1" applyBorder="1" applyAlignment="1">
      <alignment vertical="center"/>
    </xf>
    <xf numFmtId="0" fontId="43" fillId="0" borderId="1" xfId="5" applyFont="1" applyBorder="1" applyAlignment="1">
      <alignment horizontal="center" vertical="center"/>
    </xf>
    <xf numFmtId="0" fontId="44" fillId="9" borderId="0" xfId="5" applyFont="1" applyFill="1" applyAlignment="1">
      <alignment vertical="center"/>
    </xf>
    <xf numFmtId="0" fontId="43" fillId="11" borderId="0" xfId="5" applyFont="1" applyFill="1" applyAlignment="1">
      <alignment horizontal="center" vertical="center"/>
    </xf>
    <xf numFmtId="0" fontId="39" fillId="0" borderId="0" xfId="5" applyNumberFormat="1" applyFont="1" applyBorder="1" applyAlignment="1"/>
    <xf numFmtId="0" fontId="47" fillId="0" borderId="0" xfId="5" applyFont="1"/>
    <xf numFmtId="0" fontId="39" fillId="0" borderId="0" xfId="5" applyNumberFormat="1" applyFont="1" applyFill="1" applyBorder="1" applyAlignment="1"/>
    <xf numFmtId="0" fontId="39" fillId="0" borderId="0" xfId="5" applyFont="1"/>
    <xf numFmtId="0" fontId="14" fillId="0" borderId="0" xfId="5"/>
    <xf numFmtId="0" fontId="35" fillId="0" borderId="0" xfId="4" applyFont="1"/>
    <xf numFmtId="0" fontId="37" fillId="0" borderId="0" xfId="4" applyFont="1"/>
    <xf numFmtId="0" fontId="35" fillId="0" borderId="0" xfId="4" applyFont="1" applyFill="1"/>
    <xf numFmtId="0" fontId="35" fillId="0" borderId="1" xfId="4" applyFont="1" applyFill="1" applyBorder="1"/>
    <xf numFmtId="14" fontId="34" fillId="10" borderId="1" xfId="4" applyNumberFormat="1" applyFont="1" applyFill="1" applyBorder="1" applyAlignment="1">
      <alignment horizontal="left" vertical="center"/>
    </xf>
    <xf numFmtId="0" fontId="35" fillId="10" borderId="1" xfId="4" applyFont="1" applyFill="1" applyBorder="1" applyAlignment="1">
      <alignment horizontal="right" vertical="center"/>
    </xf>
    <xf numFmtId="14" fontId="34" fillId="15" borderId="1" xfId="4" applyNumberFormat="1" applyFont="1" applyFill="1" applyBorder="1" applyAlignment="1">
      <alignment horizontal="left" vertical="center"/>
    </xf>
    <xf numFmtId="0" fontId="35" fillId="15" borderId="1" xfId="4" applyFont="1" applyFill="1" applyBorder="1" applyAlignment="1">
      <alignment horizontal="right" vertical="center"/>
    </xf>
    <xf numFmtId="14" fontId="34" fillId="14" borderId="1" xfId="4" applyNumberFormat="1" applyFont="1" applyFill="1" applyBorder="1" applyAlignment="1">
      <alignment horizontal="left" vertical="center"/>
    </xf>
    <xf numFmtId="0" fontId="35" fillId="14" borderId="1" xfId="4" applyFont="1" applyFill="1" applyBorder="1"/>
    <xf numFmtId="14" fontId="34" fillId="16" borderId="1" xfId="4" applyNumberFormat="1" applyFont="1" applyFill="1" applyBorder="1" applyAlignment="1">
      <alignment horizontal="left" vertical="center"/>
    </xf>
    <xf numFmtId="0" fontId="35" fillId="16" borderId="1" xfId="4" applyFont="1" applyFill="1" applyBorder="1"/>
    <xf numFmtId="165" fontId="35" fillId="0" borderId="1" xfId="4" applyNumberFormat="1" applyFont="1" applyBorder="1" applyAlignment="1">
      <alignment horizontal="right" vertical="center"/>
    </xf>
    <xf numFmtId="165" fontId="35" fillId="10" borderId="1" xfId="4" applyNumberFormat="1" applyFont="1" applyFill="1" applyBorder="1" applyAlignment="1">
      <alignment horizontal="right" vertical="center"/>
    </xf>
    <xf numFmtId="165" fontId="35" fillId="15" borderId="1" xfId="4" applyNumberFormat="1" applyFont="1" applyFill="1" applyBorder="1" applyAlignment="1">
      <alignment horizontal="right" vertical="center"/>
    </xf>
    <xf numFmtId="165" fontId="35" fillId="14" borderId="1" xfId="4" applyNumberFormat="1" applyFont="1" applyFill="1" applyBorder="1"/>
    <xf numFmtId="166" fontId="35" fillId="13" borderId="1" xfId="4" applyNumberFormat="1" applyFont="1" applyFill="1" applyBorder="1" applyAlignment="1">
      <alignment horizontal="right" vertical="center"/>
    </xf>
    <xf numFmtId="14" fontId="34" fillId="0" borderId="1" xfId="4" applyNumberFormat="1" applyFont="1" applyFill="1" applyBorder="1" applyAlignment="1">
      <alignment horizontal="left" vertical="center"/>
    </xf>
    <xf numFmtId="165" fontId="35" fillId="0" borderId="3" xfId="4" applyNumberFormat="1" applyFont="1" applyBorder="1" applyAlignment="1">
      <alignment horizontal="right" vertical="center"/>
    </xf>
    <xf numFmtId="0" fontId="34" fillId="0" borderId="0" xfId="4" applyFont="1" applyFill="1" applyBorder="1"/>
    <xf numFmtId="166" fontId="34" fillId="17" borderId="1" xfId="4" applyNumberFormat="1" applyFont="1" applyFill="1" applyBorder="1"/>
    <xf numFmtId="0" fontId="34" fillId="0" borderId="0" xfId="4" applyFont="1" applyFill="1"/>
    <xf numFmtId="0" fontId="35" fillId="0" borderId="1" xfId="4" applyFont="1" applyBorder="1"/>
    <xf numFmtId="0" fontId="35" fillId="17" borderId="1" xfId="4" applyFont="1" applyFill="1" applyBorder="1" applyAlignment="1">
      <alignment horizontal="center"/>
    </xf>
    <xf numFmtId="9" fontId="35" fillId="0" borderId="0" xfId="4" applyNumberFormat="1" applyFont="1"/>
    <xf numFmtId="0" fontId="35" fillId="0" borderId="1" xfId="4" applyFont="1" applyFill="1" applyBorder="1" applyAlignment="1">
      <alignment horizontal="center"/>
    </xf>
    <xf numFmtId="167" fontId="34" fillId="12" borderId="1" xfId="4" applyNumberFormat="1" applyFont="1" applyFill="1" applyBorder="1"/>
    <xf numFmtId="0" fontId="15" fillId="0" borderId="1" xfId="2" applyFont="1" applyFill="1" applyBorder="1" applyAlignment="1">
      <alignment horizontal="center" vertical="center"/>
    </xf>
    <xf numFmtId="0" fontId="16" fillId="0" borderId="0" xfId="2" applyFont="1" applyAlignment="1">
      <alignment horizontal="left"/>
    </xf>
    <xf numFmtId="44" fontId="16" fillId="0" borderId="0" xfId="3" applyFont="1" applyAlignment="1">
      <alignment horizontal="left" wrapText="1"/>
    </xf>
    <xf numFmtId="0" fontId="15" fillId="0" borderId="1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textRotation="90" wrapText="1"/>
    </xf>
    <xf numFmtId="0" fontId="21" fillId="0" borderId="1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30" fillId="0" borderId="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3" fillId="0" borderId="8" xfId="4" applyFont="1" applyBorder="1" applyAlignment="1">
      <alignment horizontal="center" vertical="center" wrapText="1"/>
    </xf>
    <xf numFmtId="0" fontId="33" fillId="0" borderId="0" xfId="4" applyFont="1" applyBorder="1" applyAlignment="1">
      <alignment horizontal="center" vertical="center" wrapText="1"/>
    </xf>
    <xf numFmtId="0" fontId="37" fillId="6" borderId="0" xfId="4" applyFont="1" applyFill="1" applyAlignment="1">
      <alignment horizontal="left" vertical="center" wrapText="1"/>
    </xf>
    <xf numFmtId="0" fontId="34" fillId="3" borderId="4" xfId="4" applyFont="1" applyFill="1" applyBorder="1" applyAlignment="1">
      <alignment horizontal="center" vertical="center" wrapText="1"/>
    </xf>
    <xf numFmtId="0" fontId="34" fillId="3" borderId="5" xfId="4" applyFont="1" applyFill="1" applyBorder="1" applyAlignment="1">
      <alignment horizontal="center" vertical="center" wrapText="1"/>
    </xf>
    <xf numFmtId="0" fontId="34" fillId="3" borderId="6" xfId="4" applyFont="1" applyFill="1" applyBorder="1" applyAlignment="1">
      <alignment horizontal="center" vertical="center" wrapText="1"/>
    </xf>
    <xf numFmtId="0" fontId="34" fillId="3" borderId="7" xfId="4" applyFont="1" applyFill="1" applyBorder="1" applyAlignment="1">
      <alignment horizontal="center" vertical="center" wrapText="1"/>
    </xf>
    <xf numFmtId="0" fontId="34" fillId="3" borderId="1" xfId="4" applyFont="1" applyFill="1" applyBorder="1" applyAlignment="1">
      <alignment horizontal="center" vertical="center" wrapText="1"/>
    </xf>
    <xf numFmtId="0" fontId="37" fillId="7" borderId="0" xfId="4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43" fillId="12" borderId="0" xfId="5" applyFont="1" applyFill="1" applyAlignment="1">
      <alignment horizontal="center" vertical="center"/>
    </xf>
    <xf numFmtId="0" fontId="43" fillId="13" borderId="0" xfId="5" quotePrefix="1" applyFont="1" applyFill="1" applyAlignment="1">
      <alignment horizontal="center" vertical="center"/>
    </xf>
    <xf numFmtId="0" fontId="44" fillId="0" borderId="1" xfId="5" applyFont="1" applyBorder="1" applyAlignment="1">
      <alignment horizontal="center" vertical="center"/>
    </xf>
    <xf numFmtId="0" fontId="45" fillId="0" borderId="0" xfId="5" applyFont="1" applyAlignment="1">
      <alignment horizontal="center" vertical="center" wrapText="1"/>
    </xf>
    <xf numFmtId="0" fontId="45" fillId="0" borderId="0" xfId="5" applyFont="1" applyAlignment="1">
      <alignment horizontal="center" vertical="center"/>
    </xf>
    <xf numFmtId="0" fontId="43" fillId="10" borderId="0" xfId="5" applyFont="1" applyFill="1" applyAlignment="1">
      <alignment horizontal="center" vertical="center"/>
    </xf>
    <xf numFmtId="0" fontId="46" fillId="0" borderId="0" xfId="5" applyFont="1" applyAlignment="1">
      <alignment horizontal="center" vertical="center" wrapText="1"/>
    </xf>
    <xf numFmtId="0" fontId="43" fillId="11" borderId="0" xfId="5" applyFont="1" applyFill="1" applyAlignment="1">
      <alignment horizontal="center" vertical="center"/>
    </xf>
    <xf numFmtId="0" fontId="35" fillId="0" borderId="0" xfId="4" applyFont="1" applyBorder="1"/>
    <xf numFmtId="0" fontId="35" fillId="0" borderId="0" xfId="4" applyFont="1" applyFill="1" applyBorder="1" applyAlignment="1">
      <alignment horizontal="center"/>
    </xf>
    <xf numFmtId="166" fontId="34" fillId="12" borderId="0" xfId="4" applyNumberFormat="1" applyFont="1" applyFill="1" applyBorder="1"/>
    <xf numFmtId="170" fontId="32" fillId="0" borderId="1" xfId="6" applyNumberFormat="1" applyFont="1" applyBorder="1" applyAlignment="1">
      <alignment horizontal="right" vertical="center" wrapText="1"/>
    </xf>
    <xf numFmtId="170" fontId="32" fillId="10" borderId="1" xfId="0" applyNumberFormat="1" applyFont="1" applyFill="1" applyBorder="1" applyAlignment="1">
      <alignment horizontal="right" vertical="center" wrapText="1"/>
    </xf>
    <xf numFmtId="0" fontId="0" fillId="12" borderId="1" xfId="0" applyFill="1" applyBorder="1" applyAlignment="1">
      <alignment horizontal="center" vertical="center"/>
    </xf>
    <xf numFmtId="9" fontId="0" fillId="0" borderId="0" xfId="0" applyNumberFormat="1"/>
    <xf numFmtId="170" fontId="32" fillId="10" borderId="1" xfId="6" applyNumberFormat="1" applyFont="1" applyFill="1" applyBorder="1" applyAlignment="1">
      <alignment horizontal="right" vertical="center" wrapText="1"/>
    </xf>
    <xf numFmtId="170" fontId="32" fillId="3" borderId="1" xfId="6" applyNumberFormat="1" applyFont="1" applyFill="1" applyBorder="1" applyAlignment="1">
      <alignment horizontal="right" vertical="center" wrapText="1"/>
    </xf>
    <xf numFmtId="170" fontId="0" fillId="0" borderId="0" xfId="6" applyNumberFormat="1" applyFont="1" applyAlignment="1">
      <alignment horizontal="center"/>
    </xf>
  </cellXfs>
  <cellStyles count="7">
    <cellStyle name="Normál" xfId="0" builtinId="0"/>
    <cellStyle name="Normál 2" xfId="1"/>
    <cellStyle name="Normál 3" xfId="4"/>
    <cellStyle name="Normál 4" xfId="5"/>
    <cellStyle name="Normál_fgv04_logikai_fuggvények" xfId="2"/>
    <cellStyle name="Pénznem" xfId="6" builtinId="4"/>
    <cellStyle name="Pénznem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822326</xdr:colOff>
      <xdr:row>22</xdr:row>
      <xdr:rowOff>38100</xdr:rowOff>
    </xdr:from>
    <xdr:to>
      <xdr:col>3</xdr:col>
      <xdr:colOff>644526</xdr:colOff>
      <xdr:row>23</xdr:row>
      <xdr:rowOff>219075</xdr:rowOff>
    </xdr:to>
    <xdr:cxnSp macro="">
      <xdr:nvCxnSpPr>
        <xdr:cNvPr id="2" name="Egyenes összekötő nyíllal 1"/>
        <xdr:cNvCxnSpPr/>
      </xdr:nvCxnSpPr>
      <xdr:spPr>
        <a:xfrm rot="10800000" flipV="1">
          <a:off x="1787526" y="5207000"/>
          <a:ext cx="1708150" cy="415925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22</xdr:row>
      <xdr:rowOff>38100</xdr:rowOff>
    </xdr:from>
    <xdr:to>
      <xdr:col>6</xdr:col>
      <xdr:colOff>244475</xdr:colOff>
      <xdr:row>23</xdr:row>
      <xdr:rowOff>219075</xdr:rowOff>
    </xdr:to>
    <xdr:cxnSp macro="">
      <xdr:nvCxnSpPr>
        <xdr:cNvPr id="3" name="Egyenes összekötő nyíllal 2"/>
        <xdr:cNvCxnSpPr/>
      </xdr:nvCxnSpPr>
      <xdr:spPr>
        <a:xfrm rot="10800000" flipH="1" flipV="1">
          <a:off x="3733800" y="5207000"/>
          <a:ext cx="1704975" cy="415925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225425</xdr:colOff>
      <xdr:row>22</xdr:row>
      <xdr:rowOff>79375</xdr:rowOff>
    </xdr:from>
    <xdr:to>
      <xdr:col>3</xdr:col>
      <xdr:colOff>222276</xdr:colOff>
      <xdr:row>23</xdr:row>
      <xdr:rowOff>114377</xdr:rowOff>
    </xdr:to>
    <xdr:sp macro="" textlink="">
      <xdr:nvSpPr>
        <xdr:cNvPr id="4" name="Szövegdoboz 3"/>
        <xdr:cNvSpPr txBox="1"/>
      </xdr:nvSpPr>
      <xdr:spPr>
        <a:xfrm>
          <a:off x="2295525" y="5248275"/>
          <a:ext cx="777901" cy="2699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igaz</a:t>
          </a:r>
        </a:p>
      </xdr:txBody>
    </xdr:sp>
    <xdr:clientData/>
  </xdr:twoCellAnchor>
  <xdr:twoCellAnchor>
    <xdr:from>
      <xdr:col>4</xdr:col>
      <xdr:colOff>149225</xdr:colOff>
      <xdr:row>22</xdr:row>
      <xdr:rowOff>104775</xdr:rowOff>
    </xdr:from>
    <xdr:to>
      <xdr:col>6</xdr:col>
      <xdr:colOff>19036</xdr:colOff>
      <xdr:row>23</xdr:row>
      <xdr:rowOff>133350</xdr:rowOff>
    </xdr:to>
    <xdr:sp macro="" textlink="">
      <xdr:nvSpPr>
        <xdr:cNvPr id="5" name="Szövegdoboz 4"/>
        <xdr:cNvSpPr txBox="1"/>
      </xdr:nvSpPr>
      <xdr:spPr>
        <a:xfrm>
          <a:off x="3781425" y="5273675"/>
          <a:ext cx="143191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 NEM igaz</a:t>
          </a:r>
        </a:p>
      </xdr:txBody>
    </xdr:sp>
    <xdr:clientData/>
  </xdr:twoCellAnchor>
  <xdr:twoCellAnchor>
    <xdr:from>
      <xdr:col>4</xdr:col>
      <xdr:colOff>530225</xdr:colOff>
      <xdr:row>25</xdr:row>
      <xdr:rowOff>19050</xdr:rowOff>
    </xdr:from>
    <xdr:to>
      <xdr:col>6</xdr:col>
      <xdr:colOff>679462</xdr:colOff>
      <xdr:row>26</xdr:row>
      <xdr:rowOff>193723</xdr:rowOff>
    </xdr:to>
    <xdr:cxnSp macro="">
      <xdr:nvCxnSpPr>
        <xdr:cNvPr id="6" name="Egyenes összekötő nyíllal 5"/>
        <xdr:cNvCxnSpPr/>
      </xdr:nvCxnSpPr>
      <xdr:spPr>
        <a:xfrm rot="10800000" flipV="1">
          <a:off x="4162425" y="5892800"/>
          <a:ext cx="1711337" cy="409623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241300</xdr:colOff>
      <xdr:row>25</xdr:row>
      <xdr:rowOff>66675</xdr:rowOff>
    </xdr:from>
    <xdr:to>
      <xdr:col>6</xdr:col>
      <xdr:colOff>225451</xdr:colOff>
      <xdr:row>26</xdr:row>
      <xdr:rowOff>95250</xdr:rowOff>
    </xdr:to>
    <xdr:sp macro="" textlink="">
      <xdr:nvSpPr>
        <xdr:cNvPr id="7" name="Szövegdoboz 6"/>
        <xdr:cNvSpPr txBox="1"/>
      </xdr:nvSpPr>
      <xdr:spPr>
        <a:xfrm>
          <a:off x="4654550" y="5940425"/>
          <a:ext cx="76520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igaz</a:t>
          </a:r>
        </a:p>
      </xdr:txBody>
    </xdr:sp>
    <xdr:clientData/>
  </xdr:twoCellAnchor>
  <xdr:twoCellAnchor>
    <xdr:from>
      <xdr:col>7</xdr:col>
      <xdr:colOff>85725</xdr:colOff>
      <xdr:row>25</xdr:row>
      <xdr:rowOff>19050</xdr:rowOff>
    </xdr:from>
    <xdr:to>
      <xdr:col>9</xdr:col>
      <xdr:colOff>520745</xdr:colOff>
      <xdr:row>26</xdr:row>
      <xdr:rowOff>193723</xdr:rowOff>
    </xdr:to>
    <xdr:cxnSp macro="">
      <xdr:nvCxnSpPr>
        <xdr:cNvPr id="8" name="Egyenes összekötő nyíllal 7"/>
        <xdr:cNvCxnSpPr/>
      </xdr:nvCxnSpPr>
      <xdr:spPr>
        <a:xfrm rot="10800000" flipH="1" flipV="1">
          <a:off x="6061075" y="5892800"/>
          <a:ext cx="1832020" cy="409623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158750</xdr:colOff>
      <xdr:row>25</xdr:row>
      <xdr:rowOff>66675</xdr:rowOff>
    </xdr:from>
    <xdr:to>
      <xdr:col>9</xdr:col>
      <xdr:colOff>307962</xdr:colOff>
      <xdr:row>26</xdr:row>
      <xdr:rowOff>95250</xdr:rowOff>
    </xdr:to>
    <xdr:sp macro="" textlink="">
      <xdr:nvSpPr>
        <xdr:cNvPr id="9" name="Szövegdoboz 8"/>
        <xdr:cNvSpPr txBox="1"/>
      </xdr:nvSpPr>
      <xdr:spPr>
        <a:xfrm>
          <a:off x="6134100" y="5940425"/>
          <a:ext cx="1546212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 NEM igaz</a:t>
          </a:r>
        </a:p>
      </xdr:txBody>
    </xdr:sp>
    <xdr:clientData/>
  </xdr:twoCellAnchor>
  <xdr:twoCellAnchor>
    <xdr:from>
      <xdr:col>3</xdr:col>
      <xdr:colOff>688974</xdr:colOff>
      <xdr:row>24</xdr:row>
      <xdr:rowOff>3175</xdr:rowOff>
    </xdr:from>
    <xdr:to>
      <xdr:col>11</xdr:col>
      <xdr:colOff>57130</xdr:colOff>
      <xdr:row>28</xdr:row>
      <xdr:rowOff>114319</xdr:rowOff>
    </xdr:to>
    <xdr:sp macro="" textlink="">
      <xdr:nvSpPr>
        <xdr:cNvPr id="10" name="Téglalap 9"/>
        <xdr:cNvSpPr/>
      </xdr:nvSpPr>
      <xdr:spPr>
        <a:xfrm>
          <a:off x="3540124" y="5641975"/>
          <a:ext cx="5172056" cy="1050944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11</xdr:col>
      <xdr:colOff>130176</xdr:colOff>
      <xdr:row>24</xdr:row>
      <xdr:rowOff>19050</xdr:rowOff>
    </xdr:from>
    <xdr:to>
      <xdr:col>11</xdr:col>
      <xdr:colOff>409576</xdr:colOff>
      <xdr:row>28</xdr:row>
      <xdr:rowOff>133350</xdr:rowOff>
    </xdr:to>
    <xdr:sp macro="" textlink="">
      <xdr:nvSpPr>
        <xdr:cNvPr id="11" name="Jobb oldali kapcsos zárójel 10"/>
        <xdr:cNvSpPr/>
      </xdr:nvSpPr>
      <xdr:spPr>
        <a:xfrm>
          <a:off x="8785226" y="5657850"/>
          <a:ext cx="279400" cy="1054100"/>
        </a:xfrm>
        <a:prstGeom prst="rightBrac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</xdr:col>
      <xdr:colOff>9524</xdr:colOff>
      <xdr:row>20</xdr:row>
      <xdr:rowOff>19050</xdr:rowOff>
    </xdr:from>
    <xdr:to>
      <xdr:col>12</xdr:col>
      <xdr:colOff>812810</xdr:colOff>
      <xdr:row>28</xdr:row>
      <xdr:rowOff>228600</xdr:rowOff>
    </xdr:to>
    <xdr:sp macro="" textlink="">
      <xdr:nvSpPr>
        <xdr:cNvPr id="12" name="Téglalap 11"/>
        <xdr:cNvSpPr/>
      </xdr:nvSpPr>
      <xdr:spPr>
        <a:xfrm>
          <a:off x="974724" y="4718050"/>
          <a:ext cx="8943986" cy="2089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13</xdr:col>
      <xdr:colOff>104775</xdr:colOff>
      <xdr:row>20</xdr:row>
      <xdr:rowOff>3174</xdr:rowOff>
    </xdr:from>
    <xdr:to>
      <xdr:col>13</xdr:col>
      <xdr:colOff>422275</xdr:colOff>
      <xdr:row>28</xdr:row>
      <xdr:rowOff>228609</xdr:rowOff>
    </xdr:to>
    <xdr:sp macro="" textlink="">
      <xdr:nvSpPr>
        <xdr:cNvPr id="13" name="Jobb oldali kapcsos zárójel 12"/>
        <xdr:cNvSpPr/>
      </xdr:nvSpPr>
      <xdr:spPr>
        <a:xfrm>
          <a:off x="10036175" y="4702174"/>
          <a:ext cx="317500" cy="2105035"/>
        </a:xfrm>
        <a:prstGeom prst="rightBrac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Munka1"/>
  <dimension ref="A1:I36"/>
  <sheetViews>
    <sheetView zoomScale="130" workbookViewId="0">
      <selection activeCell="C21" sqref="C21"/>
    </sheetView>
  </sheetViews>
  <sheetFormatPr defaultColWidth="9.140625" defaultRowHeight="12.75"/>
  <cols>
    <col min="1" max="1" width="2" style="7" customWidth="1"/>
    <col min="2" max="2" width="9.140625" style="7"/>
    <col min="3" max="5" width="5.5703125" style="7" customWidth="1"/>
    <col min="6" max="6" width="13.28515625" style="7" bestFit="1" customWidth="1"/>
    <col min="7" max="7" width="15.28515625" style="17" customWidth="1"/>
    <col min="8" max="8" width="16.85546875" style="7" customWidth="1"/>
    <col min="9" max="9" width="13.85546875" style="7" customWidth="1"/>
    <col min="10" max="11" width="12.7109375" style="7" customWidth="1"/>
    <col min="12" max="16384" width="9.140625" style="7"/>
  </cols>
  <sheetData>
    <row r="1" spans="1:8" s="5" customFormat="1" ht="26.25">
      <c r="A1" s="4" t="s">
        <v>32</v>
      </c>
      <c r="G1" s="6"/>
    </row>
    <row r="2" spans="1:8" ht="18" customHeight="1">
      <c r="G2" s="8"/>
    </row>
    <row r="3" spans="1:8" ht="14.25">
      <c r="A3" s="5" t="s">
        <v>33</v>
      </c>
      <c r="G3" s="8"/>
    </row>
    <row r="4" spans="1:8" ht="14.25">
      <c r="A4" s="5" t="s">
        <v>34</v>
      </c>
      <c r="G4" s="8"/>
    </row>
    <row r="5" spans="1:8" ht="14.25">
      <c r="A5" s="5" t="s">
        <v>35</v>
      </c>
      <c r="G5" s="8"/>
    </row>
    <row r="6" spans="1:8" ht="14.25">
      <c r="A6" s="5"/>
      <c r="G6" s="8"/>
    </row>
    <row r="7" spans="1:8" ht="14.25">
      <c r="A7" s="5" t="s">
        <v>36</v>
      </c>
      <c r="G7" s="8"/>
    </row>
    <row r="8" spans="1:8">
      <c r="A8" s="5" t="s">
        <v>37</v>
      </c>
      <c r="B8" s="5" t="s">
        <v>38</v>
      </c>
      <c r="G8" s="9" t="s">
        <v>39</v>
      </c>
    </row>
    <row r="9" spans="1:8">
      <c r="A9" s="5" t="s">
        <v>37</v>
      </c>
      <c r="B9" s="7" t="s">
        <v>40</v>
      </c>
      <c r="G9" s="10" t="s">
        <v>41</v>
      </c>
    </row>
    <row r="10" spans="1:8">
      <c r="A10" s="5" t="s">
        <v>37</v>
      </c>
      <c r="B10" s="5" t="s">
        <v>42</v>
      </c>
      <c r="G10" s="5" t="s">
        <v>43</v>
      </c>
    </row>
    <row r="11" spans="1:8">
      <c r="A11" s="5" t="s">
        <v>37</v>
      </c>
      <c r="B11" s="5" t="s">
        <v>44</v>
      </c>
      <c r="G11" s="5" t="s">
        <v>45</v>
      </c>
    </row>
    <row r="12" spans="1:8">
      <c r="A12" s="5"/>
      <c r="B12" s="5"/>
      <c r="G12" s="5" t="s">
        <v>46</v>
      </c>
    </row>
    <row r="13" spans="1:8">
      <c r="A13" s="5"/>
      <c r="B13" s="5"/>
      <c r="G13" s="5"/>
    </row>
    <row r="14" spans="1:8">
      <c r="A14" s="5" t="s">
        <v>47</v>
      </c>
      <c r="B14" s="5"/>
      <c r="G14" s="5"/>
    </row>
    <row r="15" spans="1:8" s="5" customFormat="1">
      <c r="A15" s="5" t="s">
        <v>37</v>
      </c>
      <c r="B15" s="5" t="s">
        <v>48</v>
      </c>
      <c r="F15" s="5" t="s">
        <v>49</v>
      </c>
      <c r="G15" s="11" t="s">
        <v>50</v>
      </c>
      <c r="H15" s="11" t="s">
        <v>51</v>
      </c>
    </row>
    <row r="16" spans="1:8">
      <c r="A16" s="5"/>
      <c r="B16" s="12"/>
      <c r="F16" s="7" t="s">
        <v>52</v>
      </c>
      <c r="G16" s="11">
        <v>500</v>
      </c>
      <c r="H16" s="13">
        <v>-12300</v>
      </c>
    </row>
    <row r="17" spans="1:9">
      <c r="A17" s="5"/>
      <c r="B17" s="12"/>
      <c r="F17" s="7" t="s">
        <v>53</v>
      </c>
      <c r="G17" s="11" t="b">
        <v>1</v>
      </c>
      <c r="H17" s="13" t="b">
        <v>0</v>
      </c>
    </row>
    <row r="18" spans="1:9">
      <c r="A18" s="5"/>
      <c r="B18" s="12"/>
      <c r="F18" s="7" t="s">
        <v>54</v>
      </c>
      <c r="G18" s="14">
        <v>39452</v>
      </c>
      <c r="H18" s="13"/>
    </row>
    <row r="19" spans="1:9" s="5" customFormat="1">
      <c r="A19" s="5" t="s">
        <v>37</v>
      </c>
      <c r="B19" s="5" t="s">
        <v>55</v>
      </c>
      <c r="G19" s="11" t="s">
        <v>56</v>
      </c>
      <c r="H19" s="11" t="s">
        <v>57</v>
      </c>
      <c r="I19" s="11" t="s">
        <v>58</v>
      </c>
    </row>
    <row r="20" spans="1:9">
      <c r="A20" s="5" t="s">
        <v>37</v>
      </c>
      <c r="B20" s="5" t="s">
        <v>44</v>
      </c>
      <c r="G20" s="11" t="s">
        <v>59</v>
      </c>
      <c r="H20" s="11" t="s">
        <v>60</v>
      </c>
    </row>
    <row r="21" spans="1:9">
      <c r="A21" s="5"/>
      <c r="B21" s="5"/>
      <c r="G21" s="11"/>
      <c r="H21" s="13"/>
    </row>
    <row r="22" spans="1:9" ht="18">
      <c r="A22" s="15" t="s">
        <v>61</v>
      </c>
      <c r="B22" s="16"/>
      <c r="C22" s="16"/>
      <c r="D22" s="16"/>
      <c r="E22" s="16"/>
      <c r="F22" s="16"/>
    </row>
    <row r="23" spans="1:9">
      <c r="A23" s="18" t="s">
        <v>62</v>
      </c>
      <c r="B23" s="5"/>
      <c r="C23" s="5"/>
      <c r="D23" s="5"/>
      <c r="E23" s="5"/>
      <c r="F23" s="5"/>
    </row>
    <row r="24" spans="1:9">
      <c r="A24" s="18"/>
      <c r="B24" s="19" t="s">
        <v>63</v>
      </c>
      <c r="C24" s="5"/>
      <c r="D24" s="5"/>
      <c r="E24" s="5"/>
      <c r="F24" s="5"/>
    </row>
    <row r="25" spans="1:9">
      <c r="A25" s="18"/>
      <c r="B25" s="19" t="s">
        <v>64</v>
      </c>
      <c r="C25" s="5"/>
      <c r="D25" s="5"/>
      <c r="E25" s="5"/>
      <c r="F25" s="5"/>
    </row>
    <row r="26" spans="1:9">
      <c r="B26" s="19" t="s">
        <v>65</v>
      </c>
    </row>
    <row r="27" spans="1:9" ht="6" customHeight="1">
      <c r="B27" s="19"/>
    </row>
    <row r="28" spans="1:9">
      <c r="B28" s="20" t="s">
        <v>66</v>
      </c>
    </row>
    <row r="29" spans="1:9">
      <c r="B29" s="20" t="s">
        <v>67</v>
      </c>
    </row>
    <row r="30" spans="1:9">
      <c r="B30" s="7" t="s">
        <v>68</v>
      </c>
    </row>
    <row r="31" spans="1:9">
      <c r="B31" s="7" t="s">
        <v>69</v>
      </c>
    </row>
    <row r="32" spans="1:9" ht="6" customHeight="1"/>
    <row r="33" spans="3:5">
      <c r="C33" s="21" t="s">
        <v>70</v>
      </c>
      <c r="E33" s="7" t="s">
        <v>71</v>
      </c>
    </row>
    <row r="34" spans="3:5">
      <c r="E34" s="7" t="s">
        <v>72</v>
      </c>
    </row>
    <row r="35" spans="3:5">
      <c r="E35" s="7" t="s">
        <v>73</v>
      </c>
    </row>
    <row r="36" spans="3:5">
      <c r="E36" s="7" t="s">
        <v>74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Munka10"/>
  <dimension ref="A1:M29"/>
  <sheetViews>
    <sheetView topLeftCell="C14" zoomScale="110" zoomScaleNormal="110" workbookViewId="0">
      <selection activeCell="I23" sqref="I23"/>
    </sheetView>
  </sheetViews>
  <sheetFormatPr defaultColWidth="8.7109375" defaultRowHeight="14.25"/>
  <cols>
    <col min="1" max="1" width="16.140625" style="107" customWidth="1"/>
    <col min="2" max="2" width="12.85546875" style="107" bestFit="1" customWidth="1"/>
    <col min="3" max="3" width="12.85546875" style="107" customWidth="1"/>
    <col min="4" max="4" width="8.85546875" style="107" bestFit="1" customWidth="1"/>
    <col min="5" max="5" width="8.85546875" style="107" customWidth="1"/>
    <col min="6" max="6" width="12.85546875" style="107" bestFit="1" customWidth="1"/>
    <col min="7" max="7" width="13.7109375" style="107" customWidth="1"/>
    <col min="8" max="8" width="12.85546875" style="107" bestFit="1" customWidth="1"/>
    <col min="9" max="9" width="12.85546875" style="107" customWidth="1"/>
    <col min="10" max="10" width="8.7109375" style="107"/>
    <col min="11" max="11" width="9.85546875" style="107" customWidth="1"/>
    <col min="12" max="16384" width="8.7109375" style="107"/>
  </cols>
  <sheetData>
    <row r="1" spans="1:12" ht="40.5" customHeight="1">
      <c r="A1" s="147" t="s">
        <v>251</v>
      </c>
      <c r="B1" s="148"/>
      <c r="C1" s="148"/>
      <c r="D1" s="148"/>
      <c r="E1" s="148"/>
      <c r="F1" s="148"/>
      <c r="G1" s="148"/>
      <c r="H1" s="148"/>
      <c r="I1" s="148"/>
    </row>
    <row r="2" spans="1:12" ht="18" customHeight="1">
      <c r="A2" s="73" t="s">
        <v>252</v>
      </c>
      <c r="B2" s="150" t="s">
        <v>456</v>
      </c>
      <c r="C2" s="151"/>
      <c r="D2" s="150" t="s">
        <v>457</v>
      </c>
      <c r="E2" s="151"/>
      <c r="F2" s="150" t="s">
        <v>458</v>
      </c>
      <c r="G2" s="151"/>
      <c r="H2" s="154" t="s">
        <v>459</v>
      </c>
      <c r="I2" s="154"/>
    </row>
    <row r="3" spans="1:12" ht="18" customHeight="1">
      <c r="A3" s="74" t="s">
        <v>253</v>
      </c>
      <c r="B3" s="152"/>
      <c r="C3" s="153"/>
      <c r="D3" s="152"/>
      <c r="E3" s="153"/>
      <c r="F3" s="152"/>
      <c r="G3" s="153"/>
      <c r="H3" s="154"/>
      <c r="I3" s="154"/>
    </row>
    <row r="4" spans="1:12" ht="18" customHeight="1">
      <c r="A4" s="75">
        <v>38720</v>
      </c>
      <c r="B4" s="119">
        <v>420</v>
      </c>
      <c r="C4" s="123">
        <f>IF(B4&gt;$K$9,B4/$L$9,B4/$L$10)</f>
        <v>4.2</v>
      </c>
      <c r="D4" s="119">
        <v>418</v>
      </c>
      <c r="E4" s="123">
        <f>IF(D4&gt;$K$9,D4/$L$9,D4/$L$10)</f>
        <v>4.18</v>
      </c>
      <c r="F4" s="119">
        <v>398</v>
      </c>
      <c r="G4" s="123">
        <f>IF(F4&gt;$K$9,F4/$L$9,F4/$L$10)</f>
        <v>1.99</v>
      </c>
      <c r="H4" s="125">
        <v>425</v>
      </c>
      <c r="I4" s="123">
        <f>IF(H4&gt;$K$9,H4/$L$9,H4/$L$10)</f>
        <v>4.25</v>
      </c>
    </row>
    <row r="5" spans="1:12" ht="18" customHeight="1">
      <c r="A5" s="75">
        <v>38749</v>
      </c>
      <c r="B5" s="119">
        <v>412</v>
      </c>
      <c r="C5" s="123">
        <f t="shared" ref="C5:C15" si="0">IF(B5&gt;$K$9,B5/$L$9,B5/$L$10)</f>
        <v>4.12</v>
      </c>
      <c r="D5" s="119">
        <v>418</v>
      </c>
      <c r="E5" s="123">
        <f t="shared" ref="E5:G15" si="1">IF(D5&gt;$K$9,D5/$L$9,D5/$L$10)</f>
        <v>4.18</v>
      </c>
      <c r="F5" s="119">
        <v>390</v>
      </c>
      <c r="G5" s="123">
        <f t="shared" si="1"/>
        <v>1.95</v>
      </c>
      <c r="H5" s="119">
        <v>399</v>
      </c>
      <c r="I5" s="123">
        <f t="shared" ref="I5:I15" si="2">IF(H5&gt;$K$9,H5/$L$9,H5/$L$10)</f>
        <v>1.9950000000000001</v>
      </c>
    </row>
    <row r="6" spans="1:12" ht="18" customHeight="1">
      <c r="A6" s="75">
        <v>38777</v>
      </c>
      <c r="B6" s="119">
        <v>400</v>
      </c>
      <c r="C6" s="123">
        <f t="shared" si="0"/>
        <v>2</v>
      </c>
      <c r="D6" s="119">
        <v>410</v>
      </c>
      <c r="E6" s="123">
        <f t="shared" si="1"/>
        <v>2.0499999999999998</v>
      </c>
      <c r="F6" s="119">
        <v>400</v>
      </c>
      <c r="G6" s="123">
        <f t="shared" si="1"/>
        <v>2</v>
      </c>
      <c r="H6" s="119">
        <v>410</v>
      </c>
      <c r="I6" s="123">
        <f t="shared" si="2"/>
        <v>2.0499999999999998</v>
      </c>
    </row>
    <row r="7" spans="1:12" ht="18" customHeight="1">
      <c r="A7" s="75">
        <v>38808</v>
      </c>
      <c r="B7" s="119">
        <v>416</v>
      </c>
      <c r="C7" s="123">
        <f t="shared" si="0"/>
        <v>4.16</v>
      </c>
      <c r="D7" s="119">
        <v>415</v>
      </c>
      <c r="E7" s="123">
        <f t="shared" si="1"/>
        <v>4.1500000000000004</v>
      </c>
      <c r="F7" s="119">
        <v>410</v>
      </c>
      <c r="G7" s="123">
        <f t="shared" si="1"/>
        <v>2.0499999999999998</v>
      </c>
      <c r="H7" s="119">
        <v>404</v>
      </c>
      <c r="I7" s="123">
        <f t="shared" si="2"/>
        <v>2.02</v>
      </c>
    </row>
    <row r="8" spans="1:12" ht="18" customHeight="1">
      <c r="A8" s="75">
        <v>38838</v>
      </c>
      <c r="B8" s="119">
        <v>406</v>
      </c>
      <c r="C8" s="123">
        <f t="shared" si="0"/>
        <v>2.0299999999999998</v>
      </c>
      <c r="D8" s="119">
        <v>408</v>
      </c>
      <c r="E8" s="123">
        <f t="shared" si="1"/>
        <v>2.04</v>
      </c>
      <c r="F8" s="119">
        <v>406</v>
      </c>
      <c r="G8" s="123">
        <f t="shared" si="1"/>
        <v>2.0299999999999998</v>
      </c>
      <c r="H8" s="119">
        <v>411</v>
      </c>
      <c r="I8" s="123">
        <f t="shared" si="2"/>
        <v>4.1100000000000003</v>
      </c>
    </row>
    <row r="9" spans="1:12" ht="18" customHeight="1">
      <c r="A9" s="75">
        <v>38869</v>
      </c>
      <c r="B9" s="119">
        <v>408</v>
      </c>
      <c r="C9" s="123">
        <f t="shared" si="0"/>
        <v>2.04</v>
      </c>
      <c r="D9" s="119">
        <v>412</v>
      </c>
      <c r="E9" s="123">
        <f t="shared" si="1"/>
        <v>4.12</v>
      </c>
      <c r="F9" s="119">
        <v>396</v>
      </c>
      <c r="G9" s="123">
        <f t="shared" si="1"/>
        <v>1.98</v>
      </c>
      <c r="H9" s="119">
        <v>411</v>
      </c>
      <c r="I9" s="123">
        <f t="shared" si="2"/>
        <v>4.1100000000000003</v>
      </c>
      <c r="K9" s="107">
        <v>410</v>
      </c>
      <c r="L9" s="107">
        <v>100</v>
      </c>
    </row>
    <row r="10" spans="1:12" ht="18" customHeight="1">
      <c r="A10" s="75">
        <v>38899</v>
      </c>
      <c r="B10" s="119">
        <v>413</v>
      </c>
      <c r="C10" s="123">
        <f t="shared" si="0"/>
        <v>4.13</v>
      </c>
      <c r="D10" s="119">
        <v>406</v>
      </c>
      <c r="E10" s="123">
        <f t="shared" si="1"/>
        <v>2.0299999999999998</v>
      </c>
      <c r="F10" s="119">
        <v>400</v>
      </c>
      <c r="G10" s="123">
        <f t="shared" si="1"/>
        <v>2</v>
      </c>
      <c r="H10" s="119">
        <v>411</v>
      </c>
      <c r="I10" s="123">
        <f t="shared" si="2"/>
        <v>4.1100000000000003</v>
      </c>
      <c r="L10" s="107">
        <v>200</v>
      </c>
    </row>
    <row r="11" spans="1:12" ht="18" customHeight="1">
      <c r="A11" s="75">
        <v>38930</v>
      </c>
      <c r="B11" s="119">
        <v>421</v>
      </c>
      <c r="C11" s="123">
        <f t="shared" si="0"/>
        <v>4.21</v>
      </c>
      <c r="D11" s="119">
        <v>420</v>
      </c>
      <c r="E11" s="123">
        <f t="shared" si="1"/>
        <v>4.2</v>
      </c>
      <c r="F11" s="119">
        <v>406</v>
      </c>
      <c r="G11" s="123">
        <f t="shared" si="1"/>
        <v>2.0299999999999998</v>
      </c>
      <c r="H11" s="119">
        <v>407</v>
      </c>
      <c r="I11" s="123">
        <f t="shared" si="2"/>
        <v>2.0350000000000001</v>
      </c>
    </row>
    <row r="12" spans="1:12" ht="18" customHeight="1">
      <c r="A12" s="75">
        <v>38961</v>
      </c>
      <c r="B12" s="119">
        <v>417</v>
      </c>
      <c r="C12" s="123">
        <f t="shared" si="0"/>
        <v>4.17</v>
      </c>
      <c r="D12" s="119">
        <v>402</v>
      </c>
      <c r="E12" s="123">
        <f t="shared" si="1"/>
        <v>2.0099999999999998</v>
      </c>
      <c r="F12" s="119">
        <v>406</v>
      </c>
      <c r="G12" s="123">
        <f t="shared" si="1"/>
        <v>2.0299999999999998</v>
      </c>
      <c r="H12" s="119">
        <v>409</v>
      </c>
      <c r="I12" s="123">
        <f t="shared" si="2"/>
        <v>2.0449999999999999</v>
      </c>
    </row>
    <row r="13" spans="1:12" ht="18" customHeight="1">
      <c r="A13" s="75">
        <v>38991</v>
      </c>
      <c r="B13" s="119">
        <v>399</v>
      </c>
      <c r="C13" s="123">
        <f t="shared" si="0"/>
        <v>1.9950000000000001</v>
      </c>
      <c r="D13" s="119">
        <v>401</v>
      </c>
      <c r="E13" s="123">
        <f t="shared" si="1"/>
        <v>2.0049999999999999</v>
      </c>
      <c r="F13" s="119">
        <v>385</v>
      </c>
      <c r="G13" s="123">
        <f t="shared" si="1"/>
        <v>1.925</v>
      </c>
      <c r="H13" s="119">
        <v>403</v>
      </c>
      <c r="I13" s="123">
        <f t="shared" si="2"/>
        <v>2.0150000000000001</v>
      </c>
    </row>
    <row r="14" spans="1:12" ht="18" customHeight="1">
      <c r="A14" s="75">
        <v>39022</v>
      </c>
      <c r="B14" s="119">
        <v>405</v>
      </c>
      <c r="C14" s="123">
        <f t="shared" si="0"/>
        <v>2.0249999999999999</v>
      </c>
      <c r="D14" s="119">
        <v>419</v>
      </c>
      <c r="E14" s="123">
        <f t="shared" si="1"/>
        <v>4.1900000000000004</v>
      </c>
      <c r="F14" s="119">
        <v>407</v>
      </c>
      <c r="G14" s="123">
        <f t="shared" si="1"/>
        <v>2.0350000000000001</v>
      </c>
      <c r="H14" s="119">
        <v>406</v>
      </c>
      <c r="I14" s="123">
        <f t="shared" si="2"/>
        <v>2.0299999999999998</v>
      </c>
    </row>
    <row r="15" spans="1:12" ht="18" customHeight="1">
      <c r="A15" s="75">
        <v>39052</v>
      </c>
      <c r="B15" s="119">
        <v>407</v>
      </c>
      <c r="C15" s="123">
        <f t="shared" si="0"/>
        <v>2.0350000000000001</v>
      </c>
      <c r="D15" s="119">
        <v>412</v>
      </c>
      <c r="E15" s="123">
        <f t="shared" si="1"/>
        <v>4.12</v>
      </c>
      <c r="F15" s="119">
        <v>409</v>
      </c>
      <c r="G15" s="123">
        <f t="shared" si="1"/>
        <v>2.0449999999999999</v>
      </c>
      <c r="H15" s="119">
        <v>408</v>
      </c>
      <c r="I15" s="123">
        <f t="shared" si="2"/>
        <v>2.04</v>
      </c>
    </row>
    <row r="16" spans="1:12" ht="18" customHeight="1">
      <c r="A16" s="111" t="s">
        <v>483</v>
      </c>
      <c r="B16" s="120">
        <f>MAX(B4:B15)</f>
        <v>421</v>
      </c>
      <c r="C16" s="112"/>
      <c r="D16" s="120">
        <f t="shared" ref="D16:H16" si="3">MAX(D4:D15)</f>
        <v>420</v>
      </c>
      <c r="E16" s="120"/>
      <c r="F16" s="120">
        <f t="shared" si="3"/>
        <v>410</v>
      </c>
      <c r="G16" s="120"/>
      <c r="H16" s="120">
        <f t="shared" si="3"/>
        <v>425</v>
      </c>
      <c r="I16" s="120"/>
    </row>
    <row r="17" spans="1:13" ht="18" customHeight="1">
      <c r="A17" s="113" t="s">
        <v>484</v>
      </c>
      <c r="B17" s="121">
        <f>MIN(B4:B15)</f>
        <v>399</v>
      </c>
      <c r="C17" s="114"/>
      <c r="D17" s="121">
        <f t="shared" ref="D17:H17" si="4">MIN(D4:D15)</f>
        <v>401</v>
      </c>
      <c r="E17" s="121"/>
      <c r="F17" s="121">
        <f t="shared" si="4"/>
        <v>385</v>
      </c>
      <c r="G17" s="121"/>
      <c r="H17" s="121">
        <f t="shared" si="4"/>
        <v>399</v>
      </c>
      <c r="I17" s="121"/>
    </row>
    <row r="18" spans="1:13" ht="15">
      <c r="A18" s="115" t="s">
        <v>485</v>
      </c>
      <c r="B18" s="122">
        <f>B16-B17</f>
        <v>22</v>
      </c>
      <c r="C18" s="116"/>
      <c r="D18" s="122">
        <f t="shared" ref="D18:H18" si="5">D16-D17</f>
        <v>19</v>
      </c>
      <c r="E18" s="122"/>
      <c r="F18" s="122">
        <f t="shared" si="5"/>
        <v>25</v>
      </c>
      <c r="G18" s="122"/>
      <c r="H18" s="122">
        <f t="shared" si="5"/>
        <v>26</v>
      </c>
      <c r="I18" s="122"/>
    </row>
    <row r="19" spans="1:13" s="109" customFormat="1" ht="15">
      <c r="A19" s="117" t="s">
        <v>486</v>
      </c>
      <c r="B19" s="118" t="str">
        <f>IF(B18&gt;=$L$19,"szélsőséges","")</f>
        <v>szélsőséges</v>
      </c>
      <c r="C19" s="118"/>
      <c r="D19" s="118" t="str">
        <f t="shared" ref="D19:H19" si="6">IF(D18&gt;=$L$19,"szélsőséges","")</f>
        <v/>
      </c>
      <c r="E19" s="118"/>
      <c r="F19" s="118" t="str">
        <f t="shared" si="6"/>
        <v>szélsőséges</v>
      </c>
      <c r="G19" s="118"/>
      <c r="H19" s="118" t="str">
        <f t="shared" si="6"/>
        <v>szélsőséges</v>
      </c>
      <c r="I19" s="118"/>
      <c r="K19" s="110" t="s">
        <v>487</v>
      </c>
      <c r="L19" s="110">
        <v>20</v>
      </c>
    </row>
    <row r="20" spans="1:13" s="128" customFormat="1" ht="15">
      <c r="A20" s="124" t="s">
        <v>488</v>
      </c>
      <c r="B20" s="126"/>
      <c r="C20" s="127">
        <f>SUM(C4:C15)</f>
        <v>37.114999999999995</v>
      </c>
      <c r="D20" s="126"/>
      <c r="E20" s="127">
        <f>SUM(E4:E15)</f>
        <v>39.274999999999999</v>
      </c>
      <c r="F20" s="126"/>
      <c r="G20" s="127">
        <f>SUM(G4:G15)</f>
        <v>24.065000000000005</v>
      </c>
      <c r="H20" s="126"/>
      <c r="I20" s="127">
        <f>SUM(I4:I15)</f>
        <v>32.81</v>
      </c>
      <c r="K20" s="126"/>
      <c r="L20" s="126"/>
    </row>
    <row r="21" spans="1:13">
      <c r="A21" s="129" t="s">
        <v>489</v>
      </c>
      <c r="C21" s="130" t="str">
        <f>IF(C20&gt;$L$21,"Indulhat","Nem indulhat")</f>
        <v>Indulhat</v>
      </c>
      <c r="E21" s="130" t="str">
        <f>IF(E20&gt;$L$21,"Indulhat","Nem indulhat")</f>
        <v>Indulhat</v>
      </c>
      <c r="G21" s="130" t="str">
        <f>IF(G20&gt;$L$21,"Indulhat","Nem indulhat")</f>
        <v>Nem indulhat</v>
      </c>
      <c r="I21" s="130" t="str">
        <f>IF(I20&gt;$L$21,"Indulhat","Nem indulhat")</f>
        <v>Indulhat</v>
      </c>
      <c r="K21" s="129" t="s">
        <v>487</v>
      </c>
      <c r="L21" s="129">
        <v>32</v>
      </c>
    </row>
    <row r="22" spans="1:13" ht="15">
      <c r="A22" s="129" t="s">
        <v>490</v>
      </c>
      <c r="C22" s="133">
        <f>IF(C21=$K$22,C20+C20*$L$22,C20+C20*$L$24)</f>
        <v>40.826499999999996</v>
      </c>
      <c r="E22" s="133">
        <f>IF(E21=$K$22,E20+E20*$L$22,E20+E20*$L$24)</f>
        <v>43.202500000000001</v>
      </c>
      <c r="G22" s="133">
        <f>IF(G21=$K$22,G20+G20*$L$22,G20+G20*$L$24)</f>
        <v>25.268250000000005</v>
      </c>
      <c r="I22" s="133">
        <f>IF(I21=$K$22,I20+I20*$L$22,I20+I20*$L$24)</f>
        <v>36.091000000000001</v>
      </c>
      <c r="K22" s="132" t="s">
        <v>491</v>
      </c>
      <c r="L22" s="131">
        <v>0.1</v>
      </c>
    </row>
    <row r="23" spans="1:13" ht="15">
      <c r="A23" s="168" t="s">
        <v>485</v>
      </c>
      <c r="C23" s="170">
        <f>C22-C20</f>
        <v>3.7115000000000009</v>
      </c>
      <c r="E23" s="170">
        <f>E22-E20</f>
        <v>3.927500000000002</v>
      </c>
      <c r="G23" s="170">
        <f>G22-G20</f>
        <v>1.2032500000000006</v>
      </c>
      <c r="I23" s="170">
        <f>I22-I20</f>
        <v>3.2809999999999988</v>
      </c>
      <c r="K23" s="169"/>
      <c r="L23" s="131"/>
    </row>
    <row r="24" spans="1:13" ht="15.75">
      <c r="A24" s="76" t="s">
        <v>31</v>
      </c>
      <c r="L24" s="131">
        <v>0.05</v>
      </c>
    </row>
    <row r="25" spans="1:13" s="108" customFormat="1" ht="58.5" customHeight="1">
      <c r="A25" s="149" t="s">
        <v>254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s="108" customFormat="1" ht="66" customHeight="1">
      <c r="A26" s="155" t="s">
        <v>255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</row>
    <row r="27" spans="1:13" s="108" customFormat="1" ht="106.5" customHeight="1">
      <c r="A27" s="149" t="s">
        <v>256</v>
      </c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</row>
    <row r="28" spans="1:13" s="108" customFormat="1" ht="74.25" customHeight="1">
      <c r="A28" s="155" t="s">
        <v>257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</row>
    <row r="29" spans="1:13" s="108" customFormat="1" ht="48" customHeight="1">
      <c r="A29" s="149" t="s">
        <v>258</v>
      </c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</sheetData>
  <mergeCells count="10">
    <mergeCell ref="A1:I1"/>
    <mergeCell ref="A29:M29"/>
    <mergeCell ref="B2:C3"/>
    <mergeCell ref="D2:E3"/>
    <mergeCell ref="F2:G3"/>
    <mergeCell ref="H2:I3"/>
    <mergeCell ref="A25:M25"/>
    <mergeCell ref="A26:M26"/>
    <mergeCell ref="A27:M27"/>
    <mergeCell ref="A28:M2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Munka11"/>
  <dimension ref="A1:I28"/>
  <sheetViews>
    <sheetView workbookViewId="0">
      <selection activeCell="H15" sqref="H15"/>
    </sheetView>
  </sheetViews>
  <sheetFormatPr defaultColWidth="9.140625" defaultRowHeight="19.5" customHeight="1"/>
  <cols>
    <col min="1" max="1" width="14" style="49" customWidth="1"/>
    <col min="2" max="2" width="14.85546875" style="49" customWidth="1"/>
    <col min="3" max="7" width="9.140625" style="49"/>
    <col min="8" max="8" width="13.42578125" style="49" customWidth="1"/>
    <col min="9" max="256" width="9.140625" style="49"/>
    <col min="257" max="257" width="14" style="49" customWidth="1"/>
    <col min="258" max="258" width="14.85546875" style="49" customWidth="1"/>
    <col min="259" max="263" width="9.140625" style="49"/>
    <col min="264" max="264" width="13.42578125" style="49" customWidth="1"/>
    <col min="265" max="512" width="9.140625" style="49"/>
    <col min="513" max="513" width="14" style="49" customWidth="1"/>
    <col min="514" max="514" width="14.85546875" style="49" customWidth="1"/>
    <col min="515" max="519" width="9.140625" style="49"/>
    <col min="520" max="520" width="13.42578125" style="49" customWidth="1"/>
    <col min="521" max="768" width="9.140625" style="49"/>
    <col min="769" max="769" width="14" style="49" customWidth="1"/>
    <col min="770" max="770" width="14.85546875" style="49" customWidth="1"/>
    <col min="771" max="775" width="9.140625" style="49"/>
    <col min="776" max="776" width="13.42578125" style="49" customWidth="1"/>
    <col min="777" max="1024" width="9.140625" style="49"/>
    <col min="1025" max="1025" width="14" style="49" customWidth="1"/>
    <col min="1026" max="1026" width="14.85546875" style="49" customWidth="1"/>
    <col min="1027" max="1031" width="9.140625" style="49"/>
    <col min="1032" max="1032" width="13.42578125" style="49" customWidth="1"/>
    <col min="1033" max="1280" width="9.140625" style="49"/>
    <col min="1281" max="1281" width="14" style="49" customWidth="1"/>
    <col min="1282" max="1282" width="14.85546875" style="49" customWidth="1"/>
    <col min="1283" max="1287" width="9.140625" style="49"/>
    <col min="1288" max="1288" width="13.42578125" style="49" customWidth="1"/>
    <col min="1289" max="1536" width="9.140625" style="49"/>
    <col min="1537" max="1537" width="14" style="49" customWidth="1"/>
    <col min="1538" max="1538" width="14.85546875" style="49" customWidth="1"/>
    <col min="1539" max="1543" width="9.140625" style="49"/>
    <col min="1544" max="1544" width="13.42578125" style="49" customWidth="1"/>
    <col min="1545" max="1792" width="9.140625" style="49"/>
    <col min="1793" max="1793" width="14" style="49" customWidth="1"/>
    <col min="1794" max="1794" width="14.85546875" style="49" customWidth="1"/>
    <col min="1795" max="1799" width="9.140625" style="49"/>
    <col min="1800" max="1800" width="13.42578125" style="49" customWidth="1"/>
    <col min="1801" max="2048" width="9.140625" style="49"/>
    <col min="2049" max="2049" width="14" style="49" customWidth="1"/>
    <col min="2050" max="2050" width="14.85546875" style="49" customWidth="1"/>
    <col min="2051" max="2055" width="9.140625" style="49"/>
    <col min="2056" max="2056" width="13.42578125" style="49" customWidth="1"/>
    <col min="2057" max="2304" width="9.140625" style="49"/>
    <col min="2305" max="2305" width="14" style="49" customWidth="1"/>
    <col min="2306" max="2306" width="14.85546875" style="49" customWidth="1"/>
    <col min="2307" max="2311" width="9.140625" style="49"/>
    <col min="2312" max="2312" width="13.42578125" style="49" customWidth="1"/>
    <col min="2313" max="2560" width="9.140625" style="49"/>
    <col min="2561" max="2561" width="14" style="49" customWidth="1"/>
    <col min="2562" max="2562" width="14.85546875" style="49" customWidth="1"/>
    <col min="2563" max="2567" width="9.140625" style="49"/>
    <col min="2568" max="2568" width="13.42578125" style="49" customWidth="1"/>
    <col min="2569" max="2816" width="9.140625" style="49"/>
    <col min="2817" max="2817" width="14" style="49" customWidth="1"/>
    <col min="2818" max="2818" width="14.85546875" style="49" customWidth="1"/>
    <col min="2819" max="2823" width="9.140625" style="49"/>
    <col min="2824" max="2824" width="13.42578125" style="49" customWidth="1"/>
    <col min="2825" max="3072" width="9.140625" style="49"/>
    <col min="3073" max="3073" width="14" style="49" customWidth="1"/>
    <col min="3074" max="3074" width="14.85546875" style="49" customWidth="1"/>
    <col min="3075" max="3079" width="9.140625" style="49"/>
    <col min="3080" max="3080" width="13.42578125" style="49" customWidth="1"/>
    <col min="3081" max="3328" width="9.140625" style="49"/>
    <col min="3329" max="3329" width="14" style="49" customWidth="1"/>
    <col min="3330" max="3330" width="14.85546875" style="49" customWidth="1"/>
    <col min="3331" max="3335" width="9.140625" style="49"/>
    <col min="3336" max="3336" width="13.42578125" style="49" customWidth="1"/>
    <col min="3337" max="3584" width="9.140625" style="49"/>
    <col min="3585" max="3585" width="14" style="49" customWidth="1"/>
    <col min="3586" max="3586" width="14.85546875" style="49" customWidth="1"/>
    <col min="3587" max="3591" width="9.140625" style="49"/>
    <col min="3592" max="3592" width="13.42578125" style="49" customWidth="1"/>
    <col min="3593" max="3840" width="9.140625" style="49"/>
    <col min="3841" max="3841" width="14" style="49" customWidth="1"/>
    <col min="3842" max="3842" width="14.85546875" style="49" customWidth="1"/>
    <col min="3843" max="3847" width="9.140625" style="49"/>
    <col min="3848" max="3848" width="13.42578125" style="49" customWidth="1"/>
    <col min="3849" max="4096" width="9.140625" style="49"/>
    <col min="4097" max="4097" width="14" style="49" customWidth="1"/>
    <col min="4098" max="4098" width="14.85546875" style="49" customWidth="1"/>
    <col min="4099" max="4103" width="9.140625" style="49"/>
    <col min="4104" max="4104" width="13.42578125" style="49" customWidth="1"/>
    <col min="4105" max="4352" width="9.140625" style="49"/>
    <col min="4353" max="4353" width="14" style="49" customWidth="1"/>
    <col min="4354" max="4354" width="14.85546875" style="49" customWidth="1"/>
    <col min="4355" max="4359" width="9.140625" style="49"/>
    <col min="4360" max="4360" width="13.42578125" style="49" customWidth="1"/>
    <col min="4361" max="4608" width="9.140625" style="49"/>
    <col min="4609" max="4609" width="14" style="49" customWidth="1"/>
    <col min="4610" max="4610" width="14.85546875" style="49" customWidth="1"/>
    <col min="4611" max="4615" width="9.140625" style="49"/>
    <col min="4616" max="4616" width="13.42578125" style="49" customWidth="1"/>
    <col min="4617" max="4864" width="9.140625" style="49"/>
    <col min="4865" max="4865" width="14" style="49" customWidth="1"/>
    <col min="4866" max="4866" width="14.85546875" style="49" customWidth="1"/>
    <col min="4867" max="4871" width="9.140625" style="49"/>
    <col min="4872" max="4872" width="13.42578125" style="49" customWidth="1"/>
    <col min="4873" max="5120" width="9.140625" style="49"/>
    <col min="5121" max="5121" width="14" style="49" customWidth="1"/>
    <col min="5122" max="5122" width="14.85546875" style="49" customWidth="1"/>
    <col min="5123" max="5127" width="9.140625" style="49"/>
    <col min="5128" max="5128" width="13.42578125" style="49" customWidth="1"/>
    <col min="5129" max="5376" width="9.140625" style="49"/>
    <col min="5377" max="5377" width="14" style="49" customWidth="1"/>
    <col min="5378" max="5378" width="14.85546875" style="49" customWidth="1"/>
    <col min="5379" max="5383" width="9.140625" style="49"/>
    <col min="5384" max="5384" width="13.42578125" style="49" customWidth="1"/>
    <col min="5385" max="5632" width="9.140625" style="49"/>
    <col min="5633" max="5633" width="14" style="49" customWidth="1"/>
    <col min="5634" max="5634" width="14.85546875" style="49" customWidth="1"/>
    <col min="5635" max="5639" width="9.140625" style="49"/>
    <col min="5640" max="5640" width="13.42578125" style="49" customWidth="1"/>
    <col min="5641" max="5888" width="9.140625" style="49"/>
    <col min="5889" max="5889" width="14" style="49" customWidth="1"/>
    <col min="5890" max="5890" width="14.85546875" style="49" customWidth="1"/>
    <col min="5891" max="5895" width="9.140625" style="49"/>
    <col min="5896" max="5896" width="13.42578125" style="49" customWidth="1"/>
    <col min="5897" max="6144" width="9.140625" style="49"/>
    <col min="6145" max="6145" width="14" style="49" customWidth="1"/>
    <col min="6146" max="6146" width="14.85546875" style="49" customWidth="1"/>
    <col min="6147" max="6151" width="9.140625" style="49"/>
    <col min="6152" max="6152" width="13.42578125" style="49" customWidth="1"/>
    <col min="6153" max="6400" width="9.140625" style="49"/>
    <col min="6401" max="6401" width="14" style="49" customWidth="1"/>
    <col min="6402" max="6402" width="14.85546875" style="49" customWidth="1"/>
    <col min="6403" max="6407" width="9.140625" style="49"/>
    <col min="6408" max="6408" width="13.42578125" style="49" customWidth="1"/>
    <col min="6409" max="6656" width="9.140625" style="49"/>
    <col min="6657" max="6657" width="14" style="49" customWidth="1"/>
    <col min="6658" max="6658" width="14.85546875" style="49" customWidth="1"/>
    <col min="6659" max="6663" width="9.140625" style="49"/>
    <col min="6664" max="6664" width="13.42578125" style="49" customWidth="1"/>
    <col min="6665" max="6912" width="9.140625" style="49"/>
    <col min="6913" max="6913" width="14" style="49" customWidth="1"/>
    <col min="6914" max="6914" width="14.85546875" style="49" customWidth="1"/>
    <col min="6915" max="6919" width="9.140625" style="49"/>
    <col min="6920" max="6920" width="13.42578125" style="49" customWidth="1"/>
    <col min="6921" max="7168" width="9.140625" style="49"/>
    <col min="7169" max="7169" width="14" style="49" customWidth="1"/>
    <col min="7170" max="7170" width="14.85546875" style="49" customWidth="1"/>
    <col min="7171" max="7175" width="9.140625" style="49"/>
    <col min="7176" max="7176" width="13.42578125" style="49" customWidth="1"/>
    <col min="7177" max="7424" width="9.140625" style="49"/>
    <col min="7425" max="7425" width="14" style="49" customWidth="1"/>
    <col min="7426" max="7426" width="14.85546875" style="49" customWidth="1"/>
    <col min="7427" max="7431" width="9.140625" style="49"/>
    <col min="7432" max="7432" width="13.42578125" style="49" customWidth="1"/>
    <col min="7433" max="7680" width="9.140625" style="49"/>
    <col min="7681" max="7681" width="14" style="49" customWidth="1"/>
    <col min="7682" max="7682" width="14.85546875" style="49" customWidth="1"/>
    <col min="7683" max="7687" width="9.140625" style="49"/>
    <col min="7688" max="7688" width="13.42578125" style="49" customWidth="1"/>
    <col min="7689" max="7936" width="9.140625" style="49"/>
    <col min="7937" max="7937" width="14" style="49" customWidth="1"/>
    <col min="7938" max="7938" width="14.85546875" style="49" customWidth="1"/>
    <col min="7939" max="7943" width="9.140625" style="49"/>
    <col min="7944" max="7944" width="13.42578125" style="49" customWidth="1"/>
    <col min="7945" max="8192" width="9.140625" style="49"/>
    <col min="8193" max="8193" width="14" style="49" customWidth="1"/>
    <col min="8194" max="8194" width="14.85546875" style="49" customWidth="1"/>
    <col min="8195" max="8199" width="9.140625" style="49"/>
    <col min="8200" max="8200" width="13.42578125" style="49" customWidth="1"/>
    <col min="8201" max="8448" width="9.140625" style="49"/>
    <col min="8449" max="8449" width="14" style="49" customWidth="1"/>
    <col min="8450" max="8450" width="14.85546875" style="49" customWidth="1"/>
    <col min="8451" max="8455" width="9.140625" style="49"/>
    <col min="8456" max="8456" width="13.42578125" style="49" customWidth="1"/>
    <col min="8457" max="8704" width="9.140625" style="49"/>
    <col min="8705" max="8705" width="14" style="49" customWidth="1"/>
    <col min="8706" max="8706" width="14.85546875" style="49" customWidth="1"/>
    <col min="8707" max="8711" width="9.140625" style="49"/>
    <col min="8712" max="8712" width="13.42578125" style="49" customWidth="1"/>
    <col min="8713" max="8960" width="9.140625" style="49"/>
    <col min="8961" max="8961" width="14" style="49" customWidth="1"/>
    <col min="8962" max="8962" width="14.85546875" style="49" customWidth="1"/>
    <col min="8963" max="8967" width="9.140625" style="49"/>
    <col min="8968" max="8968" width="13.42578125" style="49" customWidth="1"/>
    <col min="8969" max="9216" width="9.140625" style="49"/>
    <col min="9217" max="9217" width="14" style="49" customWidth="1"/>
    <col min="9218" max="9218" width="14.85546875" style="49" customWidth="1"/>
    <col min="9219" max="9223" width="9.140625" style="49"/>
    <col min="9224" max="9224" width="13.42578125" style="49" customWidth="1"/>
    <col min="9225" max="9472" width="9.140625" style="49"/>
    <col min="9473" max="9473" width="14" style="49" customWidth="1"/>
    <col min="9474" max="9474" width="14.85546875" style="49" customWidth="1"/>
    <col min="9475" max="9479" width="9.140625" style="49"/>
    <col min="9480" max="9480" width="13.42578125" style="49" customWidth="1"/>
    <col min="9481" max="9728" width="9.140625" style="49"/>
    <col min="9729" max="9729" width="14" style="49" customWidth="1"/>
    <col min="9730" max="9730" width="14.85546875" style="49" customWidth="1"/>
    <col min="9731" max="9735" width="9.140625" style="49"/>
    <col min="9736" max="9736" width="13.42578125" style="49" customWidth="1"/>
    <col min="9737" max="9984" width="9.140625" style="49"/>
    <col min="9985" max="9985" width="14" style="49" customWidth="1"/>
    <col min="9986" max="9986" width="14.85546875" style="49" customWidth="1"/>
    <col min="9987" max="9991" width="9.140625" style="49"/>
    <col min="9992" max="9992" width="13.42578125" style="49" customWidth="1"/>
    <col min="9993" max="10240" width="9.140625" style="49"/>
    <col min="10241" max="10241" width="14" style="49" customWidth="1"/>
    <col min="10242" max="10242" width="14.85546875" style="49" customWidth="1"/>
    <col min="10243" max="10247" width="9.140625" style="49"/>
    <col min="10248" max="10248" width="13.42578125" style="49" customWidth="1"/>
    <col min="10249" max="10496" width="9.140625" style="49"/>
    <col min="10497" max="10497" width="14" style="49" customWidth="1"/>
    <col min="10498" max="10498" width="14.85546875" style="49" customWidth="1"/>
    <col min="10499" max="10503" width="9.140625" style="49"/>
    <col min="10504" max="10504" width="13.42578125" style="49" customWidth="1"/>
    <col min="10505" max="10752" width="9.140625" style="49"/>
    <col min="10753" max="10753" width="14" style="49" customWidth="1"/>
    <col min="10754" max="10754" width="14.85546875" style="49" customWidth="1"/>
    <col min="10755" max="10759" width="9.140625" style="49"/>
    <col min="10760" max="10760" width="13.42578125" style="49" customWidth="1"/>
    <col min="10761" max="11008" width="9.140625" style="49"/>
    <col min="11009" max="11009" width="14" style="49" customWidth="1"/>
    <col min="11010" max="11010" width="14.85546875" style="49" customWidth="1"/>
    <col min="11011" max="11015" width="9.140625" style="49"/>
    <col min="11016" max="11016" width="13.42578125" style="49" customWidth="1"/>
    <col min="11017" max="11264" width="9.140625" style="49"/>
    <col min="11265" max="11265" width="14" style="49" customWidth="1"/>
    <col min="11266" max="11266" width="14.85546875" style="49" customWidth="1"/>
    <col min="11267" max="11271" width="9.140625" style="49"/>
    <col min="11272" max="11272" width="13.42578125" style="49" customWidth="1"/>
    <col min="11273" max="11520" width="9.140625" style="49"/>
    <col min="11521" max="11521" width="14" style="49" customWidth="1"/>
    <col min="11522" max="11522" width="14.85546875" style="49" customWidth="1"/>
    <col min="11523" max="11527" width="9.140625" style="49"/>
    <col min="11528" max="11528" width="13.42578125" style="49" customWidth="1"/>
    <col min="11529" max="11776" width="9.140625" style="49"/>
    <col min="11777" max="11777" width="14" style="49" customWidth="1"/>
    <col min="11778" max="11778" width="14.85546875" style="49" customWidth="1"/>
    <col min="11779" max="11783" width="9.140625" style="49"/>
    <col min="11784" max="11784" width="13.42578125" style="49" customWidth="1"/>
    <col min="11785" max="12032" width="9.140625" style="49"/>
    <col min="12033" max="12033" width="14" style="49" customWidth="1"/>
    <col min="12034" max="12034" width="14.85546875" style="49" customWidth="1"/>
    <col min="12035" max="12039" width="9.140625" style="49"/>
    <col min="12040" max="12040" width="13.42578125" style="49" customWidth="1"/>
    <col min="12041" max="12288" width="9.140625" style="49"/>
    <col min="12289" max="12289" width="14" style="49" customWidth="1"/>
    <col min="12290" max="12290" width="14.85546875" style="49" customWidth="1"/>
    <col min="12291" max="12295" width="9.140625" style="49"/>
    <col min="12296" max="12296" width="13.42578125" style="49" customWidth="1"/>
    <col min="12297" max="12544" width="9.140625" style="49"/>
    <col min="12545" max="12545" width="14" style="49" customWidth="1"/>
    <col min="12546" max="12546" width="14.85546875" style="49" customWidth="1"/>
    <col min="12547" max="12551" width="9.140625" style="49"/>
    <col min="12552" max="12552" width="13.42578125" style="49" customWidth="1"/>
    <col min="12553" max="12800" width="9.140625" style="49"/>
    <col min="12801" max="12801" width="14" style="49" customWidth="1"/>
    <col min="12802" max="12802" width="14.85546875" style="49" customWidth="1"/>
    <col min="12803" max="12807" width="9.140625" style="49"/>
    <col min="12808" max="12808" width="13.42578125" style="49" customWidth="1"/>
    <col min="12809" max="13056" width="9.140625" style="49"/>
    <col min="13057" max="13057" width="14" style="49" customWidth="1"/>
    <col min="13058" max="13058" width="14.85546875" style="49" customWidth="1"/>
    <col min="13059" max="13063" width="9.140625" style="49"/>
    <col min="13064" max="13064" width="13.42578125" style="49" customWidth="1"/>
    <col min="13065" max="13312" width="9.140625" style="49"/>
    <col min="13313" max="13313" width="14" style="49" customWidth="1"/>
    <col min="13314" max="13314" width="14.85546875" style="49" customWidth="1"/>
    <col min="13315" max="13319" width="9.140625" style="49"/>
    <col min="13320" max="13320" width="13.42578125" style="49" customWidth="1"/>
    <col min="13321" max="13568" width="9.140625" style="49"/>
    <col min="13569" max="13569" width="14" style="49" customWidth="1"/>
    <col min="13570" max="13570" width="14.85546875" style="49" customWidth="1"/>
    <col min="13571" max="13575" width="9.140625" style="49"/>
    <col min="13576" max="13576" width="13.42578125" style="49" customWidth="1"/>
    <col min="13577" max="13824" width="9.140625" style="49"/>
    <col min="13825" max="13825" width="14" style="49" customWidth="1"/>
    <col min="13826" max="13826" width="14.85546875" style="49" customWidth="1"/>
    <col min="13827" max="13831" width="9.140625" style="49"/>
    <col min="13832" max="13832" width="13.42578125" style="49" customWidth="1"/>
    <col min="13833" max="14080" width="9.140625" style="49"/>
    <col min="14081" max="14081" width="14" style="49" customWidth="1"/>
    <col min="14082" max="14082" width="14.85546875" style="49" customWidth="1"/>
    <col min="14083" max="14087" width="9.140625" style="49"/>
    <col min="14088" max="14088" width="13.42578125" style="49" customWidth="1"/>
    <col min="14089" max="14336" width="9.140625" style="49"/>
    <col min="14337" max="14337" width="14" style="49" customWidth="1"/>
    <col min="14338" max="14338" width="14.85546875" style="49" customWidth="1"/>
    <col min="14339" max="14343" width="9.140625" style="49"/>
    <col min="14344" max="14344" width="13.42578125" style="49" customWidth="1"/>
    <col min="14345" max="14592" width="9.140625" style="49"/>
    <col min="14593" max="14593" width="14" style="49" customWidth="1"/>
    <col min="14594" max="14594" width="14.85546875" style="49" customWidth="1"/>
    <col min="14595" max="14599" width="9.140625" style="49"/>
    <col min="14600" max="14600" width="13.42578125" style="49" customWidth="1"/>
    <col min="14601" max="14848" width="9.140625" style="49"/>
    <col min="14849" max="14849" width="14" style="49" customWidth="1"/>
    <col min="14850" max="14850" width="14.85546875" style="49" customWidth="1"/>
    <col min="14851" max="14855" width="9.140625" style="49"/>
    <col min="14856" max="14856" width="13.42578125" style="49" customWidth="1"/>
    <col min="14857" max="15104" width="9.140625" style="49"/>
    <col min="15105" max="15105" width="14" style="49" customWidth="1"/>
    <col min="15106" max="15106" width="14.85546875" style="49" customWidth="1"/>
    <col min="15107" max="15111" width="9.140625" style="49"/>
    <col min="15112" max="15112" width="13.42578125" style="49" customWidth="1"/>
    <col min="15113" max="15360" width="9.140625" style="49"/>
    <col min="15361" max="15361" width="14" style="49" customWidth="1"/>
    <col min="15362" max="15362" width="14.85546875" style="49" customWidth="1"/>
    <col min="15363" max="15367" width="9.140625" style="49"/>
    <col min="15368" max="15368" width="13.42578125" style="49" customWidth="1"/>
    <col min="15369" max="15616" width="9.140625" style="49"/>
    <col min="15617" max="15617" width="14" style="49" customWidth="1"/>
    <col min="15618" max="15618" width="14.85546875" style="49" customWidth="1"/>
    <col min="15619" max="15623" width="9.140625" style="49"/>
    <col min="15624" max="15624" width="13.42578125" style="49" customWidth="1"/>
    <col min="15625" max="15872" width="9.140625" style="49"/>
    <col min="15873" max="15873" width="14" style="49" customWidth="1"/>
    <col min="15874" max="15874" width="14.85546875" style="49" customWidth="1"/>
    <col min="15875" max="15879" width="9.140625" style="49"/>
    <col min="15880" max="15880" width="13.42578125" style="49" customWidth="1"/>
    <col min="15881" max="16128" width="9.140625" style="49"/>
    <col min="16129" max="16129" width="14" style="49" customWidth="1"/>
    <col min="16130" max="16130" width="14.85546875" style="49" customWidth="1"/>
    <col min="16131" max="16135" width="9.140625" style="49"/>
    <col min="16136" max="16136" width="13.42578125" style="49" customWidth="1"/>
    <col min="16137" max="16384" width="9.140625" style="49"/>
  </cols>
  <sheetData>
    <row r="1" spans="1:8" ht="19.5" customHeight="1">
      <c r="A1" s="77" t="s">
        <v>259</v>
      </c>
    </row>
    <row r="2" spans="1:8" ht="19.5" customHeight="1">
      <c r="A2" s="49" t="s">
        <v>260</v>
      </c>
    </row>
    <row r="3" spans="1:8" ht="19.5" customHeight="1">
      <c r="A3" s="49" t="s">
        <v>261</v>
      </c>
    </row>
    <row r="5" spans="1:8" ht="19.5" customHeight="1">
      <c r="A5" s="77" t="s">
        <v>262</v>
      </c>
    </row>
    <row r="6" spans="1:8" ht="19.5" customHeight="1">
      <c r="A6" s="78"/>
      <c r="B6" s="79" t="s">
        <v>263</v>
      </c>
      <c r="C6" s="79" t="s">
        <v>264</v>
      </c>
      <c r="D6" s="79" t="s">
        <v>265</v>
      </c>
      <c r="E6" s="79" t="s">
        <v>266</v>
      </c>
      <c r="F6" s="79" t="s">
        <v>267</v>
      </c>
      <c r="G6" s="79" t="s">
        <v>268</v>
      </c>
      <c r="H6" s="79" t="s">
        <v>269</v>
      </c>
    </row>
    <row r="7" spans="1:8" s="82" customFormat="1" ht="19.5" customHeight="1">
      <c r="A7" s="80">
        <v>1</v>
      </c>
      <c r="B7" s="158" t="s">
        <v>89</v>
      </c>
      <c r="C7" s="81" t="s">
        <v>270</v>
      </c>
      <c r="D7" s="81" t="s">
        <v>271</v>
      </c>
      <c r="E7" s="158" t="s">
        <v>272</v>
      </c>
      <c r="F7" s="158"/>
      <c r="G7" s="158"/>
      <c r="H7" s="159" t="s">
        <v>273</v>
      </c>
    </row>
    <row r="8" spans="1:8" s="82" customFormat="1" ht="19.5" customHeight="1">
      <c r="A8" s="80">
        <v>2</v>
      </c>
      <c r="B8" s="158"/>
      <c r="C8" s="158" t="s">
        <v>274</v>
      </c>
      <c r="D8" s="158"/>
      <c r="E8" s="81" t="s">
        <v>275</v>
      </c>
      <c r="F8" s="81" t="s">
        <v>276</v>
      </c>
      <c r="G8" s="81" t="s">
        <v>277</v>
      </c>
      <c r="H8" s="159"/>
    </row>
    <row r="9" spans="1:8" ht="19.5" customHeight="1">
      <c r="A9" s="80">
        <v>3</v>
      </c>
      <c r="B9" s="47" t="s">
        <v>278</v>
      </c>
      <c r="C9" s="83">
        <v>66</v>
      </c>
      <c r="D9" s="83">
        <v>95</v>
      </c>
      <c r="E9" s="83" t="s">
        <v>279</v>
      </c>
      <c r="F9" s="83"/>
      <c r="G9" s="83"/>
      <c r="H9" s="83" t="s">
        <v>280</v>
      </c>
    </row>
    <row r="10" spans="1:8" ht="19.5" customHeight="1">
      <c r="A10" s="80">
        <v>4</v>
      </c>
      <c r="B10" s="47" t="s">
        <v>281</v>
      </c>
      <c r="C10" s="83">
        <v>78</v>
      </c>
      <c r="D10" s="83">
        <v>85</v>
      </c>
      <c r="E10" s="83" t="s">
        <v>282</v>
      </c>
      <c r="F10" s="83" t="s">
        <v>283</v>
      </c>
      <c r="G10" s="83" t="s">
        <v>284</v>
      </c>
      <c r="H10" s="83"/>
    </row>
    <row r="11" spans="1:8" ht="19.5" customHeight="1">
      <c r="A11" s="80">
        <v>5</v>
      </c>
      <c r="B11" s="47" t="s">
        <v>285</v>
      </c>
      <c r="C11" s="83">
        <v>98</v>
      </c>
      <c r="D11" s="83">
        <v>55</v>
      </c>
      <c r="E11" s="83" t="s">
        <v>282</v>
      </c>
      <c r="F11" s="83" t="s">
        <v>286</v>
      </c>
      <c r="G11" s="83" t="s">
        <v>287</v>
      </c>
      <c r="H11" s="83" t="s">
        <v>280</v>
      </c>
    </row>
    <row r="12" spans="1:8" ht="19.5" customHeight="1">
      <c r="A12" s="80">
        <v>6</v>
      </c>
      <c r="B12" s="47" t="s">
        <v>288</v>
      </c>
      <c r="C12" s="83"/>
      <c r="D12" s="83"/>
      <c r="E12" s="83"/>
      <c r="F12" s="83"/>
      <c r="G12" s="83"/>
      <c r="H12" s="83"/>
    </row>
    <row r="13" spans="1:8" ht="19.5" customHeight="1">
      <c r="B13" s="84"/>
      <c r="C13" s="85"/>
      <c r="D13" s="85"/>
      <c r="E13" s="85"/>
      <c r="F13" s="85"/>
      <c r="G13" s="85"/>
      <c r="H13" s="85"/>
    </row>
    <row r="14" spans="1:8" ht="19.5" customHeight="1">
      <c r="A14" s="86" t="s">
        <v>289</v>
      </c>
    </row>
    <row r="15" spans="1:8" ht="19.5" customHeight="1">
      <c r="B15" s="49" t="s">
        <v>290</v>
      </c>
    </row>
    <row r="17" spans="1:9" ht="19.5" customHeight="1">
      <c r="A17" s="77" t="s">
        <v>291</v>
      </c>
    </row>
    <row r="18" spans="1:9" ht="19.5" customHeight="1">
      <c r="B18" s="49" t="s">
        <v>292</v>
      </c>
    </row>
    <row r="19" spans="1:9" ht="19.5" customHeight="1">
      <c r="B19" s="156" t="s">
        <v>293</v>
      </c>
      <c r="C19" s="156"/>
      <c r="D19" s="156"/>
      <c r="E19" s="156"/>
      <c r="F19" s="157" t="s">
        <v>294</v>
      </c>
      <c r="G19" s="157"/>
      <c r="H19" s="157"/>
    </row>
    <row r="20" spans="1:9" ht="19.5" customHeight="1">
      <c r="B20" s="156" t="s">
        <v>295</v>
      </c>
      <c r="C20" s="156"/>
      <c r="D20" s="156"/>
      <c r="E20" s="156"/>
      <c r="F20" s="49" t="s">
        <v>296</v>
      </c>
    </row>
    <row r="22" spans="1:9" ht="19.5" customHeight="1">
      <c r="A22" s="86" t="s">
        <v>297</v>
      </c>
    </row>
    <row r="23" spans="1:9" ht="19.5" customHeight="1">
      <c r="B23" s="49" t="s">
        <v>298</v>
      </c>
    </row>
    <row r="25" spans="1:9" ht="19.5" customHeight="1">
      <c r="A25" s="77" t="s">
        <v>291</v>
      </c>
    </row>
    <row r="26" spans="1:9" ht="19.5" customHeight="1">
      <c r="B26" s="49" t="s">
        <v>299</v>
      </c>
    </row>
    <row r="27" spans="1:9" ht="19.5" customHeight="1">
      <c r="B27" s="156" t="s">
        <v>293</v>
      </c>
      <c r="C27" s="156"/>
      <c r="D27" s="156"/>
      <c r="E27" s="156"/>
      <c r="F27" s="157" t="s">
        <v>300</v>
      </c>
      <c r="G27" s="157"/>
      <c r="H27" s="157"/>
      <c r="I27" s="157"/>
    </row>
    <row r="28" spans="1:9" ht="19.5" customHeight="1">
      <c r="B28" s="156" t="s">
        <v>295</v>
      </c>
      <c r="C28" s="156"/>
      <c r="D28" s="156"/>
      <c r="E28" s="156"/>
      <c r="F28" s="49" t="s">
        <v>301</v>
      </c>
    </row>
  </sheetData>
  <mergeCells count="10">
    <mergeCell ref="B20:E20"/>
    <mergeCell ref="B27:E27"/>
    <mergeCell ref="F27:I27"/>
    <mergeCell ref="B28:E28"/>
    <mergeCell ref="B7:B8"/>
    <mergeCell ref="E7:G7"/>
    <mergeCell ref="H7:H8"/>
    <mergeCell ref="C8:D8"/>
    <mergeCell ref="B19:E19"/>
    <mergeCell ref="F19:H19"/>
  </mergeCells>
  <pageMargins left="0.7" right="0.7" top="0.75" bottom="0.75" header="0.3" footer="0.3"/>
  <pageSetup paperSize="9" orientation="portrait" horizontalDpi="150" verticalDpi="15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Munka12"/>
  <dimension ref="A1:J43"/>
  <sheetViews>
    <sheetView topLeftCell="A19" workbookViewId="0">
      <selection activeCell="C31" sqref="C31"/>
    </sheetView>
  </sheetViews>
  <sheetFormatPr defaultRowHeight="12.75"/>
  <cols>
    <col min="1" max="1" width="16" bestFit="1" customWidth="1"/>
    <col min="2" max="2" width="7.42578125" bestFit="1" customWidth="1"/>
    <col min="3" max="3" width="16.42578125" bestFit="1" customWidth="1"/>
    <col min="4" max="4" width="7.140625" bestFit="1" customWidth="1"/>
    <col min="6" max="6" width="8.85546875" bestFit="1" customWidth="1"/>
    <col min="7" max="7" width="15.28515625" bestFit="1" customWidth="1"/>
    <col min="8" max="8" width="11.140625" bestFit="1" customWidth="1"/>
    <col min="9" max="9" width="9.85546875" bestFit="1" customWidth="1"/>
    <col min="257" max="257" width="16" bestFit="1" customWidth="1"/>
    <col min="258" max="258" width="7.42578125" bestFit="1" customWidth="1"/>
    <col min="259" max="259" width="16.42578125" bestFit="1" customWidth="1"/>
    <col min="260" max="260" width="7.140625" bestFit="1" customWidth="1"/>
    <col min="262" max="262" width="8.85546875" bestFit="1" customWidth="1"/>
    <col min="263" max="263" width="15.28515625" bestFit="1" customWidth="1"/>
    <col min="264" max="264" width="11.140625" bestFit="1" customWidth="1"/>
    <col min="265" max="265" width="9.85546875" bestFit="1" customWidth="1"/>
    <col min="513" max="513" width="16" bestFit="1" customWidth="1"/>
    <col min="514" max="514" width="7.42578125" bestFit="1" customWidth="1"/>
    <col min="515" max="515" width="16.42578125" bestFit="1" customWidth="1"/>
    <col min="516" max="516" width="7.140625" bestFit="1" customWidth="1"/>
    <col min="518" max="518" width="8.85546875" bestFit="1" customWidth="1"/>
    <col min="519" max="519" width="15.28515625" bestFit="1" customWidth="1"/>
    <col min="520" max="520" width="11.140625" bestFit="1" customWidth="1"/>
    <col min="521" max="521" width="9.85546875" bestFit="1" customWidth="1"/>
    <col min="769" max="769" width="16" bestFit="1" customWidth="1"/>
    <col min="770" max="770" width="7.42578125" bestFit="1" customWidth="1"/>
    <col min="771" max="771" width="16.42578125" bestFit="1" customWidth="1"/>
    <col min="772" max="772" width="7.140625" bestFit="1" customWidth="1"/>
    <col min="774" max="774" width="8.85546875" bestFit="1" customWidth="1"/>
    <col min="775" max="775" width="15.28515625" bestFit="1" customWidth="1"/>
    <col min="776" max="776" width="11.140625" bestFit="1" customWidth="1"/>
    <col min="777" max="777" width="9.85546875" bestFit="1" customWidth="1"/>
    <col min="1025" max="1025" width="16" bestFit="1" customWidth="1"/>
    <col min="1026" max="1026" width="7.42578125" bestFit="1" customWidth="1"/>
    <col min="1027" max="1027" width="16.42578125" bestFit="1" customWidth="1"/>
    <col min="1028" max="1028" width="7.140625" bestFit="1" customWidth="1"/>
    <col min="1030" max="1030" width="8.85546875" bestFit="1" customWidth="1"/>
    <col min="1031" max="1031" width="15.28515625" bestFit="1" customWidth="1"/>
    <col min="1032" max="1032" width="11.140625" bestFit="1" customWidth="1"/>
    <col min="1033" max="1033" width="9.85546875" bestFit="1" customWidth="1"/>
    <col min="1281" max="1281" width="16" bestFit="1" customWidth="1"/>
    <col min="1282" max="1282" width="7.42578125" bestFit="1" customWidth="1"/>
    <col min="1283" max="1283" width="16.42578125" bestFit="1" customWidth="1"/>
    <col min="1284" max="1284" width="7.140625" bestFit="1" customWidth="1"/>
    <col min="1286" max="1286" width="8.85546875" bestFit="1" customWidth="1"/>
    <col min="1287" max="1287" width="15.28515625" bestFit="1" customWidth="1"/>
    <col min="1288" max="1288" width="11.140625" bestFit="1" customWidth="1"/>
    <col min="1289" max="1289" width="9.85546875" bestFit="1" customWidth="1"/>
    <col min="1537" max="1537" width="16" bestFit="1" customWidth="1"/>
    <col min="1538" max="1538" width="7.42578125" bestFit="1" customWidth="1"/>
    <col min="1539" max="1539" width="16.42578125" bestFit="1" customWidth="1"/>
    <col min="1540" max="1540" width="7.140625" bestFit="1" customWidth="1"/>
    <col min="1542" max="1542" width="8.85546875" bestFit="1" customWidth="1"/>
    <col min="1543" max="1543" width="15.28515625" bestFit="1" customWidth="1"/>
    <col min="1544" max="1544" width="11.140625" bestFit="1" customWidth="1"/>
    <col min="1545" max="1545" width="9.85546875" bestFit="1" customWidth="1"/>
    <col min="1793" max="1793" width="16" bestFit="1" customWidth="1"/>
    <col min="1794" max="1794" width="7.42578125" bestFit="1" customWidth="1"/>
    <col min="1795" max="1795" width="16.42578125" bestFit="1" customWidth="1"/>
    <col min="1796" max="1796" width="7.140625" bestFit="1" customWidth="1"/>
    <col min="1798" max="1798" width="8.85546875" bestFit="1" customWidth="1"/>
    <col min="1799" max="1799" width="15.28515625" bestFit="1" customWidth="1"/>
    <col min="1800" max="1800" width="11.140625" bestFit="1" customWidth="1"/>
    <col min="1801" max="1801" width="9.85546875" bestFit="1" customWidth="1"/>
    <col min="2049" max="2049" width="16" bestFit="1" customWidth="1"/>
    <col min="2050" max="2050" width="7.42578125" bestFit="1" customWidth="1"/>
    <col min="2051" max="2051" width="16.42578125" bestFit="1" customWidth="1"/>
    <col min="2052" max="2052" width="7.140625" bestFit="1" customWidth="1"/>
    <col min="2054" max="2054" width="8.85546875" bestFit="1" customWidth="1"/>
    <col min="2055" max="2055" width="15.28515625" bestFit="1" customWidth="1"/>
    <col min="2056" max="2056" width="11.140625" bestFit="1" customWidth="1"/>
    <col min="2057" max="2057" width="9.85546875" bestFit="1" customWidth="1"/>
    <col min="2305" max="2305" width="16" bestFit="1" customWidth="1"/>
    <col min="2306" max="2306" width="7.42578125" bestFit="1" customWidth="1"/>
    <col min="2307" max="2307" width="16.42578125" bestFit="1" customWidth="1"/>
    <col min="2308" max="2308" width="7.140625" bestFit="1" customWidth="1"/>
    <col min="2310" max="2310" width="8.85546875" bestFit="1" customWidth="1"/>
    <col min="2311" max="2311" width="15.28515625" bestFit="1" customWidth="1"/>
    <col min="2312" max="2312" width="11.140625" bestFit="1" customWidth="1"/>
    <col min="2313" max="2313" width="9.85546875" bestFit="1" customWidth="1"/>
    <col min="2561" max="2561" width="16" bestFit="1" customWidth="1"/>
    <col min="2562" max="2562" width="7.42578125" bestFit="1" customWidth="1"/>
    <col min="2563" max="2563" width="16.42578125" bestFit="1" customWidth="1"/>
    <col min="2564" max="2564" width="7.140625" bestFit="1" customWidth="1"/>
    <col min="2566" max="2566" width="8.85546875" bestFit="1" customWidth="1"/>
    <col min="2567" max="2567" width="15.28515625" bestFit="1" customWidth="1"/>
    <col min="2568" max="2568" width="11.140625" bestFit="1" customWidth="1"/>
    <col min="2569" max="2569" width="9.85546875" bestFit="1" customWidth="1"/>
    <col min="2817" max="2817" width="16" bestFit="1" customWidth="1"/>
    <col min="2818" max="2818" width="7.42578125" bestFit="1" customWidth="1"/>
    <col min="2819" max="2819" width="16.42578125" bestFit="1" customWidth="1"/>
    <col min="2820" max="2820" width="7.140625" bestFit="1" customWidth="1"/>
    <col min="2822" max="2822" width="8.85546875" bestFit="1" customWidth="1"/>
    <col min="2823" max="2823" width="15.28515625" bestFit="1" customWidth="1"/>
    <col min="2824" max="2824" width="11.140625" bestFit="1" customWidth="1"/>
    <col min="2825" max="2825" width="9.85546875" bestFit="1" customWidth="1"/>
    <col min="3073" max="3073" width="16" bestFit="1" customWidth="1"/>
    <col min="3074" max="3074" width="7.42578125" bestFit="1" customWidth="1"/>
    <col min="3075" max="3075" width="16.42578125" bestFit="1" customWidth="1"/>
    <col min="3076" max="3076" width="7.140625" bestFit="1" customWidth="1"/>
    <col min="3078" max="3078" width="8.85546875" bestFit="1" customWidth="1"/>
    <col min="3079" max="3079" width="15.28515625" bestFit="1" customWidth="1"/>
    <col min="3080" max="3080" width="11.140625" bestFit="1" customWidth="1"/>
    <col min="3081" max="3081" width="9.85546875" bestFit="1" customWidth="1"/>
    <col min="3329" max="3329" width="16" bestFit="1" customWidth="1"/>
    <col min="3330" max="3330" width="7.42578125" bestFit="1" customWidth="1"/>
    <col min="3331" max="3331" width="16.42578125" bestFit="1" customWidth="1"/>
    <col min="3332" max="3332" width="7.140625" bestFit="1" customWidth="1"/>
    <col min="3334" max="3334" width="8.85546875" bestFit="1" customWidth="1"/>
    <col min="3335" max="3335" width="15.28515625" bestFit="1" customWidth="1"/>
    <col min="3336" max="3336" width="11.140625" bestFit="1" customWidth="1"/>
    <col min="3337" max="3337" width="9.85546875" bestFit="1" customWidth="1"/>
    <col min="3585" max="3585" width="16" bestFit="1" customWidth="1"/>
    <col min="3586" max="3586" width="7.42578125" bestFit="1" customWidth="1"/>
    <col min="3587" max="3587" width="16.42578125" bestFit="1" customWidth="1"/>
    <col min="3588" max="3588" width="7.140625" bestFit="1" customWidth="1"/>
    <col min="3590" max="3590" width="8.85546875" bestFit="1" customWidth="1"/>
    <col min="3591" max="3591" width="15.28515625" bestFit="1" customWidth="1"/>
    <col min="3592" max="3592" width="11.140625" bestFit="1" customWidth="1"/>
    <col min="3593" max="3593" width="9.85546875" bestFit="1" customWidth="1"/>
    <col min="3841" max="3841" width="16" bestFit="1" customWidth="1"/>
    <col min="3842" max="3842" width="7.42578125" bestFit="1" customWidth="1"/>
    <col min="3843" max="3843" width="16.42578125" bestFit="1" customWidth="1"/>
    <col min="3844" max="3844" width="7.140625" bestFit="1" customWidth="1"/>
    <col min="3846" max="3846" width="8.85546875" bestFit="1" customWidth="1"/>
    <col min="3847" max="3847" width="15.28515625" bestFit="1" customWidth="1"/>
    <col min="3848" max="3848" width="11.140625" bestFit="1" customWidth="1"/>
    <col min="3849" max="3849" width="9.85546875" bestFit="1" customWidth="1"/>
    <col min="4097" max="4097" width="16" bestFit="1" customWidth="1"/>
    <col min="4098" max="4098" width="7.42578125" bestFit="1" customWidth="1"/>
    <col min="4099" max="4099" width="16.42578125" bestFit="1" customWidth="1"/>
    <col min="4100" max="4100" width="7.140625" bestFit="1" customWidth="1"/>
    <col min="4102" max="4102" width="8.85546875" bestFit="1" customWidth="1"/>
    <col min="4103" max="4103" width="15.28515625" bestFit="1" customWidth="1"/>
    <col min="4104" max="4104" width="11.140625" bestFit="1" customWidth="1"/>
    <col min="4105" max="4105" width="9.85546875" bestFit="1" customWidth="1"/>
    <col min="4353" max="4353" width="16" bestFit="1" customWidth="1"/>
    <col min="4354" max="4354" width="7.42578125" bestFit="1" customWidth="1"/>
    <col min="4355" max="4355" width="16.42578125" bestFit="1" customWidth="1"/>
    <col min="4356" max="4356" width="7.140625" bestFit="1" customWidth="1"/>
    <col min="4358" max="4358" width="8.85546875" bestFit="1" customWidth="1"/>
    <col min="4359" max="4359" width="15.28515625" bestFit="1" customWidth="1"/>
    <col min="4360" max="4360" width="11.140625" bestFit="1" customWidth="1"/>
    <col min="4361" max="4361" width="9.85546875" bestFit="1" customWidth="1"/>
    <col min="4609" max="4609" width="16" bestFit="1" customWidth="1"/>
    <col min="4610" max="4610" width="7.42578125" bestFit="1" customWidth="1"/>
    <col min="4611" max="4611" width="16.42578125" bestFit="1" customWidth="1"/>
    <col min="4612" max="4612" width="7.140625" bestFit="1" customWidth="1"/>
    <col min="4614" max="4614" width="8.85546875" bestFit="1" customWidth="1"/>
    <col min="4615" max="4615" width="15.28515625" bestFit="1" customWidth="1"/>
    <col min="4616" max="4616" width="11.140625" bestFit="1" customWidth="1"/>
    <col min="4617" max="4617" width="9.85546875" bestFit="1" customWidth="1"/>
    <col min="4865" max="4865" width="16" bestFit="1" customWidth="1"/>
    <col min="4866" max="4866" width="7.42578125" bestFit="1" customWidth="1"/>
    <col min="4867" max="4867" width="16.42578125" bestFit="1" customWidth="1"/>
    <col min="4868" max="4868" width="7.140625" bestFit="1" customWidth="1"/>
    <col min="4870" max="4870" width="8.85546875" bestFit="1" customWidth="1"/>
    <col min="4871" max="4871" width="15.28515625" bestFit="1" customWidth="1"/>
    <col min="4872" max="4872" width="11.140625" bestFit="1" customWidth="1"/>
    <col min="4873" max="4873" width="9.85546875" bestFit="1" customWidth="1"/>
    <col min="5121" max="5121" width="16" bestFit="1" customWidth="1"/>
    <col min="5122" max="5122" width="7.42578125" bestFit="1" customWidth="1"/>
    <col min="5123" max="5123" width="16.42578125" bestFit="1" customWidth="1"/>
    <col min="5124" max="5124" width="7.140625" bestFit="1" customWidth="1"/>
    <col min="5126" max="5126" width="8.85546875" bestFit="1" customWidth="1"/>
    <col min="5127" max="5127" width="15.28515625" bestFit="1" customWidth="1"/>
    <col min="5128" max="5128" width="11.140625" bestFit="1" customWidth="1"/>
    <col min="5129" max="5129" width="9.85546875" bestFit="1" customWidth="1"/>
    <col min="5377" max="5377" width="16" bestFit="1" customWidth="1"/>
    <col min="5378" max="5378" width="7.42578125" bestFit="1" customWidth="1"/>
    <col min="5379" max="5379" width="16.42578125" bestFit="1" customWidth="1"/>
    <col min="5380" max="5380" width="7.140625" bestFit="1" customWidth="1"/>
    <col min="5382" max="5382" width="8.85546875" bestFit="1" customWidth="1"/>
    <col min="5383" max="5383" width="15.28515625" bestFit="1" customWidth="1"/>
    <col min="5384" max="5384" width="11.140625" bestFit="1" customWidth="1"/>
    <col min="5385" max="5385" width="9.85546875" bestFit="1" customWidth="1"/>
    <col min="5633" max="5633" width="16" bestFit="1" customWidth="1"/>
    <col min="5634" max="5634" width="7.42578125" bestFit="1" customWidth="1"/>
    <col min="5635" max="5635" width="16.42578125" bestFit="1" customWidth="1"/>
    <col min="5636" max="5636" width="7.140625" bestFit="1" customWidth="1"/>
    <col min="5638" max="5638" width="8.85546875" bestFit="1" customWidth="1"/>
    <col min="5639" max="5639" width="15.28515625" bestFit="1" customWidth="1"/>
    <col min="5640" max="5640" width="11.140625" bestFit="1" customWidth="1"/>
    <col min="5641" max="5641" width="9.85546875" bestFit="1" customWidth="1"/>
    <col min="5889" max="5889" width="16" bestFit="1" customWidth="1"/>
    <col min="5890" max="5890" width="7.42578125" bestFit="1" customWidth="1"/>
    <col min="5891" max="5891" width="16.42578125" bestFit="1" customWidth="1"/>
    <col min="5892" max="5892" width="7.140625" bestFit="1" customWidth="1"/>
    <col min="5894" max="5894" width="8.85546875" bestFit="1" customWidth="1"/>
    <col min="5895" max="5895" width="15.28515625" bestFit="1" customWidth="1"/>
    <col min="5896" max="5896" width="11.140625" bestFit="1" customWidth="1"/>
    <col min="5897" max="5897" width="9.85546875" bestFit="1" customWidth="1"/>
    <col min="6145" max="6145" width="16" bestFit="1" customWidth="1"/>
    <col min="6146" max="6146" width="7.42578125" bestFit="1" customWidth="1"/>
    <col min="6147" max="6147" width="16.42578125" bestFit="1" customWidth="1"/>
    <col min="6148" max="6148" width="7.140625" bestFit="1" customWidth="1"/>
    <col min="6150" max="6150" width="8.85546875" bestFit="1" customWidth="1"/>
    <col min="6151" max="6151" width="15.28515625" bestFit="1" customWidth="1"/>
    <col min="6152" max="6152" width="11.140625" bestFit="1" customWidth="1"/>
    <col min="6153" max="6153" width="9.85546875" bestFit="1" customWidth="1"/>
    <col min="6401" max="6401" width="16" bestFit="1" customWidth="1"/>
    <col min="6402" max="6402" width="7.42578125" bestFit="1" customWidth="1"/>
    <col min="6403" max="6403" width="16.42578125" bestFit="1" customWidth="1"/>
    <col min="6404" max="6404" width="7.140625" bestFit="1" customWidth="1"/>
    <col min="6406" max="6406" width="8.85546875" bestFit="1" customWidth="1"/>
    <col min="6407" max="6407" width="15.28515625" bestFit="1" customWidth="1"/>
    <col min="6408" max="6408" width="11.140625" bestFit="1" customWidth="1"/>
    <col min="6409" max="6409" width="9.85546875" bestFit="1" customWidth="1"/>
    <col min="6657" max="6657" width="16" bestFit="1" customWidth="1"/>
    <col min="6658" max="6658" width="7.42578125" bestFit="1" customWidth="1"/>
    <col min="6659" max="6659" width="16.42578125" bestFit="1" customWidth="1"/>
    <col min="6660" max="6660" width="7.140625" bestFit="1" customWidth="1"/>
    <col min="6662" max="6662" width="8.85546875" bestFit="1" customWidth="1"/>
    <col min="6663" max="6663" width="15.28515625" bestFit="1" customWidth="1"/>
    <col min="6664" max="6664" width="11.140625" bestFit="1" customWidth="1"/>
    <col min="6665" max="6665" width="9.85546875" bestFit="1" customWidth="1"/>
    <col min="6913" max="6913" width="16" bestFit="1" customWidth="1"/>
    <col min="6914" max="6914" width="7.42578125" bestFit="1" customWidth="1"/>
    <col min="6915" max="6915" width="16.42578125" bestFit="1" customWidth="1"/>
    <col min="6916" max="6916" width="7.140625" bestFit="1" customWidth="1"/>
    <col min="6918" max="6918" width="8.85546875" bestFit="1" customWidth="1"/>
    <col min="6919" max="6919" width="15.28515625" bestFit="1" customWidth="1"/>
    <col min="6920" max="6920" width="11.140625" bestFit="1" customWidth="1"/>
    <col min="6921" max="6921" width="9.85546875" bestFit="1" customWidth="1"/>
    <col min="7169" max="7169" width="16" bestFit="1" customWidth="1"/>
    <col min="7170" max="7170" width="7.42578125" bestFit="1" customWidth="1"/>
    <col min="7171" max="7171" width="16.42578125" bestFit="1" customWidth="1"/>
    <col min="7172" max="7172" width="7.140625" bestFit="1" customWidth="1"/>
    <col min="7174" max="7174" width="8.85546875" bestFit="1" customWidth="1"/>
    <col min="7175" max="7175" width="15.28515625" bestFit="1" customWidth="1"/>
    <col min="7176" max="7176" width="11.140625" bestFit="1" customWidth="1"/>
    <col min="7177" max="7177" width="9.85546875" bestFit="1" customWidth="1"/>
    <col min="7425" max="7425" width="16" bestFit="1" customWidth="1"/>
    <col min="7426" max="7426" width="7.42578125" bestFit="1" customWidth="1"/>
    <col min="7427" max="7427" width="16.42578125" bestFit="1" customWidth="1"/>
    <col min="7428" max="7428" width="7.140625" bestFit="1" customWidth="1"/>
    <col min="7430" max="7430" width="8.85546875" bestFit="1" customWidth="1"/>
    <col min="7431" max="7431" width="15.28515625" bestFit="1" customWidth="1"/>
    <col min="7432" max="7432" width="11.140625" bestFit="1" customWidth="1"/>
    <col min="7433" max="7433" width="9.85546875" bestFit="1" customWidth="1"/>
    <col min="7681" max="7681" width="16" bestFit="1" customWidth="1"/>
    <col min="7682" max="7682" width="7.42578125" bestFit="1" customWidth="1"/>
    <col min="7683" max="7683" width="16.42578125" bestFit="1" customWidth="1"/>
    <col min="7684" max="7684" width="7.140625" bestFit="1" customWidth="1"/>
    <col min="7686" max="7686" width="8.85546875" bestFit="1" customWidth="1"/>
    <col min="7687" max="7687" width="15.28515625" bestFit="1" customWidth="1"/>
    <col min="7688" max="7688" width="11.140625" bestFit="1" customWidth="1"/>
    <col min="7689" max="7689" width="9.85546875" bestFit="1" customWidth="1"/>
    <col min="7937" max="7937" width="16" bestFit="1" customWidth="1"/>
    <col min="7938" max="7938" width="7.42578125" bestFit="1" customWidth="1"/>
    <col min="7939" max="7939" width="16.42578125" bestFit="1" customWidth="1"/>
    <col min="7940" max="7940" width="7.140625" bestFit="1" customWidth="1"/>
    <col min="7942" max="7942" width="8.85546875" bestFit="1" customWidth="1"/>
    <col min="7943" max="7943" width="15.28515625" bestFit="1" customWidth="1"/>
    <col min="7944" max="7944" width="11.140625" bestFit="1" customWidth="1"/>
    <col min="7945" max="7945" width="9.85546875" bestFit="1" customWidth="1"/>
    <col min="8193" max="8193" width="16" bestFit="1" customWidth="1"/>
    <col min="8194" max="8194" width="7.42578125" bestFit="1" customWidth="1"/>
    <col min="8195" max="8195" width="16.42578125" bestFit="1" customWidth="1"/>
    <col min="8196" max="8196" width="7.140625" bestFit="1" customWidth="1"/>
    <col min="8198" max="8198" width="8.85546875" bestFit="1" customWidth="1"/>
    <col min="8199" max="8199" width="15.28515625" bestFit="1" customWidth="1"/>
    <col min="8200" max="8200" width="11.140625" bestFit="1" customWidth="1"/>
    <col min="8201" max="8201" width="9.85546875" bestFit="1" customWidth="1"/>
    <col min="8449" max="8449" width="16" bestFit="1" customWidth="1"/>
    <col min="8450" max="8450" width="7.42578125" bestFit="1" customWidth="1"/>
    <col min="8451" max="8451" width="16.42578125" bestFit="1" customWidth="1"/>
    <col min="8452" max="8452" width="7.140625" bestFit="1" customWidth="1"/>
    <col min="8454" max="8454" width="8.85546875" bestFit="1" customWidth="1"/>
    <col min="8455" max="8455" width="15.28515625" bestFit="1" customWidth="1"/>
    <col min="8456" max="8456" width="11.140625" bestFit="1" customWidth="1"/>
    <col min="8457" max="8457" width="9.85546875" bestFit="1" customWidth="1"/>
    <col min="8705" max="8705" width="16" bestFit="1" customWidth="1"/>
    <col min="8706" max="8706" width="7.42578125" bestFit="1" customWidth="1"/>
    <col min="8707" max="8707" width="16.42578125" bestFit="1" customWidth="1"/>
    <col min="8708" max="8708" width="7.140625" bestFit="1" customWidth="1"/>
    <col min="8710" max="8710" width="8.85546875" bestFit="1" customWidth="1"/>
    <col min="8711" max="8711" width="15.28515625" bestFit="1" customWidth="1"/>
    <col min="8712" max="8712" width="11.140625" bestFit="1" customWidth="1"/>
    <col min="8713" max="8713" width="9.85546875" bestFit="1" customWidth="1"/>
    <col min="8961" max="8961" width="16" bestFit="1" customWidth="1"/>
    <col min="8962" max="8962" width="7.42578125" bestFit="1" customWidth="1"/>
    <col min="8963" max="8963" width="16.42578125" bestFit="1" customWidth="1"/>
    <col min="8964" max="8964" width="7.140625" bestFit="1" customWidth="1"/>
    <col min="8966" max="8966" width="8.85546875" bestFit="1" customWidth="1"/>
    <col min="8967" max="8967" width="15.28515625" bestFit="1" customWidth="1"/>
    <col min="8968" max="8968" width="11.140625" bestFit="1" customWidth="1"/>
    <col min="8969" max="8969" width="9.85546875" bestFit="1" customWidth="1"/>
    <col min="9217" max="9217" width="16" bestFit="1" customWidth="1"/>
    <col min="9218" max="9218" width="7.42578125" bestFit="1" customWidth="1"/>
    <col min="9219" max="9219" width="16.42578125" bestFit="1" customWidth="1"/>
    <col min="9220" max="9220" width="7.140625" bestFit="1" customWidth="1"/>
    <col min="9222" max="9222" width="8.85546875" bestFit="1" customWidth="1"/>
    <col min="9223" max="9223" width="15.28515625" bestFit="1" customWidth="1"/>
    <col min="9224" max="9224" width="11.140625" bestFit="1" customWidth="1"/>
    <col min="9225" max="9225" width="9.85546875" bestFit="1" customWidth="1"/>
    <col min="9473" max="9473" width="16" bestFit="1" customWidth="1"/>
    <col min="9474" max="9474" width="7.42578125" bestFit="1" customWidth="1"/>
    <col min="9475" max="9475" width="16.42578125" bestFit="1" customWidth="1"/>
    <col min="9476" max="9476" width="7.140625" bestFit="1" customWidth="1"/>
    <col min="9478" max="9478" width="8.85546875" bestFit="1" customWidth="1"/>
    <col min="9479" max="9479" width="15.28515625" bestFit="1" customWidth="1"/>
    <col min="9480" max="9480" width="11.140625" bestFit="1" customWidth="1"/>
    <col min="9481" max="9481" width="9.85546875" bestFit="1" customWidth="1"/>
    <col min="9729" max="9729" width="16" bestFit="1" customWidth="1"/>
    <col min="9730" max="9730" width="7.42578125" bestFit="1" customWidth="1"/>
    <col min="9731" max="9731" width="16.42578125" bestFit="1" customWidth="1"/>
    <col min="9732" max="9732" width="7.140625" bestFit="1" customWidth="1"/>
    <col min="9734" max="9734" width="8.85546875" bestFit="1" customWidth="1"/>
    <col min="9735" max="9735" width="15.28515625" bestFit="1" customWidth="1"/>
    <col min="9736" max="9736" width="11.140625" bestFit="1" customWidth="1"/>
    <col min="9737" max="9737" width="9.85546875" bestFit="1" customWidth="1"/>
    <col min="9985" max="9985" width="16" bestFit="1" customWidth="1"/>
    <col min="9986" max="9986" width="7.42578125" bestFit="1" customWidth="1"/>
    <col min="9987" max="9987" width="16.42578125" bestFit="1" customWidth="1"/>
    <col min="9988" max="9988" width="7.140625" bestFit="1" customWidth="1"/>
    <col min="9990" max="9990" width="8.85546875" bestFit="1" customWidth="1"/>
    <col min="9991" max="9991" width="15.28515625" bestFit="1" customWidth="1"/>
    <col min="9992" max="9992" width="11.140625" bestFit="1" customWidth="1"/>
    <col min="9993" max="9993" width="9.85546875" bestFit="1" customWidth="1"/>
    <col min="10241" max="10241" width="16" bestFit="1" customWidth="1"/>
    <col min="10242" max="10242" width="7.42578125" bestFit="1" customWidth="1"/>
    <col min="10243" max="10243" width="16.42578125" bestFit="1" customWidth="1"/>
    <col min="10244" max="10244" width="7.140625" bestFit="1" customWidth="1"/>
    <col min="10246" max="10246" width="8.85546875" bestFit="1" customWidth="1"/>
    <col min="10247" max="10247" width="15.28515625" bestFit="1" customWidth="1"/>
    <col min="10248" max="10248" width="11.140625" bestFit="1" customWidth="1"/>
    <col min="10249" max="10249" width="9.85546875" bestFit="1" customWidth="1"/>
    <col min="10497" max="10497" width="16" bestFit="1" customWidth="1"/>
    <col min="10498" max="10498" width="7.42578125" bestFit="1" customWidth="1"/>
    <col min="10499" max="10499" width="16.42578125" bestFit="1" customWidth="1"/>
    <col min="10500" max="10500" width="7.140625" bestFit="1" customWidth="1"/>
    <col min="10502" max="10502" width="8.85546875" bestFit="1" customWidth="1"/>
    <col min="10503" max="10503" width="15.28515625" bestFit="1" customWidth="1"/>
    <col min="10504" max="10504" width="11.140625" bestFit="1" customWidth="1"/>
    <col min="10505" max="10505" width="9.85546875" bestFit="1" customWidth="1"/>
    <col min="10753" max="10753" width="16" bestFit="1" customWidth="1"/>
    <col min="10754" max="10754" width="7.42578125" bestFit="1" customWidth="1"/>
    <col min="10755" max="10755" width="16.42578125" bestFit="1" customWidth="1"/>
    <col min="10756" max="10756" width="7.140625" bestFit="1" customWidth="1"/>
    <col min="10758" max="10758" width="8.85546875" bestFit="1" customWidth="1"/>
    <col min="10759" max="10759" width="15.28515625" bestFit="1" customWidth="1"/>
    <col min="10760" max="10760" width="11.140625" bestFit="1" customWidth="1"/>
    <col min="10761" max="10761" width="9.85546875" bestFit="1" customWidth="1"/>
    <col min="11009" max="11009" width="16" bestFit="1" customWidth="1"/>
    <col min="11010" max="11010" width="7.42578125" bestFit="1" customWidth="1"/>
    <col min="11011" max="11011" width="16.42578125" bestFit="1" customWidth="1"/>
    <col min="11012" max="11012" width="7.140625" bestFit="1" customWidth="1"/>
    <col min="11014" max="11014" width="8.85546875" bestFit="1" customWidth="1"/>
    <col min="11015" max="11015" width="15.28515625" bestFit="1" customWidth="1"/>
    <col min="11016" max="11016" width="11.140625" bestFit="1" customWidth="1"/>
    <col min="11017" max="11017" width="9.85546875" bestFit="1" customWidth="1"/>
    <col min="11265" max="11265" width="16" bestFit="1" customWidth="1"/>
    <col min="11266" max="11266" width="7.42578125" bestFit="1" customWidth="1"/>
    <col min="11267" max="11267" width="16.42578125" bestFit="1" customWidth="1"/>
    <col min="11268" max="11268" width="7.140625" bestFit="1" customWidth="1"/>
    <col min="11270" max="11270" width="8.85546875" bestFit="1" customWidth="1"/>
    <col min="11271" max="11271" width="15.28515625" bestFit="1" customWidth="1"/>
    <col min="11272" max="11272" width="11.140625" bestFit="1" customWidth="1"/>
    <col min="11273" max="11273" width="9.85546875" bestFit="1" customWidth="1"/>
    <col min="11521" max="11521" width="16" bestFit="1" customWidth="1"/>
    <col min="11522" max="11522" width="7.42578125" bestFit="1" customWidth="1"/>
    <col min="11523" max="11523" width="16.42578125" bestFit="1" customWidth="1"/>
    <col min="11524" max="11524" width="7.140625" bestFit="1" customWidth="1"/>
    <col min="11526" max="11526" width="8.85546875" bestFit="1" customWidth="1"/>
    <col min="11527" max="11527" width="15.28515625" bestFit="1" customWidth="1"/>
    <col min="11528" max="11528" width="11.140625" bestFit="1" customWidth="1"/>
    <col min="11529" max="11529" width="9.85546875" bestFit="1" customWidth="1"/>
    <col min="11777" max="11777" width="16" bestFit="1" customWidth="1"/>
    <col min="11778" max="11778" width="7.42578125" bestFit="1" customWidth="1"/>
    <col min="11779" max="11779" width="16.42578125" bestFit="1" customWidth="1"/>
    <col min="11780" max="11780" width="7.140625" bestFit="1" customWidth="1"/>
    <col min="11782" max="11782" width="8.85546875" bestFit="1" customWidth="1"/>
    <col min="11783" max="11783" width="15.28515625" bestFit="1" customWidth="1"/>
    <col min="11784" max="11784" width="11.140625" bestFit="1" customWidth="1"/>
    <col min="11785" max="11785" width="9.85546875" bestFit="1" customWidth="1"/>
    <col min="12033" max="12033" width="16" bestFit="1" customWidth="1"/>
    <col min="12034" max="12034" width="7.42578125" bestFit="1" customWidth="1"/>
    <col min="12035" max="12035" width="16.42578125" bestFit="1" customWidth="1"/>
    <col min="12036" max="12036" width="7.140625" bestFit="1" customWidth="1"/>
    <col min="12038" max="12038" width="8.85546875" bestFit="1" customWidth="1"/>
    <col min="12039" max="12039" width="15.28515625" bestFit="1" customWidth="1"/>
    <col min="12040" max="12040" width="11.140625" bestFit="1" customWidth="1"/>
    <col min="12041" max="12041" width="9.85546875" bestFit="1" customWidth="1"/>
    <col min="12289" max="12289" width="16" bestFit="1" customWidth="1"/>
    <col min="12290" max="12290" width="7.42578125" bestFit="1" customWidth="1"/>
    <col min="12291" max="12291" width="16.42578125" bestFit="1" customWidth="1"/>
    <col min="12292" max="12292" width="7.140625" bestFit="1" customWidth="1"/>
    <col min="12294" max="12294" width="8.85546875" bestFit="1" customWidth="1"/>
    <col min="12295" max="12295" width="15.28515625" bestFit="1" customWidth="1"/>
    <col min="12296" max="12296" width="11.140625" bestFit="1" customWidth="1"/>
    <col min="12297" max="12297" width="9.85546875" bestFit="1" customWidth="1"/>
    <col min="12545" max="12545" width="16" bestFit="1" customWidth="1"/>
    <col min="12546" max="12546" width="7.42578125" bestFit="1" customWidth="1"/>
    <col min="12547" max="12547" width="16.42578125" bestFit="1" customWidth="1"/>
    <col min="12548" max="12548" width="7.140625" bestFit="1" customWidth="1"/>
    <col min="12550" max="12550" width="8.85546875" bestFit="1" customWidth="1"/>
    <col min="12551" max="12551" width="15.28515625" bestFit="1" customWidth="1"/>
    <col min="12552" max="12552" width="11.140625" bestFit="1" customWidth="1"/>
    <col min="12553" max="12553" width="9.85546875" bestFit="1" customWidth="1"/>
    <col min="12801" max="12801" width="16" bestFit="1" customWidth="1"/>
    <col min="12802" max="12802" width="7.42578125" bestFit="1" customWidth="1"/>
    <col min="12803" max="12803" width="16.42578125" bestFit="1" customWidth="1"/>
    <col min="12804" max="12804" width="7.140625" bestFit="1" customWidth="1"/>
    <col min="12806" max="12806" width="8.85546875" bestFit="1" customWidth="1"/>
    <col min="12807" max="12807" width="15.28515625" bestFit="1" customWidth="1"/>
    <col min="12808" max="12808" width="11.140625" bestFit="1" customWidth="1"/>
    <col min="12809" max="12809" width="9.85546875" bestFit="1" customWidth="1"/>
    <col min="13057" max="13057" width="16" bestFit="1" customWidth="1"/>
    <col min="13058" max="13058" width="7.42578125" bestFit="1" customWidth="1"/>
    <col min="13059" max="13059" width="16.42578125" bestFit="1" customWidth="1"/>
    <col min="13060" max="13060" width="7.140625" bestFit="1" customWidth="1"/>
    <col min="13062" max="13062" width="8.85546875" bestFit="1" customWidth="1"/>
    <col min="13063" max="13063" width="15.28515625" bestFit="1" customWidth="1"/>
    <col min="13064" max="13064" width="11.140625" bestFit="1" customWidth="1"/>
    <col min="13065" max="13065" width="9.85546875" bestFit="1" customWidth="1"/>
    <col min="13313" max="13313" width="16" bestFit="1" customWidth="1"/>
    <col min="13314" max="13314" width="7.42578125" bestFit="1" customWidth="1"/>
    <col min="13315" max="13315" width="16.42578125" bestFit="1" customWidth="1"/>
    <col min="13316" max="13316" width="7.140625" bestFit="1" customWidth="1"/>
    <col min="13318" max="13318" width="8.85546875" bestFit="1" customWidth="1"/>
    <col min="13319" max="13319" width="15.28515625" bestFit="1" customWidth="1"/>
    <col min="13320" max="13320" width="11.140625" bestFit="1" customWidth="1"/>
    <col min="13321" max="13321" width="9.85546875" bestFit="1" customWidth="1"/>
    <col min="13569" max="13569" width="16" bestFit="1" customWidth="1"/>
    <col min="13570" max="13570" width="7.42578125" bestFit="1" customWidth="1"/>
    <col min="13571" max="13571" width="16.42578125" bestFit="1" customWidth="1"/>
    <col min="13572" max="13572" width="7.140625" bestFit="1" customWidth="1"/>
    <col min="13574" max="13574" width="8.85546875" bestFit="1" customWidth="1"/>
    <col min="13575" max="13575" width="15.28515625" bestFit="1" customWidth="1"/>
    <col min="13576" max="13576" width="11.140625" bestFit="1" customWidth="1"/>
    <col min="13577" max="13577" width="9.85546875" bestFit="1" customWidth="1"/>
    <col min="13825" max="13825" width="16" bestFit="1" customWidth="1"/>
    <col min="13826" max="13826" width="7.42578125" bestFit="1" customWidth="1"/>
    <col min="13827" max="13827" width="16.42578125" bestFit="1" customWidth="1"/>
    <col min="13828" max="13828" width="7.140625" bestFit="1" customWidth="1"/>
    <col min="13830" max="13830" width="8.85546875" bestFit="1" customWidth="1"/>
    <col min="13831" max="13831" width="15.28515625" bestFit="1" customWidth="1"/>
    <col min="13832" max="13832" width="11.140625" bestFit="1" customWidth="1"/>
    <col min="13833" max="13833" width="9.85546875" bestFit="1" customWidth="1"/>
    <col min="14081" max="14081" width="16" bestFit="1" customWidth="1"/>
    <col min="14082" max="14082" width="7.42578125" bestFit="1" customWidth="1"/>
    <col min="14083" max="14083" width="16.42578125" bestFit="1" customWidth="1"/>
    <col min="14084" max="14084" width="7.140625" bestFit="1" customWidth="1"/>
    <col min="14086" max="14086" width="8.85546875" bestFit="1" customWidth="1"/>
    <col min="14087" max="14087" width="15.28515625" bestFit="1" customWidth="1"/>
    <col min="14088" max="14088" width="11.140625" bestFit="1" customWidth="1"/>
    <col min="14089" max="14089" width="9.85546875" bestFit="1" customWidth="1"/>
    <col min="14337" max="14337" width="16" bestFit="1" customWidth="1"/>
    <col min="14338" max="14338" width="7.42578125" bestFit="1" customWidth="1"/>
    <col min="14339" max="14339" width="16.42578125" bestFit="1" customWidth="1"/>
    <col min="14340" max="14340" width="7.140625" bestFit="1" customWidth="1"/>
    <col min="14342" max="14342" width="8.85546875" bestFit="1" customWidth="1"/>
    <col min="14343" max="14343" width="15.28515625" bestFit="1" customWidth="1"/>
    <col min="14344" max="14344" width="11.140625" bestFit="1" customWidth="1"/>
    <col min="14345" max="14345" width="9.85546875" bestFit="1" customWidth="1"/>
    <col min="14593" max="14593" width="16" bestFit="1" customWidth="1"/>
    <col min="14594" max="14594" width="7.42578125" bestFit="1" customWidth="1"/>
    <col min="14595" max="14595" width="16.42578125" bestFit="1" customWidth="1"/>
    <col min="14596" max="14596" width="7.140625" bestFit="1" customWidth="1"/>
    <col min="14598" max="14598" width="8.85546875" bestFit="1" customWidth="1"/>
    <col min="14599" max="14599" width="15.28515625" bestFit="1" customWidth="1"/>
    <col min="14600" max="14600" width="11.140625" bestFit="1" customWidth="1"/>
    <col min="14601" max="14601" width="9.85546875" bestFit="1" customWidth="1"/>
    <col min="14849" max="14849" width="16" bestFit="1" customWidth="1"/>
    <col min="14850" max="14850" width="7.42578125" bestFit="1" customWidth="1"/>
    <col min="14851" max="14851" width="16.42578125" bestFit="1" customWidth="1"/>
    <col min="14852" max="14852" width="7.140625" bestFit="1" customWidth="1"/>
    <col min="14854" max="14854" width="8.85546875" bestFit="1" customWidth="1"/>
    <col min="14855" max="14855" width="15.28515625" bestFit="1" customWidth="1"/>
    <col min="14856" max="14856" width="11.140625" bestFit="1" customWidth="1"/>
    <col min="14857" max="14857" width="9.85546875" bestFit="1" customWidth="1"/>
    <col min="15105" max="15105" width="16" bestFit="1" customWidth="1"/>
    <col min="15106" max="15106" width="7.42578125" bestFit="1" customWidth="1"/>
    <col min="15107" max="15107" width="16.42578125" bestFit="1" customWidth="1"/>
    <col min="15108" max="15108" width="7.140625" bestFit="1" customWidth="1"/>
    <col min="15110" max="15110" width="8.85546875" bestFit="1" customWidth="1"/>
    <col min="15111" max="15111" width="15.28515625" bestFit="1" customWidth="1"/>
    <col min="15112" max="15112" width="11.140625" bestFit="1" customWidth="1"/>
    <col min="15113" max="15113" width="9.85546875" bestFit="1" customWidth="1"/>
    <col min="15361" max="15361" width="16" bestFit="1" customWidth="1"/>
    <col min="15362" max="15362" width="7.42578125" bestFit="1" customWidth="1"/>
    <col min="15363" max="15363" width="16.42578125" bestFit="1" customWidth="1"/>
    <col min="15364" max="15364" width="7.140625" bestFit="1" customWidth="1"/>
    <col min="15366" max="15366" width="8.85546875" bestFit="1" customWidth="1"/>
    <col min="15367" max="15367" width="15.28515625" bestFit="1" customWidth="1"/>
    <col min="15368" max="15368" width="11.140625" bestFit="1" customWidth="1"/>
    <col min="15369" max="15369" width="9.85546875" bestFit="1" customWidth="1"/>
    <col min="15617" max="15617" width="16" bestFit="1" customWidth="1"/>
    <col min="15618" max="15618" width="7.42578125" bestFit="1" customWidth="1"/>
    <col min="15619" max="15619" width="16.42578125" bestFit="1" customWidth="1"/>
    <col min="15620" max="15620" width="7.140625" bestFit="1" customWidth="1"/>
    <col min="15622" max="15622" width="8.85546875" bestFit="1" customWidth="1"/>
    <col min="15623" max="15623" width="15.28515625" bestFit="1" customWidth="1"/>
    <col min="15624" max="15624" width="11.140625" bestFit="1" customWidth="1"/>
    <col min="15625" max="15625" width="9.85546875" bestFit="1" customWidth="1"/>
    <col min="15873" max="15873" width="16" bestFit="1" customWidth="1"/>
    <col min="15874" max="15874" width="7.42578125" bestFit="1" customWidth="1"/>
    <col min="15875" max="15875" width="16.42578125" bestFit="1" customWidth="1"/>
    <col min="15876" max="15876" width="7.140625" bestFit="1" customWidth="1"/>
    <col min="15878" max="15878" width="8.85546875" bestFit="1" customWidth="1"/>
    <col min="15879" max="15879" width="15.28515625" bestFit="1" customWidth="1"/>
    <col min="15880" max="15880" width="11.140625" bestFit="1" customWidth="1"/>
    <col min="15881" max="15881" width="9.85546875" bestFit="1" customWidth="1"/>
    <col min="16129" max="16129" width="16" bestFit="1" customWidth="1"/>
    <col min="16130" max="16130" width="7.42578125" bestFit="1" customWidth="1"/>
    <col min="16131" max="16131" width="16.42578125" bestFit="1" customWidth="1"/>
    <col min="16132" max="16132" width="7.140625" bestFit="1" customWidth="1"/>
    <col min="16134" max="16134" width="8.85546875" bestFit="1" customWidth="1"/>
    <col min="16135" max="16135" width="15.28515625" bestFit="1" customWidth="1"/>
    <col min="16136" max="16136" width="11.140625" bestFit="1" customWidth="1"/>
    <col min="16137" max="16137" width="9.85546875" bestFit="1" customWidth="1"/>
  </cols>
  <sheetData>
    <row r="1" spans="1:10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</row>
    <row r="2" spans="1:10">
      <c r="A2" t="s">
        <v>312</v>
      </c>
      <c r="B2" t="s">
        <v>313</v>
      </c>
      <c r="C2" t="s">
        <v>314</v>
      </c>
      <c r="D2" t="s">
        <v>315</v>
      </c>
      <c r="E2" t="s">
        <v>316</v>
      </c>
      <c r="F2" t="s">
        <v>317</v>
      </c>
      <c r="G2" t="s">
        <v>318</v>
      </c>
      <c r="H2" t="s">
        <v>319</v>
      </c>
      <c r="I2" t="s">
        <v>320</v>
      </c>
      <c r="J2" t="s">
        <v>321</v>
      </c>
    </row>
    <row r="3" spans="1:10">
      <c r="A3" s="87" t="s">
        <v>322</v>
      </c>
      <c r="B3" s="87" t="s">
        <v>323</v>
      </c>
      <c r="C3" s="87" t="s">
        <v>324</v>
      </c>
      <c r="D3" t="s">
        <v>325</v>
      </c>
      <c r="F3">
        <v>1</v>
      </c>
      <c r="G3" t="s">
        <v>326</v>
      </c>
      <c r="H3">
        <v>4.71</v>
      </c>
      <c r="I3" t="s">
        <v>153</v>
      </c>
      <c r="J3" s="88" t="s">
        <v>327</v>
      </c>
    </row>
    <row r="4" spans="1:10">
      <c r="A4" s="87" t="s">
        <v>328</v>
      </c>
      <c r="B4" s="87" t="s">
        <v>329</v>
      </c>
      <c r="C4" s="87" t="s">
        <v>324</v>
      </c>
      <c r="D4" t="s">
        <v>330</v>
      </c>
      <c r="E4" t="s">
        <v>280</v>
      </c>
      <c r="F4">
        <v>5</v>
      </c>
      <c r="G4" t="s">
        <v>331</v>
      </c>
      <c r="H4">
        <v>2.31</v>
      </c>
      <c r="I4" t="s">
        <v>160</v>
      </c>
      <c r="J4" s="88" t="s">
        <v>332</v>
      </c>
    </row>
    <row r="5" spans="1:10">
      <c r="A5" s="87" t="s">
        <v>333</v>
      </c>
      <c r="B5" s="87" t="s">
        <v>334</v>
      </c>
      <c r="C5" s="87" t="s">
        <v>335</v>
      </c>
      <c r="D5" t="s">
        <v>336</v>
      </c>
      <c r="F5">
        <v>4</v>
      </c>
      <c r="G5" t="s">
        <v>337</v>
      </c>
      <c r="H5">
        <v>4.7300000000000004</v>
      </c>
      <c r="I5" t="s">
        <v>153</v>
      </c>
      <c r="J5" s="88" t="s">
        <v>338</v>
      </c>
    </row>
    <row r="6" spans="1:10">
      <c r="A6" s="87" t="s">
        <v>339</v>
      </c>
      <c r="B6" s="87" t="s">
        <v>340</v>
      </c>
      <c r="C6" s="87" t="s">
        <v>335</v>
      </c>
      <c r="D6" t="s">
        <v>336</v>
      </c>
      <c r="E6" t="s">
        <v>280</v>
      </c>
      <c r="F6">
        <v>1</v>
      </c>
      <c r="G6" t="s">
        <v>337</v>
      </c>
      <c r="H6">
        <v>3.44</v>
      </c>
      <c r="I6" t="s">
        <v>153</v>
      </c>
      <c r="J6" s="88" t="s">
        <v>341</v>
      </c>
    </row>
    <row r="7" spans="1:10">
      <c r="A7" s="87" t="s">
        <v>342</v>
      </c>
      <c r="B7" s="87" t="s">
        <v>343</v>
      </c>
      <c r="C7" s="87" t="s">
        <v>344</v>
      </c>
      <c r="D7" t="s">
        <v>325</v>
      </c>
      <c r="F7">
        <v>2</v>
      </c>
      <c r="G7" t="s">
        <v>345</v>
      </c>
      <c r="H7">
        <v>4.16</v>
      </c>
      <c r="I7" t="s">
        <v>160</v>
      </c>
      <c r="J7" s="88" t="s">
        <v>332</v>
      </c>
    </row>
    <row r="8" spans="1:10">
      <c r="A8" s="87" t="s">
        <v>346</v>
      </c>
      <c r="B8" s="87" t="s">
        <v>334</v>
      </c>
      <c r="C8" s="87" t="s">
        <v>324</v>
      </c>
      <c r="D8" t="s">
        <v>325</v>
      </c>
      <c r="E8" t="s">
        <v>280</v>
      </c>
      <c r="F8">
        <v>8</v>
      </c>
      <c r="G8" t="s">
        <v>331</v>
      </c>
      <c r="H8">
        <v>1.75</v>
      </c>
      <c r="I8" t="s">
        <v>160</v>
      </c>
      <c r="J8" s="88" t="s">
        <v>327</v>
      </c>
    </row>
    <row r="9" spans="1:10">
      <c r="A9" s="87" t="s">
        <v>347</v>
      </c>
      <c r="B9" s="87" t="s">
        <v>329</v>
      </c>
      <c r="C9" s="87" t="s">
        <v>335</v>
      </c>
      <c r="D9" t="s">
        <v>325</v>
      </c>
      <c r="F9">
        <v>6</v>
      </c>
      <c r="G9" t="s">
        <v>331</v>
      </c>
      <c r="H9">
        <v>4.74</v>
      </c>
      <c r="I9" t="s">
        <v>153</v>
      </c>
      <c r="J9" s="88" t="s">
        <v>338</v>
      </c>
    </row>
    <row r="10" spans="1:10">
      <c r="A10" s="87" t="s">
        <v>348</v>
      </c>
      <c r="B10" s="87" t="s">
        <v>349</v>
      </c>
      <c r="C10" s="87" t="s">
        <v>344</v>
      </c>
      <c r="D10" t="s">
        <v>325</v>
      </c>
      <c r="E10" t="s">
        <v>280</v>
      </c>
      <c r="F10">
        <v>2</v>
      </c>
      <c r="G10" t="s">
        <v>337</v>
      </c>
      <c r="H10">
        <v>2.38</v>
      </c>
      <c r="I10" t="s">
        <v>153</v>
      </c>
      <c r="J10" s="88" t="s">
        <v>341</v>
      </c>
    </row>
    <row r="11" spans="1:10">
      <c r="A11" s="87" t="s">
        <v>350</v>
      </c>
      <c r="B11" s="87" t="s">
        <v>351</v>
      </c>
      <c r="C11" s="87" t="s">
        <v>352</v>
      </c>
      <c r="D11" t="s">
        <v>330</v>
      </c>
      <c r="F11">
        <v>6</v>
      </c>
      <c r="G11" t="s">
        <v>337</v>
      </c>
      <c r="H11">
        <v>3.02</v>
      </c>
      <c r="I11" t="s">
        <v>153</v>
      </c>
      <c r="J11" s="88" t="s">
        <v>332</v>
      </c>
    </row>
    <row r="12" spans="1:10">
      <c r="A12" s="87" t="s">
        <v>353</v>
      </c>
      <c r="B12" s="87" t="s">
        <v>354</v>
      </c>
      <c r="C12" s="87" t="s">
        <v>324</v>
      </c>
      <c r="D12" t="s">
        <v>336</v>
      </c>
      <c r="E12" t="s">
        <v>280</v>
      </c>
      <c r="F12">
        <v>6</v>
      </c>
      <c r="G12" t="s">
        <v>345</v>
      </c>
      <c r="H12">
        <v>2.38</v>
      </c>
      <c r="I12" t="s">
        <v>153</v>
      </c>
      <c r="J12" s="88" t="s">
        <v>341</v>
      </c>
    </row>
    <row r="13" spans="1:10">
      <c r="A13" s="87" t="s">
        <v>355</v>
      </c>
      <c r="B13" s="87" t="s">
        <v>356</v>
      </c>
      <c r="C13" s="87" t="s">
        <v>335</v>
      </c>
      <c r="D13" t="s">
        <v>325</v>
      </c>
      <c r="F13">
        <v>7</v>
      </c>
      <c r="G13" t="s">
        <v>326</v>
      </c>
      <c r="H13">
        <v>2.56</v>
      </c>
      <c r="I13" t="s">
        <v>153</v>
      </c>
      <c r="J13" s="88" t="s">
        <v>327</v>
      </c>
    </row>
    <row r="14" spans="1:10">
      <c r="A14" s="87" t="s">
        <v>357</v>
      </c>
      <c r="B14" s="87" t="s">
        <v>358</v>
      </c>
      <c r="C14" s="87" t="s">
        <v>344</v>
      </c>
      <c r="D14" t="s">
        <v>325</v>
      </c>
      <c r="E14" t="s">
        <v>280</v>
      </c>
      <c r="F14">
        <v>9</v>
      </c>
      <c r="G14" t="s">
        <v>337</v>
      </c>
      <c r="H14" s="88">
        <v>1.5</v>
      </c>
      <c r="I14" t="s">
        <v>160</v>
      </c>
      <c r="J14" s="88" t="s">
        <v>332</v>
      </c>
    </row>
    <row r="15" spans="1:10">
      <c r="A15" s="87" t="s">
        <v>359</v>
      </c>
      <c r="B15" s="87" t="s">
        <v>360</v>
      </c>
      <c r="C15" s="87" t="s">
        <v>324</v>
      </c>
      <c r="D15" t="s">
        <v>336</v>
      </c>
      <c r="F15">
        <v>3</v>
      </c>
      <c r="G15" t="s">
        <v>345</v>
      </c>
      <c r="H15">
        <v>1.67</v>
      </c>
      <c r="I15" t="s">
        <v>153</v>
      </c>
      <c r="J15" s="88" t="s">
        <v>332</v>
      </c>
    </row>
    <row r="16" spans="1:10">
      <c r="A16" s="87" t="s">
        <v>361</v>
      </c>
      <c r="B16" s="87" t="s">
        <v>343</v>
      </c>
      <c r="C16" s="87" t="s">
        <v>352</v>
      </c>
      <c r="D16" t="s">
        <v>330</v>
      </c>
      <c r="F16">
        <v>4</v>
      </c>
      <c r="G16" t="s">
        <v>331</v>
      </c>
      <c r="H16">
        <v>4.42</v>
      </c>
      <c r="I16" t="s">
        <v>153</v>
      </c>
      <c r="J16" s="88" t="s">
        <v>341</v>
      </c>
    </row>
    <row r="17" spans="1:10">
      <c r="A17" s="87" t="s">
        <v>362</v>
      </c>
      <c r="B17" s="87" t="s">
        <v>360</v>
      </c>
      <c r="C17" s="87" t="s">
        <v>335</v>
      </c>
      <c r="D17" t="s">
        <v>325</v>
      </c>
      <c r="F17">
        <v>2</v>
      </c>
      <c r="G17" t="s">
        <v>337</v>
      </c>
      <c r="H17">
        <v>4.6900000000000004</v>
      </c>
      <c r="I17" t="s">
        <v>153</v>
      </c>
      <c r="J17" s="88" t="s">
        <v>327</v>
      </c>
    </row>
    <row r="18" spans="1:10">
      <c r="A18" s="87" t="s">
        <v>363</v>
      </c>
      <c r="B18" s="87" t="s">
        <v>343</v>
      </c>
      <c r="C18" s="87" t="s">
        <v>324</v>
      </c>
      <c r="D18" t="s">
        <v>336</v>
      </c>
      <c r="E18" t="s">
        <v>280</v>
      </c>
      <c r="F18">
        <v>2</v>
      </c>
      <c r="G18" t="s">
        <v>337</v>
      </c>
      <c r="H18">
        <v>1.35</v>
      </c>
      <c r="I18" t="s">
        <v>153</v>
      </c>
      <c r="J18" s="88" t="s">
        <v>338</v>
      </c>
    </row>
    <row r="19" spans="1:10">
      <c r="A19" s="87" t="s">
        <v>364</v>
      </c>
      <c r="B19" s="87" t="s">
        <v>358</v>
      </c>
      <c r="C19" s="87" t="s">
        <v>344</v>
      </c>
      <c r="D19" t="s">
        <v>325</v>
      </c>
      <c r="F19">
        <v>6</v>
      </c>
      <c r="G19" t="s">
        <v>337</v>
      </c>
      <c r="H19">
        <v>3.73</v>
      </c>
      <c r="I19" t="s">
        <v>160</v>
      </c>
      <c r="J19" s="88" t="s">
        <v>332</v>
      </c>
    </row>
    <row r="20" spans="1:10">
      <c r="A20" s="87" t="s">
        <v>365</v>
      </c>
      <c r="B20" s="87" t="s">
        <v>340</v>
      </c>
      <c r="C20" s="87" t="s">
        <v>335</v>
      </c>
      <c r="D20" t="s">
        <v>336</v>
      </c>
      <c r="E20" t="s">
        <v>280</v>
      </c>
      <c r="F20">
        <v>4</v>
      </c>
      <c r="G20" t="s">
        <v>345</v>
      </c>
      <c r="H20" s="88">
        <v>3.52</v>
      </c>
      <c r="I20" t="s">
        <v>153</v>
      </c>
      <c r="J20" s="88" t="s">
        <v>327</v>
      </c>
    </row>
    <row r="21" spans="1:10">
      <c r="A21" s="87" t="s">
        <v>366</v>
      </c>
      <c r="B21" s="87" t="s">
        <v>367</v>
      </c>
      <c r="C21" s="87" t="s">
        <v>324</v>
      </c>
      <c r="D21" t="s">
        <v>330</v>
      </c>
      <c r="E21" t="s">
        <v>280</v>
      </c>
      <c r="F21">
        <v>0</v>
      </c>
      <c r="G21" t="s">
        <v>337</v>
      </c>
      <c r="H21" s="88">
        <v>4.2</v>
      </c>
      <c r="I21" t="s">
        <v>153</v>
      </c>
      <c r="J21" s="88" t="s">
        <v>341</v>
      </c>
    </row>
    <row r="22" spans="1:10">
      <c r="A22" s="87" t="s">
        <v>368</v>
      </c>
      <c r="B22" s="87" t="s">
        <v>323</v>
      </c>
      <c r="C22" s="87" t="s">
        <v>324</v>
      </c>
      <c r="D22" t="s">
        <v>336</v>
      </c>
      <c r="E22" t="s">
        <v>280</v>
      </c>
      <c r="F22">
        <v>6</v>
      </c>
      <c r="G22" t="s">
        <v>331</v>
      </c>
      <c r="H22">
        <v>4.05</v>
      </c>
      <c r="I22" t="s">
        <v>160</v>
      </c>
      <c r="J22" s="88" t="s">
        <v>332</v>
      </c>
    </row>
    <row r="23" spans="1:10">
      <c r="A23" s="87" t="s">
        <v>369</v>
      </c>
      <c r="B23" s="87" t="s">
        <v>370</v>
      </c>
      <c r="C23" s="87" t="s">
        <v>352</v>
      </c>
      <c r="D23" t="s">
        <v>325</v>
      </c>
      <c r="F23">
        <v>9</v>
      </c>
      <c r="G23" t="s">
        <v>337</v>
      </c>
      <c r="H23">
        <v>2.93</v>
      </c>
      <c r="I23" t="s">
        <v>160</v>
      </c>
      <c r="J23" s="88" t="s">
        <v>327</v>
      </c>
    </row>
    <row r="24" spans="1:10">
      <c r="A24" s="87" t="s">
        <v>371</v>
      </c>
      <c r="B24" s="87" t="s">
        <v>356</v>
      </c>
      <c r="C24" s="87" t="s">
        <v>335</v>
      </c>
      <c r="D24" t="s">
        <v>325</v>
      </c>
      <c r="E24" t="s">
        <v>280</v>
      </c>
      <c r="F24">
        <v>6</v>
      </c>
      <c r="G24" t="s">
        <v>331</v>
      </c>
      <c r="H24">
        <v>3.32</v>
      </c>
      <c r="I24" t="s">
        <v>153</v>
      </c>
      <c r="J24" s="88" t="s">
        <v>332</v>
      </c>
    </row>
    <row r="25" spans="1:10">
      <c r="A25" s="87" t="s">
        <v>372</v>
      </c>
      <c r="B25" s="87" t="s">
        <v>373</v>
      </c>
      <c r="C25" s="87" t="s">
        <v>344</v>
      </c>
      <c r="D25" t="s">
        <v>330</v>
      </c>
      <c r="F25">
        <v>3</v>
      </c>
      <c r="G25" t="s">
        <v>337</v>
      </c>
      <c r="H25">
        <v>3.98</v>
      </c>
      <c r="I25" t="s">
        <v>153</v>
      </c>
      <c r="J25" s="88" t="s">
        <v>338</v>
      </c>
    </row>
    <row r="26" spans="1:10">
      <c r="A26" s="87" t="s">
        <v>374</v>
      </c>
      <c r="B26" s="87" t="s">
        <v>373</v>
      </c>
      <c r="C26" s="87" t="s">
        <v>324</v>
      </c>
      <c r="D26" t="s">
        <v>336</v>
      </c>
      <c r="F26">
        <v>5</v>
      </c>
      <c r="G26" t="s">
        <v>326</v>
      </c>
      <c r="H26">
        <v>4.9400000000000004</v>
      </c>
      <c r="I26" t="s">
        <v>160</v>
      </c>
      <c r="J26" s="88" t="s">
        <v>327</v>
      </c>
    </row>
    <row r="27" spans="1:10">
      <c r="A27" s="87" t="s">
        <v>375</v>
      </c>
      <c r="B27" s="87" t="s">
        <v>376</v>
      </c>
      <c r="C27" s="87" t="s">
        <v>324</v>
      </c>
      <c r="D27" t="s">
        <v>325</v>
      </c>
      <c r="E27" t="s">
        <v>280</v>
      </c>
      <c r="F27">
        <v>6</v>
      </c>
      <c r="G27" t="s">
        <v>337</v>
      </c>
      <c r="H27" s="88">
        <v>3.5</v>
      </c>
      <c r="I27" t="s">
        <v>153</v>
      </c>
      <c r="J27" s="88" t="s">
        <v>341</v>
      </c>
    </row>
    <row r="29" spans="1:10" ht="18">
      <c r="A29" s="89" t="s">
        <v>31</v>
      </c>
    </row>
    <row r="30" spans="1:10">
      <c r="A30" s="87" t="s">
        <v>377</v>
      </c>
    </row>
    <row r="31" spans="1:10">
      <c r="A31" s="87" t="s">
        <v>378</v>
      </c>
    </row>
    <row r="32" spans="1:10">
      <c r="A32" s="87" t="s">
        <v>379</v>
      </c>
    </row>
    <row r="33" spans="1:1">
      <c r="A33" s="87"/>
    </row>
    <row r="34" spans="1:1">
      <c r="A34" s="87" t="s">
        <v>380</v>
      </c>
    </row>
    <row r="35" spans="1:1">
      <c r="A35" s="87"/>
    </row>
    <row r="36" spans="1:1">
      <c r="A36" s="87" t="s">
        <v>381</v>
      </c>
    </row>
    <row r="37" spans="1:1">
      <c r="A37" s="87"/>
    </row>
    <row r="38" spans="1:1">
      <c r="A38" s="87" t="s">
        <v>382</v>
      </c>
    </row>
    <row r="39" spans="1:1">
      <c r="A39" s="87" t="s">
        <v>383</v>
      </c>
    </row>
    <row r="40" spans="1:1">
      <c r="A40" s="87"/>
    </row>
    <row r="41" spans="1:1">
      <c r="A41" s="87" t="s">
        <v>384</v>
      </c>
    </row>
    <row r="42" spans="1:1">
      <c r="A42" s="87" t="s">
        <v>385</v>
      </c>
    </row>
    <row r="43" spans="1:1">
      <c r="A43" s="87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Munka13"/>
  <dimension ref="A1:G29"/>
  <sheetViews>
    <sheetView workbookViewId="0">
      <selection activeCell="E24" sqref="E24"/>
    </sheetView>
  </sheetViews>
  <sheetFormatPr defaultRowHeight="12.75"/>
  <cols>
    <col min="1" max="1" width="17.7109375" bestFit="1" customWidth="1"/>
    <col min="2" max="2" width="12.7109375" bestFit="1" customWidth="1"/>
    <col min="3" max="3" width="11" bestFit="1" customWidth="1"/>
    <col min="4" max="4" width="10.42578125" bestFit="1" customWidth="1"/>
    <col min="5" max="5" width="14.5703125" bestFit="1" customWidth="1"/>
    <col min="6" max="6" width="12.5703125" bestFit="1" customWidth="1"/>
    <col min="257" max="257" width="17.7109375" bestFit="1" customWidth="1"/>
    <col min="258" max="258" width="12.7109375" bestFit="1" customWidth="1"/>
    <col min="259" max="259" width="11" bestFit="1" customWidth="1"/>
    <col min="260" max="260" width="10.42578125" bestFit="1" customWidth="1"/>
    <col min="261" max="261" width="14.5703125" bestFit="1" customWidth="1"/>
    <col min="262" max="262" width="12.5703125" bestFit="1" customWidth="1"/>
    <col min="513" max="513" width="17.7109375" bestFit="1" customWidth="1"/>
    <col min="514" max="514" width="12.7109375" bestFit="1" customWidth="1"/>
    <col min="515" max="515" width="11" bestFit="1" customWidth="1"/>
    <col min="516" max="516" width="10.42578125" bestFit="1" customWidth="1"/>
    <col min="517" max="517" width="14.5703125" bestFit="1" customWidth="1"/>
    <col min="518" max="518" width="12.5703125" bestFit="1" customWidth="1"/>
    <col min="769" max="769" width="17.7109375" bestFit="1" customWidth="1"/>
    <col min="770" max="770" width="12.7109375" bestFit="1" customWidth="1"/>
    <col min="771" max="771" width="11" bestFit="1" customWidth="1"/>
    <col min="772" max="772" width="10.42578125" bestFit="1" customWidth="1"/>
    <col min="773" max="773" width="14.5703125" bestFit="1" customWidth="1"/>
    <col min="774" max="774" width="12.5703125" bestFit="1" customWidth="1"/>
    <col min="1025" max="1025" width="17.7109375" bestFit="1" customWidth="1"/>
    <col min="1026" max="1026" width="12.7109375" bestFit="1" customWidth="1"/>
    <col min="1027" max="1027" width="11" bestFit="1" customWidth="1"/>
    <col min="1028" max="1028" width="10.42578125" bestFit="1" customWidth="1"/>
    <col min="1029" max="1029" width="14.5703125" bestFit="1" customWidth="1"/>
    <col min="1030" max="1030" width="12.5703125" bestFit="1" customWidth="1"/>
    <col min="1281" max="1281" width="17.7109375" bestFit="1" customWidth="1"/>
    <col min="1282" max="1282" width="12.7109375" bestFit="1" customWidth="1"/>
    <col min="1283" max="1283" width="11" bestFit="1" customWidth="1"/>
    <col min="1284" max="1284" width="10.42578125" bestFit="1" customWidth="1"/>
    <col min="1285" max="1285" width="14.5703125" bestFit="1" customWidth="1"/>
    <col min="1286" max="1286" width="12.5703125" bestFit="1" customWidth="1"/>
    <col min="1537" max="1537" width="17.7109375" bestFit="1" customWidth="1"/>
    <col min="1538" max="1538" width="12.7109375" bestFit="1" customWidth="1"/>
    <col min="1539" max="1539" width="11" bestFit="1" customWidth="1"/>
    <col min="1540" max="1540" width="10.42578125" bestFit="1" customWidth="1"/>
    <col min="1541" max="1541" width="14.5703125" bestFit="1" customWidth="1"/>
    <col min="1542" max="1542" width="12.5703125" bestFit="1" customWidth="1"/>
    <col min="1793" max="1793" width="17.7109375" bestFit="1" customWidth="1"/>
    <col min="1794" max="1794" width="12.7109375" bestFit="1" customWidth="1"/>
    <col min="1795" max="1795" width="11" bestFit="1" customWidth="1"/>
    <col min="1796" max="1796" width="10.42578125" bestFit="1" customWidth="1"/>
    <col min="1797" max="1797" width="14.5703125" bestFit="1" customWidth="1"/>
    <col min="1798" max="1798" width="12.5703125" bestFit="1" customWidth="1"/>
    <col min="2049" max="2049" width="17.7109375" bestFit="1" customWidth="1"/>
    <col min="2050" max="2050" width="12.7109375" bestFit="1" customWidth="1"/>
    <col min="2051" max="2051" width="11" bestFit="1" customWidth="1"/>
    <col min="2052" max="2052" width="10.42578125" bestFit="1" customWidth="1"/>
    <col min="2053" max="2053" width="14.5703125" bestFit="1" customWidth="1"/>
    <col min="2054" max="2054" width="12.5703125" bestFit="1" customWidth="1"/>
    <col min="2305" max="2305" width="17.7109375" bestFit="1" customWidth="1"/>
    <col min="2306" max="2306" width="12.7109375" bestFit="1" customWidth="1"/>
    <col min="2307" max="2307" width="11" bestFit="1" customWidth="1"/>
    <col min="2308" max="2308" width="10.42578125" bestFit="1" customWidth="1"/>
    <col min="2309" max="2309" width="14.5703125" bestFit="1" customWidth="1"/>
    <col min="2310" max="2310" width="12.5703125" bestFit="1" customWidth="1"/>
    <col min="2561" max="2561" width="17.7109375" bestFit="1" customWidth="1"/>
    <col min="2562" max="2562" width="12.7109375" bestFit="1" customWidth="1"/>
    <col min="2563" max="2563" width="11" bestFit="1" customWidth="1"/>
    <col min="2564" max="2564" width="10.42578125" bestFit="1" customWidth="1"/>
    <col min="2565" max="2565" width="14.5703125" bestFit="1" customWidth="1"/>
    <col min="2566" max="2566" width="12.5703125" bestFit="1" customWidth="1"/>
    <col min="2817" max="2817" width="17.7109375" bestFit="1" customWidth="1"/>
    <col min="2818" max="2818" width="12.7109375" bestFit="1" customWidth="1"/>
    <col min="2819" max="2819" width="11" bestFit="1" customWidth="1"/>
    <col min="2820" max="2820" width="10.42578125" bestFit="1" customWidth="1"/>
    <col min="2821" max="2821" width="14.5703125" bestFit="1" customWidth="1"/>
    <col min="2822" max="2822" width="12.5703125" bestFit="1" customWidth="1"/>
    <col min="3073" max="3073" width="17.7109375" bestFit="1" customWidth="1"/>
    <col min="3074" max="3074" width="12.7109375" bestFit="1" customWidth="1"/>
    <col min="3075" max="3075" width="11" bestFit="1" customWidth="1"/>
    <col min="3076" max="3076" width="10.42578125" bestFit="1" customWidth="1"/>
    <col min="3077" max="3077" width="14.5703125" bestFit="1" customWidth="1"/>
    <col min="3078" max="3078" width="12.5703125" bestFit="1" customWidth="1"/>
    <col min="3329" max="3329" width="17.7109375" bestFit="1" customWidth="1"/>
    <col min="3330" max="3330" width="12.7109375" bestFit="1" customWidth="1"/>
    <col min="3331" max="3331" width="11" bestFit="1" customWidth="1"/>
    <col min="3332" max="3332" width="10.42578125" bestFit="1" customWidth="1"/>
    <col min="3333" max="3333" width="14.5703125" bestFit="1" customWidth="1"/>
    <col min="3334" max="3334" width="12.5703125" bestFit="1" customWidth="1"/>
    <col min="3585" max="3585" width="17.7109375" bestFit="1" customWidth="1"/>
    <col min="3586" max="3586" width="12.7109375" bestFit="1" customWidth="1"/>
    <col min="3587" max="3587" width="11" bestFit="1" customWidth="1"/>
    <col min="3588" max="3588" width="10.42578125" bestFit="1" customWidth="1"/>
    <col min="3589" max="3589" width="14.5703125" bestFit="1" customWidth="1"/>
    <col min="3590" max="3590" width="12.5703125" bestFit="1" customWidth="1"/>
    <col min="3841" max="3841" width="17.7109375" bestFit="1" customWidth="1"/>
    <col min="3842" max="3842" width="12.7109375" bestFit="1" customWidth="1"/>
    <col min="3843" max="3843" width="11" bestFit="1" customWidth="1"/>
    <col min="3844" max="3844" width="10.42578125" bestFit="1" customWidth="1"/>
    <col min="3845" max="3845" width="14.5703125" bestFit="1" customWidth="1"/>
    <col min="3846" max="3846" width="12.5703125" bestFit="1" customWidth="1"/>
    <col min="4097" max="4097" width="17.7109375" bestFit="1" customWidth="1"/>
    <col min="4098" max="4098" width="12.7109375" bestFit="1" customWidth="1"/>
    <col min="4099" max="4099" width="11" bestFit="1" customWidth="1"/>
    <col min="4100" max="4100" width="10.42578125" bestFit="1" customWidth="1"/>
    <col min="4101" max="4101" width="14.5703125" bestFit="1" customWidth="1"/>
    <col min="4102" max="4102" width="12.5703125" bestFit="1" customWidth="1"/>
    <col min="4353" max="4353" width="17.7109375" bestFit="1" customWidth="1"/>
    <col min="4354" max="4354" width="12.7109375" bestFit="1" customWidth="1"/>
    <col min="4355" max="4355" width="11" bestFit="1" customWidth="1"/>
    <col min="4356" max="4356" width="10.42578125" bestFit="1" customWidth="1"/>
    <col min="4357" max="4357" width="14.5703125" bestFit="1" customWidth="1"/>
    <col min="4358" max="4358" width="12.5703125" bestFit="1" customWidth="1"/>
    <col min="4609" max="4609" width="17.7109375" bestFit="1" customWidth="1"/>
    <col min="4610" max="4610" width="12.7109375" bestFit="1" customWidth="1"/>
    <col min="4611" max="4611" width="11" bestFit="1" customWidth="1"/>
    <col min="4612" max="4612" width="10.42578125" bestFit="1" customWidth="1"/>
    <col min="4613" max="4613" width="14.5703125" bestFit="1" customWidth="1"/>
    <col min="4614" max="4614" width="12.5703125" bestFit="1" customWidth="1"/>
    <col min="4865" max="4865" width="17.7109375" bestFit="1" customWidth="1"/>
    <col min="4866" max="4866" width="12.7109375" bestFit="1" customWidth="1"/>
    <col min="4867" max="4867" width="11" bestFit="1" customWidth="1"/>
    <col min="4868" max="4868" width="10.42578125" bestFit="1" customWidth="1"/>
    <col min="4869" max="4869" width="14.5703125" bestFit="1" customWidth="1"/>
    <col min="4870" max="4870" width="12.5703125" bestFit="1" customWidth="1"/>
    <col min="5121" max="5121" width="17.7109375" bestFit="1" customWidth="1"/>
    <col min="5122" max="5122" width="12.7109375" bestFit="1" customWidth="1"/>
    <col min="5123" max="5123" width="11" bestFit="1" customWidth="1"/>
    <col min="5124" max="5124" width="10.42578125" bestFit="1" customWidth="1"/>
    <col min="5125" max="5125" width="14.5703125" bestFit="1" customWidth="1"/>
    <col min="5126" max="5126" width="12.5703125" bestFit="1" customWidth="1"/>
    <col min="5377" max="5377" width="17.7109375" bestFit="1" customWidth="1"/>
    <col min="5378" max="5378" width="12.7109375" bestFit="1" customWidth="1"/>
    <col min="5379" max="5379" width="11" bestFit="1" customWidth="1"/>
    <col min="5380" max="5380" width="10.42578125" bestFit="1" customWidth="1"/>
    <col min="5381" max="5381" width="14.5703125" bestFit="1" customWidth="1"/>
    <col min="5382" max="5382" width="12.5703125" bestFit="1" customWidth="1"/>
    <col min="5633" max="5633" width="17.7109375" bestFit="1" customWidth="1"/>
    <col min="5634" max="5634" width="12.7109375" bestFit="1" customWidth="1"/>
    <col min="5635" max="5635" width="11" bestFit="1" customWidth="1"/>
    <col min="5636" max="5636" width="10.42578125" bestFit="1" customWidth="1"/>
    <col min="5637" max="5637" width="14.5703125" bestFit="1" customWidth="1"/>
    <col min="5638" max="5638" width="12.5703125" bestFit="1" customWidth="1"/>
    <col min="5889" max="5889" width="17.7109375" bestFit="1" customWidth="1"/>
    <col min="5890" max="5890" width="12.7109375" bestFit="1" customWidth="1"/>
    <col min="5891" max="5891" width="11" bestFit="1" customWidth="1"/>
    <col min="5892" max="5892" width="10.42578125" bestFit="1" customWidth="1"/>
    <col min="5893" max="5893" width="14.5703125" bestFit="1" customWidth="1"/>
    <col min="5894" max="5894" width="12.5703125" bestFit="1" customWidth="1"/>
    <col min="6145" max="6145" width="17.7109375" bestFit="1" customWidth="1"/>
    <col min="6146" max="6146" width="12.7109375" bestFit="1" customWidth="1"/>
    <col min="6147" max="6147" width="11" bestFit="1" customWidth="1"/>
    <col min="6148" max="6148" width="10.42578125" bestFit="1" customWidth="1"/>
    <col min="6149" max="6149" width="14.5703125" bestFit="1" customWidth="1"/>
    <col min="6150" max="6150" width="12.5703125" bestFit="1" customWidth="1"/>
    <col min="6401" max="6401" width="17.7109375" bestFit="1" customWidth="1"/>
    <col min="6402" max="6402" width="12.7109375" bestFit="1" customWidth="1"/>
    <col min="6403" max="6403" width="11" bestFit="1" customWidth="1"/>
    <col min="6404" max="6404" width="10.42578125" bestFit="1" customWidth="1"/>
    <col min="6405" max="6405" width="14.5703125" bestFit="1" customWidth="1"/>
    <col min="6406" max="6406" width="12.5703125" bestFit="1" customWidth="1"/>
    <col min="6657" max="6657" width="17.7109375" bestFit="1" customWidth="1"/>
    <col min="6658" max="6658" width="12.7109375" bestFit="1" customWidth="1"/>
    <col min="6659" max="6659" width="11" bestFit="1" customWidth="1"/>
    <col min="6660" max="6660" width="10.42578125" bestFit="1" customWidth="1"/>
    <col min="6661" max="6661" width="14.5703125" bestFit="1" customWidth="1"/>
    <col min="6662" max="6662" width="12.5703125" bestFit="1" customWidth="1"/>
    <col min="6913" max="6913" width="17.7109375" bestFit="1" customWidth="1"/>
    <col min="6914" max="6914" width="12.7109375" bestFit="1" customWidth="1"/>
    <col min="6915" max="6915" width="11" bestFit="1" customWidth="1"/>
    <col min="6916" max="6916" width="10.42578125" bestFit="1" customWidth="1"/>
    <col min="6917" max="6917" width="14.5703125" bestFit="1" customWidth="1"/>
    <col min="6918" max="6918" width="12.5703125" bestFit="1" customWidth="1"/>
    <col min="7169" max="7169" width="17.7109375" bestFit="1" customWidth="1"/>
    <col min="7170" max="7170" width="12.7109375" bestFit="1" customWidth="1"/>
    <col min="7171" max="7171" width="11" bestFit="1" customWidth="1"/>
    <col min="7172" max="7172" width="10.42578125" bestFit="1" customWidth="1"/>
    <col min="7173" max="7173" width="14.5703125" bestFit="1" customWidth="1"/>
    <col min="7174" max="7174" width="12.5703125" bestFit="1" customWidth="1"/>
    <col min="7425" max="7425" width="17.7109375" bestFit="1" customWidth="1"/>
    <col min="7426" max="7426" width="12.7109375" bestFit="1" customWidth="1"/>
    <col min="7427" max="7427" width="11" bestFit="1" customWidth="1"/>
    <col min="7428" max="7428" width="10.42578125" bestFit="1" customWidth="1"/>
    <col min="7429" max="7429" width="14.5703125" bestFit="1" customWidth="1"/>
    <col min="7430" max="7430" width="12.5703125" bestFit="1" customWidth="1"/>
    <col min="7681" max="7681" width="17.7109375" bestFit="1" customWidth="1"/>
    <col min="7682" max="7682" width="12.7109375" bestFit="1" customWidth="1"/>
    <col min="7683" max="7683" width="11" bestFit="1" customWidth="1"/>
    <col min="7684" max="7684" width="10.42578125" bestFit="1" customWidth="1"/>
    <col min="7685" max="7685" width="14.5703125" bestFit="1" customWidth="1"/>
    <col min="7686" max="7686" width="12.5703125" bestFit="1" customWidth="1"/>
    <col min="7937" max="7937" width="17.7109375" bestFit="1" customWidth="1"/>
    <col min="7938" max="7938" width="12.7109375" bestFit="1" customWidth="1"/>
    <col min="7939" max="7939" width="11" bestFit="1" customWidth="1"/>
    <col min="7940" max="7940" width="10.42578125" bestFit="1" customWidth="1"/>
    <col min="7941" max="7941" width="14.5703125" bestFit="1" customWidth="1"/>
    <col min="7942" max="7942" width="12.5703125" bestFit="1" customWidth="1"/>
    <col min="8193" max="8193" width="17.7109375" bestFit="1" customWidth="1"/>
    <col min="8194" max="8194" width="12.7109375" bestFit="1" customWidth="1"/>
    <col min="8195" max="8195" width="11" bestFit="1" customWidth="1"/>
    <col min="8196" max="8196" width="10.42578125" bestFit="1" customWidth="1"/>
    <col min="8197" max="8197" width="14.5703125" bestFit="1" customWidth="1"/>
    <col min="8198" max="8198" width="12.5703125" bestFit="1" customWidth="1"/>
    <col min="8449" max="8449" width="17.7109375" bestFit="1" customWidth="1"/>
    <col min="8450" max="8450" width="12.7109375" bestFit="1" customWidth="1"/>
    <col min="8451" max="8451" width="11" bestFit="1" customWidth="1"/>
    <col min="8452" max="8452" width="10.42578125" bestFit="1" customWidth="1"/>
    <col min="8453" max="8453" width="14.5703125" bestFit="1" customWidth="1"/>
    <col min="8454" max="8454" width="12.5703125" bestFit="1" customWidth="1"/>
    <col min="8705" max="8705" width="17.7109375" bestFit="1" customWidth="1"/>
    <col min="8706" max="8706" width="12.7109375" bestFit="1" customWidth="1"/>
    <col min="8707" max="8707" width="11" bestFit="1" customWidth="1"/>
    <col min="8708" max="8708" width="10.42578125" bestFit="1" customWidth="1"/>
    <col min="8709" max="8709" width="14.5703125" bestFit="1" customWidth="1"/>
    <col min="8710" max="8710" width="12.5703125" bestFit="1" customWidth="1"/>
    <col min="8961" max="8961" width="17.7109375" bestFit="1" customWidth="1"/>
    <col min="8962" max="8962" width="12.7109375" bestFit="1" customWidth="1"/>
    <col min="8963" max="8963" width="11" bestFit="1" customWidth="1"/>
    <col min="8964" max="8964" width="10.42578125" bestFit="1" customWidth="1"/>
    <col min="8965" max="8965" width="14.5703125" bestFit="1" customWidth="1"/>
    <col min="8966" max="8966" width="12.5703125" bestFit="1" customWidth="1"/>
    <col min="9217" max="9217" width="17.7109375" bestFit="1" customWidth="1"/>
    <col min="9218" max="9218" width="12.7109375" bestFit="1" customWidth="1"/>
    <col min="9219" max="9219" width="11" bestFit="1" customWidth="1"/>
    <col min="9220" max="9220" width="10.42578125" bestFit="1" customWidth="1"/>
    <col min="9221" max="9221" width="14.5703125" bestFit="1" customWidth="1"/>
    <col min="9222" max="9222" width="12.5703125" bestFit="1" customWidth="1"/>
    <col min="9473" max="9473" width="17.7109375" bestFit="1" customWidth="1"/>
    <col min="9474" max="9474" width="12.7109375" bestFit="1" customWidth="1"/>
    <col min="9475" max="9475" width="11" bestFit="1" customWidth="1"/>
    <col min="9476" max="9476" width="10.42578125" bestFit="1" customWidth="1"/>
    <col min="9477" max="9477" width="14.5703125" bestFit="1" customWidth="1"/>
    <col min="9478" max="9478" width="12.5703125" bestFit="1" customWidth="1"/>
    <col min="9729" max="9729" width="17.7109375" bestFit="1" customWidth="1"/>
    <col min="9730" max="9730" width="12.7109375" bestFit="1" customWidth="1"/>
    <col min="9731" max="9731" width="11" bestFit="1" customWidth="1"/>
    <col min="9732" max="9732" width="10.42578125" bestFit="1" customWidth="1"/>
    <col min="9733" max="9733" width="14.5703125" bestFit="1" customWidth="1"/>
    <col min="9734" max="9734" width="12.5703125" bestFit="1" customWidth="1"/>
    <col min="9985" max="9985" width="17.7109375" bestFit="1" customWidth="1"/>
    <col min="9986" max="9986" width="12.7109375" bestFit="1" customWidth="1"/>
    <col min="9987" max="9987" width="11" bestFit="1" customWidth="1"/>
    <col min="9988" max="9988" width="10.42578125" bestFit="1" customWidth="1"/>
    <col min="9989" max="9989" width="14.5703125" bestFit="1" customWidth="1"/>
    <col min="9990" max="9990" width="12.5703125" bestFit="1" customWidth="1"/>
    <col min="10241" max="10241" width="17.7109375" bestFit="1" customWidth="1"/>
    <col min="10242" max="10242" width="12.7109375" bestFit="1" customWidth="1"/>
    <col min="10243" max="10243" width="11" bestFit="1" customWidth="1"/>
    <col min="10244" max="10244" width="10.42578125" bestFit="1" customWidth="1"/>
    <col min="10245" max="10245" width="14.5703125" bestFit="1" customWidth="1"/>
    <col min="10246" max="10246" width="12.5703125" bestFit="1" customWidth="1"/>
    <col min="10497" max="10497" width="17.7109375" bestFit="1" customWidth="1"/>
    <col min="10498" max="10498" width="12.7109375" bestFit="1" customWidth="1"/>
    <col min="10499" max="10499" width="11" bestFit="1" customWidth="1"/>
    <col min="10500" max="10500" width="10.42578125" bestFit="1" customWidth="1"/>
    <col min="10501" max="10501" width="14.5703125" bestFit="1" customWidth="1"/>
    <col min="10502" max="10502" width="12.5703125" bestFit="1" customWidth="1"/>
    <col min="10753" max="10753" width="17.7109375" bestFit="1" customWidth="1"/>
    <col min="10754" max="10754" width="12.7109375" bestFit="1" customWidth="1"/>
    <col min="10755" max="10755" width="11" bestFit="1" customWidth="1"/>
    <col min="10756" max="10756" width="10.42578125" bestFit="1" customWidth="1"/>
    <col min="10757" max="10757" width="14.5703125" bestFit="1" customWidth="1"/>
    <col min="10758" max="10758" width="12.5703125" bestFit="1" customWidth="1"/>
    <col min="11009" max="11009" width="17.7109375" bestFit="1" customWidth="1"/>
    <col min="11010" max="11010" width="12.7109375" bestFit="1" customWidth="1"/>
    <col min="11011" max="11011" width="11" bestFit="1" customWidth="1"/>
    <col min="11012" max="11012" width="10.42578125" bestFit="1" customWidth="1"/>
    <col min="11013" max="11013" width="14.5703125" bestFit="1" customWidth="1"/>
    <col min="11014" max="11014" width="12.5703125" bestFit="1" customWidth="1"/>
    <col min="11265" max="11265" width="17.7109375" bestFit="1" customWidth="1"/>
    <col min="11266" max="11266" width="12.7109375" bestFit="1" customWidth="1"/>
    <col min="11267" max="11267" width="11" bestFit="1" customWidth="1"/>
    <col min="11268" max="11268" width="10.42578125" bestFit="1" customWidth="1"/>
    <col min="11269" max="11269" width="14.5703125" bestFit="1" customWidth="1"/>
    <col min="11270" max="11270" width="12.5703125" bestFit="1" customWidth="1"/>
    <col min="11521" max="11521" width="17.7109375" bestFit="1" customWidth="1"/>
    <col min="11522" max="11522" width="12.7109375" bestFit="1" customWidth="1"/>
    <col min="11523" max="11523" width="11" bestFit="1" customWidth="1"/>
    <col min="11524" max="11524" width="10.42578125" bestFit="1" customWidth="1"/>
    <col min="11525" max="11525" width="14.5703125" bestFit="1" customWidth="1"/>
    <col min="11526" max="11526" width="12.5703125" bestFit="1" customWidth="1"/>
    <col min="11777" max="11777" width="17.7109375" bestFit="1" customWidth="1"/>
    <col min="11778" max="11778" width="12.7109375" bestFit="1" customWidth="1"/>
    <col min="11779" max="11779" width="11" bestFit="1" customWidth="1"/>
    <col min="11780" max="11780" width="10.42578125" bestFit="1" customWidth="1"/>
    <col min="11781" max="11781" width="14.5703125" bestFit="1" customWidth="1"/>
    <col min="11782" max="11782" width="12.5703125" bestFit="1" customWidth="1"/>
    <col min="12033" max="12033" width="17.7109375" bestFit="1" customWidth="1"/>
    <col min="12034" max="12034" width="12.7109375" bestFit="1" customWidth="1"/>
    <col min="12035" max="12035" width="11" bestFit="1" customWidth="1"/>
    <col min="12036" max="12036" width="10.42578125" bestFit="1" customWidth="1"/>
    <col min="12037" max="12037" width="14.5703125" bestFit="1" customWidth="1"/>
    <col min="12038" max="12038" width="12.5703125" bestFit="1" customWidth="1"/>
    <col min="12289" max="12289" width="17.7109375" bestFit="1" customWidth="1"/>
    <col min="12290" max="12290" width="12.7109375" bestFit="1" customWidth="1"/>
    <col min="12291" max="12291" width="11" bestFit="1" customWidth="1"/>
    <col min="12292" max="12292" width="10.42578125" bestFit="1" customWidth="1"/>
    <col min="12293" max="12293" width="14.5703125" bestFit="1" customWidth="1"/>
    <col min="12294" max="12294" width="12.5703125" bestFit="1" customWidth="1"/>
    <col min="12545" max="12545" width="17.7109375" bestFit="1" customWidth="1"/>
    <col min="12546" max="12546" width="12.7109375" bestFit="1" customWidth="1"/>
    <col min="12547" max="12547" width="11" bestFit="1" customWidth="1"/>
    <col min="12548" max="12548" width="10.42578125" bestFit="1" customWidth="1"/>
    <col min="12549" max="12549" width="14.5703125" bestFit="1" customWidth="1"/>
    <col min="12550" max="12550" width="12.5703125" bestFit="1" customWidth="1"/>
    <col min="12801" max="12801" width="17.7109375" bestFit="1" customWidth="1"/>
    <col min="12802" max="12802" width="12.7109375" bestFit="1" customWidth="1"/>
    <col min="12803" max="12803" width="11" bestFit="1" customWidth="1"/>
    <col min="12804" max="12804" width="10.42578125" bestFit="1" customWidth="1"/>
    <col min="12805" max="12805" width="14.5703125" bestFit="1" customWidth="1"/>
    <col min="12806" max="12806" width="12.5703125" bestFit="1" customWidth="1"/>
    <col min="13057" max="13057" width="17.7109375" bestFit="1" customWidth="1"/>
    <col min="13058" max="13058" width="12.7109375" bestFit="1" customWidth="1"/>
    <col min="13059" max="13059" width="11" bestFit="1" customWidth="1"/>
    <col min="13060" max="13060" width="10.42578125" bestFit="1" customWidth="1"/>
    <col min="13061" max="13061" width="14.5703125" bestFit="1" customWidth="1"/>
    <col min="13062" max="13062" width="12.5703125" bestFit="1" customWidth="1"/>
    <col min="13313" max="13313" width="17.7109375" bestFit="1" customWidth="1"/>
    <col min="13314" max="13314" width="12.7109375" bestFit="1" customWidth="1"/>
    <col min="13315" max="13315" width="11" bestFit="1" customWidth="1"/>
    <col min="13316" max="13316" width="10.42578125" bestFit="1" customWidth="1"/>
    <col min="13317" max="13317" width="14.5703125" bestFit="1" customWidth="1"/>
    <col min="13318" max="13318" width="12.5703125" bestFit="1" customWidth="1"/>
    <col min="13569" max="13569" width="17.7109375" bestFit="1" customWidth="1"/>
    <col min="13570" max="13570" width="12.7109375" bestFit="1" customWidth="1"/>
    <col min="13571" max="13571" width="11" bestFit="1" customWidth="1"/>
    <col min="13572" max="13572" width="10.42578125" bestFit="1" customWidth="1"/>
    <col min="13573" max="13573" width="14.5703125" bestFit="1" customWidth="1"/>
    <col min="13574" max="13574" width="12.5703125" bestFit="1" customWidth="1"/>
    <col min="13825" max="13825" width="17.7109375" bestFit="1" customWidth="1"/>
    <col min="13826" max="13826" width="12.7109375" bestFit="1" customWidth="1"/>
    <col min="13827" max="13827" width="11" bestFit="1" customWidth="1"/>
    <col min="13828" max="13828" width="10.42578125" bestFit="1" customWidth="1"/>
    <col min="13829" max="13829" width="14.5703125" bestFit="1" customWidth="1"/>
    <col min="13830" max="13830" width="12.5703125" bestFit="1" customWidth="1"/>
    <col min="14081" max="14081" width="17.7109375" bestFit="1" customWidth="1"/>
    <col min="14082" max="14082" width="12.7109375" bestFit="1" customWidth="1"/>
    <col min="14083" max="14083" width="11" bestFit="1" customWidth="1"/>
    <col min="14084" max="14084" width="10.42578125" bestFit="1" customWidth="1"/>
    <col min="14085" max="14085" width="14.5703125" bestFit="1" customWidth="1"/>
    <col min="14086" max="14086" width="12.5703125" bestFit="1" customWidth="1"/>
    <col min="14337" max="14337" width="17.7109375" bestFit="1" customWidth="1"/>
    <col min="14338" max="14338" width="12.7109375" bestFit="1" customWidth="1"/>
    <col min="14339" max="14339" width="11" bestFit="1" customWidth="1"/>
    <col min="14340" max="14340" width="10.42578125" bestFit="1" customWidth="1"/>
    <col min="14341" max="14341" width="14.5703125" bestFit="1" customWidth="1"/>
    <col min="14342" max="14342" width="12.5703125" bestFit="1" customWidth="1"/>
    <col min="14593" max="14593" width="17.7109375" bestFit="1" customWidth="1"/>
    <col min="14594" max="14594" width="12.7109375" bestFit="1" customWidth="1"/>
    <col min="14595" max="14595" width="11" bestFit="1" customWidth="1"/>
    <col min="14596" max="14596" width="10.42578125" bestFit="1" customWidth="1"/>
    <col min="14597" max="14597" width="14.5703125" bestFit="1" customWidth="1"/>
    <col min="14598" max="14598" width="12.5703125" bestFit="1" customWidth="1"/>
    <col min="14849" max="14849" width="17.7109375" bestFit="1" customWidth="1"/>
    <col min="14850" max="14850" width="12.7109375" bestFit="1" customWidth="1"/>
    <col min="14851" max="14851" width="11" bestFit="1" customWidth="1"/>
    <col min="14852" max="14852" width="10.42578125" bestFit="1" customWidth="1"/>
    <col min="14853" max="14853" width="14.5703125" bestFit="1" customWidth="1"/>
    <col min="14854" max="14854" width="12.5703125" bestFit="1" customWidth="1"/>
    <col min="15105" max="15105" width="17.7109375" bestFit="1" customWidth="1"/>
    <col min="15106" max="15106" width="12.7109375" bestFit="1" customWidth="1"/>
    <col min="15107" max="15107" width="11" bestFit="1" customWidth="1"/>
    <col min="15108" max="15108" width="10.42578125" bestFit="1" customWidth="1"/>
    <col min="15109" max="15109" width="14.5703125" bestFit="1" customWidth="1"/>
    <col min="15110" max="15110" width="12.5703125" bestFit="1" customWidth="1"/>
    <col min="15361" max="15361" width="17.7109375" bestFit="1" customWidth="1"/>
    <col min="15362" max="15362" width="12.7109375" bestFit="1" customWidth="1"/>
    <col min="15363" max="15363" width="11" bestFit="1" customWidth="1"/>
    <col min="15364" max="15364" width="10.42578125" bestFit="1" customWidth="1"/>
    <col min="15365" max="15365" width="14.5703125" bestFit="1" customWidth="1"/>
    <col min="15366" max="15366" width="12.5703125" bestFit="1" customWidth="1"/>
    <col min="15617" max="15617" width="17.7109375" bestFit="1" customWidth="1"/>
    <col min="15618" max="15618" width="12.7109375" bestFit="1" customWidth="1"/>
    <col min="15619" max="15619" width="11" bestFit="1" customWidth="1"/>
    <col min="15620" max="15620" width="10.42578125" bestFit="1" customWidth="1"/>
    <col min="15621" max="15621" width="14.5703125" bestFit="1" customWidth="1"/>
    <col min="15622" max="15622" width="12.5703125" bestFit="1" customWidth="1"/>
    <col min="15873" max="15873" width="17.7109375" bestFit="1" customWidth="1"/>
    <col min="15874" max="15874" width="12.7109375" bestFit="1" customWidth="1"/>
    <col min="15875" max="15875" width="11" bestFit="1" customWidth="1"/>
    <col min="15876" max="15876" width="10.42578125" bestFit="1" customWidth="1"/>
    <col min="15877" max="15877" width="14.5703125" bestFit="1" customWidth="1"/>
    <col min="15878" max="15878" width="12.5703125" bestFit="1" customWidth="1"/>
    <col min="16129" max="16129" width="17.7109375" bestFit="1" customWidth="1"/>
    <col min="16130" max="16130" width="12.7109375" bestFit="1" customWidth="1"/>
    <col min="16131" max="16131" width="11" bestFit="1" customWidth="1"/>
    <col min="16132" max="16132" width="10.42578125" bestFit="1" customWidth="1"/>
    <col min="16133" max="16133" width="14.5703125" bestFit="1" customWidth="1"/>
    <col min="16134" max="16134" width="12.5703125" bestFit="1" customWidth="1"/>
  </cols>
  <sheetData>
    <row r="1" spans="1:7" ht="25.5">
      <c r="A1" s="90" t="s">
        <v>386</v>
      </c>
      <c r="B1" s="90" t="s">
        <v>387</v>
      </c>
      <c r="C1" s="90" t="s">
        <v>388</v>
      </c>
      <c r="D1" t="s">
        <v>389</v>
      </c>
      <c r="E1" t="s">
        <v>390</v>
      </c>
      <c r="F1" t="s">
        <v>391</v>
      </c>
      <c r="G1" t="s">
        <v>392</v>
      </c>
    </row>
    <row r="2" spans="1:7">
      <c r="A2" s="87" t="s">
        <v>393</v>
      </c>
      <c r="B2">
        <v>1958</v>
      </c>
      <c r="C2" t="s">
        <v>153</v>
      </c>
      <c r="D2" t="s">
        <v>394</v>
      </c>
      <c r="E2" t="s">
        <v>395</v>
      </c>
      <c r="F2" t="s">
        <v>396</v>
      </c>
      <c r="G2" t="s">
        <v>397</v>
      </c>
    </row>
    <row r="3" spans="1:7">
      <c r="A3" s="87" t="s">
        <v>398</v>
      </c>
      <c r="B3">
        <v>1978</v>
      </c>
      <c r="C3" t="s">
        <v>160</v>
      </c>
      <c r="D3" t="s">
        <v>399</v>
      </c>
      <c r="E3" t="s">
        <v>395</v>
      </c>
      <c r="F3" t="s">
        <v>396</v>
      </c>
      <c r="G3" t="s">
        <v>400</v>
      </c>
    </row>
    <row r="4" spans="1:7">
      <c r="A4" s="87" t="s">
        <v>401</v>
      </c>
      <c r="B4">
        <v>1987</v>
      </c>
      <c r="C4" t="s">
        <v>153</v>
      </c>
      <c r="D4" t="s">
        <v>402</v>
      </c>
      <c r="E4" t="s">
        <v>341</v>
      </c>
      <c r="F4" t="s">
        <v>403</v>
      </c>
      <c r="G4" t="s">
        <v>404</v>
      </c>
    </row>
    <row r="5" spans="1:7">
      <c r="A5" s="87" t="s">
        <v>405</v>
      </c>
      <c r="B5">
        <v>1977</v>
      </c>
      <c r="C5" t="s">
        <v>160</v>
      </c>
      <c r="D5" t="s">
        <v>406</v>
      </c>
      <c r="E5" t="s">
        <v>395</v>
      </c>
      <c r="F5" t="s">
        <v>407</v>
      </c>
      <c r="G5" t="s">
        <v>397</v>
      </c>
    </row>
    <row r="6" spans="1:7">
      <c r="A6" s="87" t="s">
        <v>408</v>
      </c>
      <c r="B6">
        <v>1990</v>
      </c>
      <c r="C6" t="s">
        <v>153</v>
      </c>
      <c r="D6" t="s">
        <v>399</v>
      </c>
      <c r="E6" t="s">
        <v>341</v>
      </c>
      <c r="F6" t="s">
        <v>396</v>
      </c>
      <c r="G6" t="s">
        <v>397</v>
      </c>
    </row>
    <row r="7" spans="1:7">
      <c r="A7" s="87" t="s">
        <v>409</v>
      </c>
      <c r="B7">
        <v>1973</v>
      </c>
      <c r="C7" t="s">
        <v>160</v>
      </c>
      <c r="D7" t="s">
        <v>402</v>
      </c>
      <c r="E7" t="s">
        <v>395</v>
      </c>
      <c r="F7" t="s">
        <v>410</v>
      </c>
      <c r="G7" t="s">
        <v>400</v>
      </c>
    </row>
    <row r="8" spans="1:7">
      <c r="A8" s="87" t="s">
        <v>411</v>
      </c>
      <c r="B8">
        <v>1965</v>
      </c>
      <c r="C8" t="s">
        <v>153</v>
      </c>
      <c r="D8" t="s">
        <v>406</v>
      </c>
      <c r="E8" t="s">
        <v>395</v>
      </c>
      <c r="F8" t="s">
        <v>403</v>
      </c>
      <c r="G8" t="s">
        <v>400</v>
      </c>
    </row>
    <row r="9" spans="1:7">
      <c r="A9" s="87" t="s">
        <v>412</v>
      </c>
      <c r="B9">
        <v>1963</v>
      </c>
      <c r="C9" t="s">
        <v>153</v>
      </c>
      <c r="D9" t="s">
        <v>394</v>
      </c>
      <c r="E9" t="s">
        <v>341</v>
      </c>
      <c r="F9" t="s">
        <v>396</v>
      </c>
      <c r="G9" t="s">
        <v>397</v>
      </c>
    </row>
    <row r="10" spans="1:7">
      <c r="A10" s="87" t="s">
        <v>413</v>
      </c>
      <c r="B10">
        <v>1966</v>
      </c>
      <c r="C10" t="s">
        <v>153</v>
      </c>
      <c r="D10" t="s">
        <v>406</v>
      </c>
      <c r="E10" t="s">
        <v>341</v>
      </c>
      <c r="F10" t="s">
        <v>396</v>
      </c>
      <c r="G10" t="s">
        <v>400</v>
      </c>
    </row>
    <row r="11" spans="1:7">
      <c r="A11" s="87" t="s">
        <v>414</v>
      </c>
      <c r="B11">
        <v>1974</v>
      </c>
      <c r="C11" t="s">
        <v>160</v>
      </c>
      <c r="D11" t="s">
        <v>402</v>
      </c>
      <c r="E11" t="s">
        <v>395</v>
      </c>
      <c r="F11" t="s">
        <v>415</v>
      </c>
      <c r="G11" t="s">
        <v>397</v>
      </c>
    </row>
    <row r="12" spans="1:7">
      <c r="A12" s="87" t="s">
        <v>416</v>
      </c>
      <c r="B12">
        <v>1988</v>
      </c>
      <c r="C12" t="s">
        <v>153</v>
      </c>
      <c r="D12" t="s">
        <v>402</v>
      </c>
      <c r="E12" t="s">
        <v>341</v>
      </c>
      <c r="F12" t="s">
        <v>407</v>
      </c>
      <c r="G12" t="s">
        <v>400</v>
      </c>
    </row>
    <row r="13" spans="1:7">
      <c r="A13" s="87" t="s">
        <v>417</v>
      </c>
      <c r="B13">
        <v>1970</v>
      </c>
      <c r="C13" t="s">
        <v>153</v>
      </c>
      <c r="D13" t="s">
        <v>406</v>
      </c>
      <c r="E13" t="s">
        <v>395</v>
      </c>
      <c r="F13" t="s">
        <v>396</v>
      </c>
      <c r="G13" t="s">
        <v>400</v>
      </c>
    </row>
    <row r="14" spans="1:7">
      <c r="A14" s="87" t="s">
        <v>418</v>
      </c>
      <c r="B14">
        <v>1961</v>
      </c>
      <c r="C14" t="s">
        <v>160</v>
      </c>
      <c r="D14" t="s">
        <v>399</v>
      </c>
      <c r="E14" t="s">
        <v>341</v>
      </c>
      <c r="F14" t="s">
        <v>419</v>
      </c>
      <c r="G14" t="s">
        <v>400</v>
      </c>
    </row>
    <row r="15" spans="1:7">
      <c r="A15" s="87" t="s">
        <v>420</v>
      </c>
      <c r="B15">
        <v>1959</v>
      </c>
      <c r="C15" t="s">
        <v>160</v>
      </c>
      <c r="D15" t="s">
        <v>402</v>
      </c>
      <c r="E15" t="s">
        <v>395</v>
      </c>
      <c r="F15" t="s">
        <v>403</v>
      </c>
      <c r="G15" t="s">
        <v>404</v>
      </c>
    </row>
    <row r="16" spans="1:7">
      <c r="A16" s="87" t="s">
        <v>421</v>
      </c>
      <c r="B16">
        <v>1956</v>
      </c>
      <c r="C16" t="s">
        <v>153</v>
      </c>
      <c r="D16" t="s">
        <v>394</v>
      </c>
      <c r="E16" t="s">
        <v>341</v>
      </c>
      <c r="F16" t="s">
        <v>422</v>
      </c>
      <c r="G16" t="s">
        <v>400</v>
      </c>
    </row>
    <row r="17" spans="1:7">
      <c r="A17" s="87" t="s">
        <v>423</v>
      </c>
      <c r="B17">
        <v>1960</v>
      </c>
      <c r="C17" t="s">
        <v>160</v>
      </c>
      <c r="D17" t="s">
        <v>406</v>
      </c>
      <c r="E17" t="s">
        <v>395</v>
      </c>
      <c r="F17" t="s">
        <v>396</v>
      </c>
      <c r="G17" t="s">
        <v>400</v>
      </c>
    </row>
    <row r="18" spans="1:7">
      <c r="A18" s="87" t="s">
        <v>424</v>
      </c>
      <c r="B18">
        <v>1979</v>
      </c>
      <c r="C18" t="s">
        <v>153</v>
      </c>
      <c r="D18" t="s">
        <v>402</v>
      </c>
      <c r="E18" t="s">
        <v>395</v>
      </c>
      <c r="F18" t="s">
        <v>415</v>
      </c>
      <c r="G18" t="s">
        <v>400</v>
      </c>
    </row>
    <row r="19" spans="1:7">
      <c r="A19" s="87" t="s">
        <v>425</v>
      </c>
      <c r="B19">
        <v>1974</v>
      </c>
      <c r="C19" t="s">
        <v>153</v>
      </c>
      <c r="D19" t="s">
        <v>399</v>
      </c>
      <c r="E19" t="s">
        <v>395</v>
      </c>
      <c r="F19" t="s">
        <v>396</v>
      </c>
      <c r="G19" t="s">
        <v>397</v>
      </c>
    </row>
    <row r="20" spans="1:7">
      <c r="A20" s="87" t="s">
        <v>426</v>
      </c>
      <c r="B20">
        <v>1995</v>
      </c>
      <c r="C20" t="s">
        <v>160</v>
      </c>
      <c r="D20" t="s">
        <v>402</v>
      </c>
      <c r="E20" t="s">
        <v>341</v>
      </c>
      <c r="F20" t="s">
        <v>396</v>
      </c>
      <c r="G20" t="s">
        <v>397</v>
      </c>
    </row>
    <row r="23" spans="1:7" ht="18">
      <c r="A23" s="89" t="s">
        <v>31</v>
      </c>
    </row>
    <row r="24" spans="1:7">
      <c r="A24" t="s">
        <v>427</v>
      </c>
    </row>
    <row r="26" spans="1:7">
      <c r="A26" t="s">
        <v>428</v>
      </c>
    </row>
    <row r="27" spans="1:7">
      <c r="A27" t="s">
        <v>429</v>
      </c>
    </row>
    <row r="29" spans="1:7">
      <c r="A29" t="s">
        <v>430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35"/>
  <sheetViews>
    <sheetView showGridLines="0" workbookViewId="0"/>
  </sheetViews>
  <sheetFormatPr defaultColWidth="9.140625" defaultRowHeight="18.75" customHeight="1"/>
  <cols>
    <col min="1" max="1" width="13.85546875" style="93" customWidth="1"/>
    <col min="2" max="2" width="15.85546875" style="93" customWidth="1"/>
    <col min="3" max="7" width="11.140625" style="93" customWidth="1"/>
    <col min="8" max="8" width="10.85546875" style="93" customWidth="1"/>
    <col min="9" max="11" width="9.140625" style="93"/>
    <col min="12" max="12" width="6.42578125" style="93" customWidth="1"/>
    <col min="13" max="13" width="11.85546875" style="93" customWidth="1"/>
    <col min="14" max="14" width="6.5703125" style="93" customWidth="1"/>
    <col min="15" max="15" width="14.7109375" style="93" customWidth="1"/>
    <col min="16" max="256" width="9.140625" style="93"/>
    <col min="257" max="257" width="13.85546875" style="93" customWidth="1"/>
    <col min="258" max="258" width="15.85546875" style="93" customWidth="1"/>
    <col min="259" max="263" width="11.140625" style="93" customWidth="1"/>
    <col min="264" max="264" width="10.85546875" style="93" customWidth="1"/>
    <col min="265" max="267" width="9.140625" style="93"/>
    <col min="268" max="268" width="6.42578125" style="93" customWidth="1"/>
    <col min="269" max="269" width="11.85546875" style="93" customWidth="1"/>
    <col min="270" max="270" width="6.5703125" style="93" customWidth="1"/>
    <col min="271" max="271" width="14.7109375" style="93" customWidth="1"/>
    <col min="272" max="512" width="9.140625" style="93"/>
    <col min="513" max="513" width="13.85546875" style="93" customWidth="1"/>
    <col min="514" max="514" width="15.85546875" style="93" customWidth="1"/>
    <col min="515" max="519" width="11.140625" style="93" customWidth="1"/>
    <col min="520" max="520" width="10.85546875" style="93" customWidth="1"/>
    <col min="521" max="523" width="9.140625" style="93"/>
    <col min="524" max="524" width="6.42578125" style="93" customWidth="1"/>
    <col min="525" max="525" width="11.85546875" style="93" customWidth="1"/>
    <col min="526" max="526" width="6.5703125" style="93" customWidth="1"/>
    <col min="527" max="527" width="14.7109375" style="93" customWidth="1"/>
    <col min="528" max="768" width="9.140625" style="93"/>
    <col min="769" max="769" width="13.85546875" style="93" customWidth="1"/>
    <col min="770" max="770" width="15.85546875" style="93" customWidth="1"/>
    <col min="771" max="775" width="11.140625" style="93" customWidth="1"/>
    <col min="776" max="776" width="10.85546875" style="93" customWidth="1"/>
    <col min="777" max="779" width="9.140625" style="93"/>
    <col min="780" max="780" width="6.42578125" style="93" customWidth="1"/>
    <col min="781" max="781" width="11.85546875" style="93" customWidth="1"/>
    <col min="782" max="782" width="6.5703125" style="93" customWidth="1"/>
    <col min="783" max="783" width="14.7109375" style="93" customWidth="1"/>
    <col min="784" max="1024" width="9.140625" style="93"/>
    <col min="1025" max="1025" width="13.85546875" style="93" customWidth="1"/>
    <col min="1026" max="1026" width="15.85546875" style="93" customWidth="1"/>
    <col min="1027" max="1031" width="11.140625" style="93" customWidth="1"/>
    <col min="1032" max="1032" width="10.85546875" style="93" customWidth="1"/>
    <col min="1033" max="1035" width="9.140625" style="93"/>
    <col min="1036" max="1036" width="6.42578125" style="93" customWidth="1"/>
    <col min="1037" max="1037" width="11.85546875" style="93" customWidth="1"/>
    <col min="1038" max="1038" width="6.5703125" style="93" customWidth="1"/>
    <col min="1039" max="1039" width="14.7109375" style="93" customWidth="1"/>
    <col min="1040" max="1280" width="9.140625" style="93"/>
    <col min="1281" max="1281" width="13.85546875" style="93" customWidth="1"/>
    <col min="1282" max="1282" width="15.85546875" style="93" customWidth="1"/>
    <col min="1283" max="1287" width="11.140625" style="93" customWidth="1"/>
    <col min="1288" max="1288" width="10.85546875" style="93" customWidth="1"/>
    <col min="1289" max="1291" width="9.140625" style="93"/>
    <col min="1292" max="1292" width="6.42578125" style="93" customWidth="1"/>
    <col min="1293" max="1293" width="11.85546875" style="93" customWidth="1"/>
    <col min="1294" max="1294" width="6.5703125" style="93" customWidth="1"/>
    <col min="1295" max="1295" width="14.7109375" style="93" customWidth="1"/>
    <col min="1296" max="1536" width="9.140625" style="93"/>
    <col min="1537" max="1537" width="13.85546875" style="93" customWidth="1"/>
    <col min="1538" max="1538" width="15.85546875" style="93" customWidth="1"/>
    <col min="1539" max="1543" width="11.140625" style="93" customWidth="1"/>
    <col min="1544" max="1544" width="10.85546875" style="93" customWidth="1"/>
    <col min="1545" max="1547" width="9.140625" style="93"/>
    <col min="1548" max="1548" width="6.42578125" style="93" customWidth="1"/>
    <col min="1549" max="1549" width="11.85546875" style="93" customWidth="1"/>
    <col min="1550" max="1550" width="6.5703125" style="93" customWidth="1"/>
    <col min="1551" max="1551" width="14.7109375" style="93" customWidth="1"/>
    <col min="1552" max="1792" width="9.140625" style="93"/>
    <col min="1793" max="1793" width="13.85546875" style="93" customWidth="1"/>
    <col min="1794" max="1794" width="15.85546875" style="93" customWidth="1"/>
    <col min="1795" max="1799" width="11.140625" style="93" customWidth="1"/>
    <col min="1800" max="1800" width="10.85546875" style="93" customWidth="1"/>
    <col min="1801" max="1803" width="9.140625" style="93"/>
    <col min="1804" max="1804" width="6.42578125" style="93" customWidth="1"/>
    <col min="1805" max="1805" width="11.85546875" style="93" customWidth="1"/>
    <col min="1806" max="1806" width="6.5703125" style="93" customWidth="1"/>
    <col min="1807" max="1807" width="14.7109375" style="93" customWidth="1"/>
    <col min="1808" max="2048" width="9.140625" style="93"/>
    <col min="2049" max="2049" width="13.85546875" style="93" customWidth="1"/>
    <col min="2050" max="2050" width="15.85546875" style="93" customWidth="1"/>
    <col min="2051" max="2055" width="11.140625" style="93" customWidth="1"/>
    <col min="2056" max="2056" width="10.85546875" style="93" customWidth="1"/>
    <col min="2057" max="2059" width="9.140625" style="93"/>
    <col min="2060" max="2060" width="6.42578125" style="93" customWidth="1"/>
    <col min="2061" max="2061" width="11.85546875" style="93" customWidth="1"/>
    <col min="2062" max="2062" width="6.5703125" style="93" customWidth="1"/>
    <col min="2063" max="2063" width="14.7109375" style="93" customWidth="1"/>
    <col min="2064" max="2304" width="9.140625" style="93"/>
    <col min="2305" max="2305" width="13.85546875" style="93" customWidth="1"/>
    <col min="2306" max="2306" width="15.85546875" style="93" customWidth="1"/>
    <col min="2307" max="2311" width="11.140625" style="93" customWidth="1"/>
    <col min="2312" max="2312" width="10.85546875" style="93" customWidth="1"/>
    <col min="2313" max="2315" width="9.140625" style="93"/>
    <col min="2316" max="2316" width="6.42578125" style="93" customWidth="1"/>
    <col min="2317" max="2317" width="11.85546875" style="93" customWidth="1"/>
    <col min="2318" max="2318" width="6.5703125" style="93" customWidth="1"/>
    <col min="2319" max="2319" width="14.7109375" style="93" customWidth="1"/>
    <col min="2320" max="2560" width="9.140625" style="93"/>
    <col min="2561" max="2561" width="13.85546875" style="93" customWidth="1"/>
    <col min="2562" max="2562" width="15.85546875" style="93" customWidth="1"/>
    <col min="2563" max="2567" width="11.140625" style="93" customWidth="1"/>
    <col min="2568" max="2568" width="10.85546875" style="93" customWidth="1"/>
    <col min="2569" max="2571" width="9.140625" style="93"/>
    <col min="2572" max="2572" width="6.42578125" style="93" customWidth="1"/>
    <col min="2573" max="2573" width="11.85546875" style="93" customWidth="1"/>
    <col min="2574" max="2574" width="6.5703125" style="93" customWidth="1"/>
    <col min="2575" max="2575" width="14.7109375" style="93" customWidth="1"/>
    <col min="2576" max="2816" width="9.140625" style="93"/>
    <col min="2817" max="2817" width="13.85546875" style="93" customWidth="1"/>
    <col min="2818" max="2818" width="15.85546875" style="93" customWidth="1"/>
    <col min="2819" max="2823" width="11.140625" style="93" customWidth="1"/>
    <col min="2824" max="2824" width="10.85546875" style="93" customWidth="1"/>
    <col min="2825" max="2827" width="9.140625" style="93"/>
    <col min="2828" max="2828" width="6.42578125" style="93" customWidth="1"/>
    <col min="2829" max="2829" width="11.85546875" style="93" customWidth="1"/>
    <col min="2830" max="2830" width="6.5703125" style="93" customWidth="1"/>
    <col min="2831" max="2831" width="14.7109375" style="93" customWidth="1"/>
    <col min="2832" max="3072" width="9.140625" style="93"/>
    <col min="3073" max="3073" width="13.85546875" style="93" customWidth="1"/>
    <col min="3074" max="3074" width="15.85546875" style="93" customWidth="1"/>
    <col min="3075" max="3079" width="11.140625" style="93" customWidth="1"/>
    <col min="3080" max="3080" width="10.85546875" style="93" customWidth="1"/>
    <col min="3081" max="3083" width="9.140625" style="93"/>
    <col min="3084" max="3084" width="6.42578125" style="93" customWidth="1"/>
    <col min="3085" max="3085" width="11.85546875" style="93" customWidth="1"/>
    <col min="3086" max="3086" width="6.5703125" style="93" customWidth="1"/>
    <col min="3087" max="3087" width="14.7109375" style="93" customWidth="1"/>
    <col min="3088" max="3328" width="9.140625" style="93"/>
    <col min="3329" max="3329" width="13.85546875" style="93" customWidth="1"/>
    <col min="3330" max="3330" width="15.85546875" style="93" customWidth="1"/>
    <col min="3331" max="3335" width="11.140625" style="93" customWidth="1"/>
    <col min="3336" max="3336" width="10.85546875" style="93" customWidth="1"/>
    <col min="3337" max="3339" width="9.140625" style="93"/>
    <col min="3340" max="3340" width="6.42578125" style="93" customWidth="1"/>
    <col min="3341" max="3341" width="11.85546875" style="93" customWidth="1"/>
    <col min="3342" max="3342" width="6.5703125" style="93" customWidth="1"/>
    <col min="3343" max="3343" width="14.7109375" style="93" customWidth="1"/>
    <col min="3344" max="3584" width="9.140625" style="93"/>
    <col min="3585" max="3585" width="13.85546875" style="93" customWidth="1"/>
    <col min="3586" max="3586" width="15.85546875" style="93" customWidth="1"/>
    <col min="3587" max="3591" width="11.140625" style="93" customWidth="1"/>
    <col min="3592" max="3592" width="10.85546875" style="93" customWidth="1"/>
    <col min="3593" max="3595" width="9.140625" style="93"/>
    <col min="3596" max="3596" width="6.42578125" style="93" customWidth="1"/>
    <col min="3597" max="3597" width="11.85546875" style="93" customWidth="1"/>
    <col min="3598" max="3598" width="6.5703125" style="93" customWidth="1"/>
    <col min="3599" max="3599" width="14.7109375" style="93" customWidth="1"/>
    <col min="3600" max="3840" width="9.140625" style="93"/>
    <col min="3841" max="3841" width="13.85546875" style="93" customWidth="1"/>
    <col min="3842" max="3842" width="15.85546875" style="93" customWidth="1"/>
    <col min="3843" max="3847" width="11.140625" style="93" customWidth="1"/>
    <col min="3848" max="3848" width="10.85546875" style="93" customWidth="1"/>
    <col min="3849" max="3851" width="9.140625" style="93"/>
    <col min="3852" max="3852" width="6.42578125" style="93" customWidth="1"/>
    <col min="3853" max="3853" width="11.85546875" style="93" customWidth="1"/>
    <col min="3854" max="3854" width="6.5703125" style="93" customWidth="1"/>
    <col min="3855" max="3855" width="14.7109375" style="93" customWidth="1"/>
    <col min="3856" max="4096" width="9.140625" style="93"/>
    <col min="4097" max="4097" width="13.85546875" style="93" customWidth="1"/>
    <col min="4098" max="4098" width="15.85546875" style="93" customWidth="1"/>
    <col min="4099" max="4103" width="11.140625" style="93" customWidth="1"/>
    <col min="4104" max="4104" width="10.85546875" style="93" customWidth="1"/>
    <col min="4105" max="4107" width="9.140625" style="93"/>
    <col min="4108" max="4108" width="6.42578125" style="93" customWidth="1"/>
    <col min="4109" max="4109" width="11.85546875" style="93" customWidth="1"/>
    <col min="4110" max="4110" width="6.5703125" style="93" customWidth="1"/>
    <col min="4111" max="4111" width="14.7109375" style="93" customWidth="1"/>
    <col min="4112" max="4352" width="9.140625" style="93"/>
    <col min="4353" max="4353" width="13.85546875" style="93" customWidth="1"/>
    <col min="4354" max="4354" width="15.85546875" style="93" customWidth="1"/>
    <col min="4355" max="4359" width="11.140625" style="93" customWidth="1"/>
    <col min="4360" max="4360" width="10.85546875" style="93" customWidth="1"/>
    <col min="4361" max="4363" width="9.140625" style="93"/>
    <col min="4364" max="4364" width="6.42578125" style="93" customWidth="1"/>
    <col min="4365" max="4365" width="11.85546875" style="93" customWidth="1"/>
    <col min="4366" max="4366" width="6.5703125" style="93" customWidth="1"/>
    <col min="4367" max="4367" width="14.7109375" style="93" customWidth="1"/>
    <col min="4368" max="4608" width="9.140625" style="93"/>
    <col min="4609" max="4609" width="13.85546875" style="93" customWidth="1"/>
    <col min="4610" max="4610" width="15.85546875" style="93" customWidth="1"/>
    <col min="4611" max="4615" width="11.140625" style="93" customWidth="1"/>
    <col min="4616" max="4616" width="10.85546875" style="93" customWidth="1"/>
    <col min="4617" max="4619" width="9.140625" style="93"/>
    <col min="4620" max="4620" width="6.42578125" style="93" customWidth="1"/>
    <col min="4621" max="4621" width="11.85546875" style="93" customWidth="1"/>
    <col min="4622" max="4622" width="6.5703125" style="93" customWidth="1"/>
    <col min="4623" max="4623" width="14.7109375" style="93" customWidth="1"/>
    <col min="4624" max="4864" width="9.140625" style="93"/>
    <col min="4865" max="4865" width="13.85546875" style="93" customWidth="1"/>
    <col min="4866" max="4866" width="15.85546875" style="93" customWidth="1"/>
    <col min="4867" max="4871" width="11.140625" style="93" customWidth="1"/>
    <col min="4872" max="4872" width="10.85546875" style="93" customWidth="1"/>
    <col min="4873" max="4875" width="9.140625" style="93"/>
    <col min="4876" max="4876" width="6.42578125" style="93" customWidth="1"/>
    <col min="4877" max="4877" width="11.85546875" style="93" customWidth="1"/>
    <col min="4878" max="4878" width="6.5703125" style="93" customWidth="1"/>
    <col min="4879" max="4879" width="14.7109375" style="93" customWidth="1"/>
    <col min="4880" max="5120" width="9.140625" style="93"/>
    <col min="5121" max="5121" width="13.85546875" style="93" customWidth="1"/>
    <col min="5122" max="5122" width="15.85546875" style="93" customWidth="1"/>
    <col min="5123" max="5127" width="11.140625" style="93" customWidth="1"/>
    <col min="5128" max="5128" width="10.85546875" style="93" customWidth="1"/>
    <col min="5129" max="5131" width="9.140625" style="93"/>
    <col min="5132" max="5132" width="6.42578125" style="93" customWidth="1"/>
    <col min="5133" max="5133" width="11.85546875" style="93" customWidth="1"/>
    <col min="5134" max="5134" width="6.5703125" style="93" customWidth="1"/>
    <col min="5135" max="5135" width="14.7109375" style="93" customWidth="1"/>
    <col min="5136" max="5376" width="9.140625" style="93"/>
    <col min="5377" max="5377" width="13.85546875" style="93" customWidth="1"/>
    <col min="5378" max="5378" width="15.85546875" style="93" customWidth="1"/>
    <col min="5379" max="5383" width="11.140625" style="93" customWidth="1"/>
    <col min="5384" max="5384" width="10.85546875" style="93" customWidth="1"/>
    <col min="5385" max="5387" width="9.140625" style="93"/>
    <col min="5388" max="5388" width="6.42578125" style="93" customWidth="1"/>
    <col min="5389" max="5389" width="11.85546875" style="93" customWidth="1"/>
    <col min="5390" max="5390" width="6.5703125" style="93" customWidth="1"/>
    <col min="5391" max="5391" width="14.7109375" style="93" customWidth="1"/>
    <col min="5392" max="5632" width="9.140625" style="93"/>
    <col min="5633" max="5633" width="13.85546875" style="93" customWidth="1"/>
    <col min="5634" max="5634" width="15.85546875" style="93" customWidth="1"/>
    <col min="5635" max="5639" width="11.140625" style="93" customWidth="1"/>
    <col min="5640" max="5640" width="10.85546875" style="93" customWidth="1"/>
    <col min="5641" max="5643" width="9.140625" style="93"/>
    <col min="5644" max="5644" width="6.42578125" style="93" customWidth="1"/>
    <col min="5645" max="5645" width="11.85546875" style="93" customWidth="1"/>
    <col min="5646" max="5646" width="6.5703125" style="93" customWidth="1"/>
    <col min="5647" max="5647" width="14.7109375" style="93" customWidth="1"/>
    <col min="5648" max="5888" width="9.140625" style="93"/>
    <col min="5889" max="5889" width="13.85546875" style="93" customWidth="1"/>
    <col min="5890" max="5890" width="15.85546875" style="93" customWidth="1"/>
    <col min="5891" max="5895" width="11.140625" style="93" customWidth="1"/>
    <col min="5896" max="5896" width="10.85546875" style="93" customWidth="1"/>
    <col min="5897" max="5899" width="9.140625" style="93"/>
    <col min="5900" max="5900" width="6.42578125" style="93" customWidth="1"/>
    <col min="5901" max="5901" width="11.85546875" style="93" customWidth="1"/>
    <col min="5902" max="5902" width="6.5703125" style="93" customWidth="1"/>
    <col min="5903" max="5903" width="14.7109375" style="93" customWidth="1"/>
    <col min="5904" max="6144" width="9.140625" style="93"/>
    <col min="6145" max="6145" width="13.85546875" style="93" customWidth="1"/>
    <col min="6146" max="6146" width="15.85546875" style="93" customWidth="1"/>
    <col min="6147" max="6151" width="11.140625" style="93" customWidth="1"/>
    <col min="6152" max="6152" width="10.85546875" style="93" customWidth="1"/>
    <col min="6153" max="6155" width="9.140625" style="93"/>
    <col min="6156" max="6156" width="6.42578125" style="93" customWidth="1"/>
    <col min="6157" max="6157" width="11.85546875" style="93" customWidth="1"/>
    <col min="6158" max="6158" width="6.5703125" style="93" customWidth="1"/>
    <col min="6159" max="6159" width="14.7109375" style="93" customWidth="1"/>
    <col min="6160" max="6400" width="9.140625" style="93"/>
    <col min="6401" max="6401" width="13.85546875" style="93" customWidth="1"/>
    <col min="6402" max="6402" width="15.85546875" style="93" customWidth="1"/>
    <col min="6403" max="6407" width="11.140625" style="93" customWidth="1"/>
    <col min="6408" max="6408" width="10.85546875" style="93" customWidth="1"/>
    <col min="6409" max="6411" width="9.140625" style="93"/>
    <col min="6412" max="6412" width="6.42578125" style="93" customWidth="1"/>
    <col min="6413" max="6413" width="11.85546875" style="93" customWidth="1"/>
    <col min="6414" max="6414" width="6.5703125" style="93" customWidth="1"/>
    <col min="6415" max="6415" width="14.7109375" style="93" customWidth="1"/>
    <col min="6416" max="6656" width="9.140625" style="93"/>
    <col min="6657" max="6657" width="13.85546875" style="93" customWidth="1"/>
    <col min="6658" max="6658" width="15.85546875" style="93" customWidth="1"/>
    <col min="6659" max="6663" width="11.140625" style="93" customWidth="1"/>
    <col min="6664" max="6664" width="10.85546875" style="93" customWidth="1"/>
    <col min="6665" max="6667" width="9.140625" style="93"/>
    <col min="6668" max="6668" width="6.42578125" style="93" customWidth="1"/>
    <col min="6669" max="6669" width="11.85546875" style="93" customWidth="1"/>
    <col min="6670" max="6670" width="6.5703125" style="93" customWidth="1"/>
    <col min="6671" max="6671" width="14.7109375" style="93" customWidth="1"/>
    <col min="6672" max="6912" width="9.140625" style="93"/>
    <col min="6913" max="6913" width="13.85546875" style="93" customWidth="1"/>
    <col min="6914" max="6914" width="15.85546875" style="93" customWidth="1"/>
    <col min="6915" max="6919" width="11.140625" style="93" customWidth="1"/>
    <col min="6920" max="6920" width="10.85546875" style="93" customWidth="1"/>
    <col min="6921" max="6923" width="9.140625" style="93"/>
    <col min="6924" max="6924" width="6.42578125" style="93" customWidth="1"/>
    <col min="6925" max="6925" width="11.85546875" style="93" customWidth="1"/>
    <col min="6926" max="6926" width="6.5703125" style="93" customWidth="1"/>
    <col min="6927" max="6927" width="14.7109375" style="93" customWidth="1"/>
    <col min="6928" max="7168" width="9.140625" style="93"/>
    <col min="7169" max="7169" width="13.85546875" style="93" customWidth="1"/>
    <col min="7170" max="7170" width="15.85546875" style="93" customWidth="1"/>
    <col min="7171" max="7175" width="11.140625" style="93" customWidth="1"/>
    <col min="7176" max="7176" width="10.85546875" style="93" customWidth="1"/>
    <col min="7177" max="7179" width="9.140625" style="93"/>
    <col min="7180" max="7180" width="6.42578125" style="93" customWidth="1"/>
    <col min="7181" max="7181" width="11.85546875" style="93" customWidth="1"/>
    <col min="7182" max="7182" width="6.5703125" style="93" customWidth="1"/>
    <col min="7183" max="7183" width="14.7109375" style="93" customWidth="1"/>
    <col min="7184" max="7424" width="9.140625" style="93"/>
    <col min="7425" max="7425" width="13.85546875" style="93" customWidth="1"/>
    <col min="7426" max="7426" width="15.85546875" style="93" customWidth="1"/>
    <col min="7427" max="7431" width="11.140625" style="93" customWidth="1"/>
    <col min="7432" max="7432" width="10.85546875" style="93" customWidth="1"/>
    <col min="7433" max="7435" width="9.140625" style="93"/>
    <col min="7436" max="7436" width="6.42578125" style="93" customWidth="1"/>
    <col min="7437" max="7437" width="11.85546875" style="93" customWidth="1"/>
    <col min="7438" max="7438" width="6.5703125" style="93" customWidth="1"/>
    <col min="7439" max="7439" width="14.7109375" style="93" customWidth="1"/>
    <col min="7440" max="7680" width="9.140625" style="93"/>
    <col min="7681" max="7681" width="13.85546875" style="93" customWidth="1"/>
    <col min="7682" max="7682" width="15.85546875" style="93" customWidth="1"/>
    <col min="7683" max="7687" width="11.140625" style="93" customWidth="1"/>
    <col min="7688" max="7688" width="10.85546875" style="93" customWidth="1"/>
    <col min="7689" max="7691" width="9.140625" style="93"/>
    <col min="7692" max="7692" width="6.42578125" style="93" customWidth="1"/>
    <col min="7693" max="7693" width="11.85546875" style="93" customWidth="1"/>
    <col min="7694" max="7694" width="6.5703125" style="93" customWidth="1"/>
    <col min="7695" max="7695" width="14.7109375" style="93" customWidth="1"/>
    <col min="7696" max="7936" width="9.140625" style="93"/>
    <col min="7937" max="7937" width="13.85546875" style="93" customWidth="1"/>
    <col min="7938" max="7938" width="15.85546875" style="93" customWidth="1"/>
    <col min="7939" max="7943" width="11.140625" style="93" customWidth="1"/>
    <col min="7944" max="7944" width="10.85546875" style="93" customWidth="1"/>
    <col min="7945" max="7947" width="9.140625" style="93"/>
    <col min="7948" max="7948" width="6.42578125" style="93" customWidth="1"/>
    <col min="7949" max="7949" width="11.85546875" style="93" customWidth="1"/>
    <col min="7950" max="7950" width="6.5703125" style="93" customWidth="1"/>
    <col min="7951" max="7951" width="14.7109375" style="93" customWidth="1"/>
    <col min="7952" max="8192" width="9.140625" style="93"/>
    <col min="8193" max="8193" width="13.85546875" style="93" customWidth="1"/>
    <col min="8194" max="8194" width="15.85546875" style="93" customWidth="1"/>
    <col min="8195" max="8199" width="11.140625" style="93" customWidth="1"/>
    <col min="8200" max="8200" width="10.85546875" style="93" customWidth="1"/>
    <col min="8201" max="8203" width="9.140625" style="93"/>
    <col min="8204" max="8204" width="6.42578125" style="93" customWidth="1"/>
    <col min="8205" max="8205" width="11.85546875" style="93" customWidth="1"/>
    <col min="8206" max="8206" width="6.5703125" style="93" customWidth="1"/>
    <col min="8207" max="8207" width="14.7109375" style="93" customWidth="1"/>
    <col min="8208" max="8448" width="9.140625" style="93"/>
    <col min="8449" max="8449" width="13.85546875" style="93" customWidth="1"/>
    <col min="8450" max="8450" width="15.85546875" style="93" customWidth="1"/>
    <col min="8451" max="8455" width="11.140625" style="93" customWidth="1"/>
    <col min="8456" max="8456" width="10.85546875" style="93" customWidth="1"/>
    <col min="8457" max="8459" width="9.140625" style="93"/>
    <col min="8460" max="8460" width="6.42578125" style="93" customWidth="1"/>
    <col min="8461" max="8461" width="11.85546875" style="93" customWidth="1"/>
    <col min="8462" max="8462" width="6.5703125" style="93" customWidth="1"/>
    <col min="8463" max="8463" width="14.7109375" style="93" customWidth="1"/>
    <col min="8464" max="8704" width="9.140625" style="93"/>
    <col min="8705" max="8705" width="13.85546875" style="93" customWidth="1"/>
    <col min="8706" max="8706" width="15.85546875" style="93" customWidth="1"/>
    <col min="8707" max="8711" width="11.140625" style="93" customWidth="1"/>
    <col min="8712" max="8712" width="10.85546875" style="93" customWidth="1"/>
    <col min="8713" max="8715" width="9.140625" style="93"/>
    <col min="8716" max="8716" width="6.42578125" style="93" customWidth="1"/>
    <col min="8717" max="8717" width="11.85546875" style="93" customWidth="1"/>
    <col min="8718" max="8718" width="6.5703125" style="93" customWidth="1"/>
    <col min="8719" max="8719" width="14.7109375" style="93" customWidth="1"/>
    <col min="8720" max="8960" width="9.140625" style="93"/>
    <col min="8961" max="8961" width="13.85546875" style="93" customWidth="1"/>
    <col min="8962" max="8962" width="15.85546875" style="93" customWidth="1"/>
    <col min="8963" max="8967" width="11.140625" style="93" customWidth="1"/>
    <col min="8968" max="8968" width="10.85546875" style="93" customWidth="1"/>
    <col min="8969" max="8971" width="9.140625" style="93"/>
    <col min="8972" max="8972" width="6.42578125" style="93" customWidth="1"/>
    <col min="8973" max="8973" width="11.85546875" style="93" customWidth="1"/>
    <col min="8974" max="8974" width="6.5703125" style="93" customWidth="1"/>
    <col min="8975" max="8975" width="14.7109375" style="93" customWidth="1"/>
    <col min="8976" max="9216" width="9.140625" style="93"/>
    <col min="9217" max="9217" width="13.85546875" style="93" customWidth="1"/>
    <col min="9218" max="9218" width="15.85546875" style="93" customWidth="1"/>
    <col min="9219" max="9223" width="11.140625" style="93" customWidth="1"/>
    <col min="9224" max="9224" width="10.85546875" style="93" customWidth="1"/>
    <col min="9225" max="9227" width="9.140625" style="93"/>
    <col min="9228" max="9228" width="6.42578125" style="93" customWidth="1"/>
    <col min="9229" max="9229" width="11.85546875" style="93" customWidth="1"/>
    <col min="9230" max="9230" width="6.5703125" style="93" customWidth="1"/>
    <col min="9231" max="9231" width="14.7109375" style="93" customWidth="1"/>
    <col min="9232" max="9472" width="9.140625" style="93"/>
    <col min="9473" max="9473" width="13.85546875" style="93" customWidth="1"/>
    <col min="9474" max="9474" width="15.85546875" style="93" customWidth="1"/>
    <col min="9475" max="9479" width="11.140625" style="93" customWidth="1"/>
    <col min="9480" max="9480" width="10.85546875" style="93" customWidth="1"/>
    <col min="9481" max="9483" width="9.140625" style="93"/>
    <col min="9484" max="9484" width="6.42578125" style="93" customWidth="1"/>
    <col min="9485" max="9485" width="11.85546875" style="93" customWidth="1"/>
    <col min="9486" max="9486" width="6.5703125" style="93" customWidth="1"/>
    <col min="9487" max="9487" width="14.7109375" style="93" customWidth="1"/>
    <col min="9488" max="9728" width="9.140625" style="93"/>
    <col min="9729" max="9729" width="13.85546875" style="93" customWidth="1"/>
    <col min="9730" max="9730" width="15.85546875" style="93" customWidth="1"/>
    <col min="9731" max="9735" width="11.140625" style="93" customWidth="1"/>
    <col min="9736" max="9736" width="10.85546875" style="93" customWidth="1"/>
    <col min="9737" max="9739" width="9.140625" style="93"/>
    <col min="9740" max="9740" width="6.42578125" style="93" customWidth="1"/>
    <col min="9741" max="9741" width="11.85546875" style="93" customWidth="1"/>
    <col min="9742" max="9742" width="6.5703125" style="93" customWidth="1"/>
    <col min="9743" max="9743" width="14.7109375" style="93" customWidth="1"/>
    <col min="9744" max="9984" width="9.140625" style="93"/>
    <col min="9985" max="9985" width="13.85546875" style="93" customWidth="1"/>
    <col min="9986" max="9986" width="15.85546875" style="93" customWidth="1"/>
    <col min="9987" max="9991" width="11.140625" style="93" customWidth="1"/>
    <col min="9992" max="9992" width="10.85546875" style="93" customWidth="1"/>
    <col min="9993" max="9995" width="9.140625" style="93"/>
    <col min="9996" max="9996" width="6.42578125" style="93" customWidth="1"/>
    <col min="9997" max="9997" width="11.85546875" style="93" customWidth="1"/>
    <col min="9998" max="9998" width="6.5703125" style="93" customWidth="1"/>
    <col min="9999" max="9999" width="14.7109375" style="93" customWidth="1"/>
    <col min="10000" max="10240" width="9.140625" style="93"/>
    <col min="10241" max="10241" width="13.85546875" style="93" customWidth="1"/>
    <col min="10242" max="10242" width="15.85546875" style="93" customWidth="1"/>
    <col min="10243" max="10247" width="11.140625" style="93" customWidth="1"/>
    <col min="10248" max="10248" width="10.85546875" style="93" customWidth="1"/>
    <col min="10249" max="10251" width="9.140625" style="93"/>
    <col min="10252" max="10252" width="6.42578125" style="93" customWidth="1"/>
    <col min="10253" max="10253" width="11.85546875" style="93" customWidth="1"/>
    <col min="10254" max="10254" width="6.5703125" style="93" customWidth="1"/>
    <col min="10255" max="10255" width="14.7109375" style="93" customWidth="1"/>
    <col min="10256" max="10496" width="9.140625" style="93"/>
    <col min="10497" max="10497" width="13.85546875" style="93" customWidth="1"/>
    <col min="10498" max="10498" width="15.85546875" style="93" customWidth="1"/>
    <col min="10499" max="10503" width="11.140625" style="93" customWidth="1"/>
    <col min="10504" max="10504" width="10.85546875" style="93" customWidth="1"/>
    <col min="10505" max="10507" width="9.140625" style="93"/>
    <col min="10508" max="10508" width="6.42578125" style="93" customWidth="1"/>
    <col min="10509" max="10509" width="11.85546875" style="93" customWidth="1"/>
    <col min="10510" max="10510" width="6.5703125" style="93" customWidth="1"/>
    <col min="10511" max="10511" width="14.7109375" style="93" customWidth="1"/>
    <col min="10512" max="10752" width="9.140625" style="93"/>
    <col min="10753" max="10753" width="13.85546875" style="93" customWidth="1"/>
    <col min="10754" max="10754" width="15.85546875" style="93" customWidth="1"/>
    <col min="10755" max="10759" width="11.140625" style="93" customWidth="1"/>
    <col min="10760" max="10760" width="10.85546875" style="93" customWidth="1"/>
    <col min="10761" max="10763" width="9.140625" style="93"/>
    <col min="10764" max="10764" width="6.42578125" style="93" customWidth="1"/>
    <col min="10765" max="10765" width="11.85546875" style="93" customWidth="1"/>
    <col min="10766" max="10766" width="6.5703125" style="93" customWidth="1"/>
    <col min="10767" max="10767" width="14.7109375" style="93" customWidth="1"/>
    <col min="10768" max="11008" width="9.140625" style="93"/>
    <col min="11009" max="11009" width="13.85546875" style="93" customWidth="1"/>
    <col min="11010" max="11010" width="15.85546875" style="93" customWidth="1"/>
    <col min="11011" max="11015" width="11.140625" style="93" customWidth="1"/>
    <col min="11016" max="11016" width="10.85546875" style="93" customWidth="1"/>
    <col min="11017" max="11019" width="9.140625" style="93"/>
    <col min="11020" max="11020" width="6.42578125" style="93" customWidth="1"/>
    <col min="11021" max="11021" width="11.85546875" style="93" customWidth="1"/>
    <col min="11022" max="11022" width="6.5703125" style="93" customWidth="1"/>
    <col min="11023" max="11023" width="14.7109375" style="93" customWidth="1"/>
    <col min="11024" max="11264" width="9.140625" style="93"/>
    <col min="11265" max="11265" width="13.85546875" style="93" customWidth="1"/>
    <col min="11266" max="11266" width="15.85546875" style="93" customWidth="1"/>
    <col min="11267" max="11271" width="11.140625" style="93" customWidth="1"/>
    <col min="11272" max="11272" width="10.85546875" style="93" customWidth="1"/>
    <col min="11273" max="11275" width="9.140625" style="93"/>
    <col min="11276" max="11276" width="6.42578125" style="93" customWidth="1"/>
    <col min="11277" max="11277" width="11.85546875" style="93" customWidth="1"/>
    <col min="11278" max="11278" width="6.5703125" style="93" customWidth="1"/>
    <col min="11279" max="11279" width="14.7109375" style="93" customWidth="1"/>
    <col min="11280" max="11520" width="9.140625" style="93"/>
    <col min="11521" max="11521" width="13.85546875" style="93" customWidth="1"/>
    <col min="11522" max="11522" width="15.85546875" style="93" customWidth="1"/>
    <col min="11523" max="11527" width="11.140625" style="93" customWidth="1"/>
    <col min="11528" max="11528" width="10.85546875" style="93" customWidth="1"/>
    <col min="11529" max="11531" width="9.140625" style="93"/>
    <col min="11532" max="11532" width="6.42578125" style="93" customWidth="1"/>
    <col min="11533" max="11533" width="11.85546875" style="93" customWidth="1"/>
    <col min="11534" max="11534" width="6.5703125" style="93" customWidth="1"/>
    <col min="11535" max="11535" width="14.7109375" style="93" customWidth="1"/>
    <col min="11536" max="11776" width="9.140625" style="93"/>
    <col min="11777" max="11777" width="13.85546875" style="93" customWidth="1"/>
    <col min="11778" max="11778" width="15.85546875" style="93" customWidth="1"/>
    <col min="11779" max="11783" width="11.140625" style="93" customWidth="1"/>
    <col min="11784" max="11784" width="10.85546875" style="93" customWidth="1"/>
    <col min="11785" max="11787" width="9.140625" style="93"/>
    <col min="11788" max="11788" width="6.42578125" style="93" customWidth="1"/>
    <col min="11789" max="11789" width="11.85546875" style="93" customWidth="1"/>
    <col min="11790" max="11790" width="6.5703125" style="93" customWidth="1"/>
    <col min="11791" max="11791" width="14.7109375" style="93" customWidth="1"/>
    <col min="11792" max="12032" width="9.140625" style="93"/>
    <col min="12033" max="12033" width="13.85546875" style="93" customWidth="1"/>
    <col min="12034" max="12034" width="15.85546875" style="93" customWidth="1"/>
    <col min="12035" max="12039" width="11.140625" style="93" customWidth="1"/>
    <col min="12040" max="12040" width="10.85546875" style="93" customWidth="1"/>
    <col min="12041" max="12043" width="9.140625" style="93"/>
    <col min="12044" max="12044" width="6.42578125" style="93" customWidth="1"/>
    <col min="12045" max="12045" width="11.85546875" style="93" customWidth="1"/>
    <col min="12046" max="12046" width="6.5703125" style="93" customWidth="1"/>
    <col min="12047" max="12047" width="14.7109375" style="93" customWidth="1"/>
    <col min="12048" max="12288" width="9.140625" style="93"/>
    <col min="12289" max="12289" width="13.85546875" style="93" customWidth="1"/>
    <col min="12290" max="12290" width="15.85546875" style="93" customWidth="1"/>
    <col min="12291" max="12295" width="11.140625" style="93" customWidth="1"/>
    <col min="12296" max="12296" width="10.85546875" style="93" customWidth="1"/>
    <col min="12297" max="12299" width="9.140625" style="93"/>
    <col min="12300" max="12300" width="6.42578125" style="93" customWidth="1"/>
    <col min="12301" max="12301" width="11.85546875" style="93" customWidth="1"/>
    <col min="12302" max="12302" width="6.5703125" style="93" customWidth="1"/>
    <col min="12303" max="12303" width="14.7109375" style="93" customWidth="1"/>
    <col min="12304" max="12544" width="9.140625" style="93"/>
    <col min="12545" max="12545" width="13.85546875" style="93" customWidth="1"/>
    <col min="12546" max="12546" width="15.85546875" style="93" customWidth="1"/>
    <col min="12547" max="12551" width="11.140625" style="93" customWidth="1"/>
    <col min="12552" max="12552" width="10.85546875" style="93" customWidth="1"/>
    <col min="12553" max="12555" width="9.140625" style="93"/>
    <col min="12556" max="12556" width="6.42578125" style="93" customWidth="1"/>
    <col min="12557" max="12557" width="11.85546875" style="93" customWidth="1"/>
    <col min="12558" max="12558" width="6.5703125" style="93" customWidth="1"/>
    <col min="12559" max="12559" width="14.7109375" style="93" customWidth="1"/>
    <col min="12560" max="12800" width="9.140625" style="93"/>
    <col min="12801" max="12801" width="13.85546875" style="93" customWidth="1"/>
    <col min="12802" max="12802" width="15.85546875" style="93" customWidth="1"/>
    <col min="12803" max="12807" width="11.140625" style="93" customWidth="1"/>
    <col min="12808" max="12808" width="10.85546875" style="93" customWidth="1"/>
    <col min="12809" max="12811" width="9.140625" style="93"/>
    <col min="12812" max="12812" width="6.42578125" style="93" customWidth="1"/>
    <col min="12813" max="12813" width="11.85546875" style="93" customWidth="1"/>
    <col min="12814" max="12814" width="6.5703125" style="93" customWidth="1"/>
    <col min="12815" max="12815" width="14.7109375" style="93" customWidth="1"/>
    <col min="12816" max="13056" width="9.140625" style="93"/>
    <col min="13057" max="13057" width="13.85546875" style="93" customWidth="1"/>
    <col min="13058" max="13058" width="15.85546875" style="93" customWidth="1"/>
    <col min="13059" max="13063" width="11.140625" style="93" customWidth="1"/>
    <col min="13064" max="13064" width="10.85546875" style="93" customWidth="1"/>
    <col min="13065" max="13067" width="9.140625" style="93"/>
    <col min="13068" max="13068" width="6.42578125" style="93" customWidth="1"/>
    <col min="13069" max="13069" width="11.85546875" style="93" customWidth="1"/>
    <col min="13070" max="13070" width="6.5703125" style="93" customWidth="1"/>
    <col min="13071" max="13071" width="14.7109375" style="93" customWidth="1"/>
    <col min="13072" max="13312" width="9.140625" style="93"/>
    <col min="13313" max="13313" width="13.85546875" style="93" customWidth="1"/>
    <col min="13314" max="13314" width="15.85546875" style="93" customWidth="1"/>
    <col min="13315" max="13319" width="11.140625" style="93" customWidth="1"/>
    <col min="13320" max="13320" width="10.85546875" style="93" customWidth="1"/>
    <col min="13321" max="13323" width="9.140625" style="93"/>
    <col min="13324" max="13324" width="6.42578125" style="93" customWidth="1"/>
    <col min="13325" max="13325" width="11.85546875" style="93" customWidth="1"/>
    <col min="13326" max="13326" width="6.5703125" style="93" customWidth="1"/>
    <col min="13327" max="13327" width="14.7109375" style="93" customWidth="1"/>
    <col min="13328" max="13568" width="9.140625" style="93"/>
    <col min="13569" max="13569" width="13.85546875" style="93" customWidth="1"/>
    <col min="13570" max="13570" width="15.85546875" style="93" customWidth="1"/>
    <col min="13571" max="13575" width="11.140625" style="93" customWidth="1"/>
    <col min="13576" max="13576" width="10.85546875" style="93" customWidth="1"/>
    <col min="13577" max="13579" width="9.140625" style="93"/>
    <col min="13580" max="13580" width="6.42578125" style="93" customWidth="1"/>
    <col min="13581" max="13581" width="11.85546875" style="93" customWidth="1"/>
    <col min="13582" max="13582" width="6.5703125" style="93" customWidth="1"/>
    <col min="13583" max="13583" width="14.7109375" style="93" customWidth="1"/>
    <col min="13584" max="13824" width="9.140625" style="93"/>
    <col min="13825" max="13825" width="13.85546875" style="93" customWidth="1"/>
    <col min="13826" max="13826" width="15.85546875" style="93" customWidth="1"/>
    <col min="13827" max="13831" width="11.140625" style="93" customWidth="1"/>
    <col min="13832" max="13832" width="10.85546875" style="93" customWidth="1"/>
    <col min="13833" max="13835" width="9.140625" style="93"/>
    <col min="13836" max="13836" width="6.42578125" style="93" customWidth="1"/>
    <col min="13837" max="13837" width="11.85546875" style="93" customWidth="1"/>
    <col min="13838" max="13838" width="6.5703125" style="93" customWidth="1"/>
    <col min="13839" max="13839" width="14.7109375" style="93" customWidth="1"/>
    <col min="13840" max="14080" width="9.140625" style="93"/>
    <col min="14081" max="14081" width="13.85546875" style="93" customWidth="1"/>
    <col min="14082" max="14082" width="15.85546875" style="93" customWidth="1"/>
    <col min="14083" max="14087" width="11.140625" style="93" customWidth="1"/>
    <col min="14088" max="14088" width="10.85546875" style="93" customWidth="1"/>
    <col min="14089" max="14091" width="9.140625" style="93"/>
    <col min="14092" max="14092" width="6.42578125" style="93" customWidth="1"/>
    <col min="14093" max="14093" width="11.85546875" style="93" customWidth="1"/>
    <col min="14094" max="14094" width="6.5703125" style="93" customWidth="1"/>
    <col min="14095" max="14095" width="14.7109375" style="93" customWidth="1"/>
    <col min="14096" max="14336" width="9.140625" style="93"/>
    <col min="14337" max="14337" width="13.85546875" style="93" customWidth="1"/>
    <col min="14338" max="14338" width="15.85546875" style="93" customWidth="1"/>
    <col min="14339" max="14343" width="11.140625" style="93" customWidth="1"/>
    <col min="14344" max="14344" width="10.85546875" style="93" customWidth="1"/>
    <col min="14345" max="14347" width="9.140625" style="93"/>
    <col min="14348" max="14348" width="6.42578125" style="93" customWidth="1"/>
    <col min="14349" max="14349" width="11.85546875" style="93" customWidth="1"/>
    <col min="14350" max="14350" width="6.5703125" style="93" customWidth="1"/>
    <col min="14351" max="14351" width="14.7109375" style="93" customWidth="1"/>
    <col min="14352" max="14592" width="9.140625" style="93"/>
    <col min="14593" max="14593" width="13.85546875" style="93" customWidth="1"/>
    <col min="14594" max="14594" width="15.85546875" style="93" customWidth="1"/>
    <col min="14595" max="14599" width="11.140625" style="93" customWidth="1"/>
    <col min="14600" max="14600" width="10.85546875" style="93" customWidth="1"/>
    <col min="14601" max="14603" width="9.140625" style="93"/>
    <col min="14604" max="14604" width="6.42578125" style="93" customWidth="1"/>
    <col min="14605" max="14605" width="11.85546875" style="93" customWidth="1"/>
    <col min="14606" max="14606" width="6.5703125" style="93" customWidth="1"/>
    <col min="14607" max="14607" width="14.7109375" style="93" customWidth="1"/>
    <col min="14608" max="14848" width="9.140625" style="93"/>
    <col min="14849" max="14849" width="13.85546875" style="93" customWidth="1"/>
    <col min="14850" max="14850" width="15.85546875" style="93" customWidth="1"/>
    <col min="14851" max="14855" width="11.140625" style="93" customWidth="1"/>
    <col min="14856" max="14856" width="10.85546875" style="93" customWidth="1"/>
    <col min="14857" max="14859" width="9.140625" style="93"/>
    <col min="14860" max="14860" width="6.42578125" style="93" customWidth="1"/>
    <col min="14861" max="14861" width="11.85546875" style="93" customWidth="1"/>
    <col min="14862" max="14862" width="6.5703125" style="93" customWidth="1"/>
    <col min="14863" max="14863" width="14.7109375" style="93" customWidth="1"/>
    <col min="14864" max="15104" width="9.140625" style="93"/>
    <col min="15105" max="15105" width="13.85546875" style="93" customWidth="1"/>
    <col min="15106" max="15106" width="15.85546875" style="93" customWidth="1"/>
    <col min="15107" max="15111" width="11.140625" style="93" customWidth="1"/>
    <col min="15112" max="15112" width="10.85546875" style="93" customWidth="1"/>
    <col min="15113" max="15115" width="9.140625" style="93"/>
    <col min="15116" max="15116" width="6.42578125" style="93" customWidth="1"/>
    <col min="15117" max="15117" width="11.85546875" style="93" customWidth="1"/>
    <col min="15118" max="15118" width="6.5703125" style="93" customWidth="1"/>
    <col min="15119" max="15119" width="14.7109375" style="93" customWidth="1"/>
    <col min="15120" max="15360" width="9.140625" style="93"/>
    <col min="15361" max="15361" width="13.85546875" style="93" customWidth="1"/>
    <col min="15362" max="15362" width="15.85546875" style="93" customWidth="1"/>
    <col min="15363" max="15367" width="11.140625" style="93" customWidth="1"/>
    <col min="15368" max="15368" width="10.85546875" style="93" customWidth="1"/>
    <col min="15369" max="15371" width="9.140625" style="93"/>
    <col min="15372" max="15372" width="6.42578125" style="93" customWidth="1"/>
    <col min="15373" max="15373" width="11.85546875" style="93" customWidth="1"/>
    <col min="15374" max="15374" width="6.5703125" style="93" customWidth="1"/>
    <col min="15375" max="15375" width="14.7109375" style="93" customWidth="1"/>
    <col min="15376" max="15616" width="9.140625" style="93"/>
    <col min="15617" max="15617" width="13.85546875" style="93" customWidth="1"/>
    <col min="15618" max="15618" width="15.85546875" style="93" customWidth="1"/>
    <col min="15619" max="15623" width="11.140625" style="93" customWidth="1"/>
    <col min="15624" max="15624" width="10.85546875" style="93" customWidth="1"/>
    <col min="15625" max="15627" width="9.140625" style="93"/>
    <col min="15628" max="15628" width="6.42578125" style="93" customWidth="1"/>
    <col min="15629" max="15629" width="11.85546875" style="93" customWidth="1"/>
    <col min="15630" max="15630" width="6.5703125" style="93" customWidth="1"/>
    <col min="15631" max="15631" width="14.7109375" style="93" customWidth="1"/>
    <col min="15632" max="15872" width="9.140625" style="93"/>
    <col min="15873" max="15873" width="13.85546875" style="93" customWidth="1"/>
    <col min="15874" max="15874" width="15.85546875" style="93" customWidth="1"/>
    <col min="15875" max="15879" width="11.140625" style="93" customWidth="1"/>
    <col min="15880" max="15880" width="10.85546875" style="93" customWidth="1"/>
    <col min="15881" max="15883" width="9.140625" style="93"/>
    <col min="15884" max="15884" width="6.42578125" style="93" customWidth="1"/>
    <col min="15885" max="15885" width="11.85546875" style="93" customWidth="1"/>
    <col min="15886" max="15886" width="6.5703125" style="93" customWidth="1"/>
    <col min="15887" max="15887" width="14.7109375" style="93" customWidth="1"/>
    <col min="15888" max="16128" width="9.140625" style="93"/>
    <col min="16129" max="16129" width="13.85546875" style="93" customWidth="1"/>
    <col min="16130" max="16130" width="15.85546875" style="93" customWidth="1"/>
    <col min="16131" max="16135" width="11.140625" style="93" customWidth="1"/>
    <col min="16136" max="16136" width="10.85546875" style="93" customWidth="1"/>
    <col min="16137" max="16139" width="9.140625" style="93"/>
    <col min="16140" max="16140" width="6.42578125" style="93" customWidth="1"/>
    <col min="16141" max="16141" width="11.85546875" style="93" customWidth="1"/>
    <col min="16142" max="16142" width="6.5703125" style="93" customWidth="1"/>
    <col min="16143" max="16143" width="14.7109375" style="93" customWidth="1"/>
    <col min="16144" max="16384" width="9.140625" style="93"/>
  </cols>
  <sheetData>
    <row r="1" spans="1:8" s="92" customFormat="1" ht="18.75" customHeight="1">
      <c r="A1" s="91" t="s">
        <v>431</v>
      </c>
    </row>
    <row r="3" spans="1:8" ht="18.75" customHeight="1">
      <c r="A3" s="93" t="s">
        <v>432</v>
      </c>
    </row>
    <row r="4" spans="1:8" ht="18.75" customHeight="1">
      <c r="A4" s="93" t="s">
        <v>433</v>
      </c>
    </row>
    <row r="6" spans="1:8" ht="18.75" customHeight="1">
      <c r="A6" s="94" t="s">
        <v>434</v>
      </c>
    </row>
    <row r="7" spans="1:8" ht="18.75" customHeight="1">
      <c r="A7" s="95"/>
      <c r="B7" s="96" t="s">
        <v>263</v>
      </c>
      <c r="C7" s="96" t="s">
        <v>264</v>
      </c>
      <c r="D7" s="96" t="s">
        <v>265</v>
      </c>
      <c r="E7" s="96" t="s">
        <v>266</v>
      </c>
      <c r="F7" s="96" t="s">
        <v>267</v>
      </c>
      <c r="G7" s="96" t="s">
        <v>268</v>
      </c>
    </row>
    <row r="8" spans="1:8" ht="18.75" customHeight="1">
      <c r="A8" s="95">
        <v>1</v>
      </c>
      <c r="B8" s="162" t="s">
        <v>89</v>
      </c>
      <c r="C8" s="162" t="s">
        <v>272</v>
      </c>
      <c r="D8" s="162"/>
      <c r="E8" s="97" t="s">
        <v>270</v>
      </c>
      <c r="F8" s="97" t="s">
        <v>271</v>
      </c>
      <c r="G8" s="97" t="s">
        <v>435</v>
      </c>
      <c r="H8" s="94"/>
    </row>
    <row r="9" spans="1:8" ht="18.75" customHeight="1">
      <c r="A9" s="95">
        <v>2</v>
      </c>
      <c r="B9" s="162"/>
      <c r="C9" s="97" t="s">
        <v>276</v>
      </c>
      <c r="D9" s="97" t="s">
        <v>277</v>
      </c>
      <c r="E9" s="162" t="s">
        <v>274</v>
      </c>
      <c r="F9" s="162"/>
      <c r="G9" s="162"/>
      <c r="H9" s="94"/>
    </row>
    <row r="10" spans="1:8" ht="18.75" customHeight="1">
      <c r="A10" s="95">
        <v>3</v>
      </c>
      <c r="B10" s="98" t="s">
        <v>436</v>
      </c>
      <c r="C10" s="99" t="s">
        <v>341</v>
      </c>
      <c r="D10" s="99"/>
      <c r="E10" s="99">
        <v>50</v>
      </c>
      <c r="F10" s="99">
        <v>60</v>
      </c>
      <c r="G10" s="99"/>
    </row>
    <row r="11" spans="1:8" ht="18.75" customHeight="1">
      <c r="A11" s="95">
        <v>4</v>
      </c>
      <c r="B11" s="98" t="s">
        <v>437</v>
      </c>
      <c r="C11" s="99" t="s">
        <v>283</v>
      </c>
      <c r="D11" s="99" t="s">
        <v>287</v>
      </c>
      <c r="E11" s="99">
        <v>55</v>
      </c>
      <c r="F11" s="99">
        <v>85</v>
      </c>
      <c r="G11" s="99"/>
    </row>
    <row r="12" spans="1:8" ht="18.75" customHeight="1">
      <c r="A12" s="95">
        <v>5</v>
      </c>
      <c r="B12" s="98" t="s">
        <v>438</v>
      </c>
      <c r="C12" s="99" t="s">
        <v>286</v>
      </c>
      <c r="D12" s="99" t="s">
        <v>284</v>
      </c>
      <c r="E12" s="99">
        <v>70</v>
      </c>
      <c r="F12" s="99">
        <v>39</v>
      </c>
      <c r="G12" s="99"/>
    </row>
    <row r="13" spans="1:8" ht="18.75" customHeight="1">
      <c r="A13" s="95">
        <v>6</v>
      </c>
      <c r="B13" s="98" t="s">
        <v>288</v>
      </c>
      <c r="C13" s="99"/>
      <c r="D13" s="99"/>
      <c r="E13" s="99"/>
      <c r="F13" s="99"/>
      <c r="G13" s="99"/>
    </row>
    <row r="15" spans="1:8" ht="18.75" customHeight="1">
      <c r="A15" s="100" t="s">
        <v>289</v>
      </c>
      <c r="B15" s="93" t="s">
        <v>439</v>
      </c>
    </row>
    <row r="16" spans="1:8" ht="18.75" customHeight="1">
      <c r="B16" s="93" t="s">
        <v>440</v>
      </c>
    </row>
    <row r="18" spans="1:15" ht="18.75" customHeight="1">
      <c r="A18" s="94" t="s">
        <v>291</v>
      </c>
      <c r="B18" s="93" t="s">
        <v>441</v>
      </c>
    </row>
    <row r="19" spans="1:15" ht="18.75" customHeight="1">
      <c r="B19" s="93" t="s">
        <v>442</v>
      </c>
    </row>
    <row r="21" spans="1:15" ht="18.75" customHeight="1">
      <c r="O21" s="163" t="s">
        <v>443</v>
      </c>
    </row>
    <row r="22" spans="1:15" ht="18.75" customHeight="1">
      <c r="D22" s="165" t="s">
        <v>444</v>
      </c>
      <c r="E22" s="165"/>
      <c r="O22" s="164"/>
    </row>
    <row r="23" spans="1:15" ht="18.75" customHeight="1">
      <c r="O23" s="164"/>
    </row>
    <row r="24" spans="1:15" ht="18.75" customHeight="1">
      <c r="O24" s="164"/>
    </row>
    <row r="25" spans="1:15" ht="18.75" customHeight="1">
      <c r="B25" s="101" t="s">
        <v>445</v>
      </c>
      <c r="G25" s="165" t="s">
        <v>446</v>
      </c>
      <c r="H25" s="165"/>
      <c r="M25" s="166" t="s">
        <v>447</v>
      </c>
      <c r="O25" s="164"/>
    </row>
    <row r="26" spans="1:15" ht="18.75" customHeight="1">
      <c r="M26" s="166"/>
      <c r="O26" s="164"/>
    </row>
    <row r="27" spans="1:15" ht="18.75" customHeight="1">
      <c r="M27" s="166"/>
      <c r="O27" s="164"/>
    </row>
    <row r="28" spans="1:15" ht="18.75" customHeight="1">
      <c r="E28" s="167" t="s">
        <v>448</v>
      </c>
      <c r="F28" s="167"/>
      <c r="J28" s="167" t="s">
        <v>449</v>
      </c>
      <c r="K28" s="167"/>
      <c r="M28" s="166"/>
      <c r="O28" s="164"/>
    </row>
    <row r="29" spans="1:15" ht="18.75" customHeight="1">
      <c r="M29" s="166"/>
      <c r="O29" s="164"/>
    </row>
    <row r="31" spans="1:15" ht="18.75" customHeight="1">
      <c r="B31" s="93" t="s">
        <v>450</v>
      </c>
    </row>
    <row r="32" spans="1:15" ht="18.75" customHeight="1">
      <c r="B32" s="160" t="s">
        <v>451</v>
      </c>
      <c r="C32" s="160"/>
      <c r="D32" s="160"/>
      <c r="E32" s="160"/>
    </row>
    <row r="34" spans="2:6" ht="18.75" customHeight="1">
      <c r="B34" s="93" t="s">
        <v>452</v>
      </c>
    </row>
    <row r="35" spans="2:6" ht="18.75" customHeight="1">
      <c r="B35" s="161" t="s">
        <v>453</v>
      </c>
      <c r="C35" s="161"/>
      <c r="D35" s="161"/>
      <c r="E35" s="161"/>
      <c r="F35" s="161"/>
    </row>
  </sheetData>
  <mergeCells count="11">
    <mergeCell ref="O21:O29"/>
    <mergeCell ref="D22:E22"/>
    <mergeCell ref="G25:H25"/>
    <mergeCell ref="M25:M29"/>
    <mergeCell ref="E28:F28"/>
    <mergeCell ref="J28:K28"/>
    <mergeCell ref="B32:E32"/>
    <mergeCell ref="B35:F35"/>
    <mergeCell ref="B8:B9"/>
    <mergeCell ref="C8:D8"/>
    <mergeCell ref="E9:G9"/>
  </mergeCells>
  <pageMargins left="0.7" right="0.7" top="0.75" bottom="0.75" header="0.3" footer="0.3"/>
  <pageSetup paperSize="9" orientation="portrait" horizontalDpi="150" verticalDpi="15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A22" sqref="A22"/>
    </sheetView>
  </sheetViews>
  <sheetFormatPr defaultColWidth="8.85546875" defaultRowHeight="12.75"/>
  <cols>
    <col min="1" max="1" width="9.85546875" style="102" bestFit="1" customWidth="1"/>
    <col min="2" max="256" width="8.85546875" style="102"/>
    <col min="257" max="257" width="9.85546875" style="102" bestFit="1" customWidth="1"/>
    <col min="258" max="512" width="8.85546875" style="102"/>
    <col min="513" max="513" width="9.85546875" style="102" bestFit="1" customWidth="1"/>
    <col min="514" max="768" width="8.85546875" style="102"/>
    <col min="769" max="769" width="9.85546875" style="102" bestFit="1" customWidth="1"/>
    <col min="770" max="1024" width="8.85546875" style="102"/>
    <col min="1025" max="1025" width="9.85546875" style="102" bestFit="1" customWidth="1"/>
    <col min="1026" max="1280" width="8.85546875" style="102"/>
    <col min="1281" max="1281" width="9.85546875" style="102" bestFit="1" customWidth="1"/>
    <col min="1282" max="1536" width="8.85546875" style="102"/>
    <col min="1537" max="1537" width="9.85546875" style="102" bestFit="1" customWidth="1"/>
    <col min="1538" max="1792" width="8.85546875" style="102"/>
    <col min="1793" max="1793" width="9.85546875" style="102" bestFit="1" customWidth="1"/>
    <col min="1794" max="2048" width="8.85546875" style="102"/>
    <col min="2049" max="2049" width="9.85546875" style="102" bestFit="1" customWidth="1"/>
    <col min="2050" max="2304" width="8.85546875" style="102"/>
    <col min="2305" max="2305" width="9.85546875" style="102" bestFit="1" customWidth="1"/>
    <col min="2306" max="2560" width="8.85546875" style="102"/>
    <col min="2561" max="2561" width="9.85546875" style="102" bestFit="1" customWidth="1"/>
    <col min="2562" max="2816" width="8.85546875" style="102"/>
    <col min="2817" max="2817" width="9.85546875" style="102" bestFit="1" customWidth="1"/>
    <col min="2818" max="3072" width="8.85546875" style="102"/>
    <col min="3073" max="3073" width="9.85546875" style="102" bestFit="1" customWidth="1"/>
    <col min="3074" max="3328" width="8.85546875" style="102"/>
    <col min="3329" max="3329" width="9.85546875" style="102" bestFit="1" customWidth="1"/>
    <col min="3330" max="3584" width="8.85546875" style="102"/>
    <col min="3585" max="3585" width="9.85546875" style="102" bestFit="1" customWidth="1"/>
    <col min="3586" max="3840" width="8.85546875" style="102"/>
    <col min="3841" max="3841" width="9.85546875" style="102" bestFit="1" customWidth="1"/>
    <col min="3842" max="4096" width="8.85546875" style="102"/>
    <col min="4097" max="4097" width="9.85546875" style="102" bestFit="1" customWidth="1"/>
    <col min="4098" max="4352" width="8.85546875" style="102"/>
    <col min="4353" max="4353" width="9.85546875" style="102" bestFit="1" customWidth="1"/>
    <col min="4354" max="4608" width="8.85546875" style="102"/>
    <col min="4609" max="4609" width="9.85546875" style="102" bestFit="1" customWidth="1"/>
    <col min="4610" max="4864" width="8.85546875" style="102"/>
    <col min="4865" max="4865" width="9.85546875" style="102" bestFit="1" customWidth="1"/>
    <col min="4866" max="5120" width="8.85546875" style="102"/>
    <col min="5121" max="5121" width="9.85546875" style="102" bestFit="1" customWidth="1"/>
    <col min="5122" max="5376" width="8.85546875" style="102"/>
    <col min="5377" max="5377" width="9.85546875" style="102" bestFit="1" customWidth="1"/>
    <col min="5378" max="5632" width="8.85546875" style="102"/>
    <col min="5633" max="5633" width="9.85546875" style="102" bestFit="1" customWidth="1"/>
    <col min="5634" max="5888" width="8.85546875" style="102"/>
    <col min="5889" max="5889" width="9.85546875" style="102" bestFit="1" customWidth="1"/>
    <col min="5890" max="6144" width="8.85546875" style="102"/>
    <col min="6145" max="6145" width="9.85546875" style="102" bestFit="1" customWidth="1"/>
    <col min="6146" max="6400" width="8.85546875" style="102"/>
    <col min="6401" max="6401" width="9.85546875" style="102" bestFit="1" customWidth="1"/>
    <col min="6402" max="6656" width="8.85546875" style="102"/>
    <col min="6657" max="6657" width="9.85546875" style="102" bestFit="1" customWidth="1"/>
    <col min="6658" max="6912" width="8.85546875" style="102"/>
    <col min="6913" max="6913" width="9.85546875" style="102" bestFit="1" customWidth="1"/>
    <col min="6914" max="7168" width="8.85546875" style="102"/>
    <col min="7169" max="7169" width="9.85546875" style="102" bestFit="1" customWidth="1"/>
    <col min="7170" max="7424" width="8.85546875" style="102"/>
    <col min="7425" max="7425" width="9.85546875" style="102" bestFit="1" customWidth="1"/>
    <col min="7426" max="7680" width="8.85546875" style="102"/>
    <col min="7681" max="7681" width="9.85546875" style="102" bestFit="1" customWidth="1"/>
    <col min="7682" max="7936" width="8.85546875" style="102"/>
    <col min="7937" max="7937" width="9.85546875" style="102" bestFit="1" customWidth="1"/>
    <col min="7938" max="8192" width="8.85546875" style="102"/>
    <col min="8193" max="8193" width="9.85546875" style="102" bestFit="1" customWidth="1"/>
    <col min="8194" max="8448" width="8.85546875" style="102"/>
    <col min="8449" max="8449" width="9.85546875" style="102" bestFit="1" customWidth="1"/>
    <col min="8450" max="8704" width="8.85546875" style="102"/>
    <col min="8705" max="8705" width="9.85546875" style="102" bestFit="1" customWidth="1"/>
    <col min="8706" max="8960" width="8.85546875" style="102"/>
    <col min="8961" max="8961" width="9.85546875" style="102" bestFit="1" customWidth="1"/>
    <col min="8962" max="9216" width="8.85546875" style="102"/>
    <col min="9217" max="9217" width="9.85546875" style="102" bestFit="1" customWidth="1"/>
    <col min="9218" max="9472" width="8.85546875" style="102"/>
    <col min="9473" max="9473" width="9.85546875" style="102" bestFit="1" customWidth="1"/>
    <col min="9474" max="9728" width="8.85546875" style="102"/>
    <col min="9729" max="9729" width="9.85546875" style="102" bestFit="1" customWidth="1"/>
    <col min="9730" max="9984" width="8.85546875" style="102"/>
    <col min="9985" max="9985" width="9.85546875" style="102" bestFit="1" customWidth="1"/>
    <col min="9986" max="10240" width="8.85546875" style="102"/>
    <col min="10241" max="10241" width="9.85546875" style="102" bestFit="1" customWidth="1"/>
    <col min="10242" max="10496" width="8.85546875" style="102"/>
    <col min="10497" max="10497" width="9.85546875" style="102" bestFit="1" customWidth="1"/>
    <col min="10498" max="10752" width="8.85546875" style="102"/>
    <col min="10753" max="10753" width="9.85546875" style="102" bestFit="1" customWidth="1"/>
    <col min="10754" max="11008" width="8.85546875" style="102"/>
    <col min="11009" max="11009" width="9.85546875" style="102" bestFit="1" customWidth="1"/>
    <col min="11010" max="11264" width="8.85546875" style="102"/>
    <col min="11265" max="11265" width="9.85546875" style="102" bestFit="1" customWidth="1"/>
    <col min="11266" max="11520" width="8.85546875" style="102"/>
    <col min="11521" max="11521" width="9.85546875" style="102" bestFit="1" customWidth="1"/>
    <col min="11522" max="11776" width="8.85546875" style="102"/>
    <col min="11777" max="11777" width="9.85546875" style="102" bestFit="1" customWidth="1"/>
    <col min="11778" max="12032" width="8.85546875" style="102"/>
    <col min="12033" max="12033" width="9.85546875" style="102" bestFit="1" customWidth="1"/>
    <col min="12034" max="12288" width="8.85546875" style="102"/>
    <col min="12289" max="12289" width="9.85546875" style="102" bestFit="1" customWidth="1"/>
    <col min="12290" max="12544" width="8.85546875" style="102"/>
    <col min="12545" max="12545" width="9.85546875" style="102" bestFit="1" customWidth="1"/>
    <col min="12546" max="12800" width="8.85546875" style="102"/>
    <col min="12801" max="12801" width="9.85546875" style="102" bestFit="1" customWidth="1"/>
    <col min="12802" max="13056" width="8.85546875" style="102"/>
    <col min="13057" max="13057" width="9.85546875" style="102" bestFit="1" customWidth="1"/>
    <col min="13058" max="13312" width="8.85546875" style="102"/>
    <col min="13313" max="13313" width="9.85546875" style="102" bestFit="1" customWidth="1"/>
    <col min="13314" max="13568" width="8.85546875" style="102"/>
    <col min="13569" max="13569" width="9.85546875" style="102" bestFit="1" customWidth="1"/>
    <col min="13570" max="13824" width="8.85546875" style="102"/>
    <col min="13825" max="13825" width="9.85546875" style="102" bestFit="1" customWidth="1"/>
    <col min="13826" max="14080" width="8.85546875" style="102"/>
    <col min="14081" max="14081" width="9.85546875" style="102" bestFit="1" customWidth="1"/>
    <col min="14082" max="14336" width="8.85546875" style="102"/>
    <col min="14337" max="14337" width="9.85546875" style="102" bestFit="1" customWidth="1"/>
    <col min="14338" max="14592" width="8.85546875" style="102"/>
    <col min="14593" max="14593" width="9.85546875" style="102" bestFit="1" customWidth="1"/>
    <col min="14594" max="14848" width="8.85546875" style="102"/>
    <col min="14849" max="14849" width="9.85546875" style="102" bestFit="1" customWidth="1"/>
    <col min="14850" max="15104" width="8.85546875" style="102"/>
    <col min="15105" max="15105" width="9.85546875" style="102" bestFit="1" customWidth="1"/>
    <col min="15106" max="15360" width="8.85546875" style="102"/>
    <col min="15361" max="15361" width="9.85546875" style="102" bestFit="1" customWidth="1"/>
    <col min="15362" max="15616" width="8.85546875" style="102"/>
    <col min="15617" max="15617" width="9.85546875" style="102" bestFit="1" customWidth="1"/>
    <col min="15618" max="15872" width="8.85546875" style="102"/>
    <col min="15873" max="15873" width="9.85546875" style="102" bestFit="1" customWidth="1"/>
    <col min="15874" max="16128" width="8.85546875" style="102"/>
    <col min="16129" max="16129" width="9.85546875" style="102" bestFit="1" customWidth="1"/>
    <col min="16130" max="16384" width="8.85546875" style="102"/>
  </cols>
  <sheetData>
    <row r="1" spans="1:5">
      <c r="A1" s="102" t="s">
        <v>454</v>
      </c>
    </row>
    <row r="2" spans="1:5">
      <c r="A2" s="102" t="s">
        <v>455</v>
      </c>
      <c r="B2" s="102" t="s">
        <v>456</v>
      </c>
      <c r="C2" s="102" t="s">
        <v>457</v>
      </c>
      <c r="D2" s="102" t="s">
        <v>458</v>
      </c>
      <c r="E2" s="102" t="s">
        <v>459</v>
      </c>
    </row>
    <row r="3" spans="1:5">
      <c r="A3" s="102">
        <v>35796</v>
      </c>
      <c r="B3" s="102">
        <v>420</v>
      </c>
      <c r="C3" s="102">
        <v>418</v>
      </c>
      <c r="D3" s="102">
        <v>398</v>
      </c>
      <c r="E3" s="102">
        <v>425</v>
      </c>
    </row>
    <row r="4" spans="1:5">
      <c r="A4" s="102">
        <v>35827</v>
      </c>
      <c r="B4" s="102">
        <v>412</v>
      </c>
      <c r="C4" s="102">
        <v>415</v>
      </c>
      <c r="D4" s="102">
        <v>390</v>
      </c>
      <c r="E4" s="102">
        <v>399</v>
      </c>
    </row>
    <row r="5" spans="1:5">
      <c r="A5" s="102">
        <v>35855</v>
      </c>
      <c r="B5" s="102">
        <v>400</v>
      </c>
      <c r="C5" s="102">
        <v>410</v>
      </c>
      <c r="D5" s="102">
        <v>400</v>
      </c>
      <c r="E5" s="102">
        <v>410</v>
      </c>
    </row>
    <row r="6" spans="1:5">
      <c r="A6" s="102">
        <v>35886</v>
      </c>
      <c r="B6" s="102">
        <v>416</v>
      </c>
      <c r="C6" s="102">
        <v>415</v>
      </c>
      <c r="D6" s="102">
        <v>410</v>
      </c>
      <c r="E6" s="102">
        <v>405</v>
      </c>
    </row>
    <row r="7" spans="1:5">
      <c r="A7" s="102">
        <v>35916</v>
      </c>
      <c r="B7" s="102">
        <v>406</v>
      </c>
      <c r="C7" s="102">
        <v>408</v>
      </c>
      <c r="D7" s="102">
        <v>406</v>
      </c>
      <c r="E7" s="102">
        <v>404</v>
      </c>
    </row>
    <row r="8" spans="1:5">
      <c r="A8" s="102">
        <v>35947</v>
      </c>
      <c r="B8" s="102">
        <v>408</v>
      </c>
      <c r="C8" s="102">
        <v>412</v>
      </c>
      <c r="D8" s="102">
        <v>396</v>
      </c>
      <c r="E8" s="102">
        <v>411</v>
      </c>
    </row>
    <row r="9" spans="1:5">
      <c r="A9" s="102">
        <v>35977</v>
      </c>
      <c r="B9" s="102">
        <v>413</v>
      </c>
      <c r="C9" s="102">
        <v>406</v>
      </c>
      <c r="D9" s="102">
        <v>400</v>
      </c>
      <c r="E9" s="102">
        <v>411</v>
      </c>
    </row>
    <row r="10" spans="1:5">
      <c r="A10" s="102">
        <v>36008</v>
      </c>
      <c r="B10" s="102">
        <v>421</v>
      </c>
      <c r="C10" s="102">
        <v>420</v>
      </c>
      <c r="D10" s="102">
        <v>406</v>
      </c>
      <c r="E10" s="102">
        <v>407</v>
      </c>
    </row>
    <row r="11" spans="1:5">
      <c r="A11" s="102">
        <v>36039</v>
      </c>
      <c r="B11" s="102">
        <v>417</v>
      </c>
      <c r="C11" s="102">
        <v>402</v>
      </c>
      <c r="D11" s="102">
        <v>406</v>
      </c>
      <c r="E11" s="102">
        <v>409</v>
      </c>
    </row>
    <row r="12" spans="1:5">
      <c r="A12" s="102">
        <v>36069</v>
      </c>
      <c r="B12" s="102">
        <v>399</v>
      </c>
      <c r="C12" s="102">
        <v>401</v>
      </c>
      <c r="D12" s="102">
        <v>385</v>
      </c>
      <c r="E12" s="102">
        <v>403</v>
      </c>
    </row>
    <row r="13" spans="1:5">
      <c r="A13" s="102">
        <v>36100</v>
      </c>
      <c r="B13" s="102">
        <v>405</v>
      </c>
      <c r="C13" s="102">
        <v>419</v>
      </c>
      <c r="D13" s="102">
        <v>407</v>
      </c>
      <c r="E13" s="102">
        <v>406</v>
      </c>
    </row>
    <row r="14" spans="1:5">
      <c r="A14" s="102">
        <v>36130</v>
      </c>
      <c r="B14" s="102">
        <v>407</v>
      </c>
      <c r="C14" s="102">
        <v>412</v>
      </c>
      <c r="D14" s="102">
        <v>409</v>
      </c>
      <c r="E14" s="102">
        <v>408</v>
      </c>
    </row>
    <row r="17" spans="1:1" ht="15.75">
      <c r="A17" s="103" t="s">
        <v>31</v>
      </c>
    </row>
    <row r="18" spans="1:1">
      <c r="A18" s="102" t="s">
        <v>460</v>
      </c>
    </row>
    <row r="19" spans="1:1">
      <c r="A19" s="102" t="s">
        <v>461</v>
      </c>
    </row>
    <row r="20" spans="1:1">
      <c r="A20" s="104" t="s">
        <v>462</v>
      </c>
    </row>
    <row r="21" spans="1:1">
      <c r="A21" s="104" t="s">
        <v>463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2.75"/>
  <cols>
    <col min="1" max="1" width="13.85546875" style="106" bestFit="1" customWidth="1"/>
    <col min="2" max="256" width="8.7109375" style="106"/>
    <col min="257" max="257" width="13.85546875" style="106" bestFit="1" customWidth="1"/>
    <col min="258" max="512" width="8.7109375" style="106"/>
    <col min="513" max="513" width="13.85546875" style="106" bestFit="1" customWidth="1"/>
    <col min="514" max="768" width="8.7109375" style="106"/>
    <col min="769" max="769" width="13.85546875" style="106" bestFit="1" customWidth="1"/>
    <col min="770" max="1024" width="8.7109375" style="106"/>
    <col min="1025" max="1025" width="13.85546875" style="106" bestFit="1" customWidth="1"/>
    <col min="1026" max="1280" width="8.7109375" style="106"/>
    <col min="1281" max="1281" width="13.85546875" style="106" bestFit="1" customWidth="1"/>
    <col min="1282" max="1536" width="8.7109375" style="106"/>
    <col min="1537" max="1537" width="13.85546875" style="106" bestFit="1" customWidth="1"/>
    <col min="1538" max="1792" width="8.7109375" style="106"/>
    <col min="1793" max="1793" width="13.85546875" style="106" bestFit="1" customWidth="1"/>
    <col min="1794" max="2048" width="8.7109375" style="106"/>
    <col min="2049" max="2049" width="13.85546875" style="106" bestFit="1" customWidth="1"/>
    <col min="2050" max="2304" width="8.7109375" style="106"/>
    <col min="2305" max="2305" width="13.85546875" style="106" bestFit="1" customWidth="1"/>
    <col min="2306" max="2560" width="8.7109375" style="106"/>
    <col min="2561" max="2561" width="13.85546875" style="106" bestFit="1" customWidth="1"/>
    <col min="2562" max="2816" width="8.7109375" style="106"/>
    <col min="2817" max="2817" width="13.85546875" style="106" bestFit="1" customWidth="1"/>
    <col min="2818" max="3072" width="8.7109375" style="106"/>
    <col min="3073" max="3073" width="13.85546875" style="106" bestFit="1" customWidth="1"/>
    <col min="3074" max="3328" width="8.7109375" style="106"/>
    <col min="3329" max="3329" width="13.85546875" style="106" bestFit="1" customWidth="1"/>
    <col min="3330" max="3584" width="8.7109375" style="106"/>
    <col min="3585" max="3585" width="13.85546875" style="106" bestFit="1" customWidth="1"/>
    <col min="3586" max="3840" width="8.7109375" style="106"/>
    <col min="3841" max="3841" width="13.85546875" style="106" bestFit="1" customWidth="1"/>
    <col min="3842" max="4096" width="8.7109375" style="106"/>
    <col min="4097" max="4097" width="13.85546875" style="106" bestFit="1" customWidth="1"/>
    <col min="4098" max="4352" width="8.7109375" style="106"/>
    <col min="4353" max="4353" width="13.85546875" style="106" bestFit="1" customWidth="1"/>
    <col min="4354" max="4608" width="8.7109375" style="106"/>
    <col min="4609" max="4609" width="13.85546875" style="106" bestFit="1" customWidth="1"/>
    <col min="4610" max="4864" width="8.7109375" style="106"/>
    <col min="4865" max="4865" width="13.85546875" style="106" bestFit="1" customWidth="1"/>
    <col min="4866" max="5120" width="8.7109375" style="106"/>
    <col min="5121" max="5121" width="13.85546875" style="106" bestFit="1" customWidth="1"/>
    <col min="5122" max="5376" width="8.7109375" style="106"/>
    <col min="5377" max="5377" width="13.85546875" style="106" bestFit="1" customWidth="1"/>
    <col min="5378" max="5632" width="8.7109375" style="106"/>
    <col min="5633" max="5633" width="13.85546875" style="106" bestFit="1" customWidth="1"/>
    <col min="5634" max="5888" width="8.7109375" style="106"/>
    <col min="5889" max="5889" width="13.85546875" style="106" bestFit="1" customWidth="1"/>
    <col min="5890" max="6144" width="8.7109375" style="106"/>
    <col min="6145" max="6145" width="13.85546875" style="106" bestFit="1" customWidth="1"/>
    <col min="6146" max="6400" width="8.7109375" style="106"/>
    <col min="6401" max="6401" width="13.85546875" style="106" bestFit="1" customWidth="1"/>
    <col min="6402" max="6656" width="8.7109375" style="106"/>
    <col min="6657" max="6657" width="13.85546875" style="106" bestFit="1" customWidth="1"/>
    <col min="6658" max="6912" width="8.7109375" style="106"/>
    <col min="6913" max="6913" width="13.85546875" style="106" bestFit="1" customWidth="1"/>
    <col min="6914" max="7168" width="8.7109375" style="106"/>
    <col min="7169" max="7169" width="13.85546875" style="106" bestFit="1" customWidth="1"/>
    <col min="7170" max="7424" width="8.7109375" style="106"/>
    <col min="7425" max="7425" width="13.85546875" style="106" bestFit="1" customWidth="1"/>
    <col min="7426" max="7680" width="8.7109375" style="106"/>
    <col min="7681" max="7681" width="13.85546875" style="106" bestFit="1" customWidth="1"/>
    <col min="7682" max="7936" width="8.7109375" style="106"/>
    <col min="7937" max="7937" width="13.85546875" style="106" bestFit="1" customWidth="1"/>
    <col min="7938" max="8192" width="8.7109375" style="106"/>
    <col min="8193" max="8193" width="13.85546875" style="106" bestFit="1" customWidth="1"/>
    <col min="8194" max="8448" width="8.7109375" style="106"/>
    <col min="8449" max="8449" width="13.85546875" style="106" bestFit="1" customWidth="1"/>
    <col min="8450" max="8704" width="8.7109375" style="106"/>
    <col min="8705" max="8705" width="13.85546875" style="106" bestFit="1" customWidth="1"/>
    <col min="8706" max="8960" width="8.7109375" style="106"/>
    <col min="8961" max="8961" width="13.85546875" style="106" bestFit="1" customWidth="1"/>
    <col min="8962" max="9216" width="8.7109375" style="106"/>
    <col min="9217" max="9217" width="13.85546875" style="106" bestFit="1" customWidth="1"/>
    <col min="9218" max="9472" width="8.7109375" style="106"/>
    <col min="9473" max="9473" width="13.85546875" style="106" bestFit="1" customWidth="1"/>
    <col min="9474" max="9728" width="8.7109375" style="106"/>
    <col min="9729" max="9729" width="13.85546875" style="106" bestFit="1" customWidth="1"/>
    <col min="9730" max="9984" width="8.7109375" style="106"/>
    <col min="9985" max="9985" width="13.85546875" style="106" bestFit="1" customWidth="1"/>
    <col min="9986" max="10240" width="8.7109375" style="106"/>
    <col min="10241" max="10241" width="13.85546875" style="106" bestFit="1" customWidth="1"/>
    <col min="10242" max="10496" width="8.7109375" style="106"/>
    <col min="10497" max="10497" width="13.85546875" style="106" bestFit="1" customWidth="1"/>
    <col min="10498" max="10752" width="8.7109375" style="106"/>
    <col min="10753" max="10753" width="13.85546875" style="106" bestFit="1" customWidth="1"/>
    <col min="10754" max="11008" width="8.7109375" style="106"/>
    <col min="11009" max="11009" width="13.85546875" style="106" bestFit="1" customWidth="1"/>
    <col min="11010" max="11264" width="8.7109375" style="106"/>
    <col min="11265" max="11265" width="13.85546875" style="106" bestFit="1" customWidth="1"/>
    <col min="11266" max="11520" width="8.7109375" style="106"/>
    <col min="11521" max="11521" width="13.85546875" style="106" bestFit="1" customWidth="1"/>
    <col min="11522" max="11776" width="8.7109375" style="106"/>
    <col min="11777" max="11777" width="13.85546875" style="106" bestFit="1" customWidth="1"/>
    <col min="11778" max="12032" width="8.7109375" style="106"/>
    <col min="12033" max="12033" width="13.85546875" style="106" bestFit="1" customWidth="1"/>
    <col min="12034" max="12288" width="8.7109375" style="106"/>
    <col min="12289" max="12289" width="13.85546875" style="106" bestFit="1" customWidth="1"/>
    <col min="12290" max="12544" width="8.7109375" style="106"/>
    <col min="12545" max="12545" width="13.85546875" style="106" bestFit="1" customWidth="1"/>
    <col min="12546" max="12800" width="8.7109375" style="106"/>
    <col min="12801" max="12801" width="13.85546875" style="106" bestFit="1" customWidth="1"/>
    <col min="12802" max="13056" width="8.7109375" style="106"/>
    <col min="13057" max="13057" width="13.85546875" style="106" bestFit="1" customWidth="1"/>
    <col min="13058" max="13312" width="8.7109375" style="106"/>
    <col min="13313" max="13313" width="13.85546875" style="106" bestFit="1" customWidth="1"/>
    <col min="13314" max="13568" width="8.7109375" style="106"/>
    <col min="13569" max="13569" width="13.85546875" style="106" bestFit="1" customWidth="1"/>
    <col min="13570" max="13824" width="8.7109375" style="106"/>
    <col min="13825" max="13825" width="13.85546875" style="106" bestFit="1" customWidth="1"/>
    <col min="13826" max="14080" width="8.7109375" style="106"/>
    <col min="14081" max="14081" width="13.85546875" style="106" bestFit="1" customWidth="1"/>
    <col min="14082" max="14336" width="8.7109375" style="106"/>
    <col min="14337" max="14337" width="13.85546875" style="106" bestFit="1" customWidth="1"/>
    <col min="14338" max="14592" width="8.7109375" style="106"/>
    <col min="14593" max="14593" width="13.85546875" style="106" bestFit="1" customWidth="1"/>
    <col min="14594" max="14848" width="8.7109375" style="106"/>
    <col min="14849" max="14849" width="13.85546875" style="106" bestFit="1" customWidth="1"/>
    <col min="14850" max="15104" width="8.7109375" style="106"/>
    <col min="15105" max="15105" width="13.85546875" style="106" bestFit="1" customWidth="1"/>
    <col min="15106" max="15360" width="8.7109375" style="106"/>
    <col min="15361" max="15361" width="13.85546875" style="106" bestFit="1" customWidth="1"/>
    <col min="15362" max="15616" width="8.7109375" style="106"/>
    <col min="15617" max="15617" width="13.85546875" style="106" bestFit="1" customWidth="1"/>
    <col min="15618" max="15872" width="8.7109375" style="106"/>
    <col min="15873" max="15873" width="13.85546875" style="106" bestFit="1" customWidth="1"/>
    <col min="15874" max="16128" width="8.7109375" style="106"/>
    <col min="16129" max="16129" width="13.85546875" style="106" bestFit="1" customWidth="1"/>
    <col min="16130" max="16384" width="8.7109375" style="106"/>
  </cols>
  <sheetData>
    <row r="1" spans="1:8">
      <c r="A1" s="105"/>
      <c r="B1" s="105" t="s">
        <v>464</v>
      </c>
      <c r="C1" s="105" t="s">
        <v>465</v>
      </c>
      <c r="D1" s="105" t="s">
        <v>466</v>
      </c>
      <c r="E1" s="105" t="s">
        <v>467</v>
      </c>
      <c r="F1" s="105" t="s">
        <v>468</v>
      </c>
      <c r="G1" s="105" t="s">
        <v>469</v>
      </c>
      <c r="H1" s="105" t="s">
        <v>306</v>
      </c>
    </row>
    <row r="2" spans="1:8">
      <c r="A2" s="105" t="s">
        <v>104</v>
      </c>
      <c r="B2" s="105">
        <v>89</v>
      </c>
      <c r="C2" s="105">
        <v>76</v>
      </c>
      <c r="D2" s="105">
        <v>93</v>
      </c>
      <c r="E2" s="105">
        <v>63</v>
      </c>
      <c r="F2" s="106" t="s">
        <v>284</v>
      </c>
      <c r="G2" s="106" t="s">
        <v>286</v>
      </c>
      <c r="H2" s="106" t="s">
        <v>280</v>
      </c>
    </row>
    <row r="3" spans="1:8">
      <c r="A3" s="105" t="s">
        <v>105</v>
      </c>
      <c r="B3" s="105">
        <v>71</v>
      </c>
      <c r="C3" s="105">
        <v>48</v>
      </c>
      <c r="D3" s="105">
        <v>39</v>
      </c>
      <c r="E3" s="105">
        <v>57</v>
      </c>
      <c r="F3" s="106" t="s">
        <v>287</v>
      </c>
      <c r="G3" s="106" t="s">
        <v>283</v>
      </c>
      <c r="H3" s="106" t="s">
        <v>470</v>
      </c>
    </row>
    <row r="4" spans="1:8">
      <c r="A4" s="105" t="s">
        <v>106</v>
      </c>
      <c r="B4" s="105">
        <v>72</v>
      </c>
      <c r="C4" s="105">
        <v>57</v>
      </c>
      <c r="D4" s="105">
        <v>47</v>
      </c>
      <c r="E4" s="105">
        <v>53</v>
      </c>
      <c r="F4" s="106" t="s">
        <v>284</v>
      </c>
      <c r="G4" s="106" t="s">
        <v>286</v>
      </c>
    </row>
    <row r="5" spans="1:8">
      <c r="A5" s="105" t="s">
        <v>107</v>
      </c>
      <c r="B5" s="105">
        <v>32</v>
      </c>
      <c r="C5" s="105">
        <v>43</v>
      </c>
      <c r="D5" s="105">
        <v>77</v>
      </c>
      <c r="E5" s="105">
        <v>11</v>
      </c>
      <c r="F5" s="106" t="s">
        <v>284</v>
      </c>
      <c r="G5" s="106" t="s">
        <v>283</v>
      </c>
      <c r="H5" s="106" t="s">
        <v>280</v>
      </c>
    </row>
    <row r="6" spans="1:8">
      <c r="A6" s="105" t="s">
        <v>108</v>
      </c>
      <c r="B6" s="105">
        <v>58</v>
      </c>
      <c r="C6" s="105">
        <v>92</v>
      </c>
      <c r="D6" s="105">
        <v>66</v>
      </c>
      <c r="E6" s="105">
        <v>55</v>
      </c>
      <c r="F6" s="106" t="s">
        <v>287</v>
      </c>
      <c r="G6" s="106" t="s">
        <v>471</v>
      </c>
    </row>
    <row r="7" spans="1:8">
      <c r="A7" s="105" t="s">
        <v>109</v>
      </c>
      <c r="B7" s="105">
        <v>91</v>
      </c>
      <c r="C7" s="105">
        <v>89</v>
      </c>
      <c r="D7" s="105">
        <v>91</v>
      </c>
      <c r="E7" s="105">
        <v>92</v>
      </c>
      <c r="F7" s="106" t="s">
        <v>472</v>
      </c>
      <c r="G7" s="106" t="s">
        <v>283</v>
      </c>
      <c r="H7" s="106" t="s">
        <v>470</v>
      </c>
    </row>
    <row r="8" spans="1:8">
      <c r="A8" s="105" t="s">
        <v>110</v>
      </c>
      <c r="B8" s="105">
        <v>68</v>
      </c>
      <c r="C8" s="105">
        <v>73</v>
      </c>
      <c r="D8" s="105">
        <v>50</v>
      </c>
      <c r="E8" s="105">
        <v>30</v>
      </c>
      <c r="F8" s="106" t="s">
        <v>284</v>
      </c>
      <c r="G8" s="106" t="s">
        <v>286</v>
      </c>
      <c r="H8" s="106" t="s">
        <v>470</v>
      </c>
    </row>
    <row r="9" spans="1:8">
      <c r="A9" s="105" t="s">
        <v>473</v>
      </c>
      <c r="B9" s="105">
        <v>100</v>
      </c>
      <c r="C9" s="105">
        <v>95</v>
      </c>
      <c r="D9" s="105">
        <v>46</v>
      </c>
      <c r="E9" s="105">
        <v>78</v>
      </c>
      <c r="F9" s="106" t="s">
        <v>472</v>
      </c>
      <c r="G9" s="106" t="s">
        <v>471</v>
      </c>
    </row>
    <row r="12" spans="1:8" ht="15.75">
      <c r="A12" s="103" t="s">
        <v>31</v>
      </c>
    </row>
    <row r="13" spans="1:8">
      <c r="A13" s="106" t="s">
        <v>474</v>
      </c>
    </row>
    <row r="14" spans="1:8">
      <c r="A14" s="106" t="s">
        <v>475</v>
      </c>
    </row>
    <row r="15" spans="1:8">
      <c r="A15" s="106" t="s">
        <v>476</v>
      </c>
    </row>
    <row r="16" spans="1:8">
      <c r="A16" s="106" t="s">
        <v>477</v>
      </c>
    </row>
    <row r="17" spans="1:1">
      <c r="A17" s="106" t="s">
        <v>478</v>
      </c>
    </row>
    <row r="18" spans="1:1">
      <c r="A18" s="106" t="s">
        <v>479</v>
      </c>
    </row>
    <row r="19" spans="1:1">
      <c r="A19" s="106" t="s">
        <v>480</v>
      </c>
    </row>
    <row r="20" spans="1:1">
      <c r="A20" s="106" t="s">
        <v>481</v>
      </c>
    </row>
    <row r="21" spans="1:1">
      <c r="A21" s="106" t="s">
        <v>482</v>
      </c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Munka2"/>
  <dimension ref="A1:I21"/>
  <sheetViews>
    <sheetView topLeftCell="A8" zoomScale="120" zoomScaleNormal="120" workbookViewId="0">
      <selection activeCell="E16" sqref="E16"/>
    </sheetView>
  </sheetViews>
  <sheetFormatPr defaultColWidth="9.140625" defaultRowHeight="15"/>
  <cols>
    <col min="1" max="1" width="9.140625" style="22"/>
    <col min="2" max="2" width="17.42578125" style="22" customWidth="1"/>
    <col min="3" max="6" width="11.85546875" style="22" customWidth="1"/>
    <col min="7" max="7" width="23.28515625" style="22" customWidth="1"/>
    <col min="8" max="16384" width="9.140625" style="22"/>
  </cols>
  <sheetData>
    <row r="1" spans="1:9" ht="15.75">
      <c r="A1" s="23" t="s">
        <v>75</v>
      </c>
    </row>
    <row r="2" spans="1:9">
      <c r="B2" s="22" t="s">
        <v>76</v>
      </c>
    </row>
    <row r="4" spans="1:9">
      <c r="A4" s="22" t="s">
        <v>77</v>
      </c>
    </row>
    <row r="5" spans="1:9">
      <c r="A5" s="22" t="s">
        <v>78</v>
      </c>
    </row>
    <row r="6" spans="1:9">
      <c r="A6" s="22" t="s">
        <v>79</v>
      </c>
    </row>
    <row r="7" spans="1:9">
      <c r="A7" s="22" t="s">
        <v>80</v>
      </c>
    </row>
    <row r="9" spans="1:9" ht="18.75" customHeight="1">
      <c r="B9" s="22" t="s">
        <v>81</v>
      </c>
      <c r="C9" s="135" t="s">
        <v>82</v>
      </c>
      <c r="D9" s="135"/>
      <c r="E9" s="135"/>
      <c r="F9" s="135"/>
      <c r="G9" s="135"/>
      <c r="H9" s="135"/>
      <c r="I9" s="135"/>
    </row>
    <row r="10" spans="1:9" ht="34.5" customHeight="1">
      <c r="B10" s="22" t="s">
        <v>83</v>
      </c>
      <c r="C10" s="136" t="s">
        <v>84</v>
      </c>
      <c r="D10" s="136"/>
      <c r="E10" s="136"/>
      <c r="F10" s="136"/>
      <c r="G10" s="136"/>
      <c r="H10" s="136"/>
      <c r="I10" s="136"/>
    </row>
    <row r="12" spans="1:9" s="25" customFormat="1" ht="18.75" customHeight="1">
      <c r="B12" s="134" t="s">
        <v>89</v>
      </c>
      <c r="C12" s="137" t="s">
        <v>85</v>
      </c>
      <c r="D12" s="134" t="s">
        <v>86</v>
      </c>
      <c r="E12" s="134"/>
      <c r="F12" s="137" t="s">
        <v>87</v>
      </c>
      <c r="G12" s="134" t="s">
        <v>88</v>
      </c>
    </row>
    <row r="13" spans="1:9" s="25" customFormat="1" ht="18.75" customHeight="1">
      <c r="B13" s="134"/>
      <c r="C13" s="134"/>
      <c r="D13" s="24" t="s">
        <v>13</v>
      </c>
      <c r="E13" s="24" t="s">
        <v>90</v>
      </c>
      <c r="F13" s="134"/>
      <c r="G13" s="134"/>
    </row>
    <row r="14" spans="1:9" s="26" customFormat="1" ht="18.75" customHeight="1">
      <c r="B14" s="27" t="s">
        <v>91</v>
      </c>
      <c r="C14" s="28">
        <v>50</v>
      </c>
      <c r="D14" s="28">
        <v>20</v>
      </c>
      <c r="E14" s="28">
        <v>20</v>
      </c>
      <c r="F14" s="31">
        <f>SUM(C14:E14)</f>
        <v>90</v>
      </c>
      <c r="G14" s="31" t="str">
        <f>IF(F14&gt;=70,"felvételt nyert","felvételt nem nyert")</f>
        <v>felvételt nyert</v>
      </c>
    </row>
    <row r="15" spans="1:9" s="25" customFormat="1" ht="18.75" customHeight="1">
      <c r="B15" s="29" t="s">
        <v>92</v>
      </c>
      <c r="C15" s="30">
        <v>35</v>
      </c>
      <c r="D15" s="30">
        <v>18</v>
      </c>
      <c r="E15" s="30">
        <v>20</v>
      </c>
      <c r="F15" s="31">
        <f t="shared" ref="F15:F21" si="0">SUM(C15:E15)</f>
        <v>73</v>
      </c>
      <c r="G15" s="31" t="str">
        <f t="shared" ref="G15:G21" si="1">IF(F15&gt;=70,"felvételt nyert","felvételt nem nyert")</f>
        <v>felvételt nyert</v>
      </c>
    </row>
    <row r="16" spans="1:9" s="25" customFormat="1" ht="18.75" customHeight="1">
      <c r="B16" s="29" t="s">
        <v>93</v>
      </c>
      <c r="C16" s="30">
        <v>35</v>
      </c>
      <c r="D16" s="30">
        <v>10</v>
      </c>
      <c r="E16" s="30">
        <v>15</v>
      </c>
      <c r="F16" s="31">
        <f t="shared" si="0"/>
        <v>60</v>
      </c>
      <c r="G16" s="31" t="str">
        <f t="shared" si="1"/>
        <v>felvételt nem nyert</v>
      </c>
    </row>
    <row r="17" spans="2:7" s="25" customFormat="1" ht="18.75" customHeight="1">
      <c r="B17" s="29" t="s">
        <v>94</v>
      </c>
      <c r="C17" s="30">
        <v>52</v>
      </c>
      <c r="D17" s="30">
        <v>19</v>
      </c>
      <c r="E17" s="30">
        <v>19</v>
      </c>
      <c r="F17" s="31">
        <f t="shared" si="0"/>
        <v>90</v>
      </c>
      <c r="G17" s="31" t="str">
        <f t="shared" si="1"/>
        <v>felvételt nyert</v>
      </c>
    </row>
    <row r="18" spans="2:7" s="25" customFormat="1" ht="18.75" customHeight="1">
      <c r="B18" s="29" t="s">
        <v>95</v>
      </c>
      <c r="C18" s="30">
        <v>41</v>
      </c>
      <c r="D18" s="30">
        <v>14</v>
      </c>
      <c r="E18" s="30">
        <v>11</v>
      </c>
      <c r="F18" s="31">
        <f t="shared" si="0"/>
        <v>66</v>
      </c>
      <c r="G18" s="31" t="str">
        <f t="shared" si="1"/>
        <v>felvételt nem nyert</v>
      </c>
    </row>
    <row r="19" spans="2:7" s="25" customFormat="1" ht="18.75" customHeight="1">
      <c r="B19" s="29" t="s">
        <v>96</v>
      </c>
      <c r="C19" s="30">
        <v>30</v>
      </c>
      <c r="D19" s="30">
        <v>17</v>
      </c>
      <c r="E19" s="30">
        <v>19</v>
      </c>
      <c r="F19" s="31">
        <f t="shared" si="0"/>
        <v>66</v>
      </c>
      <c r="G19" s="31" t="str">
        <f t="shared" si="1"/>
        <v>felvételt nem nyert</v>
      </c>
    </row>
    <row r="20" spans="2:7" s="25" customFormat="1" ht="18.75" customHeight="1">
      <c r="B20" s="29" t="s">
        <v>97</v>
      </c>
      <c r="C20" s="30">
        <v>60</v>
      </c>
      <c r="D20" s="30">
        <v>25</v>
      </c>
      <c r="E20" s="30">
        <v>24</v>
      </c>
      <c r="F20" s="31">
        <f t="shared" si="0"/>
        <v>109</v>
      </c>
      <c r="G20" s="31" t="str">
        <f t="shared" si="1"/>
        <v>felvételt nyert</v>
      </c>
    </row>
    <row r="21" spans="2:7" s="25" customFormat="1" ht="18.75" customHeight="1">
      <c r="B21" s="29" t="s">
        <v>98</v>
      </c>
      <c r="C21" s="30">
        <v>15</v>
      </c>
      <c r="D21" s="30">
        <v>23</v>
      </c>
      <c r="E21" s="30">
        <v>15</v>
      </c>
      <c r="F21" s="31">
        <f t="shared" si="0"/>
        <v>53</v>
      </c>
      <c r="G21" s="31" t="str">
        <f t="shared" si="1"/>
        <v>felvételt nem nyert</v>
      </c>
    </row>
  </sheetData>
  <mergeCells count="7">
    <mergeCell ref="B12:B13"/>
    <mergeCell ref="C9:I9"/>
    <mergeCell ref="C10:I10"/>
    <mergeCell ref="C12:C13"/>
    <mergeCell ref="D12:E12"/>
    <mergeCell ref="F12:F13"/>
    <mergeCell ref="G12:G1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Munka3"/>
  <dimension ref="A1:N20"/>
  <sheetViews>
    <sheetView workbookViewId="0">
      <selection activeCell="L6" sqref="L6"/>
    </sheetView>
  </sheetViews>
  <sheetFormatPr defaultColWidth="9.140625" defaultRowHeight="15"/>
  <cols>
    <col min="1" max="1" width="17.85546875" style="1" customWidth="1"/>
    <col min="2" max="14" width="8.28515625" style="1" customWidth="1"/>
    <col min="15" max="16384" width="9.140625" style="1"/>
  </cols>
  <sheetData>
    <row r="1" spans="1:14" ht="71.25" customHeight="1">
      <c r="A1" s="43" t="s">
        <v>0</v>
      </c>
      <c r="B1" s="44" t="s">
        <v>11</v>
      </c>
      <c r="C1" s="44" t="s">
        <v>12</v>
      </c>
      <c r="D1" s="44" t="s">
        <v>13</v>
      </c>
      <c r="E1" s="44" t="s">
        <v>14</v>
      </c>
      <c r="F1" s="44" t="s">
        <v>15</v>
      </c>
      <c r="G1" s="44" t="s">
        <v>16</v>
      </c>
      <c r="H1" s="45" t="s">
        <v>17</v>
      </c>
      <c r="I1" s="45" t="s">
        <v>22</v>
      </c>
      <c r="J1" s="46" t="s">
        <v>115</v>
      </c>
      <c r="K1" s="46" t="s">
        <v>136</v>
      </c>
      <c r="L1" s="46" t="s">
        <v>137</v>
      </c>
      <c r="M1" s="46" t="s">
        <v>138</v>
      </c>
      <c r="N1" s="46" t="s">
        <v>139</v>
      </c>
    </row>
    <row r="2" spans="1:14" s="49" customFormat="1" ht="16.5" customHeight="1">
      <c r="A2" s="47" t="s">
        <v>1</v>
      </c>
      <c r="B2" s="47">
        <v>3</v>
      </c>
      <c r="C2" s="47">
        <v>5</v>
      </c>
      <c r="D2" s="47">
        <v>5</v>
      </c>
      <c r="E2" s="47">
        <v>5</v>
      </c>
      <c r="F2" s="47">
        <v>5</v>
      </c>
      <c r="G2" s="47">
        <v>4</v>
      </c>
      <c r="H2" s="48"/>
      <c r="I2" s="48"/>
      <c r="J2" s="47"/>
      <c r="K2" s="47"/>
      <c r="L2" s="47"/>
      <c r="M2" s="47"/>
      <c r="N2" s="47"/>
    </row>
    <row r="3" spans="1:14" s="49" customFormat="1" ht="16.5" customHeight="1">
      <c r="A3" s="47" t="s">
        <v>2</v>
      </c>
      <c r="B3" s="47">
        <v>5</v>
      </c>
      <c r="C3" s="47">
        <v>2</v>
      </c>
      <c r="D3" s="47">
        <v>4</v>
      </c>
      <c r="E3" s="47">
        <v>2</v>
      </c>
      <c r="F3" s="47">
        <v>4</v>
      </c>
      <c r="G3" s="47">
        <v>4</v>
      </c>
      <c r="H3" s="48"/>
      <c r="I3" s="48"/>
      <c r="J3" s="47"/>
      <c r="K3" s="47"/>
      <c r="L3" s="47"/>
      <c r="M3" s="47"/>
      <c r="N3" s="47"/>
    </row>
    <row r="4" spans="1:14" s="49" customFormat="1" ht="16.5" customHeight="1">
      <c r="A4" s="47" t="s">
        <v>3</v>
      </c>
      <c r="B4" s="47">
        <v>3</v>
      </c>
      <c r="C4" s="47">
        <v>2</v>
      </c>
      <c r="D4" s="47">
        <v>4</v>
      </c>
      <c r="E4" s="47">
        <v>5</v>
      </c>
      <c r="F4" s="47">
        <v>5</v>
      </c>
      <c r="G4" s="47">
        <v>2</v>
      </c>
      <c r="H4" s="48"/>
      <c r="I4" s="48"/>
      <c r="J4" s="47"/>
      <c r="K4" s="47"/>
      <c r="L4" s="47"/>
      <c r="M4" s="47"/>
      <c r="N4" s="47"/>
    </row>
    <row r="5" spans="1:14" s="49" customFormat="1" ht="16.5" customHeight="1">
      <c r="A5" s="47" t="s">
        <v>4</v>
      </c>
      <c r="B5" s="47">
        <v>3</v>
      </c>
      <c r="C5" s="47">
        <v>2</v>
      </c>
      <c r="D5" s="47">
        <v>1</v>
      </c>
      <c r="E5" s="47">
        <v>2</v>
      </c>
      <c r="F5" s="47">
        <v>2</v>
      </c>
      <c r="G5" s="47">
        <v>2</v>
      </c>
      <c r="H5" s="48"/>
      <c r="I5" s="48"/>
      <c r="J5" s="47"/>
      <c r="K5" s="47"/>
      <c r="L5" s="47"/>
      <c r="M5" s="47"/>
      <c r="N5" s="47"/>
    </row>
    <row r="6" spans="1:14" s="49" customFormat="1" ht="16.5" customHeight="1">
      <c r="A6" s="47" t="s">
        <v>5</v>
      </c>
      <c r="B6" s="47">
        <v>5</v>
      </c>
      <c r="C6" s="47">
        <v>5</v>
      </c>
      <c r="D6" s="47">
        <v>5</v>
      </c>
      <c r="E6" s="47">
        <v>5</v>
      </c>
      <c r="F6" s="47">
        <v>5</v>
      </c>
      <c r="G6" s="47">
        <v>3</v>
      </c>
      <c r="H6" s="48"/>
      <c r="I6" s="48"/>
      <c r="J6" s="47"/>
      <c r="K6" s="47"/>
      <c r="L6" s="47"/>
      <c r="M6" s="47"/>
      <c r="N6" s="47"/>
    </row>
    <row r="7" spans="1:14" s="49" customFormat="1" ht="16.5" customHeight="1">
      <c r="A7" s="47" t="s">
        <v>6</v>
      </c>
      <c r="B7" s="47">
        <v>5</v>
      </c>
      <c r="C7" s="47">
        <v>4</v>
      </c>
      <c r="D7" s="47">
        <v>5</v>
      </c>
      <c r="E7" s="47">
        <v>4</v>
      </c>
      <c r="F7" s="47">
        <v>5</v>
      </c>
      <c r="G7" s="47">
        <v>5</v>
      </c>
      <c r="H7" s="48"/>
      <c r="I7" s="48"/>
      <c r="J7" s="47"/>
      <c r="K7" s="47"/>
      <c r="L7" s="47"/>
      <c r="M7" s="47"/>
      <c r="N7" s="47"/>
    </row>
    <row r="8" spans="1:14" s="49" customFormat="1" ht="16.5" customHeight="1">
      <c r="A8" s="47" t="s">
        <v>7</v>
      </c>
      <c r="B8" s="47">
        <v>2</v>
      </c>
      <c r="C8" s="47">
        <v>3</v>
      </c>
      <c r="D8" s="47">
        <v>3</v>
      </c>
      <c r="E8" s="47">
        <v>3</v>
      </c>
      <c r="F8" s="47">
        <v>3</v>
      </c>
      <c r="G8" s="47">
        <v>3</v>
      </c>
      <c r="H8" s="48"/>
      <c r="I8" s="48"/>
      <c r="J8" s="47"/>
      <c r="K8" s="47"/>
      <c r="L8" s="47"/>
      <c r="M8" s="47"/>
      <c r="N8" s="47"/>
    </row>
    <row r="9" spans="1:14" s="49" customFormat="1" ht="16.5" customHeight="1">
      <c r="A9" s="47" t="s">
        <v>8</v>
      </c>
      <c r="B9" s="47">
        <v>5</v>
      </c>
      <c r="C9" s="47">
        <v>5</v>
      </c>
      <c r="D9" s="47">
        <v>5</v>
      </c>
      <c r="E9" s="47">
        <v>5</v>
      </c>
      <c r="F9" s="47">
        <v>5</v>
      </c>
      <c r="G9" s="47">
        <v>5</v>
      </c>
      <c r="H9" s="48"/>
      <c r="I9" s="48"/>
      <c r="J9" s="47"/>
      <c r="K9" s="47"/>
      <c r="L9" s="47"/>
      <c r="M9" s="47"/>
      <c r="N9" s="47"/>
    </row>
    <row r="10" spans="1:14" s="49" customFormat="1" ht="16.5" customHeight="1">
      <c r="A10" s="47" t="s">
        <v>9</v>
      </c>
      <c r="B10" s="47">
        <v>1</v>
      </c>
      <c r="C10" s="47">
        <v>3</v>
      </c>
      <c r="D10" s="47">
        <v>1</v>
      </c>
      <c r="E10" s="47">
        <v>3</v>
      </c>
      <c r="F10" s="47">
        <v>3</v>
      </c>
      <c r="G10" s="47">
        <v>4</v>
      </c>
      <c r="H10" s="48"/>
      <c r="I10" s="48"/>
      <c r="J10" s="47"/>
      <c r="K10" s="47"/>
      <c r="L10" s="47"/>
      <c r="M10" s="47"/>
      <c r="N10" s="47"/>
    </row>
    <row r="11" spans="1:14" s="49" customFormat="1" ht="16.5" customHeight="1">
      <c r="A11" s="47" t="s">
        <v>10</v>
      </c>
      <c r="B11" s="47">
        <v>3</v>
      </c>
      <c r="C11" s="47">
        <v>3</v>
      </c>
      <c r="D11" s="47">
        <v>1</v>
      </c>
      <c r="E11" s="47">
        <v>3</v>
      </c>
      <c r="F11" s="47">
        <v>4</v>
      </c>
      <c r="G11" s="47">
        <v>4</v>
      </c>
      <c r="H11" s="48"/>
      <c r="I11" s="48"/>
      <c r="J11" s="47"/>
      <c r="K11" s="47"/>
      <c r="L11" s="47"/>
      <c r="M11" s="47"/>
      <c r="N11" s="47"/>
    </row>
    <row r="14" spans="1:14" ht="15.75">
      <c r="A14" s="3" t="s">
        <v>31</v>
      </c>
      <c r="B14" s="2" t="s">
        <v>25</v>
      </c>
      <c r="C14" s="1" t="s">
        <v>23</v>
      </c>
    </row>
    <row r="15" spans="1:14">
      <c r="B15" s="2" t="s">
        <v>26</v>
      </c>
      <c r="C15" s="1" t="s">
        <v>24</v>
      </c>
    </row>
    <row r="16" spans="1:14">
      <c r="B16" s="2" t="s">
        <v>27</v>
      </c>
      <c r="C16" s="1" t="s">
        <v>116</v>
      </c>
    </row>
    <row r="17" spans="2:3">
      <c r="B17" s="2" t="s">
        <v>28</v>
      </c>
      <c r="C17" s="1" t="s">
        <v>18</v>
      </c>
    </row>
    <row r="18" spans="2:3">
      <c r="B18" s="2" t="s">
        <v>29</v>
      </c>
      <c r="C18" s="1" t="s">
        <v>19</v>
      </c>
    </row>
    <row r="19" spans="2:3">
      <c r="B19" s="2" t="s">
        <v>30</v>
      </c>
      <c r="C19" s="1" t="s">
        <v>20</v>
      </c>
    </row>
    <row r="20" spans="2:3">
      <c r="B20" s="2" t="s">
        <v>100</v>
      </c>
      <c r="C20" s="1" t="s">
        <v>21</v>
      </c>
    </row>
  </sheetData>
  <phoneticPr fontId="0" type="noConversion"/>
  <pageMargins left="0.75" right="0.75" top="1" bottom="1" header="0.5" footer="0.5"/>
  <pageSetup paperSize="9" orientation="portrait" horizontalDpi="150" verticalDpi="15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Munka4"/>
  <dimension ref="A1:J19"/>
  <sheetViews>
    <sheetView workbookViewId="0">
      <selection sqref="A1:A2"/>
    </sheetView>
  </sheetViews>
  <sheetFormatPr defaultColWidth="9.140625" defaultRowHeight="19.5" customHeight="1"/>
  <cols>
    <col min="1" max="1" width="19.28515625" style="1" customWidth="1"/>
    <col min="2" max="10" width="7.85546875" style="1" customWidth="1"/>
    <col min="11" max="256" width="19.28515625" style="1" customWidth="1"/>
    <col min="257" max="16384" width="9.140625" style="1"/>
  </cols>
  <sheetData>
    <row r="1" spans="1:10" ht="19.5" customHeight="1">
      <c r="A1" s="139" t="s">
        <v>99</v>
      </c>
      <c r="B1" s="32" t="s">
        <v>25</v>
      </c>
      <c r="C1" s="32" t="s">
        <v>26</v>
      </c>
      <c r="D1" s="32" t="s">
        <v>27</v>
      </c>
      <c r="E1" s="32" t="s">
        <v>28</v>
      </c>
      <c r="F1" s="32" t="s">
        <v>29</v>
      </c>
      <c r="G1" s="32" t="s">
        <v>30</v>
      </c>
      <c r="H1" s="32" t="s">
        <v>100</v>
      </c>
      <c r="I1" s="32" t="s">
        <v>101</v>
      </c>
      <c r="J1" s="32" t="s">
        <v>102</v>
      </c>
    </row>
    <row r="2" spans="1:10" ht="19.5" customHeight="1">
      <c r="A2" s="139"/>
      <c r="B2" s="139" t="s">
        <v>103</v>
      </c>
      <c r="C2" s="139"/>
      <c r="D2" s="139"/>
      <c r="E2" s="139"/>
      <c r="F2" s="139"/>
      <c r="G2" s="139"/>
      <c r="H2" s="139"/>
      <c r="I2" s="139"/>
      <c r="J2" s="139"/>
    </row>
    <row r="3" spans="1:10" ht="19.5" customHeight="1">
      <c r="A3" s="33" t="s">
        <v>104</v>
      </c>
      <c r="B3" s="34">
        <v>89</v>
      </c>
      <c r="C3" s="34">
        <v>76</v>
      </c>
      <c r="D3" s="34">
        <v>93</v>
      </c>
      <c r="E3" s="34">
        <v>63</v>
      </c>
      <c r="F3" s="34">
        <v>47</v>
      </c>
      <c r="G3" s="34">
        <v>88</v>
      </c>
      <c r="H3" s="34">
        <v>48</v>
      </c>
      <c r="I3" s="34">
        <v>91</v>
      </c>
      <c r="J3" s="34">
        <v>57</v>
      </c>
    </row>
    <row r="4" spans="1:10" ht="19.5" customHeight="1">
      <c r="A4" s="33" t="s">
        <v>105</v>
      </c>
      <c r="B4" s="34">
        <v>71</v>
      </c>
      <c r="C4" s="34">
        <v>91</v>
      </c>
      <c r="D4" s="34">
        <v>39</v>
      </c>
      <c r="E4" s="34">
        <v>57</v>
      </c>
      <c r="F4" s="34">
        <v>58</v>
      </c>
      <c r="G4" s="34">
        <v>74</v>
      </c>
      <c r="H4" s="34">
        <v>21</v>
      </c>
      <c r="I4" s="34">
        <v>68</v>
      </c>
      <c r="J4" s="34">
        <v>70</v>
      </c>
    </row>
    <row r="5" spans="1:10" ht="19.5" customHeight="1">
      <c r="A5" s="33" t="s">
        <v>106</v>
      </c>
      <c r="B5" s="34">
        <v>72</v>
      </c>
      <c r="C5" s="34">
        <v>57</v>
      </c>
      <c r="D5" s="34">
        <v>47</v>
      </c>
      <c r="E5" s="34">
        <v>53</v>
      </c>
      <c r="F5" s="34">
        <v>38</v>
      </c>
      <c r="G5" s="34">
        <v>57</v>
      </c>
      <c r="H5" s="34">
        <v>13</v>
      </c>
      <c r="I5" s="34">
        <v>47</v>
      </c>
      <c r="J5" s="34">
        <v>37</v>
      </c>
    </row>
    <row r="6" spans="1:10" ht="19.5" customHeight="1">
      <c r="A6" s="33" t="s">
        <v>107</v>
      </c>
      <c r="B6" s="34">
        <v>32</v>
      </c>
      <c r="C6" s="34">
        <v>43</v>
      </c>
      <c r="D6" s="34">
        <v>77</v>
      </c>
      <c r="E6" s="34">
        <v>11</v>
      </c>
      <c r="F6" s="34">
        <v>78</v>
      </c>
      <c r="G6" s="34">
        <v>68</v>
      </c>
      <c r="H6" s="34">
        <v>57</v>
      </c>
      <c r="I6" s="34">
        <v>65</v>
      </c>
      <c r="J6" s="34">
        <v>69</v>
      </c>
    </row>
    <row r="7" spans="1:10" ht="19.5" customHeight="1">
      <c r="A7" s="33" t="s">
        <v>108</v>
      </c>
      <c r="B7" s="34">
        <v>58</v>
      </c>
      <c r="C7" s="34">
        <v>92</v>
      </c>
      <c r="D7" s="34">
        <v>66</v>
      </c>
      <c r="E7" s="34">
        <v>55</v>
      </c>
      <c r="F7" s="34">
        <v>24</v>
      </c>
      <c r="G7" s="34">
        <v>99</v>
      </c>
      <c r="H7" s="34">
        <v>92</v>
      </c>
      <c r="I7" s="34">
        <v>77</v>
      </c>
      <c r="J7" s="34">
        <v>82</v>
      </c>
    </row>
    <row r="8" spans="1:10" ht="19.5" customHeight="1">
      <c r="A8" s="33" t="s">
        <v>109</v>
      </c>
      <c r="B8" s="34">
        <v>91</v>
      </c>
      <c r="C8" s="34">
        <v>89</v>
      </c>
      <c r="D8" s="34">
        <v>91</v>
      </c>
      <c r="E8" s="34">
        <v>92</v>
      </c>
      <c r="F8" s="34">
        <v>98</v>
      </c>
      <c r="G8" s="34">
        <v>87</v>
      </c>
      <c r="H8" s="34">
        <v>90</v>
      </c>
      <c r="I8" s="34">
        <v>84</v>
      </c>
      <c r="J8" s="34">
        <v>80</v>
      </c>
    </row>
    <row r="9" spans="1:10" ht="19.5" customHeight="1">
      <c r="A9" s="33" t="s">
        <v>110</v>
      </c>
      <c r="B9" s="34">
        <v>68</v>
      </c>
      <c r="C9" s="34">
        <v>73</v>
      </c>
      <c r="D9" s="34">
        <v>50</v>
      </c>
      <c r="E9" s="34">
        <v>30</v>
      </c>
      <c r="F9" s="34">
        <v>78</v>
      </c>
      <c r="G9" s="34">
        <v>74</v>
      </c>
      <c r="H9" s="34">
        <v>47</v>
      </c>
      <c r="I9" s="34">
        <v>91</v>
      </c>
      <c r="J9" s="34">
        <v>70</v>
      </c>
    </row>
    <row r="11" spans="1:10" s="3" customFormat="1" ht="19.5" customHeight="1">
      <c r="A11" s="36" t="s">
        <v>114</v>
      </c>
    </row>
    <row r="12" spans="1:10" ht="24" customHeight="1">
      <c r="A12" s="138" t="s">
        <v>111</v>
      </c>
      <c r="B12" s="138"/>
      <c r="C12" s="138"/>
      <c r="D12" s="138"/>
      <c r="E12" s="138"/>
      <c r="F12" s="138"/>
      <c r="G12" s="138"/>
      <c r="H12" s="138"/>
      <c r="I12" s="138"/>
      <c r="J12" s="138"/>
    </row>
    <row r="13" spans="1:10" ht="48" customHeight="1">
      <c r="A13" s="138"/>
      <c r="B13" s="138"/>
      <c r="C13" s="138"/>
      <c r="D13" s="138"/>
      <c r="E13" s="138"/>
      <c r="F13" s="138"/>
      <c r="G13" s="138"/>
      <c r="H13" s="138"/>
      <c r="I13" s="138"/>
      <c r="J13" s="138"/>
    </row>
    <row r="14" spans="1:10" ht="36.75" customHeight="1">
      <c r="A14" s="138" t="s">
        <v>112</v>
      </c>
      <c r="B14" s="138"/>
      <c r="C14" s="138"/>
      <c r="D14" s="138"/>
      <c r="E14" s="138"/>
      <c r="F14" s="138"/>
      <c r="G14" s="138"/>
      <c r="H14" s="138"/>
      <c r="I14" s="138"/>
      <c r="J14" s="138"/>
    </row>
    <row r="15" spans="1:10" ht="36.75" customHeight="1">
      <c r="A15" s="138"/>
      <c r="B15" s="138"/>
      <c r="C15" s="138"/>
      <c r="D15" s="138"/>
      <c r="E15" s="138"/>
      <c r="F15" s="138"/>
      <c r="G15" s="138"/>
      <c r="H15" s="138"/>
      <c r="I15" s="138"/>
      <c r="J15" s="138"/>
    </row>
    <row r="16" spans="1:10" ht="45.75" customHeight="1">
      <c r="A16" s="138" t="s">
        <v>113</v>
      </c>
      <c r="B16" s="138"/>
      <c r="C16" s="138"/>
      <c r="D16" s="138"/>
      <c r="E16" s="138"/>
      <c r="F16" s="138"/>
      <c r="G16" s="138"/>
      <c r="H16" s="138"/>
      <c r="I16" s="138"/>
      <c r="J16" s="138"/>
    </row>
    <row r="17" spans="1:10" ht="45.75" customHeight="1">
      <c r="A17" s="138"/>
      <c r="B17" s="138"/>
      <c r="C17" s="138"/>
      <c r="D17" s="138"/>
      <c r="E17" s="138"/>
      <c r="F17" s="138"/>
      <c r="G17" s="138"/>
      <c r="H17" s="138"/>
      <c r="I17" s="138"/>
      <c r="J17" s="138"/>
    </row>
    <row r="18" spans="1:10" ht="19.5" customHeight="1">
      <c r="A18" s="35"/>
    </row>
    <row r="19" spans="1:10" ht="19.5" customHeight="1">
      <c r="A19" s="35"/>
    </row>
  </sheetData>
  <mergeCells count="5">
    <mergeCell ref="A12:J13"/>
    <mergeCell ref="A14:J15"/>
    <mergeCell ref="A16:J17"/>
    <mergeCell ref="A1:A2"/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Munka5"/>
  <dimension ref="A1:K16"/>
  <sheetViews>
    <sheetView workbookViewId="0">
      <selection activeCell="F1" sqref="F1:F2"/>
    </sheetView>
  </sheetViews>
  <sheetFormatPr defaultColWidth="9.140625" defaultRowHeight="15"/>
  <cols>
    <col min="1" max="1" width="12.42578125" style="39" customWidth="1"/>
    <col min="2" max="4" width="7.7109375" style="39" customWidth="1"/>
    <col min="5" max="7" width="12" style="41" customWidth="1"/>
    <col min="8" max="16384" width="9.140625" style="39"/>
  </cols>
  <sheetData>
    <row r="1" spans="1:11" ht="55.5" customHeight="1">
      <c r="A1" s="141" t="s">
        <v>117</v>
      </c>
      <c r="B1" s="38" t="s">
        <v>118</v>
      </c>
      <c r="C1" s="38" t="s">
        <v>119</v>
      </c>
      <c r="D1" s="38" t="s">
        <v>120</v>
      </c>
      <c r="E1" s="140" t="s">
        <v>129</v>
      </c>
      <c r="F1" s="140" t="s">
        <v>130</v>
      </c>
      <c r="G1" s="140" t="s">
        <v>131</v>
      </c>
    </row>
    <row r="2" spans="1:11" ht="55.5" customHeight="1">
      <c r="A2" s="141"/>
      <c r="B2" s="141" t="s">
        <v>121</v>
      </c>
      <c r="C2" s="141"/>
      <c r="D2" s="141"/>
      <c r="E2" s="140"/>
      <c r="F2" s="140"/>
      <c r="G2" s="140"/>
    </row>
    <row r="3" spans="1:11" ht="18" customHeight="1">
      <c r="A3" s="40" t="s">
        <v>122</v>
      </c>
      <c r="B3" s="34">
        <v>3</v>
      </c>
      <c r="C3" s="34">
        <v>10</v>
      </c>
      <c r="D3" s="34">
        <v>2</v>
      </c>
      <c r="E3" s="34">
        <v>30</v>
      </c>
      <c r="F3" s="34">
        <v>10</v>
      </c>
      <c r="G3" s="34">
        <v>6</v>
      </c>
    </row>
    <row r="4" spans="1:11" ht="18" customHeight="1">
      <c r="A4" s="40" t="s">
        <v>123</v>
      </c>
      <c r="B4" s="34">
        <v>6</v>
      </c>
      <c r="C4" s="34">
        <v>16</v>
      </c>
      <c r="D4" s="34">
        <v>10</v>
      </c>
      <c r="E4" s="34">
        <v>25</v>
      </c>
      <c r="F4" s="34">
        <v>20</v>
      </c>
      <c r="G4" s="34">
        <v>5</v>
      </c>
    </row>
    <row r="5" spans="1:11" ht="18" customHeight="1">
      <c r="A5" s="40" t="s">
        <v>124</v>
      </c>
      <c r="B5" s="34">
        <v>7</v>
      </c>
      <c r="C5" s="34">
        <v>18</v>
      </c>
      <c r="D5" s="34">
        <v>-4</v>
      </c>
      <c r="E5" s="34">
        <v>60</v>
      </c>
      <c r="F5" s="34">
        <v>6</v>
      </c>
      <c r="G5" s="34">
        <v>0</v>
      </c>
    </row>
    <row r="6" spans="1:11" ht="18" customHeight="1">
      <c r="A6" s="40" t="s">
        <v>125</v>
      </c>
      <c r="B6" s="34">
        <v>5</v>
      </c>
      <c r="C6" s="34">
        <v>12</v>
      </c>
      <c r="D6" s="34">
        <v>6</v>
      </c>
      <c r="E6" s="34">
        <v>80</v>
      </c>
      <c r="F6" s="34">
        <v>13</v>
      </c>
      <c r="G6" s="34">
        <v>10</v>
      </c>
    </row>
    <row r="7" spans="1:11" ht="18" customHeight="1">
      <c r="A7" s="40" t="s">
        <v>126</v>
      </c>
      <c r="B7" s="34">
        <v>-2</v>
      </c>
      <c r="C7" s="34">
        <v>8</v>
      </c>
      <c r="D7" s="34">
        <v>2</v>
      </c>
      <c r="E7" s="34">
        <v>10</v>
      </c>
      <c r="F7" s="34">
        <v>0</v>
      </c>
      <c r="G7" s="34">
        <v>12</v>
      </c>
    </row>
    <row r="8" spans="1:11" ht="18" customHeight="1">
      <c r="A8" s="40" t="s">
        <v>127</v>
      </c>
      <c r="B8" s="34">
        <v>0</v>
      </c>
      <c r="C8" s="34">
        <v>10</v>
      </c>
      <c r="D8" s="34">
        <v>6</v>
      </c>
      <c r="E8" s="34">
        <v>5</v>
      </c>
      <c r="F8" s="34">
        <v>7</v>
      </c>
      <c r="G8" s="34">
        <v>10</v>
      </c>
    </row>
    <row r="9" spans="1:11" ht="18" customHeight="1">
      <c r="A9" s="40" t="s">
        <v>128</v>
      </c>
      <c r="B9" s="34">
        <v>2</v>
      </c>
      <c r="C9" s="34">
        <v>13</v>
      </c>
      <c r="D9" s="34">
        <v>4</v>
      </c>
      <c r="E9" s="34">
        <v>34</v>
      </c>
      <c r="F9" s="34">
        <v>15</v>
      </c>
      <c r="G9" s="34">
        <v>8</v>
      </c>
    </row>
    <row r="12" spans="1:11" ht="22.5" customHeight="1">
      <c r="A12" s="42" t="s">
        <v>31</v>
      </c>
    </row>
    <row r="13" spans="1:11" ht="67.5" customHeight="1">
      <c r="A13" s="138" t="s">
        <v>132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38"/>
    </row>
    <row r="14" spans="1:11" ht="67.5" customHeight="1">
      <c r="A14" s="138" t="s">
        <v>133</v>
      </c>
      <c r="B14" s="138"/>
      <c r="C14" s="138"/>
      <c r="D14" s="138"/>
      <c r="E14" s="138"/>
      <c r="F14" s="138"/>
      <c r="G14" s="138"/>
      <c r="H14" s="138"/>
      <c r="I14" s="138"/>
      <c r="J14" s="138"/>
      <c r="K14" s="138"/>
    </row>
    <row r="15" spans="1:11" ht="67.5" customHeight="1">
      <c r="A15" s="138" t="s">
        <v>134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38"/>
    </row>
    <row r="16" spans="1:11" ht="67.5" customHeight="1">
      <c r="A16" s="138" t="s">
        <v>135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</row>
  </sheetData>
  <mergeCells count="9">
    <mergeCell ref="A16:K16"/>
    <mergeCell ref="F1:F2"/>
    <mergeCell ref="G1:G2"/>
    <mergeCell ref="A13:K13"/>
    <mergeCell ref="A14:K14"/>
    <mergeCell ref="A15:K15"/>
    <mergeCell ref="A1:A2"/>
    <mergeCell ref="B2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Munka6"/>
  <dimension ref="A1:J23"/>
  <sheetViews>
    <sheetView topLeftCell="A10" workbookViewId="0">
      <selection activeCell="F17" sqref="F17"/>
    </sheetView>
  </sheetViews>
  <sheetFormatPr defaultColWidth="9.140625" defaultRowHeight="19.5" customHeight="1"/>
  <cols>
    <col min="1" max="1" width="19.28515625" style="1" customWidth="1"/>
    <col min="2" max="2" width="12.28515625" style="1" bestFit="1" customWidth="1"/>
    <col min="3" max="3" width="9.7109375" style="1" bestFit="1" customWidth="1"/>
    <col min="4" max="4" width="8.5703125" style="1" customWidth="1"/>
    <col min="5" max="5" width="11.28515625" style="1" customWidth="1"/>
    <col min="6" max="6" width="13" style="1" customWidth="1"/>
    <col min="7" max="7" width="14" style="1" bestFit="1" customWidth="1"/>
    <col min="8" max="10" width="7.85546875" style="1" customWidth="1"/>
    <col min="11" max="256" width="19.28515625" style="1" customWidth="1"/>
    <col min="257" max="16384" width="9.140625" style="1"/>
  </cols>
  <sheetData>
    <row r="1" spans="1:10" s="51" customFormat="1" ht="15.75">
      <c r="A1" s="50" t="s">
        <v>75</v>
      </c>
    </row>
    <row r="2" spans="1:10" s="22" customFormat="1" ht="15">
      <c r="B2" s="22" t="s">
        <v>76</v>
      </c>
    </row>
    <row r="3" spans="1:10" s="22" customFormat="1" ht="15"/>
    <row r="4" spans="1:10" s="22" customFormat="1" ht="15">
      <c r="A4" s="22" t="s">
        <v>77</v>
      </c>
    </row>
    <row r="5" spans="1:10" s="22" customFormat="1" ht="15">
      <c r="A5" s="22" t="s">
        <v>78</v>
      </c>
    </row>
    <row r="6" spans="1:10" s="22" customFormat="1" ht="15">
      <c r="A6" s="22" t="s">
        <v>140</v>
      </c>
    </row>
    <row r="7" spans="1:10" s="22" customFormat="1" ht="15">
      <c r="A7" s="22" t="s">
        <v>141</v>
      </c>
    </row>
    <row r="8" spans="1:10" s="22" customFormat="1" ht="15"/>
    <row r="9" spans="1:10" s="22" customFormat="1" ht="18.75" customHeight="1">
      <c r="B9" s="22" t="s">
        <v>81</v>
      </c>
      <c r="C9" s="135" t="s">
        <v>142</v>
      </c>
      <c r="D9" s="135"/>
      <c r="E9" s="135"/>
      <c r="F9" s="135"/>
      <c r="G9" s="135"/>
      <c r="H9" s="135"/>
      <c r="I9" s="135"/>
    </row>
    <row r="10" spans="1:10" s="22" customFormat="1" ht="40.5" customHeight="1">
      <c r="B10" s="22" t="s">
        <v>83</v>
      </c>
      <c r="C10" s="136" t="s">
        <v>143</v>
      </c>
      <c r="D10" s="136"/>
      <c r="E10" s="136"/>
      <c r="F10" s="136"/>
      <c r="G10" s="136"/>
      <c r="H10" s="136"/>
      <c r="I10" s="136"/>
    </row>
    <row r="11" spans="1:10" s="22" customFormat="1" ht="40.5" customHeight="1">
      <c r="B11" s="22" t="s">
        <v>144</v>
      </c>
      <c r="C11" s="136" t="s">
        <v>145</v>
      </c>
      <c r="D11" s="136"/>
      <c r="E11" s="136"/>
      <c r="F11" s="136"/>
      <c r="G11" s="136"/>
      <c r="H11" s="136"/>
      <c r="I11" s="136"/>
    </row>
    <row r="12" spans="1:10" ht="15"/>
    <row r="13" spans="1:10" ht="15"/>
    <row r="14" spans="1:10" s="39" customFormat="1" ht="33.75" customHeight="1">
      <c r="A14" s="52" t="s">
        <v>89</v>
      </c>
      <c r="B14" s="52" t="s">
        <v>146</v>
      </c>
      <c r="C14" s="53" t="s">
        <v>147</v>
      </c>
      <c r="D14" s="52" t="s">
        <v>148</v>
      </c>
      <c r="E14" s="52" t="s">
        <v>149</v>
      </c>
      <c r="F14" s="52" t="s">
        <v>150</v>
      </c>
      <c r="G14" s="52" t="s">
        <v>149</v>
      </c>
      <c r="H14" s="54"/>
      <c r="I14" s="54"/>
      <c r="J14" s="54"/>
    </row>
    <row r="15" spans="1:10" s="39" customFormat="1" ht="19.5" customHeight="1">
      <c r="A15" s="55" t="s">
        <v>151</v>
      </c>
      <c r="B15" s="56" t="s">
        <v>152</v>
      </c>
      <c r="C15" s="57">
        <v>5500</v>
      </c>
      <c r="D15" s="58" t="s">
        <v>153</v>
      </c>
      <c r="E15" s="58" t="s">
        <v>154</v>
      </c>
      <c r="F15" s="59">
        <f>IF(D15="igen",C15*(1-$B$23),C15)</f>
        <v>549.99999999999989</v>
      </c>
      <c r="G15" s="59">
        <f>IF(E15="retúr",F15*2,F15)</f>
        <v>1099.9999999999998</v>
      </c>
      <c r="H15" s="54"/>
      <c r="I15" s="54"/>
      <c r="J15" s="54"/>
    </row>
    <row r="16" spans="1:10" s="39" customFormat="1" ht="19.5" customHeight="1">
      <c r="A16" s="55" t="s">
        <v>155</v>
      </c>
      <c r="B16" s="56" t="s">
        <v>156</v>
      </c>
      <c r="C16" s="57">
        <v>2605</v>
      </c>
      <c r="D16" s="58" t="s">
        <v>153</v>
      </c>
      <c r="E16" s="58" t="s">
        <v>157</v>
      </c>
      <c r="F16" s="59">
        <f t="shared" ref="F16:F21" si="0">IF(D16="igen",C16*(1-$B$23),C16)</f>
        <v>260.49999999999994</v>
      </c>
      <c r="G16" s="59">
        <f t="shared" ref="G16:G21" si="1">IF(E16="retúr",F16*2,F16)</f>
        <v>260.49999999999994</v>
      </c>
      <c r="H16" s="54"/>
      <c r="I16" s="54"/>
      <c r="J16" s="54"/>
    </row>
    <row r="17" spans="1:10" s="39" customFormat="1" ht="19.5" customHeight="1">
      <c r="A17" s="55" t="s">
        <v>158</v>
      </c>
      <c r="B17" s="56" t="s">
        <v>159</v>
      </c>
      <c r="C17" s="57">
        <v>6620</v>
      </c>
      <c r="D17" s="58" t="s">
        <v>160</v>
      </c>
      <c r="E17" s="58" t="s">
        <v>154</v>
      </c>
      <c r="F17" s="59">
        <f t="shared" si="0"/>
        <v>6620</v>
      </c>
      <c r="G17" s="59">
        <f t="shared" si="1"/>
        <v>13240</v>
      </c>
      <c r="H17" s="54"/>
      <c r="I17" s="54"/>
      <c r="J17" s="54"/>
    </row>
    <row r="18" spans="1:10" s="39" customFormat="1" ht="19.5" customHeight="1">
      <c r="A18" s="55" t="s">
        <v>161</v>
      </c>
      <c r="B18" s="56" t="s">
        <v>162</v>
      </c>
      <c r="C18" s="57">
        <v>1982</v>
      </c>
      <c r="D18" s="58" t="s">
        <v>153</v>
      </c>
      <c r="E18" s="58" t="s">
        <v>157</v>
      </c>
      <c r="F18" s="59">
        <f t="shared" si="0"/>
        <v>198.19999999999996</v>
      </c>
      <c r="G18" s="59">
        <f t="shared" si="1"/>
        <v>198.19999999999996</v>
      </c>
      <c r="H18" s="54"/>
      <c r="I18" s="54"/>
      <c r="J18" s="54"/>
    </row>
    <row r="19" spans="1:10" s="39" customFormat="1" ht="19.5" customHeight="1">
      <c r="A19" s="55" t="s">
        <v>163</v>
      </c>
      <c r="B19" s="56" t="s">
        <v>164</v>
      </c>
      <c r="C19" s="57">
        <v>8189</v>
      </c>
      <c r="D19" s="58" t="s">
        <v>160</v>
      </c>
      <c r="E19" s="58" t="s">
        <v>154</v>
      </c>
      <c r="F19" s="59">
        <f t="shared" si="0"/>
        <v>8189</v>
      </c>
      <c r="G19" s="59">
        <f t="shared" si="1"/>
        <v>16378</v>
      </c>
      <c r="H19" s="60"/>
      <c r="I19" s="60"/>
      <c r="J19" s="60"/>
    </row>
    <row r="20" spans="1:10" s="39" customFormat="1" ht="19.5" customHeight="1">
      <c r="A20" s="55" t="s">
        <v>165</v>
      </c>
      <c r="B20" s="56" t="s">
        <v>166</v>
      </c>
      <c r="C20" s="57">
        <v>10200</v>
      </c>
      <c r="D20" s="58" t="s">
        <v>160</v>
      </c>
      <c r="E20" s="58" t="s">
        <v>154</v>
      </c>
      <c r="F20" s="59">
        <f t="shared" si="0"/>
        <v>10200</v>
      </c>
      <c r="G20" s="59">
        <f t="shared" si="1"/>
        <v>20400</v>
      </c>
      <c r="H20" s="61"/>
      <c r="I20" s="61"/>
      <c r="J20" s="61"/>
    </row>
    <row r="21" spans="1:10" s="39" customFormat="1" ht="19.5" customHeight="1">
      <c r="A21" s="55" t="s">
        <v>167</v>
      </c>
      <c r="B21" s="56" t="s">
        <v>168</v>
      </c>
      <c r="C21" s="57">
        <v>3200</v>
      </c>
      <c r="D21" s="58" t="s">
        <v>153</v>
      </c>
      <c r="E21" s="58" t="s">
        <v>157</v>
      </c>
      <c r="F21" s="59">
        <f t="shared" si="0"/>
        <v>319.99999999999994</v>
      </c>
      <c r="G21" s="59">
        <f t="shared" si="1"/>
        <v>319.99999999999994</v>
      </c>
      <c r="H21" s="61"/>
      <c r="I21" s="61"/>
      <c r="J21" s="61"/>
    </row>
    <row r="22" spans="1:10" s="39" customFormat="1" ht="19.5" customHeight="1">
      <c r="A22" s="62"/>
      <c r="B22" s="61"/>
      <c r="C22" s="61"/>
      <c r="D22" s="61"/>
      <c r="E22" s="61"/>
      <c r="F22" s="61"/>
      <c r="G22" s="61"/>
      <c r="H22" s="61"/>
      <c r="I22" s="61"/>
      <c r="J22" s="61"/>
    </row>
    <row r="23" spans="1:10" s="39" customFormat="1" ht="19.5" customHeight="1">
      <c r="A23" s="63" t="s">
        <v>169</v>
      </c>
      <c r="B23" s="64">
        <v>0.9</v>
      </c>
    </row>
  </sheetData>
  <mergeCells count="3">
    <mergeCell ref="C9:I9"/>
    <mergeCell ref="C10:I10"/>
    <mergeCell ref="C11:I11"/>
  </mergeCells>
  <pageMargins left="0.7" right="0.7" top="0.75" bottom="0.75" header="0.3" footer="0.3"/>
  <pageSetup paperSize="9" orientation="portrait" horizontalDpi="150" verticalDpi="15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Munka7"/>
  <dimension ref="A1:K15"/>
  <sheetViews>
    <sheetView workbookViewId="0"/>
  </sheetViews>
  <sheetFormatPr defaultRowHeight="12.75"/>
  <cols>
    <col min="1" max="1" width="16.5703125" customWidth="1"/>
    <col min="2" max="2" width="12" customWidth="1"/>
    <col min="3" max="3" width="14.28515625" customWidth="1"/>
    <col min="4" max="4" width="14.140625" customWidth="1"/>
    <col min="5" max="5" width="15.28515625" customWidth="1"/>
  </cols>
  <sheetData>
    <row r="1" spans="1:11" ht="30">
      <c r="A1" s="65" t="s">
        <v>170</v>
      </c>
      <c r="B1" s="65" t="s">
        <v>171</v>
      </c>
      <c r="C1" s="65" t="s">
        <v>172</v>
      </c>
      <c r="D1" s="65" t="s">
        <v>173</v>
      </c>
      <c r="E1" s="65" t="s">
        <v>174</v>
      </c>
    </row>
    <row r="2" spans="1:11" ht="17.25" customHeight="1">
      <c r="A2" s="66" t="s">
        <v>175</v>
      </c>
      <c r="B2" s="58" t="s">
        <v>176</v>
      </c>
      <c r="C2" s="67">
        <v>140</v>
      </c>
      <c r="D2" s="67">
        <v>130</v>
      </c>
      <c r="E2" s="58" t="s">
        <v>153</v>
      </c>
    </row>
    <row r="3" spans="1:11" ht="17.25" customHeight="1">
      <c r="A3" s="66" t="s">
        <v>177</v>
      </c>
      <c r="B3" s="58" t="s">
        <v>178</v>
      </c>
      <c r="C3" s="67">
        <v>250</v>
      </c>
      <c r="D3" s="68">
        <v>2400</v>
      </c>
      <c r="E3" s="58" t="s">
        <v>160</v>
      </c>
    </row>
    <row r="4" spans="1:11" ht="17.25" customHeight="1">
      <c r="A4" s="66" t="s">
        <v>179</v>
      </c>
      <c r="B4" s="58" t="s">
        <v>180</v>
      </c>
      <c r="C4" s="67">
        <v>115</v>
      </c>
      <c r="D4" s="68">
        <v>30000</v>
      </c>
      <c r="E4" s="58" t="s">
        <v>153</v>
      </c>
    </row>
    <row r="5" spans="1:11" ht="17.25" customHeight="1">
      <c r="A5" s="66" t="s">
        <v>181</v>
      </c>
      <c r="B5" s="58" t="s">
        <v>182</v>
      </c>
      <c r="C5" s="67">
        <v>30</v>
      </c>
      <c r="D5" s="68">
        <v>18300</v>
      </c>
      <c r="E5" s="58" t="s">
        <v>160</v>
      </c>
    </row>
    <row r="6" spans="1:11" ht="17.25" customHeight="1">
      <c r="A6" s="66" t="s">
        <v>183</v>
      </c>
      <c r="B6" s="58" t="s">
        <v>184</v>
      </c>
      <c r="C6" s="67">
        <v>20</v>
      </c>
      <c r="D6" s="67">
        <v>245</v>
      </c>
      <c r="E6" s="58" t="s">
        <v>153</v>
      </c>
    </row>
    <row r="7" spans="1:11" ht="17.25" customHeight="1">
      <c r="A7" s="66" t="s">
        <v>175</v>
      </c>
      <c r="B7" s="58" t="s">
        <v>185</v>
      </c>
      <c r="C7" s="67">
        <v>100</v>
      </c>
      <c r="D7" s="67">
        <v>125</v>
      </c>
      <c r="E7" s="58" t="s">
        <v>160</v>
      </c>
    </row>
    <row r="8" spans="1:11" ht="17.25" customHeight="1">
      <c r="A8" s="66" t="s">
        <v>186</v>
      </c>
      <c r="B8" s="58" t="s">
        <v>187</v>
      </c>
      <c r="C8" s="67">
        <v>30</v>
      </c>
      <c r="D8" s="67">
        <v>650</v>
      </c>
      <c r="E8" s="58" t="s">
        <v>160</v>
      </c>
    </row>
    <row r="9" spans="1:11" ht="17.25" customHeight="1">
      <c r="A9" s="66" t="s">
        <v>188</v>
      </c>
      <c r="B9" s="58" t="s">
        <v>189</v>
      </c>
      <c r="C9" s="67">
        <v>105</v>
      </c>
      <c r="D9" s="67">
        <v>99.9</v>
      </c>
      <c r="E9" s="58" t="s">
        <v>153</v>
      </c>
    </row>
    <row r="12" spans="1:11" s="39" customFormat="1" ht="22.5" customHeight="1">
      <c r="A12" s="42" t="s">
        <v>31</v>
      </c>
      <c r="E12" s="41"/>
      <c r="F12" s="41"/>
      <c r="G12" s="41"/>
    </row>
    <row r="13" spans="1:11" s="69" customFormat="1" ht="36.75" customHeight="1">
      <c r="A13" s="142" t="s">
        <v>190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</row>
    <row r="14" spans="1:11" s="69" customFormat="1" ht="75" customHeight="1">
      <c r="A14" s="143" t="s">
        <v>191</v>
      </c>
      <c r="B14" s="143"/>
      <c r="C14" s="143"/>
      <c r="D14" s="143"/>
      <c r="E14" s="143"/>
      <c r="F14" s="143"/>
      <c r="G14" s="143"/>
      <c r="H14" s="143"/>
      <c r="I14" s="143"/>
      <c r="J14" s="143"/>
      <c r="K14" s="143"/>
    </row>
    <row r="15" spans="1:11" s="69" customFormat="1" ht="35.25" customHeight="1">
      <c r="A15" s="142" t="s">
        <v>192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</row>
  </sheetData>
  <mergeCells count="3">
    <mergeCell ref="A13:K13"/>
    <mergeCell ref="A14:K14"/>
    <mergeCell ref="A15:K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Munka8"/>
  <dimension ref="A1:K13"/>
  <sheetViews>
    <sheetView tabSelected="1" workbookViewId="0">
      <selection activeCell="H3" sqref="H3:H7"/>
    </sheetView>
  </sheetViews>
  <sheetFormatPr defaultRowHeight="12.75"/>
  <cols>
    <col min="1" max="1" width="9.7109375" customWidth="1"/>
    <col min="2" max="2" width="15.5703125" customWidth="1"/>
    <col min="3" max="4" width="12.85546875" customWidth="1"/>
    <col min="5" max="5" width="16" customWidth="1"/>
    <col min="6" max="6" width="12.85546875" customWidth="1"/>
    <col min="7" max="7" width="9.7109375" customWidth="1"/>
    <col min="8" max="8" width="12.5703125" bestFit="1" customWidth="1"/>
  </cols>
  <sheetData>
    <row r="1" spans="1:11" ht="43.5" customHeight="1">
      <c r="A1" s="144" t="s">
        <v>193</v>
      </c>
      <c r="B1" s="144" t="s">
        <v>194</v>
      </c>
      <c r="C1" s="70" t="s">
        <v>195</v>
      </c>
      <c r="D1" s="70" t="s">
        <v>196</v>
      </c>
      <c r="E1" s="144" t="s">
        <v>197</v>
      </c>
      <c r="F1" s="144" t="s">
        <v>198</v>
      </c>
      <c r="G1" s="144" t="s">
        <v>492</v>
      </c>
    </row>
    <row r="2" spans="1:11" ht="28.5" customHeight="1">
      <c r="A2" s="145"/>
      <c r="B2" s="145"/>
      <c r="C2" s="146" t="s">
        <v>199</v>
      </c>
      <c r="D2" s="146"/>
      <c r="E2" s="145"/>
      <c r="F2" s="145"/>
      <c r="G2" s="145"/>
    </row>
    <row r="3" spans="1:11" ht="18" customHeight="1">
      <c r="A3" s="71" t="s">
        <v>200</v>
      </c>
      <c r="B3" s="171">
        <v>15000</v>
      </c>
      <c r="C3" s="171">
        <v>1250</v>
      </c>
      <c r="D3" s="171">
        <v>785</v>
      </c>
      <c r="E3" s="175">
        <f>B3+C3-D3</f>
        <v>15465</v>
      </c>
      <c r="F3" s="176">
        <f>IF(G3="",E3+E3*$F$10,E3-E3*$F$9)</f>
        <v>16238.25</v>
      </c>
      <c r="G3" s="173" t="str">
        <f>IF(E3&lt;B3,"X","")</f>
        <v/>
      </c>
      <c r="H3" s="177">
        <f>IF(G3="X",E3-E3*$F$9,E3+E3*$F$10)</f>
        <v>16238.25</v>
      </c>
    </row>
    <row r="4" spans="1:11" ht="18" customHeight="1">
      <c r="A4" s="71" t="s">
        <v>201</v>
      </c>
      <c r="B4" s="171">
        <v>17000</v>
      </c>
      <c r="C4" s="171">
        <v>980</v>
      </c>
      <c r="D4" s="171">
        <v>1789</v>
      </c>
      <c r="E4" s="172">
        <f t="shared" ref="E4:E7" si="0">B4+C4-D4</f>
        <v>16191</v>
      </c>
      <c r="F4" s="176">
        <f t="shared" ref="F4:F7" si="1">IF(G4="",E4+E4*$F$10,E4-E4*$F$9)</f>
        <v>14571.9</v>
      </c>
      <c r="G4" s="173" t="str">
        <f t="shared" ref="G4:G7" si="2">IF(E4&lt;B4,"X","")</f>
        <v>X</v>
      </c>
      <c r="H4" s="177">
        <f t="shared" ref="H4:H7" si="3">IF(G4="X",E4-E4*$F$9,E4+E4*$F$10)</f>
        <v>14571.9</v>
      </c>
    </row>
    <row r="5" spans="1:11" ht="18" customHeight="1">
      <c r="A5" s="71" t="s">
        <v>202</v>
      </c>
      <c r="B5" s="171">
        <v>11500</v>
      </c>
      <c r="C5" s="171">
        <v>1450</v>
      </c>
      <c r="D5" s="171">
        <v>3250</v>
      </c>
      <c r="E5" s="172">
        <f t="shared" si="0"/>
        <v>9700</v>
      </c>
      <c r="F5" s="176">
        <f t="shared" si="1"/>
        <v>8730</v>
      </c>
      <c r="G5" s="173" t="str">
        <f t="shared" si="2"/>
        <v>X</v>
      </c>
      <c r="H5" s="177">
        <f t="shared" si="3"/>
        <v>8730</v>
      </c>
    </row>
    <row r="6" spans="1:11" ht="18" customHeight="1">
      <c r="A6" s="71" t="s">
        <v>203</v>
      </c>
      <c r="B6" s="171">
        <v>9980</v>
      </c>
      <c r="C6" s="171">
        <v>945</v>
      </c>
      <c r="D6" s="171">
        <v>1578</v>
      </c>
      <c r="E6" s="172">
        <f t="shared" si="0"/>
        <v>9347</v>
      </c>
      <c r="F6" s="176">
        <f t="shared" si="1"/>
        <v>8412.2999999999993</v>
      </c>
      <c r="G6" s="173" t="str">
        <f t="shared" si="2"/>
        <v>X</v>
      </c>
      <c r="H6" s="177">
        <f t="shared" si="3"/>
        <v>8412.2999999999993</v>
      </c>
    </row>
    <row r="7" spans="1:11" ht="18" customHeight="1">
      <c r="A7" s="71" t="s">
        <v>204</v>
      </c>
      <c r="B7" s="171">
        <v>17560</v>
      </c>
      <c r="C7" s="171">
        <v>720</v>
      </c>
      <c r="D7" s="171">
        <v>800</v>
      </c>
      <c r="E7" s="172">
        <f t="shared" si="0"/>
        <v>17480</v>
      </c>
      <c r="F7" s="176">
        <f t="shared" si="1"/>
        <v>15732</v>
      </c>
      <c r="G7" s="173" t="str">
        <f t="shared" si="2"/>
        <v>X</v>
      </c>
      <c r="H7" s="177">
        <f t="shared" si="3"/>
        <v>15732</v>
      </c>
    </row>
    <row r="9" spans="1:11">
      <c r="F9" s="174">
        <v>0.1</v>
      </c>
    </row>
    <row r="10" spans="1:11" s="39" customFormat="1" ht="22.5" customHeight="1">
      <c r="A10" s="42" t="s">
        <v>31</v>
      </c>
      <c r="E10" s="41"/>
      <c r="F10" s="174">
        <v>0.05</v>
      </c>
      <c r="G10" s="41"/>
    </row>
    <row r="11" spans="1:11" s="69" customFormat="1" ht="36.75" customHeight="1">
      <c r="A11" s="142" t="s">
        <v>205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</row>
    <row r="12" spans="1:11" s="69" customFormat="1" ht="51.75" customHeight="1">
      <c r="A12" s="143" t="s">
        <v>206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</row>
    <row r="13" spans="1:11" s="69" customFormat="1" ht="54" customHeight="1">
      <c r="A13" s="142" t="s">
        <v>207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</row>
  </sheetData>
  <mergeCells count="9">
    <mergeCell ref="A12:K12"/>
    <mergeCell ref="A13:K13"/>
    <mergeCell ref="A1:A2"/>
    <mergeCell ref="B1:B2"/>
    <mergeCell ref="E1:E2"/>
    <mergeCell ref="F1:F2"/>
    <mergeCell ref="C2:D2"/>
    <mergeCell ref="A11:K11"/>
    <mergeCell ref="G1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Munka9"/>
  <dimension ref="A1:K26"/>
  <sheetViews>
    <sheetView workbookViewId="0">
      <selection activeCell="E6" sqref="E6"/>
    </sheetView>
  </sheetViews>
  <sheetFormatPr defaultRowHeight="12.75"/>
  <cols>
    <col min="1" max="1" width="13.28515625" customWidth="1"/>
    <col min="2" max="2" width="21.7109375" customWidth="1"/>
    <col min="3" max="3" width="11.5703125" customWidth="1"/>
    <col min="4" max="4" width="13.5703125" customWidth="1"/>
    <col min="5" max="5" width="17.140625" customWidth="1"/>
    <col min="6" max="6" width="19.7109375" customWidth="1"/>
  </cols>
  <sheetData>
    <row r="1" spans="1:6" ht="45">
      <c r="A1" s="37" t="s">
        <v>208</v>
      </c>
      <c r="B1" s="37" t="s">
        <v>99</v>
      </c>
      <c r="C1" s="37" t="s">
        <v>209</v>
      </c>
      <c r="D1" s="37" t="s">
        <v>210</v>
      </c>
      <c r="E1" s="37" t="s">
        <v>211</v>
      </c>
      <c r="F1" s="37" t="s">
        <v>212</v>
      </c>
    </row>
    <row r="2" spans="1:6" ht="23.25" customHeight="1">
      <c r="A2" s="34" t="s">
        <v>213</v>
      </c>
      <c r="B2" s="40" t="s">
        <v>214</v>
      </c>
      <c r="C2" s="72">
        <v>15</v>
      </c>
      <c r="D2" s="72">
        <v>3</v>
      </c>
      <c r="E2" s="34" t="s">
        <v>215</v>
      </c>
      <c r="F2" s="34" t="s">
        <v>153</v>
      </c>
    </row>
    <row r="3" spans="1:6" ht="23.25" customHeight="1">
      <c r="A3" s="34" t="s">
        <v>216</v>
      </c>
      <c r="B3" s="40" t="s">
        <v>217</v>
      </c>
      <c r="C3" s="72">
        <v>20</v>
      </c>
      <c r="D3" s="72">
        <v>1</v>
      </c>
      <c r="E3" s="34" t="s">
        <v>218</v>
      </c>
      <c r="F3" s="34" t="s">
        <v>160</v>
      </c>
    </row>
    <row r="4" spans="1:6" ht="23.25" customHeight="1">
      <c r="A4" s="34" t="s">
        <v>219</v>
      </c>
      <c r="B4" s="40" t="s">
        <v>220</v>
      </c>
      <c r="C4" s="72">
        <v>15</v>
      </c>
      <c r="D4" s="72">
        <v>0</v>
      </c>
      <c r="E4" s="34" t="s">
        <v>215</v>
      </c>
      <c r="F4" s="34" t="s">
        <v>160</v>
      </c>
    </row>
    <row r="5" spans="1:6" ht="23.25" customHeight="1">
      <c r="A5" s="34" t="s">
        <v>221</v>
      </c>
      <c r="B5" s="40" t="s">
        <v>222</v>
      </c>
      <c r="C5" s="72">
        <v>18</v>
      </c>
      <c r="D5" s="72">
        <v>2</v>
      </c>
      <c r="E5" s="34" t="s">
        <v>218</v>
      </c>
      <c r="F5" s="34" t="s">
        <v>153</v>
      </c>
    </row>
    <row r="6" spans="1:6" ht="23.25" customHeight="1">
      <c r="A6" s="34" t="s">
        <v>223</v>
      </c>
      <c r="B6" s="40" t="s">
        <v>224</v>
      </c>
      <c r="C6" s="72">
        <v>15</v>
      </c>
      <c r="D6" s="72">
        <v>0</v>
      </c>
      <c r="E6" s="34" t="s">
        <v>215</v>
      </c>
      <c r="F6" s="34" t="s">
        <v>160</v>
      </c>
    </row>
    <row r="7" spans="1:6" ht="23.25" customHeight="1">
      <c r="A7" s="34" t="s">
        <v>225</v>
      </c>
      <c r="B7" s="40" t="s">
        <v>226</v>
      </c>
      <c r="C7" s="72">
        <v>12</v>
      </c>
      <c r="D7" s="72">
        <v>3</v>
      </c>
      <c r="E7" s="34" t="s">
        <v>215</v>
      </c>
      <c r="F7" s="34" t="s">
        <v>160</v>
      </c>
    </row>
    <row r="8" spans="1:6" ht="23.25" customHeight="1">
      <c r="A8" s="34" t="s">
        <v>227</v>
      </c>
      <c r="B8" s="40" t="s">
        <v>228</v>
      </c>
      <c r="C8" s="72">
        <v>20</v>
      </c>
      <c r="D8" s="72">
        <v>1</v>
      </c>
      <c r="E8" s="34" t="s">
        <v>218</v>
      </c>
      <c r="F8" s="34" t="s">
        <v>153</v>
      </c>
    </row>
    <row r="9" spans="1:6" ht="23.25" customHeight="1">
      <c r="A9" s="34" t="s">
        <v>229</v>
      </c>
      <c r="B9" s="40" t="s">
        <v>230</v>
      </c>
      <c r="C9" s="72">
        <v>16</v>
      </c>
      <c r="D9" s="72">
        <v>1</v>
      </c>
      <c r="E9" s="34" t="s">
        <v>215</v>
      </c>
      <c r="F9" s="34" t="s">
        <v>153</v>
      </c>
    </row>
    <row r="10" spans="1:6" ht="23.25" customHeight="1">
      <c r="A10" s="34" t="s">
        <v>231</v>
      </c>
      <c r="B10" s="40" t="s">
        <v>232</v>
      </c>
      <c r="C10" s="72">
        <v>22</v>
      </c>
      <c r="D10" s="72">
        <v>1</v>
      </c>
      <c r="E10" s="34" t="s">
        <v>215</v>
      </c>
      <c r="F10" s="34" t="s">
        <v>153</v>
      </c>
    </row>
    <row r="11" spans="1:6" ht="23.25" customHeight="1">
      <c r="A11" s="34" t="s">
        <v>233</v>
      </c>
      <c r="B11" s="40" t="s">
        <v>234</v>
      </c>
      <c r="C11" s="72">
        <v>8</v>
      </c>
      <c r="D11" s="72">
        <v>2</v>
      </c>
      <c r="E11" s="34" t="s">
        <v>218</v>
      </c>
      <c r="F11" s="34" t="s">
        <v>160</v>
      </c>
    </row>
    <row r="12" spans="1:6" ht="23.25" customHeight="1">
      <c r="A12" s="34" t="s">
        <v>235</v>
      </c>
      <c r="B12" s="40" t="s">
        <v>236</v>
      </c>
      <c r="C12" s="72">
        <v>11</v>
      </c>
      <c r="D12" s="72">
        <v>1</v>
      </c>
      <c r="E12" s="34" t="s">
        <v>218</v>
      </c>
      <c r="F12" s="34" t="s">
        <v>160</v>
      </c>
    </row>
    <row r="13" spans="1:6" ht="23.25" customHeight="1">
      <c r="A13" s="34" t="s">
        <v>237</v>
      </c>
      <c r="B13" s="40" t="s">
        <v>238</v>
      </c>
      <c r="C13" s="72">
        <v>16</v>
      </c>
      <c r="D13" s="72">
        <v>2</v>
      </c>
      <c r="E13" s="34" t="s">
        <v>215</v>
      </c>
      <c r="F13" s="34" t="s">
        <v>153</v>
      </c>
    </row>
    <row r="14" spans="1:6" ht="23.25" customHeight="1">
      <c r="A14" s="34" t="s">
        <v>239</v>
      </c>
      <c r="B14" s="40" t="s">
        <v>240</v>
      </c>
      <c r="C14" s="72">
        <v>18</v>
      </c>
      <c r="D14" s="72">
        <v>1</v>
      </c>
      <c r="E14" s="34" t="s">
        <v>215</v>
      </c>
      <c r="F14" s="34" t="s">
        <v>153</v>
      </c>
    </row>
    <row r="15" spans="1:6" ht="23.25" customHeight="1">
      <c r="A15" s="34" t="s">
        <v>241</v>
      </c>
      <c r="B15" s="40" t="s">
        <v>242</v>
      </c>
      <c r="C15" s="72">
        <v>20</v>
      </c>
      <c r="D15" s="72">
        <v>1</v>
      </c>
      <c r="E15" s="34" t="s">
        <v>215</v>
      </c>
      <c r="F15" s="34" t="s">
        <v>160</v>
      </c>
    </row>
    <row r="16" spans="1:6" ht="23.25" customHeight="1">
      <c r="A16" s="34" t="s">
        <v>243</v>
      </c>
      <c r="B16" s="40" t="s">
        <v>244</v>
      </c>
      <c r="C16" s="72">
        <v>9</v>
      </c>
      <c r="D16" s="72">
        <v>2</v>
      </c>
      <c r="E16" s="34" t="s">
        <v>218</v>
      </c>
      <c r="F16" s="34" t="s">
        <v>153</v>
      </c>
    </row>
    <row r="19" spans="1:11" s="39" customFormat="1" ht="22.5" customHeight="1">
      <c r="A19" s="42" t="s">
        <v>31</v>
      </c>
      <c r="E19" s="41"/>
      <c r="F19" s="41"/>
      <c r="G19" s="41"/>
    </row>
    <row r="20" spans="1:11" s="69" customFormat="1" ht="36.75" customHeight="1">
      <c r="A20" s="142" t="s">
        <v>245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</row>
    <row r="21" spans="1:11" s="69" customFormat="1" ht="57" customHeight="1">
      <c r="A21" s="143" t="s">
        <v>246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3"/>
    </row>
    <row r="22" spans="1:11" s="69" customFormat="1" ht="57" customHeight="1">
      <c r="A22" s="142" t="s">
        <v>247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</row>
    <row r="23" spans="1:11" s="69" customFormat="1" ht="46.5" customHeight="1">
      <c r="A23" s="143" t="s">
        <v>248</v>
      </c>
      <c r="B23" s="143"/>
      <c r="C23" s="143"/>
      <c r="D23" s="143"/>
      <c r="E23" s="143"/>
      <c r="F23" s="143"/>
      <c r="G23" s="143"/>
      <c r="H23" s="143"/>
      <c r="I23" s="143"/>
      <c r="J23" s="143"/>
      <c r="K23" s="143"/>
    </row>
    <row r="24" spans="1:11" s="69" customFormat="1" ht="46.5" customHeight="1">
      <c r="A24" s="142" t="s">
        <v>249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</row>
    <row r="25" spans="1:11" s="69" customFormat="1" ht="46.5" customHeight="1">
      <c r="A25" s="143" t="s">
        <v>250</v>
      </c>
      <c r="B25" s="143"/>
      <c r="C25" s="143"/>
      <c r="D25" s="143"/>
      <c r="E25" s="143"/>
      <c r="F25" s="143"/>
      <c r="G25" s="143"/>
      <c r="H25" s="143"/>
      <c r="I25" s="143"/>
      <c r="J25" s="143"/>
      <c r="K25" s="143"/>
    </row>
    <row r="26" spans="1:11" ht="57" customHeight="1"/>
  </sheetData>
  <mergeCells count="6">
    <mergeCell ref="A25:K25"/>
    <mergeCell ref="A20:K20"/>
    <mergeCell ref="A21:K21"/>
    <mergeCell ref="A22:K22"/>
    <mergeCell ref="A23:K23"/>
    <mergeCell ref="A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16</vt:i4>
      </vt:variant>
    </vt:vector>
  </HeadingPairs>
  <TitlesOfParts>
    <vt:vector size="16" baseType="lpstr">
      <vt:lpstr>HA fg</vt:lpstr>
      <vt:lpstr>HA-egyszerű-szöveges M</vt:lpstr>
      <vt:lpstr>1</vt:lpstr>
      <vt:lpstr>2</vt:lpstr>
      <vt:lpstr>3</vt:lpstr>
      <vt:lpstr>HA-egyszerű-képletes M</vt:lpstr>
      <vt:lpstr>4</vt:lpstr>
      <vt:lpstr>5</vt:lpstr>
      <vt:lpstr>6</vt:lpstr>
      <vt:lpstr>Távolugrók</vt:lpstr>
      <vt:lpstr>HA-összetett-feltétel</vt:lpstr>
      <vt:lpstr>7</vt:lpstr>
      <vt:lpstr>8</vt:lpstr>
      <vt:lpstr>HA-többágú</vt:lpstr>
      <vt:lpstr>9</vt:lpstr>
      <vt:lpstr>10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Gyuris Csaba</dc:creator>
  <cp:lastModifiedBy>molnar</cp:lastModifiedBy>
  <dcterms:created xsi:type="dcterms:W3CDTF">2010-01-05T20:05:23Z</dcterms:created>
  <dcterms:modified xsi:type="dcterms:W3CDTF">2014-12-17T07:40:14Z</dcterms:modified>
</cp:coreProperties>
</file>