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km\OneDrive\Pulpit\Studia\Projekt_Python\projekt_na_studia\"/>
    </mc:Choice>
  </mc:AlternateContent>
  <xr:revisionPtr revIDLastSave="0" documentId="13_ncr:1_{13E91F72-CB60-4729-9BE0-103768FC16BB}" xr6:coauthVersionLast="47" xr6:coauthVersionMax="47" xr10:uidLastSave="{00000000-0000-0000-0000-000000000000}"/>
  <bookViews>
    <workbookView xWindow="-120" yWindow="-120" windowWidth="38640" windowHeight="21240" activeTab="2" xr2:uid="{8C9CF297-F678-420E-9989-9B96A21E9734}"/>
  </bookViews>
  <sheets>
    <sheet name="STATY" sheetId="1" r:id="rId1"/>
    <sheet name="MECZE" sheetId="4" r:id="rId2"/>
    <sheet name="MO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81" i="1"/>
  <c r="AJ97" i="1"/>
  <c r="AJ98" i="1"/>
  <c r="AI97" i="1"/>
  <c r="AI98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81" i="1"/>
  <c r="W97" i="1"/>
  <c r="X97" i="1"/>
  <c r="Y97" i="1"/>
  <c r="Z97" i="1"/>
  <c r="AA97" i="1"/>
  <c r="W98" i="1"/>
  <c r="X98" i="1"/>
  <c r="Y98" i="1"/>
  <c r="Z98" i="1"/>
  <c r="AA98" i="1"/>
  <c r="W96" i="1"/>
  <c r="X96" i="1"/>
  <c r="Y96" i="1"/>
  <c r="Z96" i="1"/>
  <c r="AA96" i="1"/>
  <c r="V97" i="1"/>
  <c r="V98" i="1"/>
  <c r="AI96" i="1"/>
  <c r="AJ96" i="1" s="1"/>
  <c r="V96" i="1"/>
  <c r="AI95" i="1"/>
  <c r="AJ95" i="1" s="1"/>
  <c r="AA95" i="1"/>
  <c r="Z95" i="1"/>
  <c r="Y95" i="1"/>
  <c r="X95" i="1"/>
  <c r="W95" i="1"/>
  <c r="V95" i="1"/>
  <c r="AI94" i="1"/>
  <c r="AJ94" i="1" s="1"/>
  <c r="AA94" i="1"/>
  <c r="Z94" i="1"/>
  <c r="Y94" i="1"/>
  <c r="X94" i="1"/>
  <c r="W94" i="1"/>
  <c r="V94" i="1"/>
  <c r="AI93" i="1"/>
  <c r="AJ93" i="1" s="1"/>
  <c r="AA93" i="1"/>
  <c r="Z93" i="1"/>
  <c r="Y93" i="1"/>
  <c r="X93" i="1"/>
  <c r="W93" i="1"/>
  <c r="V93" i="1"/>
  <c r="AI92" i="1"/>
  <c r="AJ92" i="1" s="1"/>
  <c r="AA92" i="1"/>
  <c r="Z92" i="1"/>
  <c r="Y92" i="1"/>
  <c r="X92" i="1"/>
  <c r="W92" i="1"/>
  <c r="V92" i="1"/>
  <c r="AI91" i="1"/>
  <c r="AJ91" i="1" s="1"/>
  <c r="AA91" i="1"/>
  <c r="Z91" i="1"/>
  <c r="Y91" i="1"/>
  <c r="X91" i="1"/>
  <c r="W91" i="1"/>
  <c r="V91" i="1"/>
  <c r="AI90" i="1"/>
  <c r="AJ90" i="1" s="1"/>
  <c r="AA90" i="1"/>
  <c r="Z90" i="1"/>
  <c r="Y90" i="1"/>
  <c r="X90" i="1"/>
  <c r="W90" i="1"/>
  <c r="V90" i="1"/>
  <c r="AI89" i="1"/>
  <c r="AJ89" i="1" s="1"/>
  <c r="AA89" i="1"/>
  <c r="Z89" i="1"/>
  <c r="Y89" i="1"/>
  <c r="X89" i="1"/>
  <c r="W89" i="1"/>
  <c r="V89" i="1"/>
  <c r="AI88" i="1"/>
  <c r="AJ88" i="1" s="1"/>
  <c r="Z88" i="1"/>
  <c r="Y88" i="1"/>
  <c r="X88" i="1"/>
  <c r="W88" i="1"/>
  <c r="V88" i="1"/>
  <c r="AI87" i="1"/>
  <c r="AJ87" i="1" s="1"/>
  <c r="AA87" i="1"/>
  <c r="Z87" i="1"/>
  <c r="Y87" i="1"/>
  <c r="X87" i="1"/>
  <c r="W87" i="1"/>
  <c r="V87" i="1"/>
  <c r="AI86" i="1"/>
  <c r="AJ86" i="1" s="1"/>
  <c r="AA86" i="1"/>
  <c r="Z86" i="1"/>
  <c r="Y86" i="1"/>
  <c r="X86" i="1"/>
  <c r="W86" i="1"/>
  <c r="V86" i="1"/>
  <c r="AI85" i="1"/>
  <c r="AJ85" i="1" s="1"/>
  <c r="AA85" i="1"/>
  <c r="Z85" i="1"/>
  <c r="Y85" i="1"/>
  <c r="X85" i="1"/>
  <c r="W85" i="1"/>
  <c r="V85" i="1"/>
  <c r="AI84" i="1"/>
  <c r="AJ84" i="1" s="1"/>
  <c r="AA84" i="1"/>
  <c r="Z84" i="1"/>
  <c r="Y84" i="1"/>
  <c r="X84" i="1"/>
  <c r="W84" i="1"/>
  <c r="V84" i="1"/>
  <c r="AI83" i="1"/>
  <c r="AJ83" i="1" s="1"/>
  <c r="AA83" i="1"/>
  <c r="Z83" i="1"/>
  <c r="Y83" i="1"/>
  <c r="X83" i="1"/>
  <c r="W83" i="1"/>
  <c r="V83" i="1"/>
  <c r="AI82" i="1"/>
  <c r="AJ82" i="1" s="1"/>
  <c r="AA82" i="1"/>
  <c r="Z82" i="1"/>
  <c r="Y82" i="1"/>
  <c r="X82" i="1"/>
  <c r="W82" i="1"/>
  <c r="V82" i="1"/>
  <c r="AI81" i="1"/>
  <c r="AJ81" i="1" s="1"/>
  <c r="AA81" i="1"/>
  <c r="Z81" i="1"/>
  <c r="Y81" i="1"/>
  <c r="X81" i="1"/>
  <c r="W81" i="1"/>
  <c r="V81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55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30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4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A70" i="1"/>
  <c r="Z70" i="1"/>
  <c r="Y70" i="1"/>
  <c r="X70" i="1"/>
  <c r="W70" i="1"/>
  <c r="V70" i="1"/>
  <c r="AA69" i="1"/>
  <c r="Z69" i="1"/>
  <c r="Y69" i="1"/>
  <c r="X69" i="1"/>
  <c r="W69" i="1"/>
  <c r="V69" i="1"/>
  <c r="AA68" i="1"/>
  <c r="Z68" i="1"/>
  <c r="Y68" i="1"/>
  <c r="X68" i="1"/>
  <c r="W68" i="1"/>
  <c r="V68" i="1"/>
  <c r="AA67" i="1"/>
  <c r="Z67" i="1"/>
  <c r="Y67" i="1"/>
  <c r="X67" i="1"/>
  <c r="W67" i="1"/>
  <c r="V67" i="1"/>
  <c r="AA66" i="1"/>
  <c r="Z66" i="1"/>
  <c r="Y66" i="1"/>
  <c r="X66" i="1"/>
  <c r="W66" i="1"/>
  <c r="V66" i="1"/>
  <c r="AA65" i="1"/>
  <c r="Z65" i="1"/>
  <c r="Y65" i="1"/>
  <c r="X65" i="1"/>
  <c r="W65" i="1"/>
  <c r="V65" i="1"/>
  <c r="AA64" i="1"/>
  <c r="Z64" i="1"/>
  <c r="Y64" i="1"/>
  <c r="X64" i="1"/>
  <c r="W64" i="1"/>
  <c r="V64" i="1"/>
  <c r="AA63" i="1"/>
  <c r="Z63" i="1"/>
  <c r="Y63" i="1"/>
  <c r="X63" i="1"/>
  <c r="W63" i="1"/>
  <c r="V63" i="1"/>
  <c r="Z62" i="1"/>
  <c r="Y62" i="1"/>
  <c r="X62" i="1"/>
  <c r="W62" i="1"/>
  <c r="V62" i="1"/>
  <c r="AA61" i="1"/>
  <c r="Z61" i="1"/>
  <c r="Y61" i="1"/>
  <c r="X61" i="1"/>
  <c r="W61" i="1"/>
  <c r="V61" i="1"/>
  <c r="AA60" i="1"/>
  <c r="Z60" i="1"/>
  <c r="Y60" i="1"/>
  <c r="X60" i="1"/>
  <c r="W60" i="1"/>
  <c r="V60" i="1"/>
  <c r="AA59" i="1"/>
  <c r="Z59" i="1"/>
  <c r="Y59" i="1"/>
  <c r="X59" i="1"/>
  <c r="W59" i="1"/>
  <c r="V59" i="1"/>
  <c r="AA58" i="1"/>
  <c r="Z58" i="1"/>
  <c r="Y58" i="1"/>
  <c r="X58" i="1"/>
  <c r="W58" i="1"/>
  <c r="V58" i="1"/>
  <c r="AA57" i="1"/>
  <c r="Z57" i="1"/>
  <c r="Y57" i="1"/>
  <c r="X57" i="1"/>
  <c r="W57" i="1"/>
  <c r="V57" i="1"/>
  <c r="AA56" i="1"/>
  <c r="Z56" i="1"/>
  <c r="Y56" i="1"/>
  <c r="X56" i="1"/>
  <c r="W56" i="1"/>
  <c r="V56" i="1"/>
  <c r="AA55" i="1"/>
  <c r="Z55" i="1"/>
  <c r="Y55" i="1"/>
  <c r="X55" i="1"/>
  <c r="W55" i="1"/>
  <c r="V5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4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30" i="1"/>
  <c r="AI30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AI45" i="1"/>
  <c r="AE45" i="1"/>
  <c r="AC45" i="1"/>
  <c r="AA45" i="1"/>
  <c r="Z45" i="1"/>
  <c r="AI44" i="1"/>
  <c r="AE44" i="1"/>
  <c r="AC44" i="1"/>
  <c r="AA44" i="1"/>
  <c r="Z44" i="1"/>
  <c r="AI43" i="1"/>
  <c r="AE43" i="1"/>
  <c r="AC43" i="1"/>
  <c r="AA43" i="1"/>
  <c r="Z43" i="1"/>
  <c r="AI42" i="1"/>
  <c r="AE42" i="1"/>
  <c r="AC42" i="1"/>
  <c r="AA42" i="1"/>
  <c r="Z42" i="1"/>
  <c r="AI41" i="1"/>
  <c r="AE41" i="1"/>
  <c r="AC41" i="1"/>
  <c r="AA41" i="1"/>
  <c r="Z41" i="1"/>
  <c r="AI40" i="1"/>
  <c r="AE40" i="1"/>
  <c r="AC40" i="1"/>
  <c r="AA40" i="1"/>
  <c r="Z40" i="1"/>
  <c r="AI39" i="1"/>
  <c r="AE39" i="1"/>
  <c r="AC39" i="1"/>
  <c r="AA39" i="1"/>
  <c r="Z39" i="1"/>
  <c r="AI38" i="1"/>
  <c r="AE38" i="1"/>
  <c r="AC38" i="1"/>
  <c r="AA38" i="1"/>
  <c r="Z38" i="1"/>
  <c r="AI37" i="1"/>
  <c r="AE37" i="1"/>
  <c r="AC37" i="1"/>
  <c r="Z37" i="1"/>
  <c r="AI36" i="1"/>
  <c r="AE36" i="1"/>
  <c r="AC36" i="1"/>
  <c r="AA36" i="1"/>
  <c r="Z36" i="1"/>
  <c r="AI35" i="1"/>
  <c r="AE35" i="1"/>
  <c r="AC35" i="1"/>
  <c r="AA35" i="1"/>
  <c r="Z35" i="1"/>
  <c r="AI34" i="1"/>
  <c r="AE34" i="1"/>
  <c r="AC34" i="1"/>
  <c r="AA34" i="1"/>
  <c r="Z34" i="1"/>
  <c r="AI33" i="1"/>
  <c r="AE33" i="1"/>
  <c r="AC33" i="1"/>
  <c r="AA33" i="1"/>
  <c r="Z33" i="1"/>
  <c r="AI32" i="1"/>
  <c r="AE32" i="1"/>
  <c r="AC32" i="1"/>
  <c r="AA32" i="1"/>
  <c r="Z32" i="1"/>
  <c r="AI31" i="1"/>
  <c r="AE31" i="1"/>
  <c r="AC31" i="1"/>
  <c r="AA31" i="1"/>
  <c r="Z31" i="1"/>
  <c r="AE30" i="1"/>
  <c r="AC30" i="1"/>
  <c r="AA30" i="1"/>
  <c r="Z30" i="1"/>
  <c r="AI19" i="1"/>
  <c r="AE19" i="1"/>
  <c r="AC19" i="1"/>
  <c r="AA19" i="1"/>
  <c r="Z19" i="1"/>
  <c r="Y19" i="1"/>
  <c r="X19" i="1"/>
  <c r="W19" i="1"/>
  <c r="V19" i="1"/>
  <c r="U19" i="1"/>
  <c r="O19" i="1"/>
  <c r="I19" i="1"/>
  <c r="AI18" i="1"/>
  <c r="AE18" i="1"/>
  <c r="AC18" i="1"/>
  <c r="AA18" i="1"/>
  <c r="Z18" i="1"/>
  <c r="Y18" i="1"/>
  <c r="X18" i="1"/>
  <c r="W18" i="1"/>
  <c r="V18" i="1"/>
  <c r="U18" i="1"/>
  <c r="O18" i="1"/>
  <c r="I18" i="1"/>
  <c r="AI17" i="1"/>
  <c r="AE17" i="1"/>
  <c r="AC17" i="1"/>
  <c r="AA17" i="1"/>
  <c r="Z17" i="1"/>
  <c r="Y17" i="1"/>
  <c r="X17" i="1"/>
  <c r="W17" i="1"/>
  <c r="V17" i="1"/>
  <c r="U17" i="1"/>
  <c r="O17" i="1"/>
  <c r="I17" i="1"/>
  <c r="AI16" i="1"/>
  <c r="AE16" i="1"/>
  <c r="AC16" i="1"/>
  <c r="AA16" i="1"/>
  <c r="Z16" i="1"/>
  <c r="Y16" i="1"/>
  <c r="X16" i="1"/>
  <c r="W16" i="1"/>
  <c r="V16" i="1"/>
  <c r="U16" i="1"/>
  <c r="O16" i="1"/>
  <c r="I16" i="1"/>
  <c r="AI15" i="1"/>
  <c r="AE15" i="1"/>
  <c r="AC15" i="1"/>
  <c r="AA15" i="1"/>
  <c r="Z15" i="1"/>
  <c r="Y15" i="1"/>
  <c r="X15" i="1"/>
  <c r="W15" i="1"/>
  <c r="V15" i="1"/>
  <c r="U15" i="1"/>
  <c r="O15" i="1"/>
  <c r="I15" i="1"/>
  <c r="AI5" i="1"/>
  <c r="AI6" i="1"/>
  <c r="AI7" i="1"/>
  <c r="AI8" i="1"/>
  <c r="AI9" i="1"/>
  <c r="AI10" i="1"/>
  <c r="AI11" i="1"/>
  <c r="AI12" i="1"/>
  <c r="AI13" i="1"/>
  <c r="AI14" i="1"/>
  <c r="AI4" i="1"/>
  <c r="AE5" i="1"/>
  <c r="AE6" i="1"/>
  <c r="AE7" i="1"/>
  <c r="AE8" i="1"/>
  <c r="AE9" i="1"/>
  <c r="AE10" i="1"/>
  <c r="AE11" i="1"/>
  <c r="AE12" i="1"/>
  <c r="AE13" i="1"/>
  <c r="AE14" i="1"/>
  <c r="AE4" i="1"/>
  <c r="AC5" i="1"/>
  <c r="AC6" i="1"/>
  <c r="AC7" i="1"/>
  <c r="AC8" i="1"/>
  <c r="AC9" i="1"/>
  <c r="AC10" i="1"/>
  <c r="AC11" i="1"/>
  <c r="AC12" i="1"/>
  <c r="AC13" i="1"/>
  <c r="AC14" i="1"/>
  <c r="AC4" i="1"/>
  <c r="AA5" i="1"/>
  <c r="AA6" i="1"/>
  <c r="AA7" i="1"/>
  <c r="AA8" i="1"/>
  <c r="AA9" i="1"/>
  <c r="AA10" i="1"/>
  <c r="AA12" i="1"/>
  <c r="AA13" i="1"/>
  <c r="AA14" i="1"/>
  <c r="AA4" i="1"/>
  <c r="Z5" i="1"/>
  <c r="Z6" i="1"/>
  <c r="Z7" i="1"/>
  <c r="Z8" i="1"/>
  <c r="Z9" i="1"/>
  <c r="Z10" i="1"/>
  <c r="Z11" i="1"/>
  <c r="Z12" i="1"/>
  <c r="Z13" i="1"/>
  <c r="Z14" i="1"/>
  <c r="Z4" i="1"/>
  <c r="Y5" i="1"/>
  <c r="Y6" i="1"/>
  <c r="Y7" i="1"/>
  <c r="Y8" i="1"/>
  <c r="Y9" i="1"/>
  <c r="Y10" i="1"/>
  <c r="Y11" i="1"/>
  <c r="Y12" i="1"/>
  <c r="Y13" i="1"/>
  <c r="Y14" i="1"/>
  <c r="Y4" i="1"/>
  <c r="X5" i="1"/>
  <c r="X6" i="1"/>
  <c r="X7" i="1"/>
  <c r="X8" i="1"/>
  <c r="X9" i="1"/>
  <c r="X10" i="1"/>
  <c r="X11" i="1"/>
  <c r="X12" i="1"/>
  <c r="X13" i="1"/>
  <c r="X14" i="1"/>
  <c r="X4" i="1"/>
  <c r="W5" i="1"/>
  <c r="W6" i="1"/>
  <c r="W7" i="1"/>
  <c r="W8" i="1"/>
  <c r="W9" i="1"/>
  <c r="W10" i="1"/>
  <c r="W11" i="1"/>
  <c r="W12" i="1"/>
  <c r="W13" i="1"/>
  <c r="W14" i="1"/>
  <c r="W4" i="1"/>
  <c r="V5" i="1"/>
  <c r="V6" i="1"/>
  <c r="V7" i="1"/>
  <c r="V8" i="1"/>
  <c r="V9" i="1"/>
  <c r="V10" i="1"/>
  <c r="V11" i="1"/>
  <c r="V12" i="1"/>
  <c r="V13" i="1"/>
  <c r="V14" i="1"/>
  <c r="V4" i="1"/>
  <c r="U5" i="1"/>
  <c r="U6" i="1"/>
  <c r="U7" i="1"/>
  <c r="U8" i="1"/>
  <c r="U9" i="1"/>
  <c r="U10" i="1"/>
  <c r="U11" i="1"/>
  <c r="U12" i="1"/>
  <c r="U13" i="1"/>
  <c r="U14" i="1"/>
  <c r="U4" i="1"/>
  <c r="O5" i="1"/>
  <c r="O6" i="1"/>
  <c r="O7" i="1"/>
  <c r="O8" i="1"/>
  <c r="O9" i="1"/>
  <c r="O10" i="1"/>
  <c r="O11" i="1"/>
  <c r="O12" i="1"/>
  <c r="O13" i="1"/>
  <c r="O14" i="1"/>
  <c r="O4" i="1"/>
  <c r="I5" i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<sst xmlns="http://schemas.openxmlformats.org/spreadsheetml/2006/main" count="874" uniqueCount="218">
  <si>
    <t>Kluby</t>
  </si>
  <si>
    <t>OGÓLNE STATYSTYKI</t>
  </si>
  <si>
    <t>STATYSTYKI DOMOWE</t>
  </si>
  <si>
    <t>OZ1</t>
  </si>
  <si>
    <t>OR1</t>
  </si>
  <si>
    <t>OP1</t>
  </si>
  <si>
    <t>OBZ1</t>
  </si>
  <si>
    <t>OBS1</t>
  </si>
  <si>
    <t>OBIL1</t>
  </si>
  <si>
    <t>DZ1</t>
  </si>
  <si>
    <t>DR1</t>
  </si>
  <si>
    <t>DP1</t>
  </si>
  <si>
    <t>DBZ1</t>
  </si>
  <si>
    <t>DBS1</t>
  </si>
  <si>
    <t>DBIL1</t>
  </si>
  <si>
    <t>STATYSTYKI WYJAZDOWE</t>
  </si>
  <si>
    <t>WZ1</t>
  </si>
  <si>
    <t>WR1</t>
  </si>
  <si>
    <t>WP1</t>
  </si>
  <si>
    <t>WBZ1</t>
  </si>
  <si>
    <t>WBS1</t>
  </si>
  <si>
    <t>WBIL1</t>
  </si>
  <si>
    <t>Piast Gliwice</t>
  </si>
  <si>
    <t>Lechia Gdańsk</t>
  </si>
  <si>
    <t>Cracovia</t>
  </si>
  <si>
    <t>Lech Poznań</t>
  </si>
  <si>
    <t>Legia Warszawa</t>
  </si>
  <si>
    <t>Jagiellonia</t>
  </si>
  <si>
    <t>Pogoń Szczecin</t>
  </si>
  <si>
    <t>Wisła Kraków</t>
  </si>
  <si>
    <t>Zagłębie Lubin</t>
  </si>
  <si>
    <t>Śląsk Wrocław</t>
  </si>
  <si>
    <t>Korona Kielce</t>
  </si>
  <si>
    <t>Miedź Legnica</t>
  </si>
  <si>
    <t>Arka Gdynia</t>
  </si>
  <si>
    <t>Zagłębie Sosnowiec</t>
  </si>
  <si>
    <t>Wisła Płock</t>
  </si>
  <si>
    <t>Górnik Zabrze</t>
  </si>
  <si>
    <t>BRAMKI NA MECZ</t>
  </si>
  <si>
    <t>xBZ1</t>
  </si>
  <si>
    <t>xBS1</t>
  </si>
  <si>
    <t>DxBZ1</t>
  </si>
  <si>
    <t>DxBS1</t>
  </si>
  <si>
    <t>WxBZ1</t>
  </si>
  <si>
    <t>WxBS1</t>
  </si>
  <si>
    <t>ZK1</t>
  </si>
  <si>
    <t>CK1</t>
  </si>
  <si>
    <t>SZK1</t>
  </si>
  <si>
    <t>SCK1</t>
  </si>
  <si>
    <t>SST1</t>
  </si>
  <si>
    <t>SSTC1</t>
  </si>
  <si>
    <t>SSTCG1</t>
  </si>
  <si>
    <t>KARTKI</t>
  </si>
  <si>
    <t>STRZAŁY</t>
  </si>
  <si>
    <t>OZ2</t>
  </si>
  <si>
    <t>OR2</t>
  </si>
  <si>
    <t>OP2</t>
  </si>
  <si>
    <t>OBZ2</t>
  </si>
  <si>
    <t>OBS2</t>
  </si>
  <si>
    <t>OBIL2</t>
  </si>
  <si>
    <t>DZ2</t>
  </si>
  <si>
    <t>DR2</t>
  </si>
  <si>
    <t>DP2</t>
  </si>
  <si>
    <t>DBZ2</t>
  </si>
  <si>
    <t>DBS2</t>
  </si>
  <si>
    <t>DBIL2</t>
  </si>
  <si>
    <t>WZ2</t>
  </si>
  <si>
    <t>WR2</t>
  </si>
  <si>
    <t>WP2</t>
  </si>
  <si>
    <t>WBZ2</t>
  </si>
  <si>
    <t>WBS2</t>
  </si>
  <si>
    <t>WBIL2</t>
  </si>
  <si>
    <t>xBZ2</t>
  </si>
  <si>
    <t>xBS2</t>
  </si>
  <si>
    <t>DxBZ2</t>
  </si>
  <si>
    <t>DxBS2</t>
  </si>
  <si>
    <t>WxBZ2</t>
  </si>
  <si>
    <t>WxBS2</t>
  </si>
  <si>
    <t>ZK2</t>
  </si>
  <si>
    <t>SZK2</t>
  </si>
  <si>
    <t>CK2</t>
  </si>
  <si>
    <t>SCK2</t>
  </si>
  <si>
    <t>SST2</t>
  </si>
  <si>
    <t>SSTC2</t>
  </si>
  <si>
    <t>SSTCG2</t>
  </si>
  <si>
    <t>PRSTC2</t>
  </si>
  <si>
    <t>2018/2019</t>
  </si>
  <si>
    <t>2019/2020</t>
  </si>
  <si>
    <t>Raków Częstochowa</t>
  </si>
  <si>
    <t>ŁKS Łódź</t>
  </si>
  <si>
    <t>LP2</t>
  </si>
  <si>
    <t>LP1</t>
  </si>
  <si>
    <t>Podbeskidzie</t>
  </si>
  <si>
    <t>Stal Mielec</t>
  </si>
  <si>
    <t>Warta Poznań</t>
  </si>
  <si>
    <t>2020/2021</t>
  </si>
  <si>
    <t>OZ3</t>
  </si>
  <si>
    <t>OR3</t>
  </si>
  <si>
    <t>OP3</t>
  </si>
  <si>
    <t>OBZ3</t>
  </si>
  <si>
    <t>OBS3</t>
  </si>
  <si>
    <t>OBIL3</t>
  </si>
  <si>
    <t>DZ3</t>
  </si>
  <si>
    <t>DR3</t>
  </si>
  <si>
    <t>DP3</t>
  </si>
  <si>
    <t>DBZ3</t>
  </si>
  <si>
    <t>DBS3</t>
  </si>
  <si>
    <t>DBIL3</t>
  </si>
  <si>
    <t>WZ3</t>
  </si>
  <si>
    <t>WR3</t>
  </si>
  <si>
    <t>WP3</t>
  </si>
  <si>
    <t>WBZ3</t>
  </si>
  <si>
    <t>WBS3</t>
  </si>
  <si>
    <t>WBIL3</t>
  </si>
  <si>
    <t>xBZ3</t>
  </si>
  <si>
    <t>xBS3</t>
  </si>
  <si>
    <t>DxBZ3</t>
  </si>
  <si>
    <t>DxBS3</t>
  </si>
  <si>
    <t>WxBZ3</t>
  </si>
  <si>
    <t>WxBS3</t>
  </si>
  <si>
    <t>ZK3</t>
  </si>
  <si>
    <t>SZK3</t>
  </si>
  <si>
    <t>CK3</t>
  </si>
  <si>
    <t>SCK3</t>
  </si>
  <si>
    <t>SST3</t>
  </si>
  <si>
    <t>SSTC3</t>
  </si>
  <si>
    <t>SSTCG3</t>
  </si>
  <si>
    <t>PRSTC3</t>
  </si>
  <si>
    <t>PRSTC1</t>
  </si>
  <si>
    <t>PRSTG1</t>
  </si>
  <si>
    <t>PRSTG2</t>
  </si>
  <si>
    <t>PRSTG3</t>
  </si>
  <si>
    <t>Bruk-Bet</t>
  </si>
  <si>
    <t>Górnik Łęczna</t>
  </si>
  <si>
    <t>Radomiak Radom</t>
  </si>
  <si>
    <t>BILANS</t>
  </si>
  <si>
    <t>2021/2022</t>
  </si>
  <si>
    <t>LP3</t>
  </si>
  <si>
    <t>LP4</t>
  </si>
  <si>
    <t>OZ4</t>
  </si>
  <si>
    <t>OR4</t>
  </si>
  <si>
    <t>OP4</t>
  </si>
  <si>
    <t>OBZ4</t>
  </si>
  <si>
    <t>PRSTG4</t>
  </si>
  <si>
    <t>OBS4</t>
  </si>
  <si>
    <t>OBIL4</t>
  </si>
  <si>
    <t>DZ4</t>
  </si>
  <si>
    <t>DR4</t>
  </si>
  <si>
    <t>DP4</t>
  </si>
  <si>
    <t>DBZ4</t>
  </si>
  <si>
    <t>DBS4</t>
  </si>
  <si>
    <t>DBIL4</t>
  </si>
  <si>
    <t>WZ4</t>
  </si>
  <si>
    <t>WR4</t>
  </si>
  <si>
    <t>WP4</t>
  </si>
  <si>
    <t>WBZ4</t>
  </si>
  <si>
    <t>WBS4</t>
  </si>
  <si>
    <t>WBIL4</t>
  </si>
  <si>
    <t>xBZ4</t>
  </si>
  <si>
    <t>xBS4</t>
  </si>
  <si>
    <t>DxBZ4</t>
  </si>
  <si>
    <t>DxBS4</t>
  </si>
  <si>
    <t>WxBZ4</t>
  </si>
  <si>
    <t>WxBS4</t>
  </si>
  <si>
    <t>ZK4</t>
  </si>
  <si>
    <t>SZK4</t>
  </si>
  <si>
    <t>CK4</t>
  </si>
  <si>
    <t>SCK4</t>
  </si>
  <si>
    <t>SST4</t>
  </si>
  <si>
    <t>SSTC4</t>
  </si>
  <si>
    <t>SSTCG4</t>
  </si>
  <si>
    <t>PRSTC4</t>
  </si>
  <si>
    <t>KLUB</t>
  </si>
  <si>
    <t>MOC1</t>
  </si>
  <si>
    <t>MOC2</t>
  </si>
  <si>
    <t>MOC3</t>
  </si>
  <si>
    <t>MOC4</t>
  </si>
  <si>
    <t>Widzew Łódź</t>
  </si>
  <si>
    <t>Jagielonia Białystok</t>
  </si>
  <si>
    <t>SUMA</t>
  </si>
  <si>
    <t>Jagiellonia Białystok</t>
  </si>
  <si>
    <t>KGHM Zagłębie Lubin</t>
  </si>
  <si>
    <t xml:space="preserve"> Śląsk Wrocław</t>
  </si>
  <si>
    <t xml:space="preserve">Korona Kielce </t>
  </si>
  <si>
    <t xml:space="preserve"> Stal Mielec</t>
  </si>
  <si>
    <t xml:space="preserve"> Cracovia</t>
  </si>
  <si>
    <t xml:space="preserve">Raków Częstochowa </t>
  </si>
  <si>
    <t xml:space="preserve">Radomiak Radom </t>
  </si>
  <si>
    <t xml:space="preserve"> Korona Kielce</t>
  </si>
  <si>
    <t xml:space="preserve"> Raków Częstochowa</t>
  </si>
  <si>
    <t xml:space="preserve"> Widzew Łódź</t>
  </si>
  <si>
    <t xml:space="preserve"> Górnik Zabrze</t>
  </si>
  <si>
    <t xml:space="preserve">Legia Warszawa </t>
  </si>
  <si>
    <t xml:space="preserve">Miedź Legnica </t>
  </si>
  <si>
    <t xml:space="preserve"> Piast Gliwice</t>
  </si>
  <si>
    <t xml:space="preserve"> Lechia Gdańsk</t>
  </si>
  <si>
    <t xml:space="preserve">Piast Gliwice </t>
  </si>
  <si>
    <t xml:space="preserve">Jagiellonia Białystok </t>
  </si>
  <si>
    <t xml:space="preserve"> Miedź Legnica</t>
  </si>
  <si>
    <t xml:space="preserve">Zagłębie Lubin </t>
  </si>
  <si>
    <t xml:space="preserve"> Radomiak Radom</t>
  </si>
  <si>
    <t xml:space="preserve">Lechia Gdańsk </t>
  </si>
  <si>
    <t xml:space="preserve"> Lech Poznań</t>
  </si>
  <si>
    <t xml:space="preserve"> Pogoń Szczecin</t>
  </si>
  <si>
    <t xml:space="preserve">Warta Poznań </t>
  </si>
  <si>
    <t xml:space="preserve">Wisła Płock </t>
  </si>
  <si>
    <t xml:space="preserve">Śląsk Wrocław </t>
  </si>
  <si>
    <t xml:space="preserve">Cracovia </t>
  </si>
  <si>
    <t xml:space="preserve"> Warta Poznań</t>
  </si>
  <si>
    <t xml:space="preserve">Lech Poznań </t>
  </si>
  <si>
    <t xml:space="preserve">Górnik Zabrze </t>
  </si>
  <si>
    <t xml:space="preserve"> Jagiellonia Białystok</t>
  </si>
  <si>
    <t xml:space="preserve">Pogoń Szczecin </t>
  </si>
  <si>
    <t xml:space="preserve"> Zagłębie Lubin</t>
  </si>
  <si>
    <t xml:space="preserve">Stal Mielec </t>
  </si>
  <si>
    <t xml:space="preserve"> Legia Warszawa</t>
  </si>
  <si>
    <t xml:space="preserve">Widzew Łódź </t>
  </si>
  <si>
    <t xml:space="preserve"> Wisła Płock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</si>
</sst>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name val="Arial"/>
      <family val="2"/>
      <charset val="238"/>
    </font>
    <font>
      <sz val="28"/>
      <color theme="1"/>
      <name val="Calibri"/>
      <family val="2"/>
      <charset val="204"/>
      <scheme val="minor"/>
    </font>
    <font>
      <b/>
      <sz val="16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sz val="12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3" borderId="54" applyNumberFormat="0" applyFont="0" applyAlignment="0" applyProtection="0"/>
  </cellStyleXfs>
  <cellXfs count="175">
    <xf numFmtId="0" fontId="0" fillId="0" borderId="0" xfId="0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0" fillId="0" borderId="1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2" xfId="0" applyFont="1" applyBorder="1" applyAlignment="1">
      <alignment horizontal="center"/>
    </xf>
    <xf numFmtId="0" fontId="9" fillId="0" borderId="11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9" fontId="11" fillId="0" borderId="2" xfId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9" fontId="13" fillId="0" borderId="1" xfId="1" applyFont="1" applyBorder="1" applyAlignment="1">
      <alignment horizontal="center"/>
    </xf>
    <xf numFmtId="165" fontId="13" fillId="0" borderId="2" xfId="1" applyNumberFormat="1" applyFont="1" applyBorder="1" applyAlignment="1">
      <alignment horizontal="center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1" fillId="0" borderId="26" xfId="0" applyFont="1" applyBorder="1" applyAlignment="1">
      <alignment horizontal="center"/>
    </xf>
    <xf numFmtId="0" fontId="9" fillId="0" borderId="24" xfId="0" applyFont="1" applyBorder="1" applyAlignment="1">
      <alignment horizontal="center" wrapText="1"/>
    </xf>
    <xf numFmtId="0" fontId="11" fillId="0" borderId="27" xfId="0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2" fontId="11" fillId="0" borderId="27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wrapText="1"/>
    </xf>
    <xf numFmtId="9" fontId="11" fillId="0" borderId="27" xfId="1" applyFont="1" applyBorder="1" applyAlignment="1">
      <alignment horizontal="center"/>
    </xf>
    <xf numFmtId="0" fontId="9" fillId="0" borderId="28" xfId="0" applyFont="1" applyBorder="1" applyAlignment="1">
      <alignment horizontal="center" wrapText="1"/>
    </xf>
    <xf numFmtId="0" fontId="10" fillId="0" borderId="28" xfId="0" applyFont="1" applyBorder="1" applyAlignment="1">
      <alignment horizontal="center" wrapText="1"/>
    </xf>
    <xf numFmtId="2" fontId="11" fillId="0" borderId="28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0" fontId="12" fillId="0" borderId="28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 wrapText="1"/>
    </xf>
    <xf numFmtId="0" fontId="11" fillId="0" borderId="22" xfId="0" applyFont="1" applyBorder="1" applyAlignment="1">
      <alignment horizontal="center"/>
    </xf>
    <xf numFmtId="2" fontId="11" fillId="0" borderId="20" xfId="0" applyNumberFormat="1" applyFont="1" applyBorder="1" applyAlignment="1">
      <alignment horizontal="center"/>
    </xf>
    <xf numFmtId="2" fontId="11" fillId="0" borderId="17" xfId="0" applyNumberFormat="1" applyFont="1" applyBorder="1" applyAlignment="1">
      <alignment horizontal="center"/>
    </xf>
    <xf numFmtId="2" fontId="11" fillId="0" borderId="22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 wrapText="1"/>
    </xf>
    <xf numFmtId="9" fontId="11" fillId="0" borderId="22" xfId="1" applyFont="1" applyBorder="1" applyAlignment="1">
      <alignment horizontal="center"/>
    </xf>
    <xf numFmtId="0" fontId="9" fillId="0" borderId="18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9" fillId="0" borderId="37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2" fontId="11" fillId="0" borderId="18" xfId="0" applyNumberFormat="1" applyFont="1" applyBorder="1" applyAlignment="1">
      <alignment horizontal="center"/>
    </xf>
    <xf numFmtId="2" fontId="11" fillId="0" borderId="19" xfId="0" applyNumberFormat="1" applyFont="1" applyBorder="1" applyAlignment="1">
      <alignment horizontal="center"/>
    </xf>
    <xf numFmtId="2" fontId="11" fillId="0" borderId="23" xfId="0" applyNumberFormat="1" applyFont="1" applyBorder="1" applyAlignment="1">
      <alignment horizontal="center"/>
    </xf>
    <xf numFmtId="0" fontId="9" fillId="0" borderId="11" xfId="0" applyFont="1" applyBorder="1" applyAlignment="1">
      <alignment vertical="center" wrapText="1"/>
    </xf>
    <xf numFmtId="0" fontId="12" fillId="0" borderId="19" xfId="0" applyFont="1" applyBorder="1" applyAlignment="1">
      <alignment horizontal="center" wrapText="1"/>
    </xf>
    <xf numFmtId="9" fontId="11" fillId="0" borderId="37" xfId="1" applyFont="1" applyBorder="1" applyAlignment="1">
      <alignment horizontal="center"/>
    </xf>
    <xf numFmtId="0" fontId="12" fillId="2" borderId="1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165" fontId="13" fillId="0" borderId="12" xfId="1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9" fontId="11" fillId="0" borderId="12" xfId="1" applyFont="1" applyBorder="1" applyAlignment="1">
      <alignment horizontal="center"/>
    </xf>
    <xf numFmtId="0" fontId="12" fillId="0" borderId="25" xfId="0" applyFont="1" applyBorder="1" applyAlignment="1">
      <alignment horizontal="center" wrapText="1"/>
    </xf>
    <xf numFmtId="9" fontId="11" fillId="0" borderId="26" xfId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9" fontId="11" fillId="0" borderId="21" xfId="1" applyFont="1" applyBorder="1" applyAlignment="1">
      <alignment horizontal="center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2" fontId="11" fillId="0" borderId="13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2" fontId="11" fillId="0" borderId="16" xfId="0" applyNumberFormat="1" applyFont="1" applyBorder="1" applyAlignment="1">
      <alignment horizontal="center"/>
    </xf>
    <xf numFmtId="0" fontId="12" fillId="0" borderId="14" xfId="0" applyFont="1" applyBorder="1" applyAlignment="1">
      <alignment horizontal="center" wrapText="1"/>
    </xf>
    <xf numFmtId="9" fontId="11" fillId="0" borderId="15" xfId="1" applyFont="1" applyBorder="1" applyAlignment="1">
      <alignment horizontal="center"/>
    </xf>
    <xf numFmtId="0" fontId="12" fillId="2" borderId="13" xfId="0" applyFont="1" applyFill="1" applyBorder="1" applyAlignment="1">
      <alignment vertical="center" wrapText="1"/>
    </xf>
    <xf numFmtId="0" fontId="12" fillId="2" borderId="14" xfId="0" applyFont="1" applyFill="1" applyBorder="1" applyAlignment="1">
      <alignment vertical="center" wrapText="1"/>
    </xf>
    <xf numFmtId="9" fontId="13" fillId="0" borderId="14" xfId="1" applyFont="1" applyBorder="1" applyAlignment="1">
      <alignment horizontal="center"/>
    </xf>
    <xf numFmtId="165" fontId="13" fillId="0" borderId="15" xfId="1" applyNumberFormat="1" applyFont="1" applyBorder="1" applyAlignment="1">
      <alignment horizontal="center"/>
    </xf>
    <xf numFmtId="0" fontId="10" fillId="0" borderId="1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2" fontId="11" fillId="0" borderId="15" xfId="0" applyNumberFormat="1" applyFont="1" applyBorder="1" applyAlignment="1">
      <alignment horizontal="center"/>
    </xf>
    <xf numFmtId="0" fontId="10" fillId="0" borderId="42" xfId="0" applyFont="1" applyBorder="1" applyAlignment="1">
      <alignment horizontal="center" wrapText="1"/>
    </xf>
    <xf numFmtId="0" fontId="10" fillId="0" borderId="43" xfId="0" applyFont="1" applyBorder="1" applyAlignment="1">
      <alignment horizontal="center" wrapText="1"/>
    </xf>
    <xf numFmtId="0" fontId="7" fillId="0" borderId="2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5" fillId="0" borderId="4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7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7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9" fillId="0" borderId="20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2" fontId="11" fillId="0" borderId="21" xfId="0" applyNumberFormat="1" applyFont="1" applyBorder="1" applyAlignment="1">
      <alignment horizontal="center"/>
    </xf>
    <xf numFmtId="9" fontId="13" fillId="0" borderId="17" xfId="1" applyFont="1" applyBorder="1" applyAlignment="1">
      <alignment horizontal="center"/>
    </xf>
    <xf numFmtId="165" fontId="13" fillId="0" borderId="21" xfId="1" applyNumberFormat="1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 wrapText="1"/>
    </xf>
    <xf numFmtId="164" fontId="12" fillId="0" borderId="17" xfId="0" applyNumberFormat="1" applyFont="1" applyBorder="1" applyAlignment="1">
      <alignment horizontal="center" wrapText="1"/>
    </xf>
    <xf numFmtId="165" fontId="13" fillId="0" borderId="22" xfId="1" applyNumberFormat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1" fontId="0" fillId="0" borderId="1" xfId="0" applyNumberFormat="1" applyBorder="1"/>
    <xf numFmtId="0" fontId="7" fillId="0" borderId="3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11" fillId="0" borderId="1" xfId="1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1" fontId="0" fillId="0" borderId="17" xfId="0" applyNumberFormat="1" applyBorder="1"/>
    <xf numFmtId="0" fontId="8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1" fontId="11" fillId="0" borderId="43" xfId="0" applyNumberFormat="1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textRotation="180"/>
    </xf>
    <xf numFmtId="0" fontId="6" fillId="0" borderId="30" xfId="0" applyFont="1" applyBorder="1" applyAlignment="1">
      <alignment horizontal="center" vertical="center" textRotation="180"/>
    </xf>
    <xf numFmtId="0" fontId="6" fillId="0" borderId="31" xfId="0" applyFont="1" applyBorder="1" applyAlignment="1">
      <alignment horizontal="center" vertical="center" textRotation="18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180"/>
    </xf>
    <xf numFmtId="0" fontId="6" fillId="0" borderId="8" xfId="0" applyFont="1" applyBorder="1" applyAlignment="1">
      <alignment horizontal="center" vertical="center" textRotation="180"/>
    </xf>
    <xf numFmtId="0" fontId="6" fillId="0" borderId="5" xfId="0" applyFont="1" applyBorder="1" applyAlignment="1">
      <alignment horizontal="center" vertical="center" textRotation="180"/>
    </xf>
    <xf numFmtId="0" fontId="6" fillId="0" borderId="7" xfId="0" applyFont="1" applyBorder="1" applyAlignment="1">
      <alignment horizontal="center" vertical="center" textRotation="180"/>
    </xf>
    <xf numFmtId="0" fontId="6" fillId="0" borderId="10" xfId="0" applyFont="1" applyBorder="1" applyAlignment="1">
      <alignment horizontal="center" vertical="center" textRotation="180"/>
    </xf>
    <xf numFmtId="0" fontId="0" fillId="3" borderId="54" xfId="2" applyFont="1"/>
    <xf numFmtId="0" fontId="0" fillId="3" borderId="54" xfId="2" applyFont="1" applyAlignment="1">
      <alignment horizontal="center"/>
    </xf>
    <xf numFmtId="0" fontId="0" fillId="3" borderId="55" xfId="2" applyFont="1" applyBorder="1" applyAlignment="1">
      <alignment horizontal="center"/>
    </xf>
    <xf numFmtId="0" fontId="0" fillId="3" borderId="56" xfId="2" applyFont="1" applyBorder="1" applyAlignment="1">
      <alignment horizontal="center"/>
    </xf>
    <xf numFmtId="0" fontId="0" fillId="3" borderId="57" xfId="2" applyFont="1" applyBorder="1" applyAlignment="1">
      <alignment horizont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/>
    <xf numFmtId="0" fontId="17" fillId="0" borderId="1" xfId="0" applyFont="1" applyBorder="1"/>
  </cellXfs>
  <cellStyles count="3">
    <cellStyle name="Normalny" xfId="0" builtinId="0"/>
    <cellStyle name="Procentowy" xfId="1" builtinId="5"/>
    <cellStyle name="Uwag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A2E2-DF9B-4F42-B3D4-611B1433DE90}">
  <dimension ref="B1:AL98"/>
  <sheetViews>
    <sheetView zoomScale="85" zoomScaleNormal="85" workbookViewId="0">
      <selection activeCell="AN98" sqref="AN98"/>
    </sheetView>
  </sheetViews>
  <sheetFormatPr defaultRowHeight="15" x14ac:dyDescent="0.25"/>
  <cols>
    <col min="3" max="3" width="25.28515625" customWidth="1"/>
    <col min="4" max="4" width="11.140625" bestFit="1" customWidth="1"/>
    <col min="5" max="5" width="12.5703125" customWidth="1"/>
    <col min="22" max="22" width="9.7109375" customWidth="1"/>
    <col min="23" max="23" width="8.85546875" customWidth="1"/>
    <col min="25" max="25" width="9.85546875" bestFit="1" customWidth="1"/>
  </cols>
  <sheetData>
    <row r="1" spans="2:38" ht="15" customHeight="1" x14ac:dyDescent="0.25">
      <c r="D1" s="154" t="s">
        <v>1</v>
      </c>
      <c r="E1" s="155"/>
      <c r="F1" s="155"/>
      <c r="G1" s="155"/>
      <c r="H1" s="155"/>
      <c r="I1" s="156"/>
      <c r="J1" s="147" t="s">
        <v>2</v>
      </c>
      <c r="K1" s="148"/>
      <c r="L1" s="148"/>
      <c r="M1" s="148"/>
      <c r="N1" s="148"/>
      <c r="O1" s="160"/>
      <c r="P1" s="147" t="s">
        <v>15</v>
      </c>
      <c r="Q1" s="148"/>
      <c r="R1" s="148"/>
      <c r="S1" s="148"/>
      <c r="T1" s="148"/>
      <c r="U1" s="160"/>
      <c r="V1" s="147" t="s">
        <v>38</v>
      </c>
      <c r="W1" s="148"/>
      <c r="X1" s="148"/>
      <c r="Y1" s="148"/>
      <c r="Z1" s="148"/>
      <c r="AA1" s="160"/>
      <c r="AB1" s="147" t="s">
        <v>52</v>
      </c>
      <c r="AC1" s="148"/>
      <c r="AD1" s="148"/>
      <c r="AE1" s="160"/>
      <c r="AF1" s="147" t="s">
        <v>53</v>
      </c>
      <c r="AG1" s="148"/>
      <c r="AH1" s="148"/>
      <c r="AI1" s="148"/>
      <c r="AJ1" s="148"/>
      <c r="AK1" s="151" t="s">
        <v>86</v>
      </c>
    </row>
    <row r="2" spans="2:38" ht="15.75" customHeight="1" thickBot="1" x14ac:dyDescent="0.3">
      <c r="D2" s="157"/>
      <c r="E2" s="158"/>
      <c r="F2" s="158"/>
      <c r="G2" s="158"/>
      <c r="H2" s="158"/>
      <c r="I2" s="159"/>
      <c r="J2" s="149"/>
      <c r="K2" s="150"/>
      <c r="L2" s="150"/>
      <c r="M2" s="150"/>
      <c r="N2" s="150"/>
      <c r="O2" s="161"/>
      <c r="P2" s="149"/>
      <c r="Q2" s="150"/>
      <c r="R2" s="150"/>
      <c r="S2" s="150"/>
      <c r="T2" s="150"/>
      <c r="U2" s="161"/>
      <c r="V2" s="149"/>
      <c r="W2" s="150"/>
      <c r="X2" s="150"/>
      <c r="Y2" s="150"/>
      <c r="Z2" s="150"/>
      <c r="AA2" s="161"/>
      <c r="AB2" s="149"/>
      <c r="AC2" s="150"/>
      <c r="AD2" s="150"/>
      <c r="AE2" s="161"/>
      <c r="AF2" s="149"/>
      <c r="AG2" s="150"/>
      <c r="AH2" s="150"/>
      <c r="AI2" s="150"/>
      <c r="AJ2" s="150"/>
      <c r="AK2" s="152"/>
    </row>
    <row r="3" spans="2:38" ht="21.75" thickBot="1" x14ac:dyDescent="0.4">
      <c r="B3" s="107" t="s">
        <v>91</v>
      </c>
      <c r="C3" s="10" t="s">
        <v>0</v>
      </c>
      <c r="D3" s="132" t="s">
        <v>3</v>
      </c>
      <c r="E3" s="133" t="s">
        <v>4</v>
      </c>
      <c r="F3" s="133" t="s">
        <v>5</v>
      </c>
      <c r="G3" s="133" t="s">
        <v>6</v>
      </c>
      <c r="H3" s="133" t="s">
        <v>7</v>
      </c>
      <c r="I3" s="134" t="s">
        <v>8</v>
      </c>
      <c r="J3" s="126" t="s">
        <v>9</v>
      </c>
      <c r="K3" s="127" t="s">
        <v>10</v>
      </c>
      <c r="L3" s="127" t="s">
        <v>11</v>
      </c>
      <c r="M3" s="127" t="s">
        <v>12</v>
      </c>
      <c r="N3" s="127" t="s">
        <v>13</v>
      </c>
      <c r="O3" s="128" t="s">
        <v>14</v>
      </c>
      <c r="P3" s="126" t="s">
        <v>16</v>
      </c>
      <c r="Q3" s="127" t="s">
        <v>17</v>
      </c>
      <c r="R3" s="127" t="s">
        <v>18</v>
      </c>
      <c r="S3" s="127" t="s">
        <v>19</v>
      </c>
      <c r="T3" s="127" t="s">
        <v>20</v>
      </c>
      <c r="U3" s="135" t="s">
        <v>21</v>
      </c>
      <c r="V3" s="126" t="s">
        <v>39</v>
      </c>
      <c r="W3" s="127" t="s">
        <v>40</v>
      </c>
      <c r="X3" s="127" t="s">
        <v>41</v>
      </c>
      <c r="Y3" s="127" t="s">
        <v>42</v>
      </c>
      <c r="Z3" s="127" t="s">
        <v>43</v>
      </c>
      <c r="AA3" s="135" t="s">
        <v>44</v>
      </c>
      <c r="AB3" s="126" t="s">
        <v>45</v>
      </c>
      <c r="AC3" s="127" t="s">
        <v>47</v>
      </c>
      <c r="AD3" s="127" t="s">
        <v>46</v>
      </c>
      <c r="AE3" s="135" t="s">
        <v>48</v>
      </c>
      <c r="AF3" s="127" t="s">
        <v>49</v>
      </c>
      <c r="AG3" s="127" t="s">
        <v>50</v>
      </c>
      <c r="AH3" s="127" t="s">
        <v>51</v>
      </c>
      <c r="AI3" s="127" t="s">
        <v>128</v>
      </c>
      <c r="AJ3" s="128" t="s">
        <v>129</v>
      </c>
      <c r="AK3" s="162"/>
      <c r="AL3" s="142" t="s">
        <v>135</v>
      </c>
    </row>
    <row r="4" spans="2:38" ht="15.75" x14ac:dyDescent="0.25">
      <c r="B4" s="108">
        <v>1</v>
      </c>
      <c r="C4" s="109" t="s">
        <v>34</v>
      </c>
      <c r="D4" s="106">
        <v>10</v>
      </c>
      <c r="E4" s="49">
        <v>12</v>
      </c>
      <c r="F4" s="49">
        <v>15</v>
      </c>
      <c r="G4" s="49">
        <v>49</v>
      </c>
      <c r="H4" s="49">
        <v>51</v>
      </c>
      <c r="I4" s="50">
        <f t="shared" ref="I4:I14" si="0">G4-H4</f>
        <v>-2</v>
      </c>
      <c r="J4" s="51">
        <v>6</v>
      </c>
      <c r="K4" s="49">
        <v>5</v>
      </c>
      <c r="L4" s="49">
        <v>7</v>
      </c>
      <c r="M4" s="49">
        <v>27</v>
      </c>
      <c r="N4" s="49">
        <v>26</v>
      </c>
      <c r="O4" s="50">
        <f t="shared" ref="O4:O15" si="1">M4-N4</f>
        <v>1</v>
      </c>
      <c r="P4" s="48">
        <v>4</v>
      </c>
      <c r="Q4" s="49">
        <v>7</v>
      </c>
      <c r="R4" s="49">
        <v>8</v>
      </c>
      <c r="S4" s="49">
        <v>22</v>
      </c>
      <c r="T4" s="49">
        <v>25</v>
      </c>
      <c r="U4" s="52">
        <f t="shared" ref="U4:U14" si="2">S4-T4</f>
        <v>-3</v>
      </c>
      <c r="V4" s="53">
        <f t="shared" ref="V4:V14" si="3">G4/SUM(D4:F4)</f>
        <v>1.3243243243243243</v>
      </c>
      <c r="W4" s="54">
        <f t="shared" ref="W4:W14" si="4">H4/SUM(D4:F4)</f>
        <v>1.3783783783783783</v>
      </c>
      <c r="X4" s="54">
        <f t="shared" ref="X4:X14" si="5">M4/SUM(J4:L4)</f>
        <v>1.5</v>
      </c>
      <c r="Y4" s="54">
        <f t="shared" ref="Y4:Y14" si="6">N4/SUM(J4:L4)</f>
        <v>1.4444444444444444</v>
      </c>
      <c r="Z4" s="54">
        <f t="shared" ref="Z4:Z14" si="7">S4/SUM(P4:R4)</f>
        <v>1.1578947368421053</v>
      </c>
      <c r="AA4" s="55">
        <f t="shared" ref="AA4:AA10" si="8">T4/SUM(P4:R4)</f>
        <v>1.3157894736842106</v>
      </c>
      <c r="AB4" s="56">
        <v>77</v>
      </c>
      <c r="AC4" s="54">
        <f t="shared" ref="AC4:AC14" si="9">AB4/SUM(D4:F4)</f>
        <v>2.0810810810810811</v>
      </c>
      <c r="AD4" s="129">
        <v>3</v>
      </c>
      <c r="AE4" s="57">
        <f t="shared" ref="AE4:AE14" si="10">AD4/SUM(D4:F4)</f>
        <v>8.1081081081081086E-2</v>
      </c>
      <c r="AF4" s="130">
        <v>12.03</v>
      </c>
      <c r="AG4" s="81">
        <v>4.59</v>
      </c>
      <c r="AH4" s="81">
        <v>3.47</v>
      </c>
      <c r="AI4" s="124">
        <f t="shared" ref="AI4:AI14" si="11">AG4/AF4</f>
        <v>0.38154613466334164</v>
      </c>
      <c r="AJ4" s="131">
        <f>AI4/AH4</f>
        <v>0.10995565840442122</v>
      </c>
      <c r="AK4" s="162"/>
      <c r="AL4" s="143">
        <f>(I4*1)+(D4*3)+(F4*(-1))+(V4*10)+(W4*(-5)+(AB4*(-0.1))+(AD4*(-1))+(AJ4*20))</f>
        <v>10.850464519439775</v>
      </c>
    </row>
    <row r="5" spans="2:38" ht="15.75" x14ac:dyDescent="0.25">
      <c r="B5" s="110">
        <v>2</v>
      </c>
      <c r="C5" s="8" t="s">
        <v>24</v>
      </c>
      <c r="D5" s="44">
        <v>17</v>
      </c>
      <c r="E5" s="19">
        <v>6</v>
      </c>
      <c r="F5" s="19">
        <v>14</v>
      </c>
      <c r="G5" s="19">
        <v>45</v>
      </c>
      <c r="H5" s="19">
        <v>43</v>
      </c>
      <c r="I5" s="20">
        <f t="shared" si="0"/>
        <v>2</v>
      </c>
      <c r="J5" s="21">
        <v>11</v>
      </c>
      <c r="K5" s="19">
        <v>4</v>
      </c>
      <c r="L5" s="19">
        <v>4</v>
      </c>
      <c r="M5" s="19">
        <v>23</v>
      </c>
      <c r="N5" s="19">
        <v>15</v>
      </c>
      <c r="O5" s="20">
        <f t="shared" si="1"/>
        <v>8</v>
      </c>
      <c r="P5" s="18">
        <v>6</v>
      </c>
      <c r="Q5" s="19">
        <v>2</v>
      </c>
      <c r="R5" s="19">
        <v>10</v>
      </c>
      <c r="S5" s="19">
        <v>22</v>
      </c>
      <c r="T5" s="19">
        <v>28</v>
      </c>
      <c r="U5" s="22">
        <f t="shared" si="2"/>
        <v>-6</v>
      </c>
      <c r="V5" s="23">
        <f t="shared" si="3"/>
        <v>1.2162162162162162</v>
      </c>
      <c r="W5" s="24">
        <f t="shared" si="4"/>
        <v>1.1621621621621621</v>
      </c>
      <c r="X5" s="24">
        <f t="shared" si="5"/>
        <v>1.2105263157894737</v>
      </c>
      <c r="Y5" s="24">
        <f t="shared" si="6"/>
        <v>0.78947368421052633</v>
      </c>
      <c r="Z5" s="24">
        <f t="shared" si="7"/>
        <v>1.2222222222222223</v>
      </c>
      <c r="AA5" s="25">
        <f t="shared" si="8"/>
        <v>1.5555555555555556</v>
      </c>
      <c r="AB5" s="26">
        <v>77</v>
      </c>
      <c r="AC5" s="24">
        <f t="shared" si="9"/>
        <v>2.0810810810810811</v>
      </c>
      <c r="AD5" s="27">
        <v>2</v>
      </c>
      <c r="AE5" s="28">
        <f t="shared" si="10"/>
        <v>5.4054054054054057E-2</v>
      </c>
      <c r="AF5" s="29">
        <v>13.08</v>
      </c>
      <c r="AG5" s="30">
        <v>4.24</v>
      </c>
      <c r="AH5" s="30">
        <v>3.65</v>
      </c>
      <c r="AI5" s="31">
        <f t="shared" si="11"/>
        <v>0.32415902140672787</v>
      </c>
      <c r="AJ5" s="32">
        <f t="shared" ref="AJ5:AJ19" si="12">AI5/AH5</f>
        <v>8.8810690796363806E-2</v>
      </c>
      <c r="AK5" s="162"/>
      <c r="AL5" s="136">
        <f t="shared" ref="AL5:AL19" si="13">(I5*1)+(D5*3)+(F5*(-1))+(V5*10)+(W5*(-5)+(AB5*(-0.1))+(AD5*(-1))+(AJ5*20))</f>
        <v>37.42756516727863</v>
      </c>
    </row>
    <row r="6" spans="2:38" ht="15.75" x14ac:dyDescent="0.25">
      <c r="B6" s="110">
        <v>3</v>
      </c>
      <c r="C6" s="8" t="s">
        <v>37</v>
      </c>
      <c r="D6" s="44">
        <v>12</v>
      </c>
      <c r="E6" s="19">
        <v>10</v>
      </c>
      <c r="F6" s="19">
        <v>15</v>
      </c>
      <c r="G6" s="19">
        <v>48</v>
      </c>
      <c r="H6" s="19">
        <v>53</v>
      </c>
      <c r="I6" s="20">
        <f t="shared" si="0"/>
        <v>-5</v>
      </c>
      <c r="J6" s="21">
        <v>5</v>
      </c>
      <c r="K6" s="19">
        <v>6</v>
      </c>
      <c r="L6" s="19">
        <v>8</v>
      </c>
      <c r="M6" s="19">
        <v>23</v>
      </c>
      <c r="N6" s="19">
        <v>25</v>
      </c>
      <c r="O6" s="20">
        <f t="shared" si="1"/>
        <v>-2</v>
      </c>
      <c r="P6" s="18">
        <v>7</v>
      </c>
      <c r="Q6" s="19">
        <v>4</v>
      </c>
      <c r="R6" s="19">
        <v>7</v>
      </c>
      <c r="S6" s="19">
        <v>25</v>
      </c>
      <c r="T6" s="19">
        <v>28</v>
      </c>
      <c r="U6" s="22">
        <f t="shared" si="2"/>
        <v>-3</v>
      </c>
      <c r="V6" s="23">
        <f t="shared" si="3"/>
        <v>1.2972972972972974</v>
      </c>
      <c r="W6" s="24">
        <f t="shared" si="4"/>
        <v>1.4324324324324325</v>
      </c>
      <c r="X6" s="24">
        <f t="shared" si="5"/>
        <v>1.2105263157894737</v>
      </c>
      <c r="Y6" s="24">
        <f t="shared" si="6"/>
        <v>1.3157894736842106</v>
      </c>
      <c r="Z6" s="24">
        <f t="shared" si="7"/>
        <v>1.3888888888888888</v>
      </c>
      <c r="AA6" s="25">
        <f t="shared" si="8"/>
        <v>1.5555555555555556</v>
      </c>
      <c r="AB6" s="26">
        <v>83</v>
      </c>
      <c r="AC6" s="24">
        <f t="shared" si="9"/>
        <v>2.2432432432432434</v>
      </c>
      <c r="AD6" s="27">
        <v>2</v>
      </c>
      <c r="AE6" s="28">
        <f t="shared" si="10"/>
        <v>5.4054054054054057E-2</v>
      </c>
      <c r="AF6" s="29">
        <v>13.41</v>
      </c>
      <c r="AG6" s="30">
        <v>5.16</v>
      </c>
      <c r="AH6" s="30">
        <v>4.0599999999999996</v>
      </c>
      <c r="AI6" s="31">
        <f t="shared" si="11"/>
        <v>0.38478747203579416</v>
      </c>
      <c r="AJ6" s="32">
        <f t="shared" si="12"/>
        <v>9.4775239417683302E-2</v>
      </c>
      <c r="AK6" s="162"/>
      <c r="AL6" s="136">
        <f t="shared" si="13"/>
        <v>13.406315599164479</v>
      </c>
    </row>
    <row r="7" spans="2:38" ht="15.75" x14ac:dyDescent="0.25">
      <c r="B7" s="110">
        <v>4</v>
      </c>
      <c r="C7" s="8" t="s">
        <v>27</v>
      </c>
      <c r="D7" s="44">
        <v>16</v>
      </c>
      <c r="E7" s="19">
        <v>9</v>
      </c>
      <c r="F7" s="19">
        <v>12</v>
      </c>
      <c r="G7" s="19">
        <v>55</v>
      </c>
      <c r="H7" s="19">
        <v>52</v>
      </c>
      <c r="I7" s="20">
        <f t="shared" si="0"/>
        <v>3</v>
      </c>
      <c r="J7" s="21">
        <v>9</v>
      </c>
      <c r="K7" s="19">
        <v>4</v>
      </c>
      <c r="L7" s="19">
        <v>5</v>
      </c>
      <c r="M7" s="19">
        <v>30</v>
      </c>
      <c r="N7" s="19">
        <v>30</v>
      </c>
      <c r="O7" s="20">
        <f t="shared" si="1"/>
        <v>0</v>
      </c>
      <c r="P7" s="18">
        <v>7</v>
      </c>
      <c r="Q7" s="19">
        <v>5</v>
      </c>
      <c r="R7" s="19">
        <v>7</v>
      </c>
      <c r="S7" s="19">
        <v>25</v>
      </c>
      <c r="T7" s="19">
        <v>22</v>
      </c>
      <c r="U7" s="22">
        <f t="shared" si="2"/>
        <v>3</v>
      </c>
      <c r="V7" s="23">
        <f t="shared" si="3"/>
        <v>1.4864864864864864</v>
      </c>
      <c r="W7" s="24">
        <f t="shared" si="4"/>
        <v>1.4054054054054055</v>
      </c>
      <c r="X7" s="24">
        <f t="shared" si="5"/>
        <v>1.6666666666666667</v>
      </c>
      <c r="Y7" s="24">
        <f t="shared" si="6"/>
        <v>1.6666666666666667</v>
      </c>
      <c r="Z7" s="24">
        <f t="shared" si="7"/>
        <v>1.3157894736842106</v>
      </c>
      <c r="AA7" s="25">
        <f t="shared" si="8"/>
        <v>1.1578947368421053</v>
      </c>
      <c r="AB7" s="26">
        <v>78</v>
      </c>
      <c r="AC7" s="24">
        <f t="shared" si="9"/>
        <v>2.1081081081081079</v>
      </c>
      <c r="AD7" s="27">
        <v>4</v>
      </c>
      <c r="AE7" s="28">
        <f t="shared" si="10"/>
        <v>0.10810810810810811</v>
      </c>
      <c r="AF7" s="29">
        <v>12.81</v>
      </c>
      <c r="AG7" s="30">
        <v>4.62</v>
      </c>
      <c r="AH7" s="30">
        <v>3.23</v>
      </c>
      <c r="AI7" s="31">
        <f t="shared" si="11"/>
        <v>0.36065573770491804</v>
      </c>
      <c r="AJ7" s="32">
        <f t="shared" si="12"/>
        <v>0.1116581231284576</v>
      </c>
      <c r="AK7" s="162"/>
      <c r="AL7" s="136">
        <f t="shared" si="13"/>
        <v>37.271000300406982</v>
      </c>
    </row>
    <row r="8" spans="2:38" ht="15.75" x14ac:dyDescent="0.25">
      <c r="B8" s="110">
        <v>5</v>
      </c>
      <c r="C8" s="8" t="s">
        <v>32</v>
      </c>
      <c r="D8" s="44">
        <v>12</v>
      </c>
      <c r="E8" s="19">
        <v>11</v>
      </c>
      <c r="F8" s="19">
        <v>14</v>
      </c>
      <c r="G8" s="19">
        <v>42</v>
      </c>
      <c r="H8" s="19">
        <v>54</v>
      </c>
      <c r="I8" s="20">
        <f t="shared" si="0"/>
        <v>-12</v>
      </c>
      <c r="J8" s="21">
        <v>6</v>
      </c>
      <c r="K8" s="19">
        <v>7</v>
      </c>
      <c r="L8" s="19">
        <v>6</v>
      </c>
      <c r="M8" s="19">
        <v>21</v>
      </c>
      <c r="N8" s="19">
        <v>25</v>
      </c>
      <c r="O8" s="20">
        <f t="shared" si="1"/>
        <v>-4</v>
      </c>
      <c r="P8" s="18">
        <v>6</v>
      </c>
      <c r="Q8" s="19">
        <v>4</v>
      </c>
      <c r="R8" s="19">
        <v>8</v>
      </c>
      <c r="S8" s="19">
        <v>21</v>
      </c>
      <c r="T8" s="19">
        <v>29</v>
      </c>
      <c r="U8" s="22">
        <f t="shared" si="2"/>
        <v>-8</v>
      </c>
      <c r="V8" s="23">
        <f t="shared" si="3"/>
        <v>1.1351351351351351</v>
      </c>
      <c r="W8" s="24">
        <f t="shared" si="4"/>
        <v>1.4594594594594594</v>
      </c>
      <c r="X8" s="24">
        <f t="shared" si="5"/>
        <v>1.1052631578947369</v>
      </c>
      <c r="Y8" s="24">
        <f t="shared" si="6"/>
        <v>1.3157894736842106</v>
      </c>
      <c r="Z8" s="24">
        <f t="shared" si="7"/>
        <v>1.1666666666666667</v>
      </c>
      <c r="AA8" s="25">
        <f t="shared" si="8"/>
        <v>1.6111111111111112</v>
      </c>
      <c r="AB8" s="26">
        <v>95</v>
      </c>
      <c r="AC8" s="24">
        <f t="shared" si="9"/>
        <v>2.5675675675675675</v>
      </c>
      <c r="AD8" s="27">
        <v>7</v>
      </c>
      <c r="AE8" s="28">
        <f t="shared" si="10"/>
        <v>0.1891891891891892</v>
      </c>
      <c r="AF8" s="29">
        <v>14.97</v>
      </c>
      <c r="AG8" s="30">
        <v>5.14</v>
      </c>
      <c r="AH8" s="30">
        <v>4.5199999999999996</v>
      </c>
      <c r="AI8" s="31">
        <f t="shared" si="11"/>
        <v>0.34335337341349365</v>
      </c>
      <c r="AJ8" s="32">
        <f t="shared" si="12"/>
        <v>7.5963135710949925E-2</v>
      </c>
      <c r="AK8" s="162"/>
      <c r="AL8" s="136">
        <f t="shared" si="13"/>
        <v>-0.92668323172694755</v>
      </c>
    </row>
    <row r="9" spans="2:38" ht="15.75" x14ac:dyDescent="0.25">
      <c r="B9" s="110">
        <v>6</v>
      </c>
      <c r="C9" s="8" t="s">
        <v>25</v>
      </c>
      <c r="D9" s="44">
        <v>15</v>
      </c>
      <c r="E9" s="19">
        <v>7</v>
      </c>
      <c r="F9" s="19">
        <v>15</v>
      </c>
      <c r="G9" s="19">
        <v>49</v>
      </c>
      <c r="H9" s="19">
        <v>48</v>
      </c>
      <c r="I9" s="20">
        <f t="shared" si="0"/>
        <v>1</v>
      </c>
      <c r="J9" s="21">
        <v>11</v>
      </c>
      <c r="K9" s="19">
        <v>2</v>
      </c>
      <c r="L9" s="19">
        <v>5</v>
      </c>
      <c r="M9" s="19">
        <v>28</v>
      </c>
      <c r="N9" s="19">
        <v>21</v>
      </c>
      <c r="O9" s="20">
        <f t="shared" si="1"/>
        <v>7</v>
      </c>
      <c r="P9" s="18">
        <v>4</v>
      </c>
      <c r="Q9" s="19">
        <v>5</v>
      </c>
      <c r="R9" s="19">
        <v>10</v>
      </c>
      <c r="S9" s="19">
        <v>21</v>
      </c>
      <c r="T9" s="19">
        <v>27</v>
      </c>
      <c r="U9" s="22">
        <f t="shared" si="2"/>
        <v>-6</v>
      </c>
      <c r="V9" s="23">
        <f t="shared" si="3"/>
        <v>1.3243243243243243</v>
      </c>
      <c r="W9" s="24">
        <f t="shared" si="4"/>
        <v>1.2972972972972974</v>
      </c>
      <c r="X9" s="24">
        <f t="shared" si="5"/>
        <v>1.5555555555555556</v>
      </c>
      <c r="Y9" s="24">
        <f t="shared" si="6"/>
        <v>1.1666666666666667</v>
      </c>
      <c r="Z9" s="24">
        <f t="shared" si="7"/>
        <v>1.1052631578947369</v>
      </c>
      <c r="AA9" s="25">
        <f t="shared" si="8"/>
        <v>1.4210526315789473</v>
      </c>
      <c r="AB9" s="26">
        <v>65</v>
      </c>
      <c r="AC9" s="24">
        <f t="shared" si="9"/>
        <v>1.7567567567567568</v>
      </c>
      <c r="AD9" s="27">
        <v>4</v>
      </c>
      <c r="AE9" s="28">
        <f t="shared" si="10"/>
        <v>0.10810810810810811</v>
      </c>
      <c r="AF9" s="29">
        <v>12.38</v>
      </c>
      <c r="AG9" s="30">
        <v>3.89</v>
      </c>
      <c r="AH9" s="30">
        <v>3.06</v>
      </c>
      <c r="AI9" s="31">
        <f t="shared" si="11"/>
        <v>0.31421647819063003</v>
      </c>
      <c r="AJ9" s="32">
        <f t="shared" si="12"/>
        <v>0.10268512359170916</v>
      </c>
      <c r="AK9" s="162"/>
      <c r="AL9" s="136">
        <f t="shared" si="13"/>
        <v>29.310459228590936</v>
      </c>
    </row>
    <row r="10" spans="2:38" ht="15.75" x14ac:dyDescent="0.25">
      <c r="B10" s="110">
        <v>7</v>
      </c>
      <c r="C10" s="8" t="s">
        <v>23</v>
      </c>
      <c r="D10" s="44">
        <v>19</v>
      </c>
      <c r="E10" s="19">
        <v>10</v>
      </c>
      <c r="F10" s="19">
        <v>8</v>
      </c>
      <c r="G10" s="19">
        <v>54</v>
      </c>
      <c r="H10" s="19">
        <v>38</v>
      </c>
      <c r="I10" s="20">
        <f t="shared" si="0"/>
        <v>16</v>
      </c>
      <c r="J10" s="21">
        <v>12</v>
      </c>
      <c r="K10" s="19">
        <v>5</v>
      </c>
      <c r="L10" s="19">
        <v>2</v>
      </c>
      <c r="M10" s="19">
        <v>33</v>
      </c>
      <c r="N10" s="19">
        <v>16</v>
      </c>
      <c r="O10" s="20">
        <f t="shared" si="1"/>
        <v>17</v>
      </c>
      <c r="P10" s="18">
        <v>7</v>
      </c>
      <c r="Q10" s="19">
        <v>5</v>
      </c>
      <c r="R10" s="19">
        <v>6</v>
      </c>
      <c r="S10" s="19">
        <v>21</v>
      </c>
      <c r="T10" s="19">
        <v>22</v>
      </c>
      <c r="U10" s="22">
        <f t="shared" si="2"/>
        <v>-1</v>
      </c>
      <c r="V10" s="23">
        <f t="shared" si="3"/>
        <v>1.4594594594594594</v>
      </c>
      <c r="W10" s="24">
        <f t="shared" si="4"/>
        <v>1.027027027027027</v>
      </c>
      <c r="X10" s="24">
        <f t="shared" si="5"/>
        <v>1.736842105263158</v>
      </c>
      <c r="Y10" s="24">
        <f t="shared" si="6"/>
        <v>0.84210526315789469</v>
      </c>
      <c r="Z10" s="24">
        <f t="shared" si="7"/>
        <v>1.1666666666666667</v>
      </c>
      <c r="AA10" s="25">
        <f t="shared" si="8"/>
        <v>1.2222222222222223</v>
      </c>
      <c r="AB10" s="26">
        <v>93</v>
      </c>
      <c r="AC10" s="24">
        <f t="shared" si="9"/>
        <v>2.5135135135135136</v>
      </c>
      <c r="AD10" s="27">
        <v>5</v>
      </c>
      <c r="AE10" s="28">
        <f t="shared" si="10"/>
        <v>0.13513513513513514</v>
      </c>
      <c r="AF10" s="29">
        <v>12.35</v>
      </c>
      <c r="AG10" s="30">
        <v>3.92</v>
      </c>
      <c r="AH10" s="30">
        <v>2.74</v>
      </c>
      <c r="AI10" s="31">
        <f t="shared" si="11"/>
        <v>0.3174089068825911</v>
      </c>
      <c r="AJ10" s="32">
        <f t="shared" si="12"/>
        <v>0.1158426667454712</v>
      </c>
      <c r="AK10" s="162"/>
      <c r="AL10" s="136">
        <f t="shared" si="13"/>
        <v>62.476312794368887</v>
      </c>
    </row>
    <row r="11" spans="2:38" ht="15.75" x14ac:dyDescent="0.25">
      <c r="B11" s="110">
        <v>8</v>
      </c>
      <c r="C11" s="8" t="s">
        <v>26</v>
      </c>
      <c r="D11" s="44">
        <v>20</v>
      </c>
      <c r="E11" s="19">
        <v>8</v>
      </c>
      <c r="F11" s="19">
        <v>9</v>
      </c>
      <c r="G11" s="19">
        <v>55</v>
      </c>
      <c r="H11" s="19">
        <v>38</v>
      </c>
      <c r="I11" s="20">
        <f t="shared" si="0"/>
        <v>17</v>
      </c>
      <c r="J11" s="21">
        <v>10</v>
      </c>
      <c r="K11" s="19">
        <v>5</v>
      </c>
      <c r="L11" s="19">
        <v>4</v>
      </c>
      <c r="M11" s="19">
        <v>31</v>
      </c>
      <c r="N11" s="19">
        <v>19</v>
      </c>
      <c r="O11" s="20">
        <f t="shared" si="1"/>
        <v>12</v>
      </c>
      <c r="P11" s="18">
        <v>10</v>
      </c>
      <c r="Q11" s="19">
        <v>3</v>
      </c>
      <c r="R11" s="19">
        <v>5</v>
      </c>
      <c r="S11" s="19">
        <v>24</v>
      </c>
      <c r="T11" s="19">
        <v>19</v>
      </c>
      <c r="U11" s="22">
        <f t="shared" si="2"/>
        <v>5</v>
      </c>
      <c r="V11" s="23">
        <f t="shared" si="3"/>
        <v>1.4864864864864864</v>
      </c>
      <c r="W11" s="24">
        <f t="shared" si="4"/>
        <v>1.027027027027027</v>
      </c>
      <c r="X11" s="24">
        <f t="shared" si="5"/>
        <v>1.631578947368421</v>
      </c>
      <c r="Y11" s="24">
        <f t="shared" si="6"/>
        <v>1</v>
      </c>
      <c r="Z11" s="24">
        <f t="shared" si="7"/>
        <v>1.3333333333333333</v>
      </c>
      <c r="AA11" s="25">
        <v>1</v>
      </c>
      <c r="AB11" s="26">
        <v>78</v>
      </c>
      <c r="AC11" s="24">
        <f t="shared" si="9"/>
        <v>2.1081081081081079</v>
      </c>
      <c r="AD11" s="27">
        <v>2</v>
      </c>
      <c r="AE11" s="28">
        <f t="shared" si="10"/>
        <v>5.4054054054054057E-2</v>
      </c>
      <c r="AF11" s="29">
        <v>14.03</v>
      </c>
      <c r="AG11" s="30">
        <v>4.95</v>
      </c>
      <c r="AH11" s="30">
        <v>3.39</v>
      </c>
      <c r="AI11" s="31">
        <f t="shared" si="11"/>
        <v>0.35281539558089808</v>
      </c>
      <c r="AJ11" s="32">
        <f t="shared" si="12"/>
        <v>0.10407533792946845</v>
      </c>
      <c r="AK11" s="162"/>
      <c r="AL11" s="136">
        <f t="shared" si="13"/>
        <v>70.011236488319099</v>
      </c>
    </row>
    <row r="12" spans="2:38" ht="15.75" x14ac:dyDescent="0.25">
      <c r="B12" s="110">
        <v>9</v>
      </c>
      <c r="C12" s="8" t="s">
        <v>33</v>
      </c>
      <c r="D12" s="44">
        <v>10</v>
      </c>
      <c r="E12" s="19">
        <v>10</v>
      </c>
      <c r="F12" s="19">
        <v>17</v>
      </c>
      <c r="G12" s="19">
        <v>40</v>
      </c>
      <c r="H12" s="19">
        <v>65</v>
      </c>
      <c r="I12" s="20">
        <f t="shared" si="0"/>
        <v>-25</v>
      </c>
      <c r="J12" s="21">
        <v>7</v>
      </c>
      <c r="K12" s="19">
        <v>4</v>
      </c>
      <c r="L12" s="19">
        <v>8</v>
      </c>
      <c r="M12" s="19">
        <v>22</v>
      </c>
      <c r="N12" s="19">
        <v>35</v>
      </c>
      <c r="O12" s="20">
        <f t="shared" si="1"/>
        <v>-13</v>
      </c>
      <c r="P12" s="18">
        <v>3</v>
      </c>
      <c r="Q12" s="19">
        <v>6</v>
      </c>
      <c r="R12" s="19">
        <v>9</v>
      </c>
      <c r="S12" s="19">
        <v>18</v>
      </c>
      <c r="T12" s="19">
        <v>30</v>
      </c>
      <c r="U12" s="22">
        <f t="shared" si="2"/>
        <v>-12</v>
      </c>
      <c r="V12" s="23">
        <f t="shared" si="3"/>
        <v>1.0810810810810811</v>
      </c>
      <c r="W12" s="24">
        <f t="shared" si="4"/>
        <v>1.7567567567567568</v>
      </c>
      <c r="X12" s="24">
        <f t="shared" si="5"/>
        <v>1.1578947368421053</v>
      </c>
      <c r="Y12" s="24">
        <f t="shared" si="6"/>
        <v>1.8421052631578947</v>
      </c>
      <c r="Z12" s="24">
        <f t="shared" si="7"/>
        <v>1</v>
      </c>
      <c r="AA12" s="25">
        <f>T12/SUM(P12:R12)</f>
        <v>1.6666666666666667</v>
      </c>
      <c r="AB12" s="26">
        <v>62</v>
      </c>
      <c r="AC12" s="24">
        <f t="shared" si="9"/>
        <v>1.6756756756756757</v>
      </c>
      <c r="AD12" s="27">
        <v>4</v>
      </c>
      <c r="AE12" s="28">
        <f t="shared" si="10"/>
        <v>0.10810810810810811</v>
      </c>
      <c r="AF12" s="29">
        <v>13.54</v>
      </c>
      <c r="AG12" s="30">
        <v>4.76</v>
      </c>
      <c r="AH12" s="30">
        <v>4.51</v>
      </c>
      <c r="AI12" s="31">
        <f t="shared" si="11"/>
        <v>0.35155096011816839</v>
      </c>
      <c r="AJ12" s="32">
        <f t="shared" si="12"/>
        <v>7.7949215103806743E-2</v>
      </c>
      <c r="AK12" s="162"/>
      <c r="AL12" s="136">
        <f t="shared" si="13"/>
        <v>-18.613988670896841</v>
      </c>
    </row>
    <row r="13" spans="2:38" ht="15.75" x14ac:dyDescent="0.25">
      <c r="B13" s="110">
        <v>10</v>
      </c>
      <c r="C13" s="8" t="s">
        <v>22</v>
      </c>
      <c r="D13" s="44">
        <v>21</v>
      </c>
      <c r="E13" s="19">
        <v>9</v>
      </c>
      <c r="F13" s="19">
        <v>7</v>
      </c>
      <c r="G13" s="19">
        <v>57</v>
      </c>
      <c r="H13" s="19">
        <v>33</v>
      </c>
      <c r="I13" s="20">
        <f t="shared" si="0"/>
        <v>24</v>
      </c>
      <c r="J13" s="21">
        <v>15</v>
      </c>
      <c r="K13" s="19">
        <v>3</v>
      </c>
      <c r="L13" s="19">
        <v>1</v>
      </c>
      <c r="M13" s="19">
        <v>35</v>
      </c>
      <c r="N13" s="19">
        <v>10</v>
      </c>
      <c r="O13" s="20">
        <f t="shared" si="1"/>
        <v>25</v>
      </c>
      <c r="P13" s="18">
        <v>6</v>
      </c>
      <c r="Q13" s="19">
        <v>6</v>
      </c>
      <c r="R13" s="19">
        <v>6</v>
      </c>
      <c r="S13" s="19">
        <v>22</v>
      </c>
      <c r="T13" s="19">
        <v>23</v>
      </c>
      <c r="U13" s="22">
        <f t="shared" si="2"/>
        <v>-1</v>
      </c>
      <c r="V13" s="23">
        <f t="shared" si="3"/>
        <v>1.5405405405405406</v>
      </c>
      <c r="W13" s="24">
        <f t="shared" si="4"/>
        <v>0.89189189189189189</v>
      </c>
      <c r="X13" s="24">
        <f t="shared" si="5"/>
        <v>1.8421052631578947</v>
      </c>
      <c r="Y13" s="24">
        <f t="shared" si="6"/>
        <v>0.52631578947368418</v>
      </c>
      <c r="Z13" s="24">
        <f t="shared" si="7"/>
        <v>1.2222222222222223</v>
      </c>
      <c r="AA13" s="25">
        <f>T13/SUM(P13:R13)</f>
        <v>1.2777777777777777</v>
      </c>
      <c r="AB13" s="26">
        <v>53</v>
      </c>
      <c r="AC13" s="24">
        <f t="shared" si="9"/>
        <v>1.4324324324324325</v>
      </c>
      <c r="AD13" s="27">
        <v>4</v>
      </c>
      <c r="AE13" s="28">
        <f t="shared" si="10"/>
        <v>0.10810810810810811</v>
      </c>
      <c r="AF13" s="29">
        <v>12.24</v>
      </c>
      <c r="AG13" s="30">
        <v>3.97</v>
      </c>
      <c r="AH13" s="30">
        <v>2.67</v>
      </c>
      <c r="AI13" s="31">
        <f t="shared" si="11"/>
        <v>0.32434640522875818</v>
      </c>
      <c r="AJ13" s="32">
        <f t="shared" si="12"/>
        <v>0.12147805439279333</v>
      </c>
      <c r="AK13" s="162"/>
      <c r="AL13" s="136">
        <f t="shared" si="13"/>
        <v>84.075507033801813</v>
      </c>
    </row>
    <row r="14" spans="2:38" ht="15.75" x14ac:dyDescent="0.25">
      <c r="B14" s="110">
        <v>11</v>
      </c>
      <c r="C14" s="8" t="s">
        <v>28</v>
      </c>
      <c r="D14" s="44">
        <v>14</v>
      </c>
      <c r="E14" s="19">
        <v>10</v>
      </c>
      <c r="F14" s="19">
        <v>13</v>
      </c>
      <c r="G14" s="19">
        <v>57</v>
      </c>
      <c r="H14" s="19">
        <v>54</v>
      </c>
      <c r="I14" s="20">
        <f t="shared" si="0"/>
        <v>3</v>
      </c>
      <c r="J14" s="21">
        <v>8</v>
      </c>
      <c r="K14" s="19">
        <v>6</v>
      </c>
      <c r="L14" s="19">
        <v>4</v>
      </c>
      <c r="M14" s="19">
        <v>30</v>
      </c>
      <c r="N14" s="19">
        <v>22</v>
      </c>
      <c r="O14" s="20">
        <f t="shared" si="1"/>
        <v>8</v>
      </c>
      <c r="P14" s="18">
        <v>6</v>
      </c>
      <c r="Q14" s="19">
        <v>4</v>
      </c>
      <c r="R14" s="19">
        <v>9</v>
      </c>
      <c r="S14" s="19">
        <v>27</v>
      </c>
      <c r="T14" s="19">
        <v>32</v>
      </c>
      <c r="U14" s="22">
        <f t="shared" si="2"/>
        <v>-5</v>
      </c>
      <c r="V14" s="23">
        <f t="shared" si="3"/>
        <v>1.5405405405405406</v>
      </c>
      <c r="W14" s="24">
        <f t="shared" si="4"/>
        <v>1.4594594594594594</v>
      </c>
      <c r="X14" s="24">
        <f t="shared" si="5"/>
        <v>1.6666666666666667</v>
      </c>
      <c r="Y14" s="24">
        <f t="shared" si="6"/>
        <v>1.2222222222222223</v>
      </c>
      <c r="Z14" s="24">
        <f t="shared" si="7"/>
        <v>1.4210526315789473</v>
      </c>
      <c r="AA14" s="25">
        <f>T14/SUM(P14:R14)</f>
        <v>1.6842105263157894</v>
      </c>
      <c r="AB14" s="26">
        <v>79</v>
      </c>
      <c r="AC14" s="24">
        <f t="shared" si="9"/>
        <v>2.1351351351351351</v>
      </c>
      <c r="AD14" s="27">
        <v>2</v>
      </c>
      <c r="AE14" s="28">
        <f t="shared" si="10"/>
        <v>5.4054054054054057E-2</v>
      </c>
      <c r="AF14" s="29">
        <v>14.54</v>
      </c>
      <c r="AG14" s="30">
        <v>4.57</v>
      </c>
      <c r="AH14" s="30">
        <v>3.02</v>
      </c>
      <c r="AI14" s="31">
        <f t="shared" si="11"/>
        <v>0.31430536451169194</v>
      </c>
      <c r="AJ14" s="32">
        <f t="shared" si="12"/>
        <v>0.10407462401049403</v>
      </c>
      <c r="AK14" s="162"/>
      <c r="AL14" s="136">
        <f t="shared" si="13"/>
        <v>32.289600588317988</v>
      </c>
    </row>
    <row r="15" spans="2:38" ht="15.75" x14ac:dyDescent="0.25">
      <c r="B15" s="110">
        <v>12</v>
      </c>
      <c r="C15" s="8" t="s">
        <v>31</v>
      </c>
      <c r="D15" s="105">
        <v>12</v>
      </c>
      <c r="E15" s="34">
        <v>8</v>
      </c>
      <c r="F15" s="34">
        <v>17</v>
      </c>
      <c r="G15" s="34">
        <v>49</v>
      </c>
      <c r="H15" s="34">
        <v>45</v>
      </c>
      <c r="I15" s="35">
        <f t="shared" ref="I15:I19" si="14">G15-H15</f>
        <v>4</v>
      </c>
      <c r="J15" s="36">
        <v>7</v>
      </c>
      <c r="K15" s="34">
        <v>3</v>
      </c>
      <c r="L15" s="34">
        <v>8</v>
      </c>
      <c r="M15" s="34">
        <v>22</v>
      </c>
      <c r="N15" s="34">
        <v>17</v>
      </c>
      <c r="O15" s="35">
        <f t="shared" si="1"/>
        <v>5</v>
      </c>
      <c r="P15" s="33">
        <v>5</v>
      </c>
      <c r="Q15" s="34">
        <v>5</v>
      </c>
      <c r="R15" s="34">
        <v>9</v>
      </c>
      <c r="S15" s="34">
        <v>27</v>
      </c>
      <c r="T15" s="34">
        <v>28</v>
      </c>
      <c r="U15" s="37">
        <f t="shared" ref="U15:U19" si="15">S15-T15</f>
        <v>-1</v>
      </c>
      <c r="V15" s="38">
        <f t="shared" ref="V15:V19" si="16">G15/SUM(D15:F15)</f>
        <v>1.3243243243243243</v>
      </c>
      <c r="W15" s="39">
        <f t="shared" ref="W15:W19" si="17">H15/SUM(D15:F15)</f>
        <v>1.2162162162162162</v>
      </c>
      <c r="X15" s="39">
        <f t="shared" ref="X15:X19" si="18">M15/SUM(J15:L15)</f>
        <v>1.2222222222222223</v>
      </c>
      <c r="Y15" s="39">
        <f t="shared" ref="Y15:Y19" si="19">N15/SUM(J15:L15)</f>
        <v>0.94444444444444442</v>
      </c>
      <c r="Z15" s="39">
        <f t="shared" ref="Z15:Z19" si="20">S15/SUM(P15:R15)</f>
        <v>1.4210526315789473</v>
      </c>
      <c r="AA15" s="40">
        <f t="shared" ref="AA15:AA19" si="21">T15/SUM(P15:R15)</f>
        <v>1.4736842105263157</v>
      </c>
      <c r="AB15" s="41">
        <v>83</v>
      </c>
      <c r="AC15" s="39">
        <f t="shared" ref="AC15:AC19" si="22">AB15/SUM(D15:F15)</f>
        <v>2.2432432432432434</v>
      </c>
      <c r="AD15" s="27">
        <v>5</v>
      </c>
      <c r="AE15" s="42">
        <f t="shared" ref="AE15:AE19" si="23">AD15/SUM(D15:F15)</f>
        <v>0.13513513513513514</v>
      </c>
      <c r="AF15" s="29">
        <v>13.3</v>
      </c>
      <c r="AG15" s="30">
        <v>4.24</v>
      </c>
      <c r="AH15" s="30">
        <v>3.27</v>
      </c>
      <c r="AI15" s="31">
        <f t="shared" ref="AI15:AI19" si="24">AG15/AF15</f>
        <v>0.31879699248120302</v>
      </c>
      <c r="AJ15" s="32">
        <f t="shared" si="12"/>
        <v>9.7491435009542202E-2</v>
      </c>
      <c r="AK15" s="162"/>
      <c r="AL15" s="136">
        <f t="shared" si="13"/>
        <v>18.811990862353007</v>
      </c>
    </row>
    <row r="16" spans="2:38" ht="15.75" x14ac:dyDescent="0.25">
      <c r="B16" s="110">
        <v>13</v>
      </c>
      <c r="C16" s="8" t="s">
        <v>29</v>
      </c>
      <c r="D16" s="44">
        <v>14</v>
      </c>
      <c r="E16" s="19">
        <v>7</v>
      </c>
      <c r="F16" s="19">
        <v>16</v>
      </c>
      <c r="G16" s="19">
        <v>67</v>
      </c>
      <c r="H16" s="19">
        <v>63</v>
      </c>
      <c r="I16" s="20">
        <f t="shared" si="14"/>
        <v>4</v>
      </c>
      <c r="J16" s="43">
        <v>8</v>
      </c>
      <c r="K16" s="19">
        <v>6</v>
      </c>
      <c r="L16" s="19">
        <v>5</v>
      </c>
      <c r="M16" s="19">
        <v>38</v>
      </c>
      <c r="N16" s="19">
        <v>28</v>
      </c>
      <c r="O16" s="20">
        <f t="shared" ref="O16:O19" si="25">M16-N16</f>
        <v>10</v>
      </c>
      <c r="P16" s="44">
        <v>6</v>
      </c>
      <c r="Q16" s="19">
        <v>1</v>
      </c>
      <c r="R16" s="19">
        <v>11</v>
      </c>
      <c r="S16" s="19">
        <v>29</v>
      </c>
      <c r="T16" s="19">
        <v>35</v>
      </c>
      <c r="U16" s="20">
        <f t="shared" si="15"/>
        <v>-6</v>
      </c>
      <c r="V16" s="45">
        <f t="shared" si="16"/>
        <v>1.8108108108108107</v>
      </c>
      <c r="W16" s="24">
        <f t="shared" si="17"/>
        <v>1.7027027027027026</v>
      </c>
      <c r="X16" s="24">
        <f t="shared" si="18"/>
        <v>2</v>
      </c>
      <c r="Y16" s="24">
        <f t="shared" si="19"/>
        <v>1.4736842105263157</v>
      </c>
      <c r="Z16" s="24">
        <f t="shared" si="20"/>
        <v>1.6111111111111112</v>
      </c>
      <c r="AA16" s="46">
        <f t="shared" si="21"/>
        <v>1.9444444444444444</v>
      </c>
      <c r="AB16" s="47">
        <v>81</v>
      </c>
      <c r="AC16" s="24">
        <f t="shared" si="22"/>
        <v>2.189189189189189</v>
      </c>
      <c r="AD16" s="27">
        <v>0</v>
      </c>
      <c r="AE16" s="28">
        <f t="shared" si="23"/>
        <v>0</v>
      </c>
      <c r="AF16" s="29">
        <v>11.86</v>
      </c>
      <c r="AG16" s="30">
        <v>4.46</v>
      </c>
      <c r="AH16" s="30">
        <v>2.54</v>
      </c>
      <c r="AI16" s="31">
        <f t="shared" si="24"/>
        <v>0.37605396290050591</v>
      </c>
      <c r="AJ16" s="32">
        <f t="shared" si="12"/>
        <v>0.14805274129941176</v>
      </c>
      <c r="AK16" s="162"/>
      <c r="AL16" s="136">
        <f t="shared" si="13"/>
        <v>34.455649420582837</v>
      </c>
    </row>
    <row r="17" spans="2:38" ht="15.75" x14ac:dyDescent="0.25">
      <c r="B17" s="110">
        <v>14</v>
      </c>
      <c r="C17" s="8" t="s">
        <v>36</v>
      </c>
      <c r="D17" s="106">
        <v>10</v>
      </c>
      <c r="E17" s="49">
        <v>11</v>
      </c>
      <c r="F17" s="49">
        <v>16</v>
      </c>
      <c r="G17" s="49">
        <v>50</v>
      </c>
      <c r="H17" s="49">
        <v>58</v>
      </c>
      <c r="I17" s="50">
        <f t="shared" si="14"/>
        <v>-8</v>
      </c>
      <c r="J17" s="51">
        <v>5</v>
      </c>
      <c r="K17" s="49">
        <v>5</v>
      </c>
      <c r="L17" s="49">
        <v>8</v>
      </c>
      <c r="M17" s="49">
        <v>19</v>
      </c>
      <c r="N17" s="49">
        <v>25</v>
      </c>
      <c r="O17" s="50">
        <f t="shared" si="25"/>
        <v>-6</v>
      </c>
      <c r="P17" s="48">
        <v>5</v>
      </c>
      <c r="Q17" s="49">
        <v>6</v>
      </c>
      <c r="R17" s="49">
        <v>8</v>
      </c>
      <c r="S17" s="49">
        <v>31</v>
      </c>
      <c r="T17" s="49">
        <v>33</v>
      </c>
      <c r="U17" s="52">
        <f t="shared" si="15"/>
        <v>-2</v>
      </c>
      <c r="V17" s="53">
        <f t="shared" si="16"/>
        <v>1.3513513513513513</v>
      </c>
      <c r="W17" s="54">
        <f t="shared" si="17"/>
        <v>1.5675675675675675</v>
      </c>
      <c r="X17" s="54">
        <f t="shared" si="18"/>
        <v>1.0555555555555556</v>
      </c>
      <c r="Y17" s="54">
        <f t="shared" si="19"/>
        <v>1.3888888888888888</v>
      </c>
      <c r="Z17" s="54">
        <f t="shared" si="20"/>
        <v>1.631578947368421</v>
      </c>
      <c r="AA17" s="55">
        <f t="shared" si="21"/>
        <v>1.736842105263158</v>
      </c>
      <c r="AB17" s="56">
        <v>73</v>
      </c>
      <c r="AC17" s="54">
        <f t="shared" si="22"/>
        <v>1.972972972972973</v>
      </c>
      <c r="AD17" s="27">
        <v>3</v>
      </c>
      <c r="AE17" s="57">
        <f t="shared" si="23"/>
        <v>8.1081081081081086E-2</v>
      </c>
      <c r="AF17" s="29">
        <v>12.95</v>
      </c>
      <c r="AG17" s="30">
        <v>4.22</v>
      </c>
      <c r="AH17" s="30">
        <v>3.25</v>
      </c>
      <c r="AI17" s="31">
        <f t="shared" si="24"/>
        <v>0.32586872586872589</v>
      </c>
      <c r="AJ17" s="32">
        <f t="shared" si="12"/>
        <v>0.10026730026730027</v>
      </c>
      <c r="AK17" s="162"/>
      <c r="AL17" s="136">
        <f t="shared" si="13"/>
        <v>3.3810216810216787</v>
      </c>
    </row>
    <row r="18" spans="2:38" ht="15.75" x14ac:dyDescent="0.25">
      <c r="B18" s="110">
        <v>15</v>
      </c>
      <c r="C18" s="8" t="s">
        <v>30</v>
      </c>
      <c r="D18" s="44">
        <v>15</v>
      </c>
      <c r="E18" s="19">
        <v>8</v>
      </c>
      <c r="F18" s="19">
        <v>14</v>
      </c>
      <c r="G18" s="19">
        <v>57</v>
      </c>
      <c r="H18" s="19">
        <v>48</v>
      </c>
      <c r="I18" s="20">
        <f t="shared" si="14"/>
        <v>9</v>
      </c>
      <c r="J18" s="21">
        <v>7</v>
      </c>
      <c r="K18" s="19">
        <v>4</v>
      </c>
      <c r="L18" s="19">
        <v>7</v>
      </c>
      <c r="M18" s="19">
        <v>28</v>
      </c>
      <c r="N18" s="19">
        <v>23</v>
      </c>
      <c r="O18" s="20">
        <f t="shared" si="25"/>
        <v>5</v>
      </c>
      <c r="P18" s="18">
        <v>8</v>
      </c>
      <c r="Q18" s="19">
        <v>4</v>
      </c>
      <c r="R18" s="19">
        <v>7</v>
      </c>
      <c r="S18" s="19">
        <v>29</v>
      </c>
      <c r="T18" s="19">
        <v>25</v>
      </c>
      <c r="U18" s="22">
        <f t="shared" si="15"/>
        <v>4</v>
      </c>
      <c r="V18" s="23">
        <f t="shared" si="16"/>
        <v>1.5405405405405406</v>
      </c>
      <c r="W18" s="24">
        <f t="shared" si="17"/>
        <v>1.2972972972972974</v>
      </c>
      <c r="X18" s="24">
        <f t="shared" si="18"/>
        <v>1.5555555555555556</v>
      </c>
      <c r="Y18" s="24">
        <f t="shared" si="19"/>
        <v>1.2777777777777777</v>
      </c>
      <c r="Z18" s="24">
        <f t="shared" si="20"/>
        <v>1.5263157894736843</v>
      </c>
      <c r="AA18" s="25">
        <f t="shared" si="21"/>
        <v>1.3157894736842106</v>
      </c>
      <c r="AB18" s="26">
        <v>84</v>
      </c>
      <c r="AC18" s="24">
        <f t="shared" si="22"/>
        <v>2.2702702702702702</v>
      </c>
      <c r="AD18" s="27">
        <v>4</v>
      </c>
      <c r="AE18" s="28">
        <f t="shared" si="23"/>
        <v>0.10810810810810811</v>
      </c>
      <c r="AF18" s="29">
        <v>11.97</v>
      </c>
      <c r="AG18" s="30">
        <v>4.59</v>
      </c>
      <c r="AH18" s="30">
        <v>3.21</v>
      </c>
      <c r="AI18" s="31">
        <f t="shared" si="24"/>
        <v>0.38345864661654133</v>
      </c>
      <c r="AJ18" s="32">
        <f t="shared" si="12"/>
        <v>0.11945752231044901</v>
      </c>
      <c r="AK18" s="162"/>
      <c r="AL18" s="136">
        <f t="shared" si="13"/>
        <v>38.908069365127901</v>
      </c>
    </row>
    <row r="19" spans="2:38" ht="16.5" thickBot="1" x14ac:dyDescent="0.3">
      <c r="B19" s="111">
        <v>16</v>
      </c>
      <c r="C19" s="9" t="s">
        <v>35</v>
      </c>
      <c r="D19" s="44">
        <v>7</v>
      </c>
      <c r="E19" s="19">
        <v>8</v>
      </c>
      <c r="F19" s="19">
        <v>22</v>
      </c>
      <c r="G19" s="19">
        <v>49</v>
      </c>
      <c r="H19" s="19">
        <v>80</v>
      </c>
      <c r="I19" s="20">
        <f t="shared" si="14"/>
        <v>-31</v>
      </c>
      <c r="J19" s="21">
        <v>6</v>
      </c>
      <c r="K19" s="19">
        <v>3</v>
      </c>
      <c r="L19" s="19">
        <v>9</v>
      </c>
      <c r="M19" s="19">
        <v>34</v>
      </c>
      <c r="N19" s="19">
        <v>42</v>
      </c>
      <c r="O19" s="20">
        <f t="shared" si="25"/>
        <v>-8</v>
      </c>
      <c r="P19" s="18">
        <v>1</v>
      </c>
      <c r="Q19" s="19">
        <v>5</v>
      </c>
      <c r="R19" s="19">
        <v>13</v>
      </c>
      <c r="S19" s="19">
        <v>15</v>
      </c>
      <c r="T19" s="19">
        <v>38</v>
      </c>
      <c r="U19" s="22">
        <f t="shared" si="15"/>
        <v>-23</v>
      </c>
      <c r="V19" s="23">
        <f t="shared" si="16"/>
        <v>1.3243243243243243</v>
      </c>
      <c r="W19" s="24">
        <f t="shared" si="17"/>
        <v>2.1621621621621623</v>
      </c>
      <c r="X19" s="24">
        <f t="shared" si="18"/>
        <v>1.8888888888888888</v>
      </c>
      <c r="Y19" s="24">
        <f t="shared" si="19"/>
        <v>2.3333333333333335</v>
      </c>
      <c r="Z19" s="24">
        <f t="shared" si="20"/>
        <v>0.78947368421052633</v>
      </c>
      <c r="AA19" s="25">
        <f t="shared" si="21"/>
        <v>2</v>
      </c>
      <c r="AB19" s="26">
        <v>91</v>
      </c>
      <c r="AC19" s="24">
        <f t="shared" si="22"/>
        <v>2.4594594594594597</v>
      </c>
      <c r="AD19" s="27">
        <v>4</v>
      </c>
      <c r="AE19" s="28">
        <f t="shared" si="23"/>
        <v>0.10810810810810811</v>
      </c>
      <c r="AF19" s="29">
        <v>12.59</v>
      </c>
      <c r="AG19" s="30">
        <v>4.41</v>
      </c>
      <c r="AH19" s="30">
        <v>3.47</v>
      </c>
      <c r="AI19" s="31">
        <f t="shared" si="24"/>
        <v>0.35027799841143764</v>
      </c>
      <c r="AJ19" s="32">
        <f t="shared" si="12"/>
        <v>0.1009446681300973</v>
      </c>
      <c r="AK19" s="163"/>
      <c r="AL19" s="136">
        <f t="shared" si="13"/>
        <v>-40.648674204965616</v>
      </c>
    </row>
    <row r="20" spans="2:38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8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6" spans="2:38" ht="15.75" thickBot="1" x14ac:dyDescent="0.3"/>
    <row r="27" spans="2:38" x14ac:dyDescent="0.25">
      <c r="D27" s="154" t="s">
        <v>1</v>
      </c>
      <c r="E27" s="155"/>
      <c r="F27" s="155"/>
      <c r="G27" s="155"/>
      <c r="H27" s="155"/>
      <c r="I27" s="156"/>
      <c r="J27" s="147" t="s">
        <v>2</v>
      </c>
      <c r="K27" s="148"/>
      <c r="L27" s="148"/>
      <c r="M27" s="148"/>
      <c r="N27" s="148"/>
      <c r="O27" s="160"/>
      <c r="P27" s="147" t="s">
        <v>15</v>
      </c>
      <c r="Q27" s="148"/>
      <c r="R27" s="148"/>
      <c r="S27" s="148"/>
      <c r="T27" s="148"/>
      <c r="U27" s="160"/>
      <c r="V27" s="147" t="s">
        <v>38</v>
      </c>
      <c r="W27" s="148"/>
      <c r="X27" s="148"/>
      <c r="Y27" s="148"/>
      <c r="Z27" s="148"/>
      <c r="AA27" s="148"/>
      <c r="AB27" s="147" t="s">
        <v>52</v>
      </c>
      <c r="AC27" s="148"/>
      <c r="AD27" s="148"/>
      <c r="AE27" s="160"/>
      <c r="AF27" s="147" t="s">
        <v>53</v>
      </c>
      <c r="AG27" s="148"/>
      <c r="AH27" s="148"/>
      <c r="AI27" s="148"/>
      <c r="AJ27" s="160"/>
      <c r="AK27" s="151" t="s">
        <v>87</v>
      </c>
    </row>
    <row r="28" spans="2:38" ht="15.75" thickBot="1" x14ac:dyDescent="0.3">
      <c r="D28" s="157"/>
      <c r="E28" s="158"/>
      <c r="F28" s="158"/>
      <c r="G28" s="158"/>
      <c r="H28" s="158"/>
      <c r="I28" s="159"/>
      <c r="J28" s="149"/>
      <c r="K28" s="150"/>
      <c r="L28" s="150"/>
      <c r="M28" s="150"/>
      <c r="N28" s="150"/>
      <c r="O28" s="161"/>
      <c r="P28" s="149"/>
      <c r="Q28" s="150"/>
      <c r="R28" s="150"/>
      <c r="S28" s="150"/>
      <c r="T28" s="150"/>
      <c r="U28" s="161"/>
      <c r="V28" s="149"/>
      <c r="W28" s="150"/>
      <c r="X28" s="150"/>
      <c r="Y28" s="150"/>
      <c r="Z28" s="150"/>
      <c r="AA28" s="150"/>
      <c r="AB28" s="149"/>
      <c r="AC28" s="150"/>
      <c r="AD28" s="150"/>
      <c r="AE28" s="161"/>
      <c r="AF28" s="149"/>
      <c r="AG28" s="150"/>
      <c r="AH28" s="150"/>
      <c r="AI28" s="150"/>
      <c r="AJ28" s="161"/>
      <c r="AK28" s="152"/>
    </row>
    <row r="29" spans="2:38" ht="21.75" thickBot="1" x14ac:dyDescent="0.4">
      <c r="B29" s="107" t="s">
        <v>90</v>
      </c>
      <c r="C29" s="10" t="s">
        <v>0</v>
      </c>
      <c r="D29" s="1" t="s">
        <v>54</v>
      </c>
      <c r="E29" s="2" t="s">
        <v>55</v>
      </c>
      <c r="F29" s="2" t="s">
        <v>56</v>
      </c>
      <c r="G29" s="2" t="s">
        <v>57</v>
      </c>
      <c r="H29" s="2" t="s">
        <v>58</v>
      </c>
      <c r="I29" s="3" t="s">
        <v>59</v>
      </c>
      <c r="J29" s="11" t="s">
        <v>60</v>
      </c>
      <c r="K29" s="12" t="s">
        <v>61</v>
      </c>
      <c r="L29" s="12" t="s">
        <v>62</v>
      </c>
      <c r="M29" s="12" t="s">
        <v>63</v>
      </c>
      <c r="N29" s="12" t="s">
        <v>64</v>
      </c>
      <c r="O29" s="13" t="s">
        <v>65</v>
      </c>
      <c r="P29" s="11" t="s">
        <v>66</v>
      </c>
      <c r="Q29" s="12" t="s">
        <v>67</v>
      </c>
      <c r="R29" s="12" t="s">
        <v>68</v>
      </c>
      <c r="S29" s="12" t="s">
        <v>69</v>
      </c>
      <c r="T29" s="12" t="s">
        <v>70</v>
      </c>
      <c r="U29" s="14" t="s">
        <v>71</v>
      </c>
      <c r="V29" s="15" t="s">
        <v>72</v>
      </c>
      <c r="W29" s="16" t="s">
        <v>73</v>
      </c>
      <c r="X29" s="16" t="s">
        <v>74</v>
      </c>
      <c r="Y29" s="16" t="s">
        <v>75</v>
      </c>
      <c r="Z29" s="16" t="s">
        <v>76</v>
      </c>
      <c r="AA29" s="17" t="s">
        <v>77</v>
      </c>
      <c r="AB29" s="11" t="s">
        <v>78</v>
      </c>
      <c r="AC29" s="12" t="s">
        <v>79</v>
      </c>
      <c r="AD29" s="12" t="s">
        <v>80</v>
      </c>
      <c r="AE29" s="13" t="s">
        <v>81</v>
      </c>
      <c r="AF29" s="4" t="s">
        <v>82</v>
      </c>
      <c r="AG29" s="5" t="s">
        <v>83</v>
      </c>
      <c r="AH29" s="5" t="s">
        <v>84</v>
      </c>
      <c r="AI29" s="5" t="s">
        <v>85</v>
      </c>
      <c r="AJ29" s="6" t="s">
        <v>130</v>
      </c>
      <c r="AK29" s="152"/>
      <c r="AL29" s="142" t="s">
        <v>135</v>
      </c>
    </row>
    <row r="30" spans="2:38" ht="15.75" x14ac:dyDescent="0.25">
      <c r="B30" s="108">
        <v>1</v>
      </c>
      <c r="C30" s="112" t="s">
        <v>34</v>
      </c>
      <c r="D30" s="58">
        <v>10</v>
      </c>
      <c r="E30" s="59">
        <v>10</v>
      </c>
      <c r="F30" s="59">
        <v>17</v>
      </c>
      <c r="G30" s="59">
        <v>39</v>
      </c>
      <c r="H30" s="59">
        <v>57</v>
      </c>
      <c r="I30" s="60">
        <v>-18</v>
      </c>
      <c r="J30" s="61">
        <v>6</v>
      </c>
      <c r="K30" s="62">
        <v>5</v>
      </c>
      <c r="L30" s="62">
        <v>7</v>
      </c>
      <c r="M30" s="62">
        <v>27</v>
      </c>
      <c r="N30" s="62">
        <v>26</v>
      </c>
      <c r="O30" s="63">
        <v>1</v>
      </c>
      <c r="P30" s="61">
        <v>4</v>
      </c>
      <c r="Q30" s="62">
        <v>3</v>
      </c>
      <c r="R30" s="62">
        <v>12</v>
      </c>
      <c r="S30" s="62">
        <v>18</v>
      </c>
      <c r="T30" s="62">
        <v>35</v>
      </c>
      <c r="U30" s="63">
        <v>-17</v>
      </c>
      <c r="V30" s="64">
        <f t="shared" ref="V30:V45" si="26">G30/SUM(D30:F30)</f>
        <v>1.0540540540540539</v>
      </c>
      <c r="W30" s="65">
        <f t="shared" ref="W30:W45" si="27">H30/SUM(D30:F30)</f>
        <v>1.5405405405405406</v>
      </c>
      <c r="X30" s="65">
        <f t="shared" ref="X30:X45" si="28">M30/SUM(J30:L30)</f>
        <v>1.5</v>
      </c>
      <c r="Y30" s="65">
        <f t="shared" ref="Y30:Y45" si="29">N30/SUM(J30:L30)</f>
        <v>1.4444444444444444</v>
      </c>
      <c r="Z30" s="65">
        <f t="shared" ref="Z30:Z45" si="30">S30/SUM(P30:R30)</f>
        <v>0.94736842105263153</v>
      </c>
      <c r="AA30" s="66">
        <f t="shared" ref="AA30:AA36" si="31">T30/SUM(P30:R30)</f>
        <v>1.8421052631578947</v>
      </c>
      <c r="AB30" s="67">
        <v>86</v>
      </c>
      <c r="AC30" s="65">
        <f t="shared" ref="AC30:AC40" si="32">AB30/SUM(D30:F30)</f>
        <v>2.3243243243243241</v>
      </c>
      <c r="AD30" s="68">
        <v>4</v>
      </c>
      <c r="AE30" s="69">
        <f t="shared" ref="AE30:AE40" si="33">AD30/SUM(D30:F30)</f>
        <v>0.10810810810810811</v>
      </c>
      <c r="AF30" s="70">
        <v>11.24</v>
      </c>
      <c r="AG30" s="71">
        <v>3.84</v>
      </c>
      <c r="AH30" s="71">
        <v>3.84</v>
      </c>
      <c r="AI30" s="31">
        <f t="shared" ref="AI30:AI40" si="34">AG30/AF30</f>
        <v>0.34163701067615654</v>
      </c>
      <c r="AJ30" s="72">
        <f>AI30/AH30</f>
        <v>8.8967971530249101E-2</v>
      </c>
      <c r="AK30" s="152"/>
      <c r="AL30" s="143">
        <f>(I30*2)+(D30*6)+(F30*(-2))+(V30*20)+(W30*(-10)+(AB30*(-0.2))+(AD30*(-2))+(AJ30*40))</f>
        <v>-25.965605463114365</v>
      </c>
    </row>
    <row r="31" spans="2:38" ht="15.75" x14ac:dyDescent="0.25">
      <c r="B31" s="110">
        <v>2</v>
      </c>
      <c r="C31" s="113" t="s">
        <v>24</v>
      </c>
      <c r="D31" s="67">
        <v>16</v>
      </c>
      <c r="E31" s="73">
        <v>5</v>
      </c>
      <c r="F31" s="73">
        <v>16</v>
      </c>
      <c r="G31" s="73">
        <v>49</v>
      </c>
      <c r="H31" s="73">
        <v>40</v>
      </c>
      <c r="I31" s="74">
        <v>9</v>
      </c>
      <c r="J31" s="75">
        <v>11</v>
      </c>
      <c r="K31" s="76">
        <v>4</v>
      </c>
      <c r="L31" s="76">
        <v>4</v>
      </c>
      <c r="M31" s="76">
        <v>23</v>
      </c>
      <c r="N31" s="76">
        <v>15</v>
      </c>
      <c r="O31" s="77">
        <v>8</v>
      </c>
      <c r="P31" s="75">
        <v>6</v>
      </c>
      <c r="Q31" s="76">
        <v>3</v>
      </c>
      <c r="R31" s="76">
        <v>10</v>
      </c>
      <c r="S31" s="76">
        <v>23</v>
      </c>
      <c r="T31" s="76">
        <v>24</v>
      </c>
      <c r="U31" s="77">
        <v>-1</v>
      </c>
      <c r="V31" s="23">
        <f t="shared" si="26"/>
        <v>1.3243243243243243</v>
      </c>
      <c r="W31" s="24">
        <f t="shared" si="27"/>
        <v>1.0810810810810811</v>
      </c>
      <c r="X31" s="24">
        <f t="shared" si="28"/>
        <v>1.2105263157894737</v>
      </c>
      <c r="Y31" s="24">
        <f t="shared" si="29"/>
        <v>0.78947368421052633</v>
      </c>
      <c r="Z31" s="24">
        <f t="shared" si="30"/>
        <v>1.2105263157894737</v>
      </c>
      <c r="AA31" s="25">
        <f t="shared" si="31"/>
        <v>1.263157894736842</v>
      </c>
      <c r="AB31" s="67">
        <v>85</v>
      </c>
      <c r="AC31" s="24">
        <f t="shared" si="32"/>
        <v>2.2972972972972974</v>
      </c>
      <c r="AD31" s="30">
        <v>1</v>
      </c>
      <c r="AE31" s="78">
        <f t="shared" si="33"/>
        <v>2.7027027027027029E-2</v>
      </c>
      <c r="AF31" s="70">
        <v>13.73</v>
      </c>
      <c r="AG31" s="71">
        <v>4.57</v>
      </c>
      <c r="AH31" s="71">
        <v>4.0199999999999996</v>
      </c>
      <c r="AI31" s="31">
        <f t="shared" si="34"/>
        <v>0.33284777858703568</v>
      </c>
      <c r="AJ31" s="72">
        <f t="shared" ref="AJ31:AJ45" si="35">AI31/AH31</f>
        <v>8.2797954872396939E-2</v>
      </c>
      <c r="AK31" s="152"/>
      <c r="AL31" s="136">
        <f t="shared" ref="AL31:AL45" si="36">(I31*2)+(D31*6)+(F31*(-2))+(V31*20)+(W31*(-10)+(AB31*(-0.2))+(AD31*(-2))+(AJ31*40))</f>
        <v>81.987593870571544</v>
      </c>
    </row>
    <row r="32" spans="2:38" ht="15.75" x14ac:dyDescent="0.25">
      <c r="B32" s="110">
        <v>3</v>
      </c>
      <c r="C32" s="113" t="s">
        <v>37</v>
      </c>
      <c r="D32" s="67">
        <v>14</v>
      </c>
      <c r="E32" s="73">
        <v>11</v>
      </c>
      <c r="F32" s="73">
        <v>12</v>
      </c>
      <c r="G32" s="73">
        <v>51</v>
      </c>
      <c r="H32" s="73">
        <v>47</v>
      </c>
      <c r="I32" s="74">
        <v>4</v>
      </c>
      <c r="J32" s="75">
        <v>5</v>
      </c>
      <c r="K32" s="76">
        <v>6</v>
      </c>
      <c r="L32" s="76">
        <v>8</v>
      </c>
      <c r="M32" s="76">
        <v>23</v>
      </c>
      <c r="N32" s="76">
        <v>25</v>
      </c>
      <c r="O32" s="77">
        <v>-2</v>
      </c>
      <c r="P32" s="75">
        <v>3</v>
      </c>
      <c r="Q32" s="76">
        <v>6</v>
      </c>
      <c r="R32" s="76">
        <v>9</v>
      </c>
      <c r="S32" s="76">
        <v>15</v>
      </c>
      <c r="T32" s="76">
        <v>27</v>
      </c>
      <c r="U32" s="77">
        <v>-12</v>
      </c>
      <c r="V32" s="23">
        <f t="shared" si="26"/>
        <v>1.3783783783783783</v>
      </c>
      <c r="W32" s="24">
        <f t="shared" si="27"/>
        <v>1.2702702702702702</v>
      </c>
      <c r="X32" s="24">
        <f t="shared" si="28"/>
        <v>1.2105263157894737</v>
      </c>
      <c r="Y32" s="24">
        <f t="shared" si="29"/>
        <v>1.3157894736842106</v>
      </c>
      <c r="Z32" s="24">
        <f t="shared" si="30"/>
        <v>0.83333333333333337</v>
      </c>
      <c r="AA32" s="25">
        <f t="shared" si="31"/>
        <v>1.5</v>
      </c>
      <c r="AB32" s="67">
        <v>74</v>
      </c>
      <c r="AC32" s="24">
        <f t="shared" si="32"/>
        <v>2</v>
      </c>
      <c r="AD32" s="30">
        <v>4</v>
      </c>
      <c r="AE32" s="78">
        <f t="shared" si="33"/>
        <v>0.10810810810810811</v>
      </c>
      <c r="AF32" s="70">
        <v>13.05</v>
      </c>
      <c r="AG32" s="71">
        <v>4.41</v>
      </c>
      <c r="AH32" s="71">
        <v>3.47</v>
      </c>
      <c r="AI32" s="31">
        <f t="shared" si="34"/>
        <v>0.33793103448275863</v>
      </c>
      <c r="AJ32" s="72">
        <f t="shared" si="35"/>
        <v>9.738646526880651E-2</v>
      </c>
      <c r="AK32" s="152"/>
      <c r="AL32" s="136">
        <f t="shared" si="36"/>
        <v>63.960323475617116</v>
      </c>
    </row>
    <row r="33" spans="2:38" ht="15.75" x14ac:dyDescent="0.25">
      <c r="B33" s="110">
        <v>4</v>
      </c>
      <c r="C33" s="113" t="s">
        <v>27</v>
      </c>
      <c r="D33" s="67">
        <v>14</v>
      </c>
      <c r="E33" s="73">
        <v>10</v>
      </c>
      <c r="F33" s="73">
        <v>13</v>
      </c>
      <c r="G33" s="73">
        <v>48</v>
      </c>
      <c r="H33" s="73">
        <v>51</v>
      </c>
      <c r="I33" s="74">
        <v>-3</v>
      </c>
      <c r="J33" s="75">
        <v>9</v>
      </c>
      <c r="K33" s="76">
        <v>4</v>
      </c>
      <c r="L33" s="76">
        <v>5</v>
      </c>
      <c r="M33" s="76">
        <v>30</v>
      </c>
      <c r="N33" s="76">
        <v>30</v>
      </c>
      <c r="O33" s="77">
        <v>0</v>
      </c>
      <c r="P33" s="75">
        <v>6</v>
      </c>
      <c r="Q33" s="76">
        <v>5</v>
      </c>
      <c r="R33" s="76">
        <v>8</v>
      </c>
      <c r="S33" s="76">
        <v>23</v>
      </c>
      <c r="T33" s="76">
        <v>33</v>
      </c>
      <c r="U33" s="77">
        <v>-10</v>
      </c>
      <c r="V33" s="23">
        <f t="shared" si="26"/>
        <v>1.2972972972972974</v>
      </c>
      <c r="W33" s="24">
        <f t="shared" si="27"/>
        <v>1.3783783783783783</v>
      </c>
      <c r="X33" s="24">
        <f t="shared" si="28"/>
        <v>1.6666666666666667</v>
      </c>
      <c r="Y33" s="24">
        <f t="shared" si="29"/>
        <v>1.6666666666666667</v>
      </c>
      <c r="Z33" s="24">
        <f t="shared" si="30"/>
        <v>1.2105263157894737</v>
      </c>
      <c r="AA33" s="25">
        <f t="shared" si="31"/>
        <v>1.736842105263158</v>
      </c>
      <c r="AB33" s="67">
        <v>89</v>
      </c>
      <c r="AC33" s="24">
        <f t="shared" si="32"/>
        <v>2.4054054054054053</v>
      </c>
      <c r="AD33" s="30">
        <v>3</v>
      </c>
      <c r="AE33" s="78">
        <f t="shared" si="33"/>
        <v>8.1081081081081086E-2</v>
      </c>
      <c r="AF33" s="70">
        <v>14.97</v>
      </c>
      <c r="AG33" s="71">
        <v>4.59</v>
      </c>
      <c r="AH33" s="71">
        <v>3.7</v>
      </c>
      <c r="AI33" s="31">
        <f t="shared" si="34"/>
        <v>0.30661322645290578</v>
      </c>
      <c r="AJ33" s="72">
        <f t="shared" si="35"/>
        <v>8.2868439581866418E-2</v>
      </c>
      <c r="AK33" s="152"/>
      <c r="AL33" s="136">
        <f t="shared" si="36"/>
        <v>43.67689974543682</v>
      </c>
    </row>
    <row r="34" spans="2:38" ht="15.75" x14ac:dyDescent="0.25">
      <c r="B34" s="110">
        <v>5</v>
      </c>
      <c r="C34" s="113" t="s">
        <v>32</v>
      </c>
      <c r="D34" s="67">
        <v>9</v>
      </c>
      <c r="E34" s="73">
        <v>8</v>
      </c>
      <c r="F34" s="73">
        <v>20</v>
      </c>
      <c r="G34" s="73">
        <v>29</v>
      </c>
      <c r="H34" s="73">
        <v>48</v>
      </c>
      <c r="I34" s="74">
        <v>-19</v>
      </c>
      <c r="J34" s="75">
        <v>6</v>
      </c>
      <c r="K34" s="76">
        <v>7</v>
      </c>
      <c r="L34" s="76">
        <v>6</v>
      </c>
      <c r="M34" s="76">
        <v>21</v>
      </c>
      <c r="N34" s="76">
        <v>25</v>
      </c>
      <c r="O34" s="77">
        <v>-4</v>
      </c>
      <c r="P34" s="75">
        <v>3</v>
      </c>
      <c r="Q34" s="76">
        <v>5</v>
      </c>
      <c r="R34" s="76">
        <v>11</v>
      </c>
      <c r="S34" s="76">
        <v>15</v>
      </c>
      <c r="T34" s="76">
        <v>31</v>
      </c>
      <c r="U34" s="77">
        <v>-16</v>
      </c>
      <c r="V34" s="23">
        <f t="shared" si="26"/>
        <v>0.78378378378378377</v>
      </c>
      <c r="W34" s="24">
        <f t="shared" si="27"/>
        <v>1.2972972972972974</v>
      </c>
      <c r="X34" s="24">
        <f t="shared" si="28"/>
        <v>1.1052631578947369</v>
      </c>
      <c r="Y34" s="24">
        <f t="shared" si="29"/>
        <v>1.3157894736842106</v>
      </c>
      <c r="Z34" s="24">
        <f t="shared" si="30"/>
        <v>0.78947368421052633</v>
      </c>
      <c r="AA34" s="25">
        <f t="shared" si="31"/>
        <v>1.631578947368421</v>
      </c>
      <c r="AB34" s="67">
        <v>101</v>
      </c>
      <c r="AC34" s="24">
        <f t="shared" si="32"/>
        <v>2.7297297297297298</v>
      </c>
      <c r="AD34" s="30">
        <v>2</v>
      </c>
      <c r="AE34" s="78">
        <f t="shared" si="33"/>
        <v>5.4054054054054057E-2</v>
      </c>
      <c r="AF34" s="70">
        <v>13.38</v>
      </c>
      <c r="AG34" s="71">
        <v>4.22</v>
      </c>
      <c r="AH34" s="71">
        <v>6</v>
      </c>
      <c r="AI34" s="31">
        <f t="shared" si="34"/>
        <v>0.31539611360239161</v>
      </c>
      <c r="AJ34" s="72">
        <f t="shared" si="35"/>
        <v>5.2566018933731938E-2</v>
      </c>
      <c r="AK34" s="152"/>
      <c r="AL34" s="136">
        <f t="shared" si="36"/>
        <v>-43.394656539948024</v>
      </c>
    </row>
    <row r="35" spans="2:38" ht="15.75" x14ac:dyDescent="0.25">
      <c r="B35" s="110">
        <v>6</v>
      </c>
      <c r="C35" s="113" t="s">
        <v>25</v>
      </c>
      <c r="D35" s="67">
        <v>18</v>
      </c>
      <c r="E35" s="73">
        <v>12</v>
      </c>
      <c r="F35" s="73">
        <v>7</v>
      </c>
      <c r="G35" s="73">
        <v>70</v>
      </c>
      <c r="H35" s="73">
        <v>35</v>
      </c>
      <c r="I35" s="74">
        <v>35</v>
      </c>
      <c r="J35" s="75">
        <v>11</v>
      </c>
      <c r="K35" s="76">
        <v>2</v>
      </c>
      <c r="L35" s="76">
        <v>5</v>
      </c>
      <c r="M35" s="76">
        <v>28</v>
      </c>
      <c r="N35" s="76">
        <v>21</v>
      </c>
      <c r="O35" s="77">
        <v>7</v>
      </c>
      <c r="P35" s="75">
        <v>7</v>
      </c>
      <c r="Q35" s="76">
        <v>8</v>
      </c>
      <c r="R35" s="76">
        <v>3</v>
      </c>
      <c r="S35" s="76">
        <v>30</v>
      </c>
      <c r="T35" s="76">
        <v>21</v>
      </c>
      <c r="U35" s="77">
        <v>9</v>
      </c>
      <c r="V35" s="23">
        <f t="shared" si="26"/>
        <v>1.8918918918918919</v>
      </c>
      <c r="W35" s="24">
        <f t="shared" si="27"/>
        <v>0.94594594594594594</v>
      </c>
      <c r="X35" s="24">
        <f t="shared" si="28"/>
        <v>1.5555555555555556</v>
      </c>
      <c r="Y35" s="24">
        <f t="shared" si="29"/>
        <v>1.1666666666666667</v>
      </c>
      <c r="Z35" s="24">
        <f t="shared" si="30"/>
        <v>1.6666666666666667</v>
      </c>
      <c r="AA35" s="25">
        <f t="shared" si="31"/>
        <v>1.1666666666666667</v>
      </c>
      <c r="AB35" s="67">
        <v>72</v>
      </c>
      <c r="AC35" s="24">
        <f t="shared" si="32"/>
        <v>1.9459459459459461</v>
      </c>
      <c r="AD35" s="30">
        <v>0</v>
      </c>
      <c r="AE35" s="78">
        <f t="shared" si="33"/>
        <v>0</v>
      </c>
      <c r="AF35" s="70">
        <v>16.649999999999999</v>
      </c>
      <c r="AG35" s="71">
        <v>5.97</v>
      </c>
      <c r="AH35" s="71">
        <v>3.2</v>
      </c>
      <c r="AI35" s="31">
        <f t="shared" si="34"/>
        <v>0.35855855855855856</v>
      </c>
      <c r="AJ35" s="72">
        <f t="shared" si="35"/>
        <v>0.11204954954954954</v>
      </c>
      <c r="AK35" s="152"/>
      <c r="AL35" s="136">
        <f t="shared" si="36"/>
        <v>182.46036036036037</v>
      </c>
    </row>
    <row r="36" spans="2:38" ht="15.75" x14ac:dyDescent="0.25">
      <c r="B36" s="110">
        <v>7</v>
      </c>
      <c r="C36" s="113" t="s">
        <v>23</v>
      </c>
      <c r="D36" s="67">
        <v>15</v>
      </c>
      <c r="E36" s="73">
        <v>11</v>
      </c>
      <c r="F36" s="73">
        <v>11</v>
      </c>
      <c r="G36" s="73">
        <v>48</v>
      </c>
      <c r="H36" s="73">
        <v>50</v>
      </c>
      <c r="I36" s="74">
        <v>-2</v>
      </c>
      <c r="J36" s="75">
        <v>12</v>
      </c>
      <c r="K36" s="76">
        <v>5</v>
      </c>
      <c r="L36" s="76">
        <v>2</v>
      </c>
      <c r="M36" s="76">
        <v>33</v>
      </c>
      <c r="N36" s="76">
        <v>16</v>
      </c>
      <c r="O36" s="77">
        <v>17</v>
      </c>
      <c r="P36" s="75">
        <v>8</v>
      </c>
      <c r="Q36" s="76">
        <v>6</v>
      </c>
      <c r="R36" s="76">
        <v>5</v>
      </c>
      <c r="S36" s="76">
        <v>28</v>
      </c>
      <c r="T36" s="76">
        <v>28</v>
      </c>
      <c r="U36" s="77">
        <v>0</v>
      </c>
      <c r="V36" s="23">
        <f t="shared" si="26"/>
        <v>1.2972972972972974</v>
      </c>
      <c r="W36" s="24">
        <f t="shared" si="27"/>
        <v>1.3513513513513513</v>
      </c>
      <c r="X36" s="24">
        <f t="shared" si="28"/>
        <v>1.736842105263158</v>
      </c>
      <c r="Y36" s="24">
        <f t="shared" si="29"/>
        <v>0.84210526315789469</v>
      </c>
      <c r="Z36" s="24">
        <f t="shared" si="30"/>
        <v>1.4736842105263157</v>
      </c>
      <c r="AA36" s="25">
        <f t="shared" si="31"/>
        <v>1.4736842105263157</v>
      </c>
      <c r="AB36" s="67">
        <v>93</v>
      </c>
      <c r="AC36" s="24">
        <f t="shared" si="32"/>
        <v>2.5135135135135136</v>
      </c>
      <c r="AD36" s="30">
        <v>3</v>
      </c>
      <c r="AE36" s="78">
        <f t="shared" si="33"/>
        <v>8.1081081081081086E-2</v>
      </c>
      <c r="AF36" s="70">
        <v>11.84</v>
      </c>
      <c r="AG36" s="71">
        <v>3.95</v>
      </c>
      <c r="AH36" s="71">
        <v>3.11</v>
      </c>
      <c r="AI36" s="31">
        <f t="shared" si="34"/>
        <v>0.33361486486486486</v>
      </c>
      <c r="AJ36" s="72">
        <f t="shared" si="35"/>
        <v>0.10727166072825237</v>
      </c>
      <c r="AK36" s="152"/>
      <c r="AL36" s="136">
        <f t="shared" si="36"/>
        <v>56.123298861562532</v>
      </c>
    </row>
    <row r="37" spans="2:38" ht="15.75" x14ac:dyDescent="0.25">
      <c r="B37" s="110">
        <v>8</v>
      </c>
      <c r="C37" s="113" t="s">
        <v>26</v>
      </c>
      <c r="D37" s="67">
        <v>21</v>
      </c>
      <c r="E37" s="73">
        <v>6</v>
      </c>
      <c r="F37" s="73">
        <v>10</v>
      </c>
      <c r="G37" s="73">
        <v>70</v>
      </c>
      <c r="H37" s="73">
        <v>35</v>
      </c>
      <c r="I37" s="74">
        <v>35</v>
      </c>
      <c r="J37" s="75">
        <v>10</v>
      </c>
      <c r="K37" s="76">
        <v>5</v>
      </c>
      <c r="L37" s="76">
        <v>4</v>
      </c>
      <c r="M37" s="76">
        <v>31</v>
      </c>
      <c r="N37" s="76">
        <v>19</v>
      </c>
      <c r="O37" s="77">
        <v>12</v>
      </c>
      <c r="P37" s="75">
        <v>8</v>
      </c>
      <c r="Q37" s="76">
        <v>4</v>
      </c>
      <c r="R37" s="76">
        <v>6</v>
      </c>
      <c r="S37" s="76">
        <v>22</v>
      </c>
      <c r="T37" s="76">
        <v>19</v>
      </c>
      <c r="U37" s="77">
        <v>3</v>
      </c>
      <c r="V37" s="23">
        <f t="shared" si="26"/>
        <v>1.8918918918918919</v>
      </c>
      <c r="W37" s="24">
        <f t="shared" si="27"/>
        <v>0.94594594594594594</v>
      </c>
      <c r="X37" s="24">
        <f t="shared" si="28"/>
        <v>1.631578947368421</v>
      </c>
      <c r="Y37" s="24">
        <f t="shared" si="29"/>
        <v>1</v>
      </c>
      <c r="Z37" s="24">
        <f t="shared" si="30"/>
        <v>1.2222222222222223</v>
      </c>
      <c r="AA37" s="25">
        <v>1</v>
      </c>
      <c r="AB37" s="67">
        <v>69</v>
      </c>
      <c r="AC37" s="24">
        <f t="shared" si="32"/>
        <v>1.8648648648648649</v>
      </c>
      <c r="AD37" s="30">
        <v>4</v>
      </c>
      <c r="AE37" s="78">
        <f t="shared" si="33"/>
        <v>0.10810810810810811</v>
      </c>
      <c r="AF37" s="70">
        <v>16.57</v>
      </c>
      <c r="AG37" s="71">
        <v>6.08</v>
      </c>
      <c r="AH37" s="71">
        <v>3.36</v>
      </c>
      <c r="AI37" s="31">
        <f t="shared" si="34"/>
        <v>0.36692818346409173</v>
      </c>
      <c r="AJ37" s="72">
        <f t="shared" si="35"/>
        <v>0.10920481650717016</v>
      </c>
      <c r="AK37" s="152"/>
      <c r="AL37" s="136">
        <f t="shared" si="36"/>
        <v>186.94657103866518</v>
      </c>
    </row>
    <row r="38" spans="2:38" ht="15.75" x14ac:dyDescent="0.25">
      <c r="B38" s="110">
        <v>9</v>
      </c>
      <c r="C38" s="113" t="s">
        <v>22</v>
      </c>
      <c r="D38" s="67">
        <v>18</v>
      </c>
      <c r="E38" s="73">
        <v>7</v>
      </c>
      <c r="F38" s="73">
        <v>12</v>
      </c>
      <c r="G38" s="73">
        <v>41</v>
      </c>
      <c r="H38" s="73">
        <v>32</v>
      </c>
      <c r="I38" s="74">
        <v>9</v>
      </c>
      <c r="J38" s="75">
        <v>7</v>
      </c>
      <c r="K38" s="76">
        <v>4</v>
      </c>
      <c r="L38" s="76">
        <v>8</v>
      </c>
      <c r="M38" s="76">
        <v>22</v>
      </c>
      <c r="N38" s="76">
        <v>35</v>
      </c>
      <c r="O38" s="77">
        <v>-13</v>
      </c>
      <c r="P38" s="75">
        <v>6</v>
      </c>
      <c r="Q38" s="76">
        <v>3</v>
      </c>
      <c r="R38" s="76">
        <v>9</v>
      </c>
      <c r="S38" s="76">
        <v>16</v>
      </c>
      <c r="T38" s="76">
        <v>20</v>
      </c>
      <c r="U38" s="77">
        <v>-4</v>
      </c>
      <c r="V38" s="23">
        <f t="shared" si="26"/>
        <v>1.1081081081081081</v>
      </c>
      <c r="W38" s="24">
        <f t="shared" si="27"/>
        <v>0.86486486486486491</v>
      </c>
      <c r="X38" s="24">
        <f t="shared" si="28"/>
        <v>1.1578947368421053</v>
      </c>
      <c r="Y38" s="24">
        <f t="shared" si="29"/>
        <v>1.8421052631578947</v>
      </c>
      <c r="Z38" s="24">
        <f t="shared" si="30"/>
        <v>0.88888888888888884</v>
      </c>
      <c r="AA38" s="25">
        <f t="shared" ref="AA38:AA45" si="37">T38/SUM(P38:R38)</f>
        <v>1.1111111111111112</v>
      </c>
      <c r="AB38" s="67">
        <v>54</v>
      </c>
      <c r="AC38" s="24">
        <f t="shared" si="32"/>
        <v>1.4594594594594594</v>
      </c>
      <c r="AD38" s="30">
        <v>4</v>
      </c>
      <c r="AE38" s="78">
        <f t="shared" si="33"/>
        <v>0.10810810810810811</v>
      </c>
      <c r="AF38" s="70">
        <v>13.76</v>
      </c>
      <c r="AG38" s="71">
        <v>4.95</v>
      </c>
      <c r="AH38" s="71">
        <v>4.82</v>
      </c>
      <c r="AI38" s="31">
        <f t="shared" si="34"/>
        <v>0.35973837209302328</v>
      </c>
      <c r="AJ38" s="72">
        <f t="shared" si="35"/>
        <v>7.463451703174756E-2</v>
      </c>
      <c r="AK38" s="152"/>
      <c r="AL38" s="136">
        <f t="shared" si="36"/>
        <v>99.698894194783406</v>
      </c>
    </row>
    <row r="39" spans="2:38" ht="15.75" x14ac:dyDescent="0.25">
      <c r="B39" s="110">
        <v>10</v>
      </c>
      <c r="C39" s="113" t="s">
        <v>28</v>
      </c>
      <c r="D39" s="67">
        <v>14</v>
      </c>
      <c r="E39" s="73">
        <v>12</v>
      </c>
      <c r="F39" s="73">
        <v>11</v>
      </c>
      <c r="G39" s="73">
        <v>37</v>
      </c>
      <c r="H39" s="73">
        <v>39</v>
      </c>
      <c r="I39" s="74">
        <v>-2</v>
      </c>
      <c r="J39" s="75">
        <v>15</v>
      </c>
      <c r="K39" s="76">
        <v>3</v>
      </c>
      <c r="L39" s="76">
        <v>1</v>
      </c>
      <c r="M39" s="76">
        <v>35</v>
      </c>
      <c r="N39" s="76">
        <v>10</v>
      </c>
      <c r="O39" s="77">
        <v>25</v>
      </c>
      <c r="P39" s="75">
        <v>7</v>
      </c>
      <c r="Q39" s="76">
        <v>7</v>
      </c>
      <c r="R39" s="76">
        <v>5</v>
      </c>
      <c r="S39" s="76">
        <v>19</v>
      </c>
      <c r="T39" s="76">
        <v>22</v>
      </c>
      <c r="U39" s="77">
        <v>-3</v>
      </c>
      <c r="V39" s="23">
        <f t="shared" si="26"/>
        <v>1</v>
      </c>
      <c r="W39" s="24">
        <f t="shared" si="27"/>
        <v>1.0540540540540539</v>
      </c>
      <c r="X39" s="24">
        <f t="shared" si="28"/>
        <v>1.8421052631578947</v>
      </c>
      <c r="Y39" s="24">
        <f t="shared" si="29"/>
        <v>0.52631578947368418</v>
      </c>
      <c r="Z39" s="24">
        <f t="shared" si="30"/>
        <v>1</v>
      </c>
      <c r="AA39" s="25">
        <f t="shared" si="37"/>
        <v>1.1578947368421053</v>
      </c>
      <c r="AB39" s="67">
        <v>71</v>
      </c>
      <c r="AC39" s="24">
        <f t="shared" si="32"/>
        <v>1.9189189189189189</v>
      </c>
      <c r="AD39" s="30">
        <v>2</v>
      </c>
      <c r="AE39" s="78">
        <f t="shared" si="33"/>
        <v>5.4054054054054057E-2</v>
      </c>
      <c r="AF39" s="70">
        <v>13.84</v>
      </c>
      <c r="AG39" s="71">
        <v>4.24</v>
      </c>
      <c r="AH39" s="71">
        <v>4.24</v>
      </c>
      <c r="AI39" s="31">
        <f t="shared" si="34"/>
        <v>0.30635838150289019</v>
      </c>
      <c r="AJ39" s="72">
        <f t="shared" si="35"/>
        <v>7.2254335260115612E-2</v>
      </c>
      <c r="AK39" s="152"/>
      <c r="AL39" s="136">
        <f t="shared" si="36"/>
        <v>52.149632869864078</v>
      </c>
    </row>
    <row r="40" spans="2:38" ht="31.5" x14ac:dyDescent="0.25">
      <c r="B40" s="110">
        <v>11</v>
      </c>
      <c r="C40" s="113" t="s">
        <v>88</v>
      </c>
      <c r="D40" s="67">
        <v>16</v>
      </c>
      <c r="E40" s="73">
        <v>5</v>
      </c>
      <c r="F40" s="73">
        <v>16</v>
      </c>
      <c r="G40" s="73">
        <v>51</v>
      </c>
      <c r="H40" s="73">
        <v>56</v>
      </c>
      <c r="I40" s="74">
        <v>-5</v>
      </c>
      <c r="J40" s="75">
        <v>8</v>
      </c>
      <c r="K40" s="76">
        <v>6</v>
      </c>
      <c r="L40" s="76">
        <v>4</v>
      </c>
      <c r="M40" s="76">
        <v>30</v>
      </c>
      <c r="N40" s="76">
        <v>22</v>
      </c>
      <c r="O40" s="77">
        <v>8</v>
      </c>
      <c r="P40" s="75">
        <v>5</v>
      </c>
      <c r="Q40" s="76">
        <v>2</v>
      </c>
      <c r="R40" s="76">
        <v>11</v>
      </c>
      <c r="S40" s="76">
        <v>21</v>
      </c>
      <c r="T40" s="76">
        <v>34</v>
      </c>
      <c r="U40" s="77">
        <v>-13</v>
      </c>
      <c r="V40" s="23">
        <f t="shared" si="26"/>
        <v>1.3783783783783783</v>
      </c>
      <c r="W40" s="24">
        <f t="shared" si="27"/>
        <v>1.5135135135135136</v>
      </c>
      <c r="X40" s="24">
        <f t="shared" si="28"/>
        <v>1.6666666666666667</v>
      </c>
      <c r="Y40" s="24">
        <f t="shared" si="29"/>
        <v>1.2222222222222223</v>
      </c>
      <c r="Z40" s="24">
        <f t="shared" si="30"/>
        <v>1.1666666666666667</v>
      </c>
      <c r="AA40" s="25">
        <f t="shared" si="37"/>
        <v>1.8888888888888888</v>
      </c>
      <c r="AB40" s="67">
        <v>77</v>
      </c>
      <c r="AC40" s="24">
        <f t="shared" si="32"/>
        <v>2.0810810810810811</v>
      </c>
      <c r="AD40" s="30">
        <v>2</v>
      </c>
      <c r="AE40" s="78">
        <f t="shared" si="33"/>
        <v>5.4054054054054057E-2</v>
      </c>
      <c r="AF40" s="70">
        <v>13.49</v>
      </c>
      <c r="AG40" s="71">
        <v>4.62</v>
      </c>
      <c r="AH40" s="71">
        <v>3.72</v>
      </c>
      <c r="AI40" s="31">
        <f t="shared" si="34"/>
        <v>0.34247590808005929</v>
      </c>
      <c r="AJ40" s="72">
        <f t="shared" si="35"/>
        <v>9.2063416150553565E-2</v>
      </c>
      <c r="AK40" s="152"/>
      <c r="AL40" s="136">
        <f t="shared" si="36"/>
        <v>50.714969078454573</v>
      </c>
    </row>
    <row r="41" spans="2:38" ht="15.75" x14ac:dyDescent="0.25">
      <c r="B41" s="110">
        <v>12</v>
      </c>
      <c r="C41" s="113" t="s">
        <v>29</v>
      </c>
      <c r="D41" s="67">
        <v>13</v>
      </c>
      <c r="E41" s="73">
        <v>6</v>
      </c>
      <c r="F41" s="73">
        <v>18</v>
      </c>
      <c r="G41" s="73">
        <v>44</v>
      </c>
      <c r="H41" s="73">
        <v>56</v>
      </c>
      <c r="I41" s="74">
        <v>-12</v>
      </c>
      <c r="J41" s="75">
        <v>8</v>
      </c>
      <c r="K41" s="76">
        <v>6</v>
      </c>
      <c r="L41" s="76">
        <v>5</v>
      </c>
      <c r="M41" s="76">
        <v>38</v>
      </c>
      <c r="N41" s="76">
        <v>28</v>
      </c>
      <c r="O41" s="77">
        <v>10</v>
      </c>
      <c r="P41" s="75">
        <v>5</v>
      </c>
      <c r="Q41" s="76">
        <v>3</v>
      </c>
      <c r="R41" s="76">
        <v>11</v>
      </c>
      <c r="S41" s="76">
        <v>19</v>
      </c>
      <c r="T41" s="76">
        <v>38</v>
      </c>
      <c r="U41" s="77">
        <v>-19</v>
      </c>
      <c r="V41" s="38">
        <f t="shared" si="26"/>
        <v>1.1891891891891893</v>
      </c>
      <c r="W41" s="39">
        <f t="shared" si="27"/>
        <v>1.5135135135135136</v>
      </c>
      <c r="X41" s="39">
        <f t="shared" si="28"/>
        <v>2</v>
      </c>
      <c r="Y41" s="39">
        <f t="shared" si="29"/>
        <v>1.4736842105263157</v>
      </c>
      <c r="Z41" s="39">
        <f t="shared" si="30"/>
        <v>1</v>
      </c>
      <c r="AA41" s="40">
        <f t="shared" si="37"/>
        <v>2</v>
      </c>
      <c r="AB41" s="67">
        <v>86</v>
      </c>
      <c r="AC41" s="39">
        <f t="shared" ref="AC41:AC45" si="38">AB41/SUM(D41:F41)</f>
        <v>2.3243243243243241</v>
      </c>
      <c r="AD41" s="79">
        <v>6</v>
      </c>
      <c r="AE41" s="80">
        <f t="shared" ref="AE41:AE45" si="39">AD41/SUM(D41:F41)</f>
        <v>0.16216216216216217</v>
      </c>
      <c r="AF41" s="70">
        <v>11.35</v>
      </c>
      <c r="AG41" s="71">
        <v>3.81</v>
      </c>
      <c r="AH41" s="71">
        <v>3.28</v>
      </c>
      <c r="AI41" s="31">
        <f t="shared" ref="AI41:AI45" si="40">AG41/AF41</f>
        <v>0.33568281938325994</v>
      </c>
      <c r="AJ41" s="72">
        <f t="shared" si="35"/>
        <v>0.10234232298270121</v>
      </c>
      <c r="AK41" s="152"/>
      <c r="AL41" s="136">
        <f t="shared" si="36"/>
        <v>1.5423415679567043</v>
      </c>
    </row>
    <row r="42" spans="2:38" ht="15.75" x14ac:dyDescent="0.25">
      <c r="B42" s="110">
        <v>13</v>
      </c>
      <c r="C42" s="113" t="s">
        <v>36</v>
      </c>
      <c r="D42" s="67">
        <v>14</v>
      </c>
      <c r="E42" s="73">
        <v>9</v>
      </c>
      <c r="F42" s="73">
        <v>14</v>
      </c>
      <c r="G42" s="73">
        <v>45</v>
      </c>
      <c r="H42" s="73">
        <v>54</v>
      </c>
      <c r="I42" s="74">
        <v>-9</v>
      </c>
      <c r="J42" s="75">
        <v>5</v>
      </c>
      <c r="K42" s="76">
        <v>5</v>
      </c>
      <c r="L42" s="76">
        <v>8</v>
      </c>
      <c r="M42" s="76">
        <v>19</v>
      </c>
      <c r="N42" s="76">
        <v>25</v>
      </c>
      <c r="O42" s="77">
        <v>-6</v>
      </c>
      <c r="P42" s="75">
        <v>5</v>
      </c>
      <c r="Q42" s="76">
        <v>5</v>
      </c>
      <c r="R42" s="76">
        <v>8</v>
      </c>
      <c r="S42" s="76">
        <v>18</v>
      </c>
      <c r="T42" s="76">
        <v>31</v>
      </c>
      <c r="U42" s="77">
        <v>-13</v>
      </c>
      <c r="V42" s="23">
        <f t="shared" si="26"/>
        <v>1.2162162162162162</v>
      </c>
      <c r="W42" s="24">
        <f t="shared" si="27"/>
        <v>1.4594594594594594</v>
      </c>
      <c r="X42" s="24">
        <f t="shared" si="28"/>
        <v>1.0555555555555556</v>
      </c>
      <c r="Y42" s="24">
        <f t="shared" si="29"/>
        <v>1.3888888888888888</v>
      </c>
      <c r="Z42" s="24">
        <f t="shared" si="30"/>
        <v>1</v>
      </c>
      <c r="AA42" s="25">
        <f t="shared" si="37"/>
        <v>1.7222222222222223</v>
      </c>
      <c r="AB42" s="67">
        <v>71</v>
      </c>
      <c r="AC42" s="24">
        <f t="shared" si="38"/>
        <v>1.9189189189189189</v>
      </c>
      <c r="AD42" s="30">
        <v>4</v>
      </c>
      <c r="AE42" s="78">
        <f t="shared" si="39"/>
        <v>0.10810810810810811</v>
      </c>
      <c r="AF42" s="70">
        <v>10.73</v>
      </c>
      <c r="AG42" s="71">
        <v>4.1100000000000003</v>
      </c>
      <c r="AH42" s="71">
        <v>3.45</v>
      </c>
      <c r="AI42" s="31">
        <f t="shared" si="40"/>
        <v>0.38303821062441756</v>
      </c>
      <c r="AJ42" s="72">
        <f t="shared" si="35"/>
        <v>0.11102556829693262</v>
      </c>
      <c r="AK42" s="152"/>
      <c r="AL42" s="136">
        <f t="shared" si="36"/>
        <v>29.970752461607027</v>
      </c>
    </row>
    <row r="43" spans="2:38" ht="15.75" x14ac:dyDescent="0.25">
      <c r="B43" s="110">
        <v>14</v>
      </c>
      <c r="C43" s="113" t="s">
        <v>30</v>
      </c>
      <c r="D43" s="67">
        <v>15</v>
      </c>
      <c r="E43" s="73">
        <v>8</v>
      </c>
      <c r="F43" s="73">
        <v>14</v>
      </c>
      <c r="G43" s="73">
        <v>61</v>
      </c>
      <c r="H43" s="73">
        <v>53</v>
      </c>
      <c r="I43" s="74">
        <v>8</v>
      </c>
      <c r="J43" s="75">
        <v>7</v>
      </c>
      <c r="K43" s="76">
        <v>4</v>
      </c>
      <c r="L43" s="76">
        <v>7</v>
      </c>
      <c r="M43" s="76">
        <v>28</v>
      </c>
      <c r="N43" s="76">
        <v>23</v>
      </c>
      <c r="O43" s="77">
        <v>5</v>
      </c>
      <c r="P43" s="75">
        <v>6</v>
      </c>
      <c r="Q43" s="76">
        <v>2</v>
      </c>
      <c r="R43" s="76">
        <v>10</v>
      </c>
      <c r="S43" s="76">
        <v>25</v>
      </c>
      <c r="T43" s="76">
        <v>29</v>
      </c>
      <c r="U43" s="77">
        <v>-4</v>
      </c>
      <c r="V43" s="53">
        <f t="shared" si="26"/>
        <v>1.6486486486486487</v>
      </c>
      <c r="W43" s="54">
        <f t="shared" si="27"/>
        <v>1.4324324324324325</v>
      </c>
      <c r="X43" s="54">
        <f t="shared" si="28"/>
        <v>1.5555555555555556</v>
      </c>
      <c r="Y43" s="54">
        <f t="shared" si="29"/>
        <v>1.2777777777777777</v>
      </c>
      <c r="Z43" s="54">
        <f t="shared" si="30"/>
        <v>1.3888888888888888</v>
      </c>
      <c r="AA43" s="55">
        <f t="shared" si="37"/>
        <v>1.6111111111111112</v>
      </c>
      <c r="AB43" s="67">
        <v>64</v>
      </c>
      <c r="AC43" s="54">
        <f t="shared" si="38"/>
        <v>1.7297297297297298</v>
      </c>
      <c r="AD43" s="81">
        <v>2</v>
      </c>
      <c r="AE43" s="82">
        <f t="shared" si="39"/>
        <v>5.4054054054054057E-2</v>
      </c>
      <c r="AF43" s="70">
        <v>14.89</v>
      </c>
      <c r="AG43" s="71">
        <v>5.35</v>
      </c>
      <c r="AH43" s="71">
        <v>3.36</v>
      </c>
      <c r="AI43" s="31">
        <f t="shared" si="40"/>
        <v>0.35930154466084618</v>
      </c>
      <c r="AJ43" s="72">
        <f t="shared" si="35"/>
        <v>0.10693498353001375</v>
      </c>
      <c r="AK43" s="152"/>
      <c r="AL43" s="136">
        <f t="shared" si="36"/>
        <v>84.126047989849184</v>
      </c>
    </row>
    <row r="44" spans="2:38" ht="15.75" x14ac:dyDescent="0.25">
      <c r="B44" s="110">
        <v>15</v>
      </c>
      <c r="C44" s="113" t="s">
        <v>89</v>
      </c>
      <c r="D44" s="67">
        <v>6</v>
      </c>
      <c r="E44" s="73">
        <v>6</v>
      </c>
      <c r="F44" s="73">
        <v>25</v>
      </c>
      <c r="G44" s="73">
        <v>33</v>
      </c>
      <c r="H44" s="73">
        <v>68</v>
      </c>
      <c r="I44" s="74">
        <v>-35</v>
      </c>
      <c r="J44" s="75">
        <v>6</v>
      </c>
      <c r="K44" s="76">
        <v>3</v>
      </c>
      <c r="L44" s="76">
        <v>9</v>
      </c>
      <c r="M44" s="76">
        <v>34</v>
      </c>
      <c r="N44" s="76">
        <v>42</v>
      </c>
      <c r="O44" s="77">
        <v>-8</v>
      </c>
      <c r="P44" s="75">
        <v>1</v>
      </c>
      <c r="Q44" s="76">
        <v>3</v>
      </c>
      <c r="R44" s="76">
        <v>15</v>
      </c>
      <c r="S44" s="76">
        <v>12</v>
      </c>
      <c r="T44" s="76">
        <v>39</v>
      </c>
      <c r="U44" s="77">
        <v>-27</v>
      </c>
      <c r="V44" s="23">
        <f t="shared" si="26"/>
        <v>0.89189189189189189</v>
      </c>
      <c r="W44" s="24">
        <f t="shared" si="27"/>
        <v>1.8378378378378379</v>
      </c>
      <c r="X44" s="24">
        <f t="shared" si="28"/>
        <v>1.8888888888888888</v>
      </c>
      <c r="Y44" s="24">
        <f t="shared" si="29"/>
        <v>2.3333333333333335</v>
      </c>
      <c r="Z44" s="24">
        <f t="shared" si="30"/>
        <v>0.63157894736842102</v>
      </c>
      <c r="AA44" s="25">
        <f t="shared" si="37"/>
        <v>2.0526315789473686</v>
      </c>
      <c r="AB44" s="67">
        <v>94</v>
      </c>
      <c r="AC44" s="24">
        <f t="shared" si="38"/>
        <v>2.5405405405405403</v>
      </c>
      <c r="AD44" s="30">
        <v>7</v>
      </c>
      <c r="AE44" s="78">
        <f t="shared" si="39"/>
        <v>0.1891891891891892</v>
      </c>
      <c r="AF44" s="70">
        <v>14.51</v>
      </c>
      <c r="AG44" s="71">
        <v>4.1900000000000004</v>
      </c>
      <c r="AH44" s="71">
        <v>4.7</v>
      </c>
      <c r="AI44" s="31">
        <f t="shared" si="40"/>
        <v>0.2887663680220538</v>
      </c>
      <c r="AJ44" s="72">
        <f t="shared" si="35"/>
        <v>6.1439652770649743E-2</v>
      </c>
      <c r="AK44" s="152"/>
      <c r="AL44" s="136">
        <f t="shared" si="36"/>
        <v>-114.88295442971454</v>
      </c>
    </row>
    <row r="45" spans="2:38" ht="16.5" thickBot="1" x14ac:dyDescent="0.3">
      <c r="B45" s="111">
        <v>16</v>
      </c>
      <c r="C45" s="114" t="s">
        <v>31</v>
      </c>
      <c r="D45" s="83">
        <v>14</v>
      </c>
      <c r="E45" s="84">
        <v>12</v>
      </c>
      <c r="F45" s="84">
        <v>11</v>
      </c>
      <c r="G45" s="84">
        <v>51</v>
      </c>
      <c r="H45" s="84">
        <v>46</v>
      </c>
      <c r="I45" s="85">
        <v>5</v>
      </c>
      <c r="J45" s="86">
        <v>7</v>
      </c>
      <c r="K45" s="87">
        <v>3</v>
      </c>
      <c r="L45" s="87">
        <v>8</v>
      </c>
      <c r="M45" s="87">
        <v>22</v>
      </c>
      <c r="N45" s="87">
        <v>17</v>
      </c>
      <c r="O45" s="88">
        <v>5</v>
      </c>
      <c r="P45" s="86">
        <v>5</v>
      </c>
      <c r="Q45" s="87">
        <v>4</v>
      </c>
      <c r="R45" s="87">
        <v>9</v>
      </c>
      <c r="S45" s="87">
        <v>14</v>
      </c>
      <c r="T45" s="87">
        <v>18</v>
      </c>
      <c r="U45" s="88">
        <v>-4</v>
      </c>
      <c r="V45" s="89">
        <f t="shared" si="26"/>
        <v>1.3783783783783783</v>
      </c>
      <c r="W45" s="90">
        <f t="shared" si="27"/>
        <v>1.2432432432432432</v>
      </c>
      <c r="X45" s="90">
        <f t="shared" si="28"/>
        <v>1.2222222222222223</v>
      </c>
      <c r="Y45" s="90">
        <f t="shared" si="29"/>
        <v>0.94444444444444442</v>
      </c>
      <c r="Z45" s="90">
        <f t="shared" si="30"/>
        <v>0.77777777777777779</v>
      </c>
      <c r="AA45" s="91">
        <f t="shared" si="37"/>
        <v>1</v>
      </c>
      <c r="AB45" s="83">
        <v>67</v>
      </c>
      <c r="AC45" s="90">
        <f t="shared" si="38"/>
        <v>1.8108108108108107</v>
      </c>
      <c r="AD45" s="92">
        <v>4</v>
      </c>
      <c r="AE45" s="93">
        <f t="shared" si="39"/>
        <v>0.10810810810810811</v>
      </c>
      <c r="AF45" s="94">
        <v>12.78</v>
      </c>
      <c r="AG45" s="95">
        <v>4.3499999999999996</v>
      </c>
      <c r="AH45" s="95">
        <v>3.22</v>
      </c>
      <c r="AI45" s="96">
        <f t="shared" si="40"/>
        <v>0.34037558685446007</v>
      </c>
      <c r="AJ45" s="97">
        <f t="shared" si="35"/>
        <v>0.10570670399206834</v>
      </c>
      <c r="AK45" s="153"/>
      <c r="AL45" s="136">
        <f t="shared" si="36"/>
        <v>69.963403294817866</v>
      </c>
    </row>
    <row r="51" spans="2:38" ht="15.75" thickBot="1" x14ac:dyDescent="0.3"/>
    <row r="52" spans="2:38" x14ac:dyDescent="0.25">
      <c r="D52" s="154" t="s">
        <v>1</v>
      </c>
      <c r="E52" s="155"/>
      <c r="F52" s="155"/>
      <c r="G52" s="155"/>
      <c r="H52" s="155"/>
      <c r="I52" s="156"/>
      <c r="J52" s="147" t="s">
        <v>2</v>
      </c>
      <c r="K52" s="148"/>
      <c r="L52" s="148"/>
      <c r="M52" s="148"/>
      <c r="N52" s="148"/>
      <c r="O52" s="160"/>
      <c r="P52" s="147" t="s">
        <v>15</v>
      </c>
      <c r="Q52" s="148"/>
      <c r="R52" s="148"/>
      <c r="S52" s="148"/>
      <c r="T52" s="148"/>
      <c r="U52" s="160"/>
      <c r="V52" s="147" t="s">
        <v>38</v>
      </c>
      <c r="W52" s="148"/>
      <c r="X52" s="148"/>
      <c r="Y52" s="148"/>
      <c r="Z52" s="148"/>
      <c r="AA52" s="160"/>
      <c r="AB52" s="147" t="s">
        <v>52</v>
      </c>
      <c r="AC52" s="148"/>
      <c r="AD52" s="148"/>
      <c r="AE52" s="160"/>
      <c r="AF52" s="147" t="s">
        <v>53</v>
      </c>
      <c r="AG52" s="148"/>
      <c r="AH52" s="148"/>
      <c r="AI52" s="148"/>
      <c r="AJ52" s="160"/>
      <c r="AK52" s="164" t="s">
        <v>95</v>
      </c>
    </row>
    <row r="53" spans="2:38" ht="15.75" thickBot="1" x14ac:dyDescent="0.3">
      <c r="D53" s="157"/>
      <c r="E53" s="158"/>
      <c r="F53" s="158"/>
      <c r="G53" s="158"/>
      <c r="H53" s="158"/>
      <c r="I53" s="159"/>
      <c r="J53" s="149"/>
      <c r="K53" s="150"/>
      <c r="L53" s="150"/>
      <c r="M53" s="150"/>
      <c r="N53" s="150"/>
      <c r="O53" s="161"/>
      <c r="P53" s="149"/>
      <c r="Q53" s="150"/>
      <c r="R53" s="150"/>
      <c r="S53" s="150"/>
      <c r="T53" s="150"/>
      <c r="U53" s="161"/>
      <c r="V53" s="149"/>
      <c r="W53" s="150"/>
      <c r="X53" s="150"/>
      <c r="Y53" s="150"/>
      <c r="Z53" s="150"/>
      <c r="AA53" s="161"/>
      <c r="AB53" s="149"/>
      <c r="AC53" s="150"/>
      <c r="AD53" s="150"/>
      <c r="AE53" s="161"/>
      <c r="AF53" s="149"/>
      <c r="AG53" s="150"/>
      <c r="AH53" s="150"/>
      <c r="AI53" s="150"/>
      <c r="AJ53" s="161"/>
      <c r="AK53" s="165"/>
    </row>
    <row r="54" spans="2:38" ht="21.75" thickBot="1" x14ac:dyDescent="0.4">
      <c r="B54" s="115" t="s">
        <v>137</v>
      </c>
      <c r="C54" s="116" t="s">
        <v>0</v>
      </c>
      <c r="D54" s="126" t="s">
        <v>96</v>
      </c>
      <c r="E54" s="127" t="s">
        <v>97</v>
      </c>
      <c r="F54" s="127" t="s">
        <v>98</v>
      </c>
      <c r="G54" s="127" t="s">
        <v>99</v>
      </c>
      <c r="H54" s="127" t="s">
        <v>100</v>
      </c>
      <c r="I54" s="128" t="s">
        <v>101</v>
      </c>
      <c r="J54" s="126" t="s">
        <v>102</v>
      </c>
      <c r="K54" s="127" t="s">
        <v>103</v>
      </c>
      <c r="L54" s="127" t="s">
        <v>104</v>
      </c>
      <c r="M54" s="127" t="s">
        <v>105</v>
      </c>
      <c r="N54" s="127" t="s">
        <v>106</v>
      </c>
      <c r="O54" s="128" t="s">
        <v>107</v>
      </c>
      <c r="P54" s="126" t="s">
        <v>108</v>
      </c>
      <c r="Q54" s="127" t="s">
        <v>109</v>
      </c>
      <c r="R54" s="127" t="s">
        <v>110</v>
      </c>
      <c r="S54" s="127" t="s">
        <v>111</v>
      </c>
      <c r="T54" s="127" t="s">
        <v>112</v>
      </c>
      <c r="U54" s="128" t="s">
        <v>113</v>
      </c>
      <c r="V54" s="126" t="s">
        <v>114</v>
      </c>
      <c r="W54" s="127" t="s">
        <v>115</v>
      </c>
      <c r="X54" s="127" t="s">
        <v>116</v>
      </c>
      <c r="Y54" s="127" t="s">
        <v>117</v>
      </c>
      <c r="Z54" s="127" t="s">
        <v>118</v>
      </c>
      <c r="AA54" s="128" t="s">
        <v>119</v>
      </c>
      <c r="AB54" s="126" t="s">
        <v>120</v>
      </c>
      <c r="AC54" s="127" t="s">
        <v>121</v>
      </c>
      <c r="AD54" s="127" t="s">
        <v>122</v>
      </c>
      <c r="AE54" s="128" t="s">
        <v>123</v>
      </c>
      <c r="AF54" s="126" t="s">
        <v>124</v>
      </c>
      <c r="AG54" s="127" t="s">
        <v>125</v>
      </c>
      <c r="AH54" s="127" t="s">
        <v>126</v>
      </c>
      <c r="AI54" s="127" t="s">
        <v>127</v>
      </c>
      <c r="AJ54" s="128" t="s">
        <v>131</v>
      </c>
      <c r="AK54" s="165"/>
      <c r="AL54" s="142" t="s">
        <v>135</v>
      </c>
    </row>
    <row r="55" spans="2:38" ht="15.75" x14ac:dyDescent="0.25">
      <c r="B55" s="108">
        <v>1</v>
      </c>
      <c r="C55" s="112" t="s">
        <v>24</v>
      </c>
      <c r="D55" s="117">
        <v>8</v>
      </c>
      <c r="E55" s="118">
        <v>13</v>
      </c>
      <c r="F55" s="118">
        <v>9</v>
      </c>
      <c r="G55" s="118">
        <v>28</v>
      </c>
      <c r="H55" s="118">
        <v>32</v>
      </c>
      <c r="I55" s="119">
        <v>-4</v>
      </c>
      <c r="J55" s="117">
        <v>6</v>
      </c>
      <c r="K55" s="118">
        <v>5</v>
      </c>
      <c r="L55" s="118">
        <v>4</v>
      </c>
      <c r="M55" s="118">
        <v>18</v>
      </c>
      <c r="N55" s="118">
        <v>18</v>
      </c>
      <c r="O55" s="119">
        <v>0</v>
      </c>
      <c r="P55" s="120">
        <v>2</v>
      </c>
      <c r="Q55" s="121">
        <v>8</v>
      </c>
      <c r="R55" s="121">
        <v>5</v>
      </c>
      <c r="S55" s="121">
        <v>10</v>
      </c>
      <c r="T55" s="121">
        <v>14</v>
      </c>
      <c r="U55" s="122">
        <v>-4</v>
      </c>
      <c r="V55" s="53">
        <f t="shared" ref="V55:V70" si="41">G55/SUM(D55:F55)</f>
        <v>0.93333333333333335</v>
      </c>
      <c r="W55" s="54">
        <f t="shared" ref="W55:W70" si="42">H55/SUM(D55:F55)</f>
        <v>1.0666666666666667</v>
      </c>
      <c r="X55" s="54">
        <f t="shared" ref="X55:X70" si="43">M55/SUM(J55:L55)</f>
        <v>1.2</v>
      </c>
      <c r="Y55" s="54">
        <f t="shared" ref="Y55:Y70" si="44">N55/SUM(J55:L55)</f>
        <v>1.2</v>
      </c>
      <c r="Z55" s="54">
        <f t="shared" ref="Z55:Z70" si="45">S55/SUM(P55:R55)</f>
        <v>0.66666666666666663</v>
      </c>
      <c r="AA55" s="123">
        <f t="shared" ref="AA55:AA61" si="46">T55/SUM(P55:R55)</f>
        <v>0.93333333333333335</v>
      </c>
      <c r="AB55" s="120">
        <v>75</v>
      </c>
      <c r="AC55" s="54">
        <f t="shared" ref="AC55:AC70" si="47">AB55/SUM(D55:F55)</f>
        <v>2.5</v>
      </c>
      <c r="AD55" s="121">
        <v>5</v>
      </c>
      <c r="AE55" s="82">
        <f t="shared" ref="AE55:AE70" si="48">AD55/SUM(D55:F55)</f>
        <v>0.16666666666666666</v>
      </c>
      <c r="AF55" s="117">
        <v>12.03</v>
      </c>
      <c r="AG55" s="118">
        <v>3.63</v>
      </c>
      <c r="AH55" s="118">
        <v>4.04</v>
      </c>
      <c r="AI55" s="124">
        <f t="shared" ref="AI55:AI70" si="49">AG55/AF55</f>
        <v>0.30174563591022446</v>
      </c>
      <c r="AJ55" s="125">
        <f>AI55/AH55</f>
        <v>7.4689513839164473E-2</v>
      </c>
      <c r="AK55" s="165"/>
      <c r="AL55" s="143">
        <f>(I55*3)+(D55*9)+(F55*(-3))+(V55*30)+(W55*(-15)+(AB55*(-0.3))+(AD55*(-3))+(AJ55*60))</f>
        <v>11.981370830349867</v>
      </c>
    </row>
    <row r="56" spans="2:38" ht="15.75" x14ac:dyDescent="0.25">
      <c r="B56" s="110">
        <v>2</v>
      </c>
      <c r="C56" s="113" t="s">
        <v>37</v>
      </c>
      <c r="D56" s="67">
        <v>10</v>
      </c>
      <c r="E56" s="73">
        <v>7</v>
      </c>
      <c r="F56" s="73">
        <v>13</v>
      </c>
      <c r="G56" s="73">
        <v>31</v>
      </c>
      <c r="H56" s="73">
        <v>33</v>
      </c>
      <c r="I56" s="74">
        <v>-2</v>
      </c>
      <c r="J56" s="67">
        <v>6</v>
      </c>
      <c r="K56" s="73">
        <v>3</v>
      </c>
      <c r="L56" s="73">
        <v>6</v>
      </c>
      <c r="M56" s="73">
        <v>22</v>
      </c>
      <c r="N56" s="73">
        <v>20</v>
      </c>
      <c r="O56" s="74">
        <v>2</v>
      </c>
      <c r="P56" s="98">
        <v>4</v>
      </c>
      <c r="Q56" s="99">
        <v>4</v>
      </c>
      <c r="R56" s="99">
        <v>7</v>
      </c>
      <c r="S56" s="99">
        <v>9</v>
      </c>
      <c r="T56" s="99">
        <v>13</v>
      </c>
      <c r="U56" s="100">
        <v>-4</v>
      </c>
      <c r="V56" s="23">
        <f t="shared" si="41"/>
        <v>1.0333333333333334</v>
      </c>
      <c r="W56" s="24">
        <f t="shared" si="42"/>
        <v>1.1000000000000001</v>
      </c>
      <c r="X56" s="24">
        <f t="shared" si="43"/>
        <v>1.4666666666666666</v>
      </c>
      <c r="Y56" s="24">
        <f t="shared" si="44"/>
        <v>1.3333333333333333</v>
      </c>
      <c r="Z56" s="24">
        <f t="shared" si="45"/>
        <v>0.6</v>
      </c>
      <c r="AA56" s="46">
        <f t="shared" si="46"/>
        <v>0.8666666666666667</v>
      </c>
      <c r="AB56" s="98">
        <v>65</v>
      </c>
      <c r="AC56" s="24">
        <f t="shared" si="47"/>
        <v>2.1666666666666665</v>
      </c>
      <c r="AD56" s="99">
        <v>0</v>
      </c>
      <c r="AE56" s="78">
        <f t="shared" si="48"/>
        <v>0</v>
      </c>
      <c r="AF56" s="67">
        <v>14.1</v>
      </c>
      <c r="AG56" s="73">
        <v>4.8</v>
      </c>
      <c r="AH56" s="73">
        <v>4.6500000000000004</v>
      </c>
      <c r="AI56" s="31">
        <f t="shared" si="49"/>
        <v>0.34042553191489361</v>
      </c>
      <c r="AJ56" s="72">
        <f t="shared" ref="AJ56:AJ70" si="50">AI56/AH56</f>
        <v>7.3209791809654534E-2</v>
      </c>
      <c r="AK56" s="165"/>
      <c r="AL56" s="136">
        <f t="shared" ref="AL56:AL70" si="51">(I56*3)+(D56*9)+(F56*(-3))+(V56*30)+(W56*(-15)+(AB56*(-0.3))+(AD56*(-3))+(AJ56*60))</f>
        <v>44.392587508579268</v>
      </c>
    </row>
    <row r="57" spans="2:38" ht="15.75" x14ac:dyDescent="0.25">
      <c r="B57" s="110">
        <v>3</v>
      </c>
      <c r="C57" s="113" t="s">
        <v>27</v>
      </c>
      <c r="D57" s="67">
        <v>10</v>
      </c>
      <c r="E57" s="73">
        <v>7</v>
      </c>
      <c r="F57" s="73">
        <v>13</v>
      </c>
      <c r="G57" s="73">
        <v>39</v>
      </c>
      <c r="H57" s="73">
        <v>48</v>
      </c>
      <c r="I57" s="74">
        <v>-9</v>
      </c>
      <c r="J57" s="67">
        <v>6</v>
      </c>
      <c r="K57" s="73">
        <v>5</v>
      </c>
      <c r="L57" s="73">
        <v>4</v>
      </c>
      <c r="M57" s="73">
        <v>23</v>
      </c>
      <c r="N57" s="73">
        <v>19</v>
      </c>
      <c r="O57" s="74">
        <v>4</v>
      </c>
      <c r="P57" s="98">
        <v>4</v>
      </c>
      <c r="Q57" s="99">
        <v>2</v>
      </c>
      <c r="R57" s="99">
        <v>9</v>
      </c>
      <c r="S57" s="99">
        <v>16</v>
      </c>
      <c r="T57" s="99">
        <v>29</v>
      </c>
      <c r="U57" s="100">
        <v>-13</v>
      </c>
      <c r="V57" s="23">
        <f t="shared" si="41"/>
        <v>1.3</v>
      </c>
      <c r="W57" s="24">
        <f t="shared" si="42"/>
        <v>1.6</v>
      </c>
      <c r="X57" s="24">
        <f t="shared" si="43"/>
        <v>1.5333333333333334</v>
      </c>
      <c r="Y57" s="24">
        <f t="shared" si="44"/>
        <v>1.2666666666666666</v>
      </c>
      <c r="Z57" s="24">
        <f t="shared" si="45"/>
        <v>1.0666666666666667</v>
      </c>
      <c r="AA57" s="46">
        <f t="shared" si="46"/>
        <v>1.9333333333333333</v>
      </c>
      <c r="AB57" s="98">
        <v>69</v>
      </c>
      <c r="AC57" s="24">
        <f t="shared" si="47"/>
        <v>2.2999999999999998</v>
      </c>
      <c r="AD57" s="99">
        <v>5</v>
      </c>
      <c r="AE57" s="78">
        <f t="shared" si="48"/>
        <v>0.16666666666666666</v>
      </c>
      <c r="AF57" s="67">
        <v>11.53</v>
      </c>
      <c r="AG57" s="73">
        <v>4.2</v>
      </c>
      <c r="AH57" s="73">
        <v>3.23</v>
      </c>
      <c r="AI57" s="31">
        <f t="shared" si="49"/>
        <v>0.36426712922810062</v>
      </c>
      <c r="AJ57" s="72">
        <f t="shared" si="50"/>
        <v>0.11277620099941196</v>
      </c>
      <c r="AK57" s="165"/>
      <c r="AL57" s="136">
        <f t="shared" si="51"/>
        <v>10.066572059964713</v>
      </c>
    </row>
    <row r="58" spans="2:38" ht="15.75" x14ac:dyDescent="0.25">
      <c r="B58" s="110">
        <v>4</v>
      </c>
      <c r="C58" s="113" t="s">
        <v>25</v>
      </c>
      <c r="D58" s="67">
        <v>9</v>
      </c>
      <c r="E58" s="73">
        <v>10</v>
      </c>
      <c r="F58" s="73">
        <v>11</v>
      </c>
      <c r="G58" s="73">
        <v>39</v>
      </c>
      <c r="H58" s="73">
        <v>38</v>
      </c>
      <c r="I58" s="74">
        <v>1</v>
      </c>
      <c r="J58" s="67">
        <v>4</v>
      </c>
      <c r="K58" s="73">
        <v>7</v>
      </c>
      <c r="L58" s="73">
        <v>4</v>
      </c>
      <c r="M58" s="73">
        <v>19</v>
      </c>
      <c r="N58" s="73">
        <v>17</v>
      </c>
      <c r="O58" s="74">
        <v>2</v>
      </c>
      <c r="P58" s="98">
        <v>5</v>
      </c>
      <c r="Q58" s="99">
        <v>3</v>
      </c>
      <c r="R58" s="99">
        <v>7</v>
      </c>
      <c r="S58" s="99">
        <v>20</v>
      </c>
      <c r="T58" s="99">
        <v>21</v>
      </c>
      <c r="U58" s="100">
        <v>-1</v>
      </c>
      <c r="V58" s="23">
        <f t="shared" si="41"/>
        <v>1.3</v>
      </c>
      <c r="W58" s="24">
        <f t="shared" si="42"/>
        <v>1.2666666666666666</v>
      </c>
      <c r="X58" s="24">
        <f t="shared" si="43"/>
        <v>1.2666666666666666</v>
      </c>
      <c r="Y58" s="24">
        <f t="shared" si="44"/>
        <v>1.1333333333333333</v>
      </c>
      <c r="Z58" s="24">
        <f t="shared" si="45"/>
        <v>1.3333333333333333</v>
      </c>
      <c r="AA58" s="46">
        <f t="shared" si="46"/>
        <v>1.4</v>
      </c>
      <c r="AB58" s="98">
        <v>53</v>
      </c>
      <c r="AC58" s="24">
        <f t="shared" si="47"/>
        <v>1.7666666666666666</v>
      </c>
      <c r="AD58" s="99">
        <v>0</v>
      </c>
      <c r="AE58" s="78">
        <f t="shared" si="48"/>
        <v>0</v>
      </c>
      <c r="AF58" s="67">
        <v>15.6</v>
      </c>
      <c r="AG58" s="73">
        <v>4.97</v>
      </c>
      <c r="AH58" s="73">
        <v>4.03</v>
      </c>
      <c r="AI58" s="31">
        <f t="shared" si="49"/>
        <v>0.31858974358974357</v>
      </c>
      <c r="AJ58" s="72">
        <f t="shared" si="50"/>
        <v>7.9054526945345788E-2</v>
      </c>
      <c r="AK58" s="165"/>
      <c r="AL58" s="136">
        <f t="shared" si="51"/>
        <v>59.843271616720749</v>
      </c>
    </row>
    <row r="59" spans="2:38" ht="15.75" x14ac:dyDescent="0.25">
      <c r="B59" s="110">
        <v>5</v>
      </c>
      <c r="C59" s="113" t="s">
        <v>23</v>
      </c>
      <c r="D59" s="67">
        <v>12</v>
      </c>
      <c r="E59" s="73">
        <v>6</v>
      </c>
      <c r="F59" s="73">
        <v>12</v>
      </c>
      <c r="G59" s="73">
        <v>40</v>
      </c>
      <c r="H59" s="73">
        <v>37</v>
      </c>
      <c r="I59" s="74">
        <v>3</v>
      </c>
      <c r="J59" s="67">
        <v>6</v>
      </c>
      <c r="K59" s="73">
        <v>3</v>
      </c>
      <c r="L59" s="73">
        <v>6</v>
      </c>
      <c r="M59" s="73">
        <v>23</v>
      </c>
      <c r="N59" s="73">
        <v>18</v>
      </c>
      <c r="O59" s="74">
        <v>5</v>
      </c>
      <c r="P59" s="98">
        <v>6</v>
      </c>
      <c r="Q59" s="99">
        <v>3</v>
      </c>
      <c r="R59" s="99">
        <v>6</v>
      </c>
      <c r="S59" s="99">
        <v>17</v>
      </c>
      <c r="T59" s="99">
        <v>19</v>
      </c>
      <c r="U59" s="100">
        <v>-2</v>
      </c>
      <c r="V59" s="23">
        <f t="shared" si="41"/>
        <v>1.3333333333333333</v>
      </c>
      <c r="W59" s="24">
        <f t="shared" si="42"/>
        <v>1.2333333333333334</v>
      </c>
      <c r="X59" s="24">
        <f t="shared" si="43"/>
        <v>1.5333333333333334</v>
      </c>
      <c r="Y59" s="24">
        <f t="shared" si="44"/>
        <v>1.2</v>
      </c>
      <c r="Z59" s="24">
        <f t="shared" si="45"/>
        <v>1.1333333333333333</v>
      </c>
      <c r="AA59" s="46">
        <f t="shared" si="46"/>
        <v>1.2666666666666666</v>
      </c>
      <c r="AB59" s="98">
        <v>82</v>
      </c>
      <c r="AC59" s="24">
        <f t="shared" si="47"/>
        <v>2.7333333333333334</v>
      </c>
      <c r="AD59" s="99">
        <v>5</v>
      </c>
      <c r="AE59" s="78">
        <f t="shared" si="48"/>
        <v>0.16666666666666666</v>
      </c>
      <c r="AF59" s="67">
        <v>13.07</v>
      </c>
      <c r="AG59" s="73">
        <v>4.03</v>
      </c>
      <c r="AH59" s="73">
        <v>3.18</v>
      </c>
      <c r="AI59" s="31">
        <f t="shared" si="49"/>
        <v>0.30833970925784238</v>
      </c>
      <c r="AJ59" s="72">
        <f t="shared" si="50"/>
        <v>9.6962172722591944E-2</v>
      </c>
      <c r="AK59" s="165"/>
      <c r="AL59" s="136">
        <f t="shared" si="51"/>
        <v>68.717730363355514</v>
      </c>
    </row>
    <row r="60" spans="2:38" ht="15.75" x14ac:dyDescent="0.25">
      <c r="B60" s="110">
        <v>6</v>
      </c>
      <c r="C60" s="113" t="s">
        <v>26</v>
      </c>
      <c r="D60" s="67">
        <v>19</v>
      </c>
      <c r="E60" s="73">
        <v>7</v>
      </c>
      <c r="F60" s="73">
        <v>4</v>
      </c>
      <c r="G60" s="73">
        <v>48</v>
      </c>
      <c r="H60" s="73">
        <v>24</v>
      </c>
      <c r="I60" s="74">
        <v>24</v>
      </c>
      <c r="J60" s="67">
        <v>9</v>
      </c>
      <c r="K60" s="73">
        <v>3</v>
      </c>
      <c r="L60" s="73">
        <v>3</v>
      </c>
      <c r="M60" s="73">
        <v>29</v>
      </c>
      <c r="N60" s="73">
        <v>19</v>
      </c>
      <c r="O60" s="74">
        <v>10</v>
      </c>
      <c r="P60" s="98">
        <v>10</v>
      </c>
      <c r="Q60" s="99">
        <v>4</v>
      </c>
      <c r="R60" s="99">
        <v>1</v>
      </c>
      <c r="S60" s="99">
        <v>19</v>
      </c>
      <c r="T60" s="99">
        <v>5</v>
      </c>
      <c r="U60" s="100">
        <v>14</v>
      </c>
      <c r="V60" s="23">
        <f t="shared" si="41"/>
        <v>1.6</v>
      </c>
      <c r="W60" s="24">
        <f t="shared" si="42"/>
        <v>0.8</v>
      </c>
      <c r="X60" s="24">
        <f t="shared" si="43"/>
        <v>1.9333333333333333</v>
      </c>
      <c r="Y60" s="24">
        <f t="shared" si="44"/>
        <v>1.2666666666666666</v>
      </c>
      <c r="Z60" s="24">
        <f t="shared" si="45"/>
        <v>1.2666666666666666</v>
      </c>
      <c r="AA60" s="46">
        <f t="shared" si="46"/>
        <v>0.33333333333333331</v>
      </c>
      <c r="AB60" s="98">
        <v>55</v>
      </c>
      <c r="AC60" s="24">
        <f t="shared" si="47"/>
        <v>1.8333333333333333</v>
      </c>
      <c r="AD60" s="99">
        <v>1</v>
      </c>
      <c r="AE60" s="78">
        <f t="shared" si="48"/>
        <v>3.3333333333333333E-2</v>
      </c>
      <c r="AF60" s="67">
        <v>15.33</v>
      </c>
      <c r="AG60" s="73">
        <v>5.23</v>
      </c>
      <c r="AH60" s="73">
        <v>3.27</v>
      </c>
      <c r="AI60" s="31">
        <f t="shared" si="49"/>
        <v>0.34116112198303983</v>
      </c>
      <c r="AJ60" s="72">
        <f t="shared" si="50"/>
        <v>0.10433061834343725</v>
      </c>
      <c r="AK60" s="165"/>
      <c r="AL60" s="136">
        <f t="shared" si="51"/>
        <v>253.75983710060623</v>
      </c>
    </row>
    <row r="61" spans="2:38" ht="15.75" x14ac:dyDescent="0.25">
      <c r="B61" s="110">
        <v>7</v>
      </c>
      <c r="C61" s="113" t="s">
        <v>22</v>
      </c>
      <c r="D61" s="67">
        <v>11</v>
      </c>
      <c r="E61" s="73">
        <v>9</v>
      </c>
      <c r="F61" s="73">
        <v>10</v>
      </c>
      <c r="G61" s="73">
        <v>39</v>
      </c>
      <c r="H61" s="73">
        <v>32</v>
      </c>
      <c r="I61" s="74">
        <v>7</v>
      </c>
      <c r="J61" s="67">
        <v>6</v>
      </c>
      <c r="K61" s="73">
        <v>3</v>
      </c>
      <c r="L61" s="73">
        <v>6</v>
      </c>
      <c r="M61" s="73">
        <v>18</v>
      </c>
      <c r="N61" s="73">
        <v>15</v>
      </c>
      <c r="O61" s="74">
        <v>3</v>
      </c>
      <c r="P61" s="98">
        <v>5</v>
      </c>
      <c r="Q61" s="99">
        <v>6</v>
      </c>
      <c r="R61" s="99">
        <v>4</v>
      </c>
      <c r="S61" s="99">
        <v>21</v>
      </c>
      <c r="T61" s="99">
        <v>17</v>
      </c>
      <c r="U61" s="100">
        <v>4</v>
      </c>
      <c r="V61" s="23">
        <f t="shared" si="41"/>
        <v>1.3</v>
      </c>
      <c r="W61" s="24">
        <f t="shared" si="42"/>
        <v>1.0666666666666667</v>
      </c>
      <c r="X61" s="24">
        <f t="shared" si="43"/>
        <v>1.2</v>
      </c>
      <c r="Y61" s="24">
        <f t="shared" si="44"/>
        <v>1</v>
      </c>
      <c r="Z61" s="24">
        <f t="shared" si="45"/>
        <v>1.4</v>
      </c>
      <c r="AA61" s="46">
        <f t="shared" si="46"/>
        <v>1.1333333333333333</v>
      </c>
      <c r="AB61" s="98">
        <v>54</v>
      </c>
      <c r="AC61" s="24">
        <f t="shared" si="47"/>
        <v>1.8</v>
      </c>
      <c r="AD61" s="99">
        <v>0</v>
      </c>
      <c r="AE61" s="78">
        <f t="shared" si="48"/>
        <v>0</v>
      </c>
      <c r="AF61" s="67">
        <v>13.13</v>
      </c>
      <c r="AG61" s="73">
        <v>4.37</v>
      </c>
      <c r="AH61" s="73">
        <v>3.45</v>
      </c>
      <c r="AI61" s="31">
        <f t="shared" si="49"/>
        <v>0.33282559025133279</v>
      </c>
      <c r="AJ61" s="72">
        <f t="shared" si="50"/>
        <v>9.6471185580096458E-2</v>
      </c>
      <c r="AK61" s="165"/>
      <c r="AL61" s="136">
        <f t="shared" si="51"/>
        <v>102.58827113480578</v>
      </c>
    </row>
    <row r="62" spans="2:38" ht="15.75" x14ac:dyDescent="0.25">
      <c r="B62" s="110">
        <v>8</v>
      </c>
      <c r="C62" s="113" t="s">
        <v>92</v>
      </c>
      <c r="D62" s="67">
        <v>6</v>
      </c>
      <c r="E62" s="73">
        <v>7</v>
      </c>
      <c r="F62" s="73">
        <v>17</v>
      </c>
      <c r="G62" s="73">
        <v>29</v>
      </c>
      <c r="H62" s="73">
        <v>60</v>
      </c>
      <c r="I62" s="74">
        <v>-31</v>
      </c>
      <c r="J62" s="67">
        <v>6</v>
      </c>
      <c r="K62" s="73">
        <v>4</v>
      </c>
      <c r="L62" s="73">
        <v>5</v>
      </c>
      <c r="M62" s="73">
        <v>17</v>
      </c>
      <c r="N62" s="73">
        <v>23</v>
      </c>
      <c r="O62" s="74">
        <v>-6</v>
      </c>
      <c r="P62" s="98">
        <v>0</v>
      </c>
      <c r="Q62" s="99">
        <v>3</v>
      </c>
      <c r="R62" s="99">
        <v>12</v>
      </c>
      <c r="S62" s="99">
        <v>12</v>
      </c>
      <c r="T62" s="99">
        <v>37</v>
      </c>
      <c r="U62" s="100">
        <v>-25</v>
      </c>
      <c r="V62" s="23">
        <f t="shared" si="41"/>
        <v>0.96666666666666667</v>
      </c>
      <c r="W62" s="24">
        <f t="shared" si="42"/>
        <v>2</v>
      </c>
      <c r="X62" s="24">
        <f t="shared" si="43"/>
        <v>1.1333333333333333</v>
      </c>
      <c r="Y62" s="24">
        <f t="shared" si="44"/>
        <v>1.5333333333333334</v>
      </c>
      <c r="Z62" s="24">
        <f t="shared" si="45"/>
        <v>0.8</v>
      </c>
      <c r="AA62" s="46">
        <v>1</v>
      </c>
      <c r="AB62" s="98">
        <v>64</v>
      </c>
      <c r="AC62" s="24">
        <f t="shared" si="47"/>
        <v>2.1333333333333333</v>
      </c>
      <c r="AD62" s="99">
        <v>4</v>
      </c>
      <c r="AE62" s="78">
        <f t="shared" si="48"/>
        <v>0.13333333333333333</v>
      </c>
      <c r="AF62" s="67">
        <v>11.4</v>
      </c>
      <c r="AG62" s="73">
        <v>3.5</v>
      </c>
      <c r="AH62" s="73">
        <v>3.75</v>
      </c>
      <c r="AI62" s="31">
        <f t="shared" si="49"/>
        <v>0.30701754385964913</v>
      </c>
      <c r="AJ62" s="72">
        <f t="shared" si="50"/>
        <v>8.1871345029239775E-2</v>
      </c>
      <c r="AK62" s="165"/>
      <c r="AL62" s="136">
        <f t="shared" si="51"/>
        <v>-117.28771929824562</v>
      </c>
    </row>
    <row r="63" spans="2:38" ht="15.75" x14ac:dyDescent="0.25">
      <c r="B63" s="110">
        <v>9</v>
      </c>
      <c r="C63" s="113" t="s">
        <v>28</v>
      </c>
      <c r="D63" s="67">
        <v>15</v>
      </c>
      <c r="E63" s="73">
        <v>7</v>
      </c>
      <c r="F63" s="73">
        <v>8</v>
      </c>
      <c r="G63" s="73">
        <v>36</v>
      </c>
      <c r="H63" s="73">
        <v>23</v>
      </c>
      <c r="I63" s="74">
        <v>13</v>
      </c>
      <c r="J63" s="67">
        <v>8</v>
      </c>
      <c r="K63" s="73">
        <v>5</v>
      </c>
      <c r="L63" s="73">
        <v>2</v>
      </c>
      <c r="M63" s="73">
        <v>17</v>
      </c>
      <c r="N63" s="73">
        <v>8</v>
      </c>
      <c r="O63" s="74">
        <v>9</v>
      </c>
      <c r="P63" s="98">
        <v>7</v>
      </c>
      <c r="Q63" s="99">
        <v>2</v>
      </c>
      <c r="R63" s="99">
        <v>6</v>
      </c>
      <c r="S63" s="99">
        <v>19</v>
      </c>
      <c r="T63" s="99">
        <v>15</v>
      </c>
      <c r="U63" s="100">
        <v>4</v>
      </c>
      <c r="V63" s="23">
        <f t="shared" si="41"/>
        <v>1.2</v>
      </c>
      <c r="W63" s="24">
        <f t="shared" si="42"/>
        <v>0.76666666666666672</v>
      </c>
      <c r="X63" s="24">
        <f t="shared" si="43"/>
        <v>1.1333333333333333</v>
      </c>
      <c r="Y63" s="24">
        <f t="shared" si="44"/>
        <v>0.53333333333333333</v>
      </c>
      <c r="Z63" s="24">
        <f t="shared" si="45"/>
        <v>1.2666666666666666</v>
      </c>
      <c r="AA63" s="46">
        <f t="shared" ref="AA63:AA70" si="52">T63/SUM(P63:R63)</f>
        <v>1</v>
      </c>
      <c r="AB63" s="98">
        <v>62</v>
      </c>
      <c r="AC63" s="24">
        <f t="shared" si="47"/>
        <v>2.0666666666666669</v>
      </c>
      <c r="AD63" s="99">
        <v>2</v>
      </c>
      <c r="AE63" s="78">
        <f t="shared" si="48"/>
        <v>6.6666666666666666E-2</v>
      </c>
      <c r="AF63" s="67">
        <v>12.93</v>
      </c>
      <c r="AG63" s="73">
        <v>4.5</v>
      </c>
      <c r="AH63" s="73">
        <v>4.09</v>
      </c>
      <c r="AI63" s="31">
        <f t="shared" si="49"/>
        <v>0.3480278422273782</v>
      </c>
      <c r="AJ63" s="72">
        <f t="shared" si="50"/>
        <v>8.5092381962684163E-2</v>
      </c>
      <c r="AK63" s="165"/>
      <c r="AL63" s="136">
        <f t="shared" si="51"/>
        <v>155.00554291776106</v>
      </c>
    </row>
    <row r="64" spans="2:38" ht="31.5" x14ac:dyDescent="0.25">
      <c r="B64" s="110">
        <v>10</v>
      </c>
      <c r="C64" s="113" t="s">
        <v>88</v>
      </c>
      <c r="D64" s="67">
        <v>17</v>
      </c>
      <c r="E64" s="73">
        <v>8</v>
      </c>
      <c r="F64" s="73">
        <v>5</v>
      </c>
      <c r="G64" s="73">
        <v>46</v>
      </c>
      <c r="H64" s="73">
        <v>25</v>
      </c>
      <c r="I64" s="74">
        <v>21</v>
      </c>
      <c r="J64" s="67">
        <v>9</v>
      </c>
      <c r="K64" s="73">
        <v>3</v>
      </c>
      <c r="L64" s="73">
        <v>3</v>
      </c>
      <c r="M64" s="73">
        <v>19</v>
      </c>
      <c r="N64" s="73">
        <v>9</v>
      </c>
      <c r="O64" s="74">
        <v>10</v>
      </c>
      <c r="P64" s="98">
        <v>8</v>
      </c>
      <c r="Q64" s="99">
        <v>5</v>
      </c>
      <c r="R64" s="99">
        <v>2</v>
      </c>
      <c r="S64" s="99">
        <v>27</v>
      </c>
      <c r="T64" s="99">
        <v>16</v>
      </c>
      <c r="U64" s="100">
        <v>11</v>
      </c>
      <c r="V64" s="23">
        <f t="shared" si="41"/>
        <v>1.5333333333333334</v>
      </c>
      <c r="W64" s="24">
        <f t="shared" si="42"/>
        <v>0.83333333333333337</v>
      </c>
      <c r="X64" s="24">
        <f t="shared" si="43"/>
        <v>1.2666666666666666</v>
      </c>
      <c r="Y64" s="24">
        <f t="shared" si="44"/>
        <v>0.6</v>
      </c>
      <c r="Z64" s="24">
        <f t="shared" si="45"/>
        <v>1.8</v>
      </c>
      <c r="AA64" s="46">
        <f t="shared" si="52"/>
        <v>1.0666666666666667</v>
      </c>
      <c r="AB64" s="98">
        <v>58</v>
      </c>
      <c r="AC64" s="24">
        <f t="shared" si="47"/>
        <v>1.9333333333333333</v>
      </c>
      <c r="AD64" s="99">
        <v>2</v>
      </c>
      <c r="AE64" s="78">
        <f t="shared" si="48"/>
        <v>6.6666666666666666E-2</v>
      </c>
      <c r="AF64" s="67">
        <v>13.1</v>
      </c>
      <c r="AG64" s="73">
        <v>5.03</v>
      </c>
      <c r="AH64" s="73">
        <v>3.43</v>
      </c>
      <c r="AI64" s="31">
        <f t="shared" si="49"/>
        <v>0.38396946564885498</v>
      </c>
      <c r="AJ64" s="72">
        <f t="shared" si="50"/>
        <v>0.11194445062648832</v>
      </c>
      <c r="AK64" s="165"/>
      <c r="AL64" s="136">
        <f t="shared" si="51"/>
        <v>217.8166670375893</v>
      </c>
    </row>
    <row r="65" spans="2:38" ht="15.75" x14ac:dyDescent="0.25">
      <c r="B65" s="110">
        <v>11</v>
      </c>
      <c r="C65" s="113" t="s">
        <v>93</v>
      </c>
      <c r="D65" s="67">
        <v>6</v>
      </c>
      <c r="E65" s="73">
        <v>11</v>
      </c>
      <c r="F65" s="73">
        <v>13</v>
      </c>
      <c r="G65" s="73">
        <v>31</v>
      </c>
      <c r="H65" s="73">
        <v>47</v>
      </c>
      <c r="I65" s="74">
        <v>-16</v>
      </c>
      <c r="J65" s="67">
        <v>4</v>
      </c>
      <c r="K65" s="73">
        <v>5</v>
      </c>
      <c r="L65" s="73">
        <v>6</v>
      </c>
      <c r="M65" s="73">
        <v>12</v>
      </c>
      <c r="N65" s="73">
        <v>20</v>
      </c>
      <c r="O65" s="74">
        <v>-8</v>
      </c>
      <c r="P65" s="98">
        <v>2</v>
      </c>
      <c r="Q65" s="99">
        <v>6</v>
      </c>
      <c r="R65" s="99">
        <v>7</v>
      </c>
      <c r="S65" s="99">
        <v>19</v>
      </c>
      <c r="T65" s="99">
        <v>27</v>
      </c>
      <c r="U65" s="100">
        <v>-8</v>
      </c>
      <c r="V65" s="23">
        <f t="shared" si="41"/>
        <v>1.0333333333333334</v>
      </c>
      <c r="W65" s="24">
        <f t="shared" si="42"/>
        <v>1.5666666666666667</v>
      </c>
      <c r="X65" s="24">
        <f t="shared" si="43"/>
        <v>0.8</v>
      </c>
      <c r="Y65" s="24">
        <f t="shared" si="44"/>
        <v>1.3333333333333333</v>
      </c>
      <c r="Z65" s="24">
        <f t="shared" si="45"/>
        <v>1.2666666666666666</v>
      </c>
      <c r="AA65" s="46">
        <f t="shared" si="52"/>
        <v>1.8</v>
      </c>
      <c r="AB65" s="98">
        <v>64</v>
      </c>
      <c r="AC65" s="24">
        <f t="shared" si="47"/>
        <v>2.1333333333333333</v>
      </c>
      <c r="AD65" s="99">
        <v>2</v>
      </c>
      <c r="AE65" s="78">
        <f t="shared" si="48"/>
        <v>6.6666666666666666E-2</v>
      </c>
      <c r="AF65" s="67">
        <v>11.9</v>
      </c>
      <c r="AG65" s="73">
        <v>4.53</v>
      </c>
      <c r="AH65" s="73">
        <v>4.53</v>
      </c>
      <c r="AI65" s="31">
        <f t="shared" si="49"/>
        <v>0.38067226890756306</v>
      </c>
      <c r="AJ65" s="72">
        <f t="shared" si="50"/>
        <v>8.4033613445378158E-2</v>
      </c>
      <c r="AK65" s="165"/>
      <c r="AL65" s="136">
        <f t="shared" si="51"/>
        <v>-45.657983193277303</v>
      </c>
    </row>
    <row r="66" spans="2:38" ht="15.75" x14ac:dyDescent="0.25">
      <c r="B66" s="110">
        <v>12</v>
      </c>
      <c r="C66" s="113" t="s">
        <v>94</v>
      </c>
      <c r="D66" s="67">
        <v>13</v>
      </c>
      <c r="E66" s="73">
        <v>4</v>
      </c>
      <c r="F66" s="73">
        <v>13</v>
      </c>
      <c r="G66" s="73">
        <v>33</v>
      </c>
      <c r="H66" s="73">
        <v>32</v>
      </c>
      <c r="I66" s="74">
        <v>1</v>
      </c>
      <c r="J66" s="67">
        <v>6</v>
      </c>
      <c r="K66" s="73">
        <v>2</v>
      </c>
      <c r="L66" s="73">
        <v>7</v>
      </c>
      <c r="M66" s="73">
        <v>14</v>
      </c>
      <c r="N66" s="73">
        <v>15</v>
      </c>
      <c r="O66" s="74">
        <v>-1</v>
      </c>
      <c r="P66" s="98">
        <v>7</v>
      </c>
      <c r="Q66" s="99">
        <v>2</v>
      </c>
      <c r="R66" s="99">
        <v>6</v>
      </c>
      <c r="S66" s="99">
        <v>19</v>
      </c>
      <c r="T66" s="99">
        <v>17</v>
      </c>
      <c r="U66" s="100">
        <v>2</v>
      </c>
      <c r="V66" s="23">
        <f t="shared" si="41"/>
        <v>1.1000000000000001</v>
      </c>
      <c r="W66" s="24">
        <f t="shared" si="42"/>
        <v>1.0666666666666667</v>
      </c>
      <c r="X66" s="24">
        <f t="shared" si="43"/>
        <v>0.93333333333333335</v>
      </c>
      <c r="Y66" s="24">
        <f t="shared" si="44"/>
        <v>1</v>
      </c>
      <c r="Z66" s="24">
        <f t="shared" si="45"/>
        <v>1.2666666666666666</v>
      </c>
      <c r="AA66" s="46">
        <f t="shared" si="52"/>
        <v>1.1333333333333333</v>
      </c>
      <c r="AB66" s="98">
        <v>55</v>
      </c>
      <c r="AC66" s="24">
        <f t="shared" si="47"/>
        <v>1.8333333333333333</v>
      </c>
      <c r="AD66" s="99">
        <v>3</v>
      </c>
      <c r="AE66" s="78">
        <f t="shared" si="48"/>
        <v>0.1</v>
      </c>
      <c r="AF66" s="67">
        <v>12.07</v>
      </c>
      <c r="AG66" s="73">
        <v>4.13</v>
      </c>
      <c r="AH66" s="73">
        <v>3.44</v>
      </c>
      <c r="AI66" s="31">
        <f t="shared" si="49"/>
        <v>0.3421706710853355</v>
      </c>
      <c r="AJ66" s="72">
        <f t="shared" si="50"/>
        <v>9.9468218338760322E-2</v>
      </c>
      <c r="AK66" s="165"/>
      <c r="AL66" s="136">
        <f t="shared" si="51"/>
        <v>78.468093100325618</v>
      </c>
    </row>
    <row r="67" spans="2:38" ht="15.75" x14ac:dyDescent="0.25">
      <c r="B67" s="110">
        <v>13</v>
      </c>
      <c r="C67" s="113" t="s">
        <v>29</v>
      </c>
      <c r="D67" s="67">
        <v>8</v>
      </c>
      <c r="E67" s="73">
        <v>9</v>
      </c>
      <c r="F67" s="73">
        <v>13</v>
      </c>
      <c r="G67" s="73">
        <v>39</v>
      </c>
      <c r="H67" s="73">
        <v>42</v>
      </c>
      <c r="I67" s="74">
        <v>-3</v>
      </c>
      <c r="J67" s="67">
        <v>4</v>
      </c>
      <c r="K67" s="73">
        <v>2</v>
      </c>
      <c r="L67" s="73">
        <v>9</v>
      </c>
      <c r="M67" s="73">
        <v>19</v>
      </c>
      <c r="N67" s="73">
        <v>24</v>
      </c>
      <c r="O67" s="74">
        <v>-5</v>
      </c>
      <c r="P67" s="98">
        <v>4</v>
      </c>
      <c r="Q67" s="99">
        <v>7</v>
      </c>
      <c r="R67" s="99">
        <v>4</v>
      </c>
      <c r="S67" s="99">
        <v>20</v>
      </c>
      <c r="T67" s="99">
        <v>18</v>
      </c>
      <c r="U67" s="100">
        <v>2</v>
      </c>
      <c r="V67" s="23">
        <f t="shared" si="41"/>
        <v>1.3</v>
      </c>
      <c r="W67" s="24">
        <f t="shared" si="42"/>
        <v>1.4</v>
      </c>
      <c r="X67" s="24">
        <f t="shared" si="43"/>
        <v>1.2666666666666666</v>
      </c>
      <c r="Y67" s="24">
        <f t="shared" si="44"/>
        <v>1.6</v>
      </c>
      <c r="Z67" s="24">
        <f t="shared" si="45"/>
        <v>1.3333333333333333</v>
      </c>
      <c r="AA67" s="46">
        <f t="shared" si="52"/>
        <v>1.2</v>
      </c>
      <c r="AB67" s="98">
        <v>44</v>
      </c>
      <c r="AC67" s="24">
        <f t="shared" si="47"/>
        <v>1.4666666666666666</v>
      </c>
      <c r="AD67" s="99">
        <v>2</v>
      </c>
      <c r="AE67" s="78">
        <f t="shared" si="48"/>
        <v>6.6666666666666666E-2</v>
      </c>
      <c r="AF67" s="67">
        <v>10.07</v>
      </c>
      <c r="AG67" s="73">
        <v>3.13</v>
      </c>
      <c r="AH67" s="73">
        <v>2.85</v>
      </c>
      <c r="AI67" s="31">
        <f t="shared" si="49"/>
        <v>0.31082423038728896</v>
      </c>
      <c r="AJ67" s="72">
        <f t="shared" si="50"/>
        <v>0.10906113346922419</v>
      </c>
      <c r="AK67" s="165"/>
      <c r="AL67" s="136">
        <f t="shared" si="51"/>
        <v>29.34366800815345</v>
      </c>
    </row>
    <row r="68" spans="2:38" ht="15.75" x14ac:dyDescent="0.25">
      <c r="B68" s="110">
        <v>14</v>
      </c>
      <c r="C68" s="113" t="s">
        <v>36</v>
      </c>
      <c r="D68" s="67">
        <v>8</v>
      </c>
      <c r="E68" s="73">
        <v>9</v>
      </c>
      <c r="F68" s="73">
        <v>13</v>
      </c>
      <c r="G68" s="73">
        <v>37</v>
      </c>
      <c r="H68" s="73">
        <v>44</v>
      </c>
      <c r="I68" s="74">
        <v>-7</v>
      </c>
      <c r="J68" s="67">
        <v>4</v>
      </c>
      <c r="K68" s="73">
        <v>4</v>
      </c>
      <c r="L68" s="73">
        <v>7</v>
      </c>
      <c r="M68" s="73">
        <v>18</v>
      </c>
      <c r="N68" s="73">
        <v>19</v>
      </c>
      <c r="O68" s="74">
        <v>-1</v>
      </c>
      <c r="P68" s="98">
        <v>4</v>
      </c>
      <c r="Q68" s="99">
        <v>5</v>
      </c>
      <c r="R68" s="99">
        <v>6</v>
      </c>
      <c r="S68" s="99">
        <v>19</v>
      </c>
      <c r="T68" s="99">
        <v>25</v>
      </c>
      <c r="U68" s="100">
        <v>-6</v>
      </c>
      <c r="V68" s="23">
        <f t="shared" si="41"/>
        <v>1.2333333333333334</v>
      </c>
      <c r="W68" s="24">
        <f t="shared" si="42"/>
        <v>1.4666666666666666</v>
      </c>
      <c r="X68" s="24">
        <f t="shared" si="43"/>
        <v>1.2</v>
      </c>
      <c r="Y68" s="24">
        <f t="shared" si="44"/>
        <v>1.2666666666666666</v>
      </c>
      <c r="Z68" s="24">
        <f t="shared" si="45"/>
        <v>1.2666666666666666</v>
      </c>
      <c r="AA68" s="46">
        <f t="shared" si="52"/>
        <v>1.6666666666666667</v>
      </c>
      <c r="AB68" s="98">
        <v>79</v>
      </c>
      <c r="AC68" s="24">
        <f t="shared" si="47"/>
        <v>2.6333333333333333</v>
      </c>
      <c r="AD68" s="99">
        <v>1</v>
      </c>
      <c r="AE68" s="78">
        <f t="shared" si="48"/>
        <v>3.3333333333333333E-2</v>
      </c>
      <c r="AF68" s="67">
        <v>12.8</v>
      </c>
      <c r="AG68" s="73">
        <v>4.2</v>
      </c>
      <c r="AH68" s="73">
        <v>3.6</v>
      </c>
      <c r="AI68" s="31">
        <f t="shared" si="49"/>
        <v>0.328125</v>
      </c>
      <c r="AJ68" s="72">
        <f t="shared" si="50"/>
        <v>9.1145833333333329E-2</v>
      </c>
      <c r="AK68" s="165"/>
      <c r="AL68" s="136">
        <f t="shared" si="51"/>
        <v>5.7687499999999972</v>
      </c>
    </row>
    <row r="69" spans="2:38" ht="15.75" x14ac:dyDescent="0.25">
      <c r="B69" s="110">
        <v>15</v>
      </c>
      <c r="C69" s="113" t="s">
        <v>30</v>
      </c>
      <c r="D69" s="67">
        <v>11</v>
      </c>
      <c r="E69" s="73">
        <v>8</v>
      </c>
      <c r="F69" s="73">
        <v>11</v>
      </c>
      <c r="G69" s="73">
        <v>38</v>
      </c>
      <c r="H69" s="73">
        <v>40</v>
      </c>
      <c r="I69" s="74">
        <v>-2</v>
      </c>
      <c r="J69" s="67">
        <v>7</v>
      </c>
      <c r="K69" s="73">
        <v>5</v>
      </c>
      <c r="L69" s="73">
        <v>3</v>
      </c>
      <c r="M69" s="73">
        <v>24</v>
      </c>
      <c r="N69" s="73">
        <v>19</v>
      </c>
      <c r="O69" s="74">
        <v>5</v>
      </c>
      <c r="P69" s="98">
        <v>4</v>
      </c>
      <c r="Q69" s="99">
        <v>3</v>
      </c>
      <c r="R69" s="99">
        <v>8</v>
      </c>
      <c r="S69" s="99">
        <v>14</v>
      </c>
      <c r="T69" s="99">
        <v>21</v>
      </c>
      <c r="U69" s="100">
        <v>-7</v>
      </c>
      <c r="V69" s="23">
        <f t="shared" si="41"/>
        <v>1.2666666666666666</v>
      </c>
      <c r="W69" s="24">
        <f t="shared" si="42"/>
        <v>1.3333333333333333</v>
      </c>
      <c r="X69" s="24">
        <f t="shared" si="43"/>
        <v>1.6</v>
      </c>
      <c r="Y69" s="24">
        <f t="shared" si="44"/>
        <v>1.2666666666666666</v>
      </c>
      <c r="Z69" s="24">
        <f t="shared" si="45"/>
        <v>0.93333333333333335</v>
      </c>
      <c r="AA69" s="46">
        <f t="shared" si="52"/>
        <v>1.4</v>
      </c>
      <c r="AB69" s="98">
        <v>61</v>
      </c>
      <c r="AC69" s="24">
        <f t="shared" si="47"/>
        <v>2.0333333333333332</v>
      </c>
      <c r="AD69" s="99">
        <v>1</v>
      </c>
      <c r="AE69" s="78">
        <f t="shared" si="48"/>
        <v>3.3333333333333333E-2</v>
      </c>
      <c r="AF69" s="67">
        <v>10.5</v>
      </c>
      <c r="AG69" s="73">
        <v>4.07</v>
      </c>
      <c r="AH69" s="73">
        <v>3.39</v>
      </c>
      <c r="AI69" s="31">
        <f t="shared" si="49"/>
        <v>0.38761904761904764</v>
      </c>
      <c r="AJ69" s="72">
        <f t="shared" si="50"/>
        <v>0.11434190195252142</v>
      </c>
      <c r="AK69" s="165"/>
      <c r="AL69" s="136">
        <f t="shared" si="51"/>
        <v>63.560514117151286</v>
      </c>
    </row>
    <row r="70" spans="2:38" ht="16.5" thickBot="1" x14ac:dyDescent="0.3">
      <c r="B70" s="111">
        <v>16</v>
      </c>
      <c r="C70" s="114" t="s">
        <v>31</v>
      </c>
      <c r="D70" s="83">
        <v>11</v>
      </c>
      <c r="E70" s="84">
        <v>10</v>
      </c>
      <c r="F70" s="84">
        <v>9</v>
      </c>
      <c r="G70" s="84">
        <v>36</v>
      </c>
      <c r="H70" s="84">
        <v>32</v>
      </c>
      <c r="I70" s="85">
        <v>4</v>
      </c>
      <c r="J70" s="83">
        <v>7</v>
      </c>
      <c r="K70" s="84">
        <v>7</v>
      </c>
      <c r="L70" s="84">
        <v>1</v>
      </c>
      <c r="M70" s="84">
        <v>21</v>
      </c>
      <c r="N70" s="84">
        <v>13</v>
      </c>
      <c r="O70" s="85">
        <v>8</v>
      </c>
      <c r="P70" s="101">
        <v>4</v>
      </c>
      <c r="Q70" s="102">
        <v>3</v>
      </c>
      <c r="R70" s="102">
        <v>8</v>
      </c>
      <c r="S70" s="102">
        <v>15</v>
      </c>
      <c r="T70" s="102">
        <v>19</v>
      </c>
      <c r="U70" s="103">
        <v>-4</v>
      </c>
      <c r="V70" s="89">
        <f t="shared" si="41"/>
        <v>1.2</v>
      </c>
      <c r="W70" s="90">
        <f t="shared" si="42"/>
        <v>1.0666666666666667</v>
      </c>
      <c r="X70" s="90">
        <f t="shared" si="43"/>
        <v>1.4</v>
      </c>
      <c r="Y70" s="90">
        <f t="shared" si="44"/>
        <v>0.8666666666666667</v>
      </c>
      <c r="Z70" s="90">
        <f t="shared" si="45"/>
        <v>1</v>
      </c>
      <c r="AA70" s="104">
        <f t="shared" si="52"/>
        <v>1.2666666666666666</v>
      </c>
      <c r="AB70" s="101">
        <v>64</v>
      </c>
      <c r="AC70" s="90">
        <f t="shared" si="47"/>
        <v>2.1333333333333333</v>
      </c>
      <c r="AD70" s="102">
        <v>3</v>
      </c>
      <c r="AE70" s="93">
        <f t="shared" si="48"/>
        <v>0.1</v>
      </c>
      <c r="AF70" s="83">
        <v>11.87</v>
      </c>
      <c r="AG70" s="84">
        <v>3.97</v>
      </c>
      <c r="AH70" s="84">
        <v>3.22</v>
      </c>
      <c r="AI70" s="96">
        <f t="shared" si="49"/>
        <v>0.33445661331086779</v>
      </c>
      <c r="AJ70" s="97">
        <f t="shared" si="50"/>
        <v>0.10386851345058006</v>
      </c>
      <c r="AK70" s="166"/>
      <c r="AL70" s="136">
        <f t="shared" si="51"/>
        <v>82.032110807034798</v>
      </c>
    </row>
    <row r="77" spans="2:38" ht="15.75" thickBot="1" x14ac:dyDescent="0.3"/>
    <row r="78" spans="2:38" ht="15" customHeight="1" x14ac:dyDescent="0.25">
      <c r="D78" s="154" t="s">
        <v>1</v>
      </c>
      <c r="E78" s="155"/>
      <c r="F78" s="155"/>
      <c r="G78" s="155"/>
      <c r="H78" s="155"/>
      <c r="I78" s="156"/>
      <c r="J78" s="147" t="s">
        <v>2</v>
      </c>
      <c r="K78" s="148"/>
      <c r="L78" s="148"/>
      <c r="M78" s="148"/>
      <c r="N78" s="148"/>
      <c r="O78" s="160"/>
      <c r="P78" s="147" t="s">
        <v>15</v>
      </c>
      <c r="Q78" s="148"/>
      <c r="R78" s="148"/>
      <c r="S78" s="148"/>
      <c r="T78" s="148"/>
      <c r="U78" s="160"/>
      <c r="V78" s="147" t="s">
        <v>38</v>
      </c>
      <c r="W78" s="148"/>
      <c r="X78" s="148"/>
      <c r="Y78" s="148"/>
      <c r="Z78" s="148"/>
      <c r="AA78" s="160"/>
      <c r="AB78" s="147" t="s">
        <v>52</v>
      </c>
      <c r="AC78" s="148"/>
      <c r="AD78" s="148"/>
      <c r="AE78" s="160"/>
      <c r="AF78" s="147" t="s">
        <v>53</v>
      </c>
      <c r="AG78" s="148"/>
      <c r="AH78" s="148"/>
      <c r="AI78" s="148"/>
      <c r="AJ78" s="148"/>
      <c r="AK78" s="151" t="s">
        <v>136</v>
      </c>
    </row>
    <row r="79" spans="2:38" ht="15.75" thickBot="1" x14ac:dyDescent="0.3">
      <c r="D79" s="157"/>
      <c r="E79" s="158"/>
      <c r="F79" s="158"/>
      <c r="G79" s="158"/>
      <c r="H79" s="158"/>
      <c r="I79" s="159"/>
      <c r="J79" s="149"/>
      <c r="K79" s="150"/>
      <c r="L79" s="150"/>
      <c r="M79" s="150"/>
      <c r="N79" s="150"/>
      <c r="O79" s="161"/>
      <c r="P79" s="149"/>
      <c r="Q79" s="150"/>
      <c r="R79" s="150"/>
      <c r="S79" s="150"/>
      <c r="T79" s="150"/>
      <c r="U79" s="161"/>
      <c r="V79" s="149"/>
      <c r="W79" s="150"/>
      <c r="X79" s="150"/>
      <c r="Y79" s="150"/>
      <c r="Z79" s="150"/>
      <c r="AA79" s="161"/>
      <c r="AB79" s="149"/>
      <c r="AC79" s="150"/>
      <c r="AD79" s="150"/>
      <c r="AE79" s="161"/>
      <c r="AF79" s="149"/>
      <c r="AG79" s="150"/>
      <c r="AH79" s="150"/>
      <c r="AI79" s="150"/>
      <c r="AJ79" s="150"/>
      <c r="AK79" s="152"/>
    </row>
    <row r="80" spans="2:38" ht="21.75" thickBot="1" x14ac:dyDescent="0.4">
      <c r="B80" s="137" t="s">
        <v>138</v>
      </c>
      <c r="C80" s="138" t="s">
        <v>0</v>
      </c>
      <c r="D80" s="15" t="s">
        <v>139</v>
      </c>
      <c r="E80" s="16" t="s">
        <v>140</v>
      </c>
      <c r="F80" s="16" t="s">
        <v>141</v>
      </c>
      <c r="G80" s="16" t="s">
        <v>142</v>
      </c>
      <c r="H80" s="16" t="s">
        <v>144</v>
      </c>
      <c r="I80" s="139" t="s">
        <v>145</v>
      </c>
      <c r="J80" s="15" t="s">
        <v>146</v>
      </c>
      <c r="K80" s="16" t="s">
        <v>147</v>
      </c>
      <c r="L80" s="16" t="s">
        <v>148</v>
      </c>
      <c r="M80" s="16" t="s">
        <v>149</v>
      </c>
      <c r="N80" s="16" t="s">
        <v>150</v>
      </c>
      <c r="O80" s="139" t="s">
        <v>151</v>
      </c>
      <c r="P80" s="15" t="s">
        <v>152</v>
      </c>
      <c r="Q80" s="16" t="s">
        <v>153</v>
      </c>
      <c r="R80" s="16" t="s">
        <v>154</v>
      </c>
      <c r="S80" s="16" t="s">
        <v>155</v>
      </c>
      <c r="T80" s="16" t="s">
        <v>156</v>
      </c>
      <c r="U80" s="139" t="s">
        <v>157</v>
      </c>
      <c r="V80" s="15" t="s">
        <v>158</v>
      </c>
      <c r="W80" s="16" t="s">
        <v>159</v>
      </c>
      <c r="X80" s="16" t="s">
        <v>160</v>
      </c>
      <c r="Y80" s="16" t="s">
        <v>161</v>
      </c>
      <c r="Z80" s="16" t="s">
        <v>162</v>
      </c>
      <c r="AA80" s="139" t="s">
        <v>163</v>
      </c>
      <c r="AB80" s="15" t="s">
        <v>164</v>
      </c>
      <c r="AC80" s="16" t="s">
        <v>165</v>
      </c>
      <c r="AD80" s="16" t="s">
        <v>166</v>
      </c>
      <c r="AE80" s="139" t="s">
        <v>167</v>
      </c>
      <c r="AF80" s="15" t="s">
        <v>168</v>
      </c>
      <c r="AG80" s="16" t="s">
        <v>169</v>
      </c>
      <c r="AH80" s="16" t="s">
        <v>170</v>
      </c>
      <c r="AI80" s="16" t="s">
        <v>171</v>
      </c>
      <c r="AJ80" s="17" t="s">
        <v>143</v>
      </c>
      <c r="AK80" s="152"/>
      <c r="AL80" s="142" t="s">
        <v>135</v>
      </c>
    </row>
    <row r="81" spans="2:38" ht="15.75" x14ac:dyDescent="0.25">
      <c r="B81" s="140">
        <v>1</v>
      </c>
      <c r="C81" s="144" t="s">
        <v>132</v>
      </c>
      <c r="D81" s="73">
        <v>7</v>
      </c>
      <c r="E81" s="73">
        <v>11</v>
      </c>
      <c r="F81" s="73">
        <v>16</v>
      </c>
      <c r="G81" s="73">
        <v>36</v>
      </c>
      <c r="H81" s="73">
        <v>56</v>
      </c>
      <c r="I81" s="73">
        <v>-20</v>
      </c>
      <c r="J81" s="73">
        <v>5</v>
      </c>
      <c r="K81" s="73">
        <v>5</v>
      </c>
      <c r="L81" s="73">
        <v>7</v>
      </c>
      <c r="M81" s="73">
        <v>19</v>
      </c>
      <c r="N81" s="73">
        <v>26</v>
      </c>
      <c r="O81" s="73">
        <v>-7</v>
      </c>
      <c r="P81" s="73">
        <v>2</v>
      </c>
      <c r="Q81" s="73">
        <v>6</v>
      </c>
      <c r="R81" s="73">
        <v>9</v>
      </c>
      <c r="S81" s="73">
        <v>17</v>
      </c>
      <c r="T81" s="73">
        <v>30</v>
      </c>
      <c r="U81" s="73">
        <v>-13</v>
      </c>
      <c r="V81" s="24">
        <f t="shared" ref="V81:V98" si="53">G81/SUM(D81:F81)</f>
        <v>1.0588235294117647</v>
      </c>
      <c r="W81" s="24">
        <f t="shared" ref="W81:W96" si="54">H81/SUM(D81:F81)</f>
        <v>1.6470588235294117</v>
      </c>
      <c r="X81" s="24">
        <f t="shared" ref="X81:X96" si="55">M81/SUM(J81:L81)</f>
        <v>1.1176470588235294</v>
      </c>
      <c r="Y81" s="24">
        <f t="shared" ref="Y81:Y96" si="56">N81/SUM(J81:L81)</f>
        <v>1.5294117647058822</v>
      </c>
      <c r="Z81" s="24">
        <f t="shared" ref="Z81:Z96" si="57">S81/SUM(P81:R81)</f>
        <v>1</v>
      </c>
      <c r="AA81" s="24">
        <f t="shared" ref="AA81:AA87" si="58">T81/SUM(P81:R81)</f>
        <v>1.7647058823529411</v>
      </c>
      <c r="AB81" s="145">
        <v>80</v>
      </c>
      <c r="AC81" s="24">
        <f t="shared" ref="AC81:AC98" si="59">AB81/SUM(D81:F81)</f>
        <v>2.3529411764705883</v>
      </c>
      <c r="AD81" s="145">
        <v>1</v>
      </c>
      <c r="AE81" s="141">
        <f t="shared" ref="AE81:AE98" si="60">AD81/SUM(D81:F81)</f>
        <v>2.9411764705882353E-2</v>
      </c>
      <c r="AF81" s="73">
        <v>11.65</v>
      </c>
      <c r="AG81" s="73">
        <v>3.59</v>
      </c>
      <c r="AH81" s="73">
        <v>3.49</v>
      </c>
      <c r="AI81" s="31">
        <f t="shared" ref="AI81:AI98" si="61">AG81/AF81</f>
        <v>0.30815450643776821</v>
      </c>
      <c r="AJ81" s="32">
        <f>AI81/AH81</f>
        <v>8.82964201827416E-2</v>
      </c>
      <c r="AK81" s="152"/>
      <c r="AL81" s="146">
        <f>(I81*4)+(D81*12)+(F81*(-4))+(V81*40)+(W81*(-20)+(AB81*(-0.4))+(AD81*(-4))+(AJ81*80))</f>
        <v>-79.524521679498321</v>
      </c>
    </row>
    <row r="82" spans="2:38" ht="15.75" x14ac:dyDescent="0.25">
      <c r="B82" s="140">
        <v>2</v>
      </c>
      <c r="C82" s="144" t="s">
        <v>24</v>
      </c>
      <c r="D82" s="73">
        <v>12</v>
      </c>
      <c r="E82" s="73">
        <v>10</v>
      </c>
      <c r="F82" s="73">
        <v>12</v>
      </c>
      <c r="G82" s="73">
        <v>40</v>
      </c>
      <c r="H82" s="73">
        <v>42</v>
      </c>
      <c r="I82" s="73">
        <v>-2</v>
      </c>
      <c r="J82" s="73">
        <v>7</v>
      </c>
      <c r="K82" s="73">
        <v>5</v>
      </c>
      <c r="L82" s="73">
        <v>5</v>
      </c>
      <c r="M82" s="73">
        <v>24</v>
      </c>
      <c r="N82" s="73">
        <v>19</v>
      </c>
      <c r="O82" s="73">
        <v>5</v>
      </c>
      <c r="P82" s="73">
        <v>5</v>
      </c>
      <c r="Q82" s="73">
        <v>5</v>
      </c>
      <c r="R82" s="73">
        <v>7</v>
      </c>
      <c r="S82" s="73">
        <v>16</v>
      </c>
      <c r="T82" s="73">
        <v>23</v>
      </c>
      <c r="U82" s="73">
        <v>-7</v>
      </c>
      <c r="V82" s="24">
        <f t="shared" si="53"/>
        <v>1.1764705882352942</v>
      </c>
      <c r="W82" s="24">
        <f t="shared" si="54"/>
        <v>1.2352941176470589</v>
      </c>
      <c r="X82" s="24">
        <f t="shared" si="55"/>
        <v>1.411764705882353</v>
      </c>
      <c r="Y82" s="24">
        <f t="shared" si="56"/>
        <v>1.1176470588235294</v>
      </c>
      <c r="Z82" s="24">
        <f t="shared" si="57"/>
        <v>0.94117647058823528</v>
      </c>
      <c r="AA82" s="24">
        <f t="shared" si="58"/>
        <v>1.3529411764705883</v>
      </c>
      <c r="AB82" s="145">
        <v>74</v>
      </c>
      <c r="AC82" s="24">
        <f t="shared" si="59"/>
        <v>2.1764705882352939</v>
      </c>
      <c r="AD82" s="145">
        <v>2</v>
      </c>
      <c r="AE82" s="141">
        <f t="shared" si="60"/>
        <v>5.8823529411764705E-2</v>
      </c>
      <c r="AF82" s="73">
        <v>12</v>
      </c>
      <c r="AG82" s="73">
        <v>4.0599999999999996</v>
      </c>
      <c r="AH82" s="73">
        <v>3.63</v>
      </c>
      <c r="AI82" s="31">
        <f t="shared" si="61"/>
        <v>0.33833333333333332</v>
      </c>
      <c r="AJ82" s="32">
        <f t="shared" ref="AJ82:AJ98" si="62">AI82/AH82</f>
        <v>9.3204775022956834E-2</v>
      </c>
      <c r="AK82" s="152"/>
      <c r="AL82" s="146">
        <f t="shared" ref="AL82:AL98" si="63">(I82*4)+(D82*12)+(F82*(-4))+(V82*40)+(W82*(-20)+(AB82*(-0.4))+(AD82*(-4))+(AJ82*80))</f>
        <v>80.20932317830713</v>
      </c>
    </row>
    <row r="83" spans="2:38" ht="15.75" x14ac:dyDescent="0.25">
      <c r="B83" s="140">
        <v>3</v>
      </c>
      <c r="C83" s="144" t="s">
        <v>37</v>
      </c>
      <c r="D83" s="73">
        <v>13</v>
      </c>
      <c r="E83" s="73">
        <v>8</v>
      </c>
      <c r="F83" s="73">
        <v>13</v>
      </c>
      <c r="G83" s="73">
        <v>55</v>
      </c>
      <c r="H83" s="73">
        <v>55</v>
      </c>
      <c r="I83" s="73">
        <v>0</v>
      </c>
      <c r="J83" s="73">
        <v>7</v>
      </c>
      <c r="K83" s="73">
        <v>5</v>
      </c>
      <c r="L83" s="73">
        <v>5</v>
      </c>
      <c r="M83" s="73">
        <v>26</v>
      </c>
      <c r="N83" s="73">
        <v>21</v>
      </c>
      <c r="O83" s="73">
        <v>5</v>
      </c>
      <c r="P83" s="73">
        <v>6</v>
      </c>
      <c r="Q83" s="73">
        <v>3</v>
      </c>
      <c r="R83" s="73">
        <v>8</v>
      </c>
      <c r="S83" s="73">
        <v>29</v>
      </c>
      <c r="T83" s="73">
        <v>34</v>
      </c>
      <c r="U83" s="73">
        <v>-5</v>
      </c>
      <c r="V83" s="24">
        <f t="shared" si="53"/>
        <v>1.6176470588235294</v>
      </c>
      <c r="W83" s="24">
        <f t="shared" si="54"/>
        <v>1.6176470588235294</v>
      </c>
      <c r="X83" s="24">
        <f t="shared" si="55"/>
        <v>1.5294117647058822</v>
      </c>
      <c r="Y83" s="24">
        <f t="shared" si="56"/>
        <v>1.2352941176470589</v>
      </c>
      <c r="Z83" s="24">
        <f t="shared" si="57"/>
        <v>1.7058823529411764</v>
      </c>
      <c r="AA83" s="24">
        <f t="shared" si="58"/>
        <v>2</v>
      </c>
      <c r="AB83" s="145">
        <v>75</v>
      </c>
      <c r="AC83" s="24">
        <f t="shared" si="59"/>
        <v>2.2058823529411766</v>
      </c>
      <c r="AD83" s="145">
        <v>4</v>
      </c>
      <c r="AE83" s="141">
        <f t="shared" si="60"/>
        <v>0.11764705882352941</v>
      </c>
      <c r="AF83" s="73">
        <v>9.2100000000000009</v>
      </c>
      <c r="AG83" s="73">
        <v>3</v>
      </c>
      <c r="AH83" s="73">
        <v>3.78</v>
      </c>
      <c r="AI83" s="31">
        <f t="shared" si="61"/>
        <v>0.32573289902280128</v>
      </c>
      <c r="AJ83" s="32">
        <f t="shared" si="62"/>
        <v>8.6172724609206691E-2</v>
      </c>
      <c r="AK83" s="152"/>
      <c r="AL83" s="146">
        <f t="shared" si="63"/>
        <v>97.246759145207108</v>
      </c>
    </row>
    <row r="84" spans="2:38" ht="15.75" x14ac:dyDescent="0.25">
      <c r="B84" s="140">
        <v>4</v>
      </c>
      <c r="C84" s="144" t="s">
        <v>133</v>
      </c>
      <c r="D84" s="73">
        <v>6</v>
      </c>
      <c r="E84" s="73">
        <v>10</v>
      </c>
      <c r="F84" s="73">
        <v>18</v>
      </c>
      <c r="G84" s="73">
        <v>29</v>
      </c>
      <c r="H84" s="73">
        <v>60</v>
      </c>
      <c r="I84" s="73">
        <v>-31</v>
      </c>
      <c r="J84" s="73">
        <v>4</v>
      </c>
      <c r="K84" s="73">
        <v>6</v>
      </c>
      <c r="L84" s="73">
        <v>7</v>
      </c>
      <c r="M84" s="73">
        <v>15</v>
      </c>
      <c r="N84" s="73">
        <v>27</v>
      </c>
      <c r="O84" s="73">
        <v>-12</v>
      </c>
      <c r="P84" s="73">
        <v>2</v>
      </c>
      <c r="Q84" s="73">
        <v>4</v>
      </c>
      <c r="R84" s="73">
        <v>11</v>
      </c>
      <c r="S84" s="73">
        <v>14</v>
      </c>
      <c r="T84" s="73">
        <v>33</v>
      </c>
      <c r="U84" s="73">
        <v>-19</v>
      </c>
      <c r="V84" s="24">
        <f t="shared" si="53"/>
        <v>0.8529411764705882</v>
      </c>
      <c r="W84" s="24">
        <f t="shared" si="54"/>
        <v>1.7647058823529411</v>
      </c>
      <c r="X84" s="24">
        <f t="shared" si="55"/>
        <v>0.88235294117647056</v>
      </c>
      <c r="Y84" s="24">
        <f t="shared" si="56"/>
        <v>1.588235294117647</v>
      </c>
      <c r="Z84" s="24">
        <f t="shared" si="57"/>
        <v>0.82352941176470584</v>
      </c>
      <c r="AA84" s="24">
        <f t="shared" si="58"/>
        <v>1.9411764705882353</v>
      </c>
      <c r="AB84" s="145">
        <v>67</v>
      </c>
      <c r="AC84" s="24">
        <f t="shared" si="59"/>
        <v>1.9705882352941178</v>
      </c>
      <c r="AD84" s="145">
        <v>1</v>
      </c>
      <c r="AE84" s="141">
        <f t="shared" si="60"/>
        <v>2.9411764705882353E-2</v>
      </c>
      <c r="AF84" s="73">
        <v>13.47</v>
      </c>
      <c r="AG84" s="73">
        <v>4.91</v>
      </c>
      <c r="AH84" s="73">
        <v>3.09</v>
      </c>
      <c r="AI84" s="31">
        <f t="shared" si="61"/>
        <v>0.36451373422420191</v>
      </c>
      <c r="AJ84" s="32">
        <f t="shared" si="62"/>
        <v>0.11796560978129512</v>
      </c>
      <c r="AK84" s="152"/>
      <c r="AL84" s="146">
        <f t="shared" si="63"/>
        <v>-146.53922180573167</v>
      </c>
    </row>
    <row r="85" spans="2:38" ht="15.75" x14ac:dyDescent="0.25">
      <c r="B85" s="140">
        <v>5</v>
      </c>
      <c r="C85" s="144" t="s">
        <v>27</v>
      </c>
      <c r="D85" s="73">
        <v>9</v>
      </c>
      <c r="E85" s="73">
        <v>13</v>
      </c>
      <c r="F85" s="73">
        <v>12</v>
      </c>
      <c r="G85" s="73">
        <v>39</v>
      </c>
      <c r="H85" s="73">
        <v>50</v>
      </c>
      <c r="I85" s="73">
        <v>-11</v>
      </c>
      <c r="J85" s="73">
        <v>5</v>
      </c>
      <c r="K85" s="73">
        <v>8</v>
      </c>
      <c r="L85" s="73">
        <v>4</v>
      </c>
      <c r="M85" s="73">
        <v>23</v>
      </c>
      <c r="N85" s="73">
        <v>20</v>
      </c>
      <c r="O85" s="73">
        <v>3</v>
      </c>
      <c r="P85" s="73">
        <v>4</v>
      </c>
      <c r="Q85" s="73">
        <v>5</v>
      </c>
      <c r="R85" s="73">
        <v>8</v>
      </c>
      <c r="S85" s="73">
        <v>16</v>
      </c>
      <c r="T85" s="73">
        <v>30</v>
      </c>
      <c r="U85" s="73">
        <v>-14</v>
      </c>
      <c r="V85" s="24">
        <f t="shared" si="53"/>
        <v>1.1470588235294117</v>
      </c>
      <c r="W85" s="24">
        <f t="shared" si="54"/>
        <v>1.4705882352941178</v>
      </c>
      <c r="X85" s="24">
        <f t="shared" si="55"/>
        <v>1.3529411764705883</v>
      </c>
      <c r="Y85" s="24">
        <f t="shared" si="56"/>
        <v>1.1764705882352942</v>
      </c>
      <c r="Z85" s="24">
        <f t="shared" si="57"/>
        <v>0.94117647058823528</v>
      </c>
      <c r="AA85" s="24">
        <f t="shared" si="58"/>
        <v>1.7647058823529411</v>
      </c>
      <c r="AB85" s="145">
        <v>87</v>
      </c>
      <c r="AC85" s="24">
        <f t="shared" si="59"/>
        <v>2.5588235294117645</v>
      </c>
      <c r="AD85" s="145">
        <v>3</v>
      </c>
      <c r="AE85" s="141">
        <f t="shared" si="60"/>
        <v>8.8235294117647065E-2</v>
      </c>
      <c r="AF85" s="73">
        <v>12.06</v>
      </c>
      <c r="AG85" s="73">
        <v>4.1500000000000004</v>
      </c>
      <c r="AH85" s="73">
        <v>3.62</v>
      </c>
      <c r="AI85" s="31">
        <f t="shared" si="61"/>
        <v>0.3441127694859038</v>
      </c>
      <c r="AJ85" s="32">
        <f t="shared" si="62"/>
        <v>9.5058776101078393E-2</v>
      </c>
      <c r="AK85" s="152"/>
      <c r="AL85" s="146">
        <f t="shared" si="63"/>
        <v>-6.724709676619625</v>
      </c>
    </row>
    <row r="86" spans="2:38" ht="15.75" x14ac:dyDescent="0.25">
      <c r="B86" s="140">
        <v>6</v>
      </c>
      <c r="C86" s="144" t="s">
        <v>25</v>
      </c>
      <c r="D86" s="73">
        <v>22</v>
      </c>
      <c r="E86" s="73">
        <v>8</v>
      </c>
      <c r="F86" s="73">
        <v>4</v>
      </c>
      <c r="G86" s="73">
        <v>67</v>
      </c>
      <c r="H86" s="73">
        <v>24</v>
      </c>
      <c r="I86" s="73">
        <v>43</v>
      </c>
      <c r="J86" s="73">
        <v>13</v>
      </c>
      <c r="K86" s="73">
        <v>3</v>
      </c>
      <c r="L86" s="73">
        <v>1</v>
      </c>
      <c r="M86" s="73">
        <v>40</v>
      </c>
      <c r="N86" s="73">
        <v>7</v>
      </c>
      <c r="O86" s="73">
        <v>33</v>
      </c>
      <c r="P86" s="73">
        <v>9</v>
      </c>
      <c r="Q86" s="73">
        <v>5</v>
      </c>
      <c r="R86" s="73">
        <v>3</v>
      </c>
      <c r="S86" s="73">
        <v>27</v>
      </c>
      <c r="T86" s="73">
        <v>17</v>
      </c>
      <c r="U86" s="73">
        <v>10</v>
      </c>
      <c r="V86" s="24">
        <f t="shared" si="53"/>
        <v>1.9705882352941178</v>
      </c>
      <c r="W86" s="24">
        <f t="shared" si="54"/>
        <v>0.70588235294117652</v>
      </c>
      <c r="X86" s="24">
        <f t="shared" si="55"/>
        <v>2.3529411764705883</v>
      </c>
      <c r="Y86" s="24">
        <f t="shared" si="56"/>
        <v>0.41176470588235292</v>
      </c>
      <c r="Z86" s="24">
        <f t="shared" si="57"/>
        <v>1.588235294117647</v>
      </c>
      <c r="AA86" s="24">
        <f t="shared" si="58"/>
        <v>1</v>
      </c>
      <c r="AB86" s="145">
        <v>52</v>
      </c>
      <c r="AC86" s="24">
        <f t="shared" si="59"/>
        <v>1.5294117647058822</v>
      </c>
      <c r="AD86" s="145">
        <v>2</v>
      </c>
      <c r="AE86" s="141">
        <f t="shared" si="60"/>
        <v>5.8823529411764705E-2</v>
      </c>
      <c r="AF86" s="73">
        <v>17.350000000000001</v>
      </c>
      <c r="AG86" s="73">
        <v>6.41</v>
      </c>
      <c r="AH86" s="73">
        <v>3.25</v>
      </c>
      <c r="AI86" s="31">
        <f t="shared" si="61"/>
        <v>0.36945244956772333</v>
      </c>
      <c r="AJ86" s="32">
        <f t="shared" si="62"/>
        <v>0.11367767679006871</v>
      </c>
      <c r="AK86" s="152"/>
      <c r="AL86" s="146">
        <f t="shared" si="63"/>
        <v>465.00009649614668</v>
      </c>
    </row>
    <row r="87" spans="2:38" ht="15.75" x14ac:dyDescent="0.25">
      <c r="B87" s="140">
        <v>7</v>
      </c>
      <c r="C87" s="144" t="s">
        <v>23</v>
      </c>
      <c r="D87" s="73">
        <v>16</v>
      </c>
      <c r="E87" s="73">
        <v>9</v>
      </c>
      <c r="F87" s="73">
        <v>9</v>
      </c>
      <c r="G87" s="73">
        <v>52</v>
      </c>
      <c r="H87" s="73">
        <v>39</v>
      </c>
      <c r="I87" s="73">
        <v>13</v>
      </c>
      <c r="J87" s="73">
        <v>12</v>
      </c>
      <c r="K87" s="73">
        <v>4</v>
      </c>
      <c r="L87" s="73">
        <v>1</v>
      </c>
      <c r="M87" s="73">
        <v>30</v>
      </c>
      <c r="N87" s="73">
        <v>11</v>
      </c>
      <c r="O87" s="73">
        <v>19</v>
      </c>
      <c r="P87" s="73">
        <v>4</v>
      </c>
      <c r="Q87" s="73">
        <v>5</v>
      </c>
      <c r="R87" s="73">
        <v>8</v>
      </c>
      <c r="S87" s="73">
        <v>22</v>
      </c>
      <c r="T87" s="73">
        <v>28</v>
      </c>
      <c r="U87" s="73">
        <v>-6</v>
      </c>
      <c r="V87" s="24">
        <f t="shared" si="53"/>
        <v>1.5294117647058822</v>
      </c>
      <c r="W87" s="24">
        <f t="shared" si="54"/>
        <v>1.1470588235294117</v>
      </c>
      <c r="X87" s="24">
        <f t="shared" si="55"/>
        <v>1.7647058823529411</v>
      </c>
      <c r="Y87" s="24">
        <f t="shared" si="56"/>
        <v>0.6470588235294118</v>
      </c>
      <c r="Z87" s="24">
        <f t="shared" si="57"/>
        <v>1.2941176470588236</v>
      </c>
      <c r="AA87" s="24">
        <f t="shared" si="58"/>
        <v>1.6470588235294117</v>
      </c>
      <c r="AB87" s="145">
        <v>74</v>
      </c>
      <c r="AC87" s="24">
        <f t="shared" si="59"/>
        <v>2.1764705882352939</v>
      </c>
      <c r="AD87" s="145">
        <v>1</v>
      </c>
      <c r="AE87" s="141">
        <f t="shared" si="60"/>
        <v>2.9411764705882353E-2</v>
      </c>
      <c r="AF87" s="73">
        <v>13.38</v>
      </c>
      <c r="AG87" s="73">
        <v>4.68</v>
      </c>
      <c r="AH87" s="73">
        <v>3.24</v>
      </c>
      <c r="AI87" s="31">
        <f t="shared" si="61"/>
        <v>0.34977578475336318</v>
      </c>
      <c r="AJ87" s="32">
        <f t="shared" si="62"/>
        <v>0.10795548912140839</v>
      </c>
      <c r="AK87" s="152"/>
      <c r="AL87" s="146">
        <f t="shared" si="63"/>
        <v>221.27173324735975</v>
      </c>
    </row>
    <row r="88" spans="2:38" ht="15.75" x14ac:dyDescent="0.25">
      <c r="B88" s="140">
        <v>8</v>
      </c>
      <c r="C88" s="144" t="s">
        <v>26</v>
      </c>
      <c r="D88" s="73">
        <v>13</v>
      </c>
      <c r="E88" s="73">
        <v>4</v>
      </c>
      <c r="F88" s="73">
        <v>17</v>
      </c>
      <c r="G88" s="73">
        <v>46</v>
      </c>
      <c r="H88" s="73">
        <v>48</v>
      </c>
      <c r="I88" s="73">
        <v>-2</v>
      </c>
      <c r="J88" s="73">
        <v>10</v>
      </c>
      <c r="K88" s="73">
        <v>0</v>
      </c>
      <c r="L88" s="73">
        <v>7</v>
      </c>
      <c r="M88" s="73">
        <v>29</v>
      </c>
      <c r="N88" s="73">
        <v>21</v>
      </c>
      <c r="O88" s="73">
        <v>8</v>
      </c>
      <c r="P88" s="73">
        <v>3</v>
      </c>
      <c r="Q88" s="73">
        <v>4</v>
      </c>
      <c r="R88" s="73">
        <v>10</v>
      </c>
      <c r="S88" s="73">
        <v>17</v>
      </c>
      <c r="T88" s="73">
        <v>27</v>
      </c>
      <c r="U88" s="73">
        <v>-10</v>
      </c>
      <c r="V88" s="24">
        <f t="shared" si="53"/>
        <v>1.3529411764705883</v>
      </c>
      <c r="W88" s="24">
        <f t="shared" si="54"/>
        <v>1.411764705882353</v>
      </c>
      <c r="X88" s="24">
        <f t="shared" si="55"/>
        <v>1.7058823529411764</v>
      </c>
      <c r="Y88" s="24">
        <f t="shared" si="56"/>
        <v>1.2352941176470589</v>
      </c>
      <c r="Z88" s="24">
        <f t="shared" si="57"/>
        <v>1</v>
      </c>
      <c r="AA88" s="24">
        <v>1</v>
      </c>
      <c r="AB88" s="145">
        <v>96</v>
      </c>
      <c r="AC88" s="24">
        <f t="shared" si="59"/>
        <v>2.8235294117647061</v>
      </c>
      <c r="AD88" s="145">
        <v>5</v>
      </c>
      <c r="AE88" s="141">
        <f t="shared" si="60"/>
        <v>0.14705882352941177</v>
      </c>
      <c r="AF88" s="73">
        <v>12.76</v>
      </c>
      <c r="AG88" s="73">
        <v>4.38</v>
      </c>
      <c r="AH88" s="73">
        <v>3.55</v>
      </c>
      <c r="AI88" s="31">
        <f t="shared" si="61"/>
        <v>0.34326018808777431</v>
      </c>
      <c r="AJ88" s="32">
        <f t="shared" si="62"/>
        <v>9.6693010728950521E-2</v>
      </c>
      <c r="AK88" s="152"/>
      <c r="AL88" s="146">
        <f t="shared" si="63"/>
        <v>55.217793799492512</v>
      </c>
    </row>
    <row r="89" spans="2:38" ht="15.75" x14ac:dyDescent="0.25">
      <c r="B89" s="140">
        <v>9</v>
      </c>
      <c r="C89" s="144" t="s">
        <v>22</v>
      </c>
      <c r="D89" s="73">
        <v>15</v>
      </c>
      <c r="E89" s="73">
        <v>9</v>
      </c>
      <c r="F89" s="73">
        <v>10</v>
      </c>
      <c r="G89" s="73">
        <v>45</v>
      </c>
      <c r="H89" s="73">
        <v>37</v>
      </c>
      <c r="I89" s="73">
        <v>8</v>
      </c>
      <c r="J89" s="73">
        <v>7</v>
      </c>
      <c r="K89" s="73">
        <v>4</v>
      </c>
      <c r="L89" s="73">
        <v>6</v>
      </c>
      <c r="M89" s="73">
        <v>23</v>
      </c>
      <c r="N89" s="73">
        <v>22</v>
      </c>
      <c r="O89" s="73">
        <v>1</v>
      </c>
      <c r="P89" s="73">
        <v>8</v>
      </c>
      <c r="Q89" s="73">
        <v>5</v>
      </c>
      <c r="R89" s="73">
        <v>4</v>
      </c>
      <c r="S89" s="73">
        <v>22</v>
      </c>
      <c r="T89" s="73">
        <v>15</v>
      </c>
      <c r="U89" s="73">
        <v>7</v>
      </c>
      <c r="V89" s="24">
        <f t="shared" si="53"/>
        <v>1.3235294117647058</v>
      </c>
      <c r="W89" s="24">
        <f t="shared" si="54"/>
        <v>1.088235294117647</v>
      </c>
      <c r="X89" s="24">
        <f t="shared" si="55"/>
        <v>1.3529411764705883</v>
      </c>
      <c r="Y89" s="24">
        <f t="shared" si="56"/>
        <v>1.2941176470588236</v>
      </c>
      <c r="Z89" s="24">
        <f t="shared" si="57"/>
        <v>1.2941176470588236</v>
      </c>
      <c r="AA89" s="24">
        <f t="shared" ref="AA89:AA96" si="64">T89/SUM(P89:R89)</f>
        <v>0.88235294117647056</v>
      </c>
      <c r="AB89" s="145">
        <v>50</v>
      </c>
      <c r="AC89" s="24">
        <f t="shared" si="59"/>
        <v>1.4705882352941178</v>
      </c>
      <c r="AD89" s="145">
        <v>0</v>
      </c>
      <c r="AE89" s="141">
        <f t="shared" si="60"/>
        <v>0</v>
      </c>
      <c r="AF89" s="73">
        <v>10.85</v>
      </c>
      <c r="AG89" s="73">
        <v>3.5</v>
      </c>
      <c r="AH89" s="73">
        <v>2.83</v>
      </c>
      <c r="AI89" s="31">
        <f t="shared" si="61"/>
        <v>0.32258064516129031</v>
      </c>
      <c r="AJ89" s="32">
        <f t="shared" si="62"/>
        <v>0.11398609369656901</v>
      </c>
      <c r="AK89" s="152"/>
      <c r="AL89" s="146">
        <f t="shared" si="63"/>
        <v>192.29535808396082</v>
      </c>
    </row>
    <row r="90" spans="2:38" ht="15.75" x14ac:dyDescent="0.25">
      <c r="B90" s="140">
        <v>10</v>
      </c>
      <c r="C90" s="144" t="s">
        <v>28</v>
      </c>
      <c r="D90" s="73">
        <v>18</v>
      </c>
      <c r="E90" s="73">
        <v>11</v>
      </c>
      <c r="F90" s="73">
        <v>5</v>
      </c>
      <c r="G90" s="73">
        <v>63</v>
      </c>
      <c r="H90" s="73">
        <v>31</v>
      </c>
      <c r="I90" s="73">
        <v>32</v>
      </c>
      <c r="J90" s="73">
        <v>11</v>
      </c>
      <c r="K90" s="73">
        <v>3</v>
      </c>
      <c r="L90" s="73">
        <v>3</v>
      </c>
      <c r="M90" s="73">
        <v>41</v>
      </c>
      <c r="N90" s="73">
        <v>19</v>
      </c>
      <c r="O90" s="73">
        <v>22</v>
      </c>
      <c r="P90" s="73">
        <v>7</v>
      </c>
      <c r="Q90" s="73">
        <v>8</v>
      </c>
      <c r="R90" s="73">
        <v>2</v>
      </c>
      <c r="S90" s="73">
        <v>22</v>
      </c>
      <c r="T90" s="73">
        <v>12</v>
      </c>
      <c r="U90" s="73">
        <v>10</v>
      </c>
      <c r="V90" s="24">
        <f t="shared" si="53"/>
        <v>1.8529411764705883</v>
      </c>
      <c r="W90" s="24">
        <f t="shared" si="54"/>
        <v>0.91176470588235292</v>
      </c>
      <c r="X90" s="24">
        <f t="shared" si="55"/>
        <v>2.4117647058823528</v>
      </c>
      <c r="Y90" s="24">
        <f t="shared" si="56"/>
        <v>1.1176470588235294</v>
      </c>
      <c r="Z90" s="24">
        <f t="shared" si="57"/>
        <v>1.2941176470588236</v>
      </c>
      <c r="AA90" s="24">
        <f t="shared" si="64"/>
        <v>0.70588235294117652</v>
      </c>
      <c r="AB90" s="145">
        <v>63</v>
      </c>
      <c r="AC90" s="24">
        <f t="shared" si="59"/>
        <v>1.8529411764705883</v>
      </c>
      <c r="AD90" s="145">
        <v>3</v>
      </c>
      <c r="AE90" s="141">
        <f t="shared" si="60"/>
        <v>8.8235294117647065E-2</v>
      </c>
      <c r="AF90" s="73">
        <v>14.35</v>
      </c>
      <c r="AG90" s="73">
        <v>5.32</v>
      </c>
      <c r="AH90" s="73">
        <v>3.18</v>
      </c>
      <c r="AI90" s="31">
        <f t="shared" si="61"/>
        <v>0.37073170731707322</v>
      </c>
      <c r="AJ90" s="32">
        <f t="shared" si="62"/>
        <v>0.11658229789845069</v>
      </c>
      <c r="AK90" s="152"/>
      <c r="AL90" s="146">
        <f t="shared" si="63"/>
        <v>352.00893677305254</v>
      </c>
    </row>
    <row r="91" spans="2:38" ht="15.75" x14ac:dyDescent="0.25">
      <c r="B91" s="140">
        <v>11</v>
      </c>
      <c r="C91" s="144" t="s">
        <v>134</v>
      </c>
      <c r="D91" s="73">
        <v>11</v>
      </c>
      <c r="E91" s="73">
        <v>15</v>
      </c>
      <c r="F91" s="73">
        <v>8</v>
      </c>
      <c r="G91" s="73">
        <v>42</v>
      </c>
      <c r="H91" s="73">
        <v>40</v>
      </c>
      <c r="I91" s="73">
        <v>2</v>
      </c>
      <c r="J91" s="73">
        <v>7</v>
      </c>
      <c r="K91" s="73">
        <v>7</v>
      </c>
      <c r="L91" s="73">
        <v>3</v>
      </c>
      <c r="M91" s="73">
        <v>26</v>
      </c>
      <c r="N91" s="73">
        <v>22</v>
      </c>
      <c r="O91" s="73">
        <v>4</v>
      </c>
      <c r="P91" s="73">
        <v>4</v>
      </c>
      <c r="Q91" s="73">
        <v>8</v>
      </c>
      <c r="R91" s="73">
        <v>5</v>
      </c>
      <c r="S91" s="73">
        <v>16</v>
      </c>
      <c r="T91" s="73">
        <v>18</v>
      </c>
      <c r="U91" s="73">
        <v>-2</v>
      </c>
      <c r="V91" s="24">
        <f t="shared" si="53"/>
        <v>1.2352941176470589</v>
      </c>
      <c r="W91" s="24">
        <f t="shared" si="54"/>
        <v>1.1764705882352942</v>
      </c>
      <c r="X91" s="24">
        <f t="shared" si="55"/>
        <v>1.5294117647058822</v>
      </c>
      <c r="Y91" s="24">
        <f t="shared" si="56"/>
        <v>1.2941176470588236</v>
      </c>
      <c r="Z91" s="24">
        <f t="shared" si="57"/>
        <v>0.94117647058823528</v>
      </c>
      <c r="AA91" s="24">
        <f t="shared" si="64"/>
        <v>1.0588235294117647</v>
      </c>
      <c r="AB91" s="145">
        <v>72</v>
      </c>
      <c r="AC91" s="24">
        <f t="shared" si="59"/>
        <v>2.1176470588235294</v>
      </c>
      <c r="AD91" s="145">
        <v>4</v>
      </c>
      <c r="AE91" s="141">
        <f t="shared" si="60"/>
        <v>0.11764705882352941</v>
      </c>
      <c r="AF91" s="73">
        <v>13.06</v>
      </c>
      <c r="AG91" s="73">
        <v>4.21</v>
      </c>
      <c r="AH91" s="73">
        <v>3.58</v>
      </c>
      <c r="AI91" s="31">
        <f t="shared" si="61"/>
        <v>0.3223583460949464</v>
      </c>
      <c r="AJ91" s="32">
        <f t="shared" si="62"/>
        <v>9.0044230752778329E-2</v>
      </c>
      <c r="AK91" s="152"/>
      <c r="AL91" s="146">
        <f t="shared" si="63"/>
        <v>96.285891401398743</v>
      </c>
    </row>
    <row r="92" spans="2:38" ht="31.5" x14ac:dyDescent="0.25">
      <c r="B92" s="140">
        <v>12</v>
      </c>
      <c r="C92" s="144" t="s">
        <v>88</v>
      </c>
      <c r="D92" s="73">
        <v>20</v>
      </c>
      <c r="E92" s="73">
        <v>9</v>
      </c>
      <c r="F92" s="73">
        <v>5</v>
      </c>
      <c r="G92" s="73">
        <v>60</v>
      </c>
      <c r="H92" s="73">
        <v>30</v>
      </c>
      <c r="I92" s="73">
        <v>30</v>
      </c>
      <c r="J92" s="73">
        <v>10</v>
      </c>
      <c r="K92" s="73">
        <v>6</v>
      </c>
      <c r="L92" s="73">
        <v>1</v>
      </c>
      <c r="M92" s="73">
        <v>35</v>
      </c>
      <c r="N92" s="73">
        <v>13</v>
      </c>
      <c r="O92" s="73">
        <v>22</v>
      </c>
      <c r="P92" s="73">
        <v>10</v>
      </c>
      <c r="Q92" s="73">
        <v>3</v>
      </c>
      <c r="R92" s="73">
        <v>4</v>
      </c>
      <c r="S92" s="73">
        <v>25</v>
      </c>
      <c r="T92" s="73">
        <v>17</v>
      </c>
      <c r="U92" s="73">
        <v>8</v>
      </c>
      <c r="V92" s="24">
        <f t="shared" si="53"/>
        <v>1.7647058823529411</v>
      </c>
      <c r="W92" s="24">
        <f t="shared" si="54"/>
        <v>0.88235294117647056</v>
      </c>
      <c r="X92" s="24">
        <f t="shared" si="55"/>
        <v>2.0588235294117645</v>
      </c>
      <c r="Y92" s="24">
        <f t="shared" si="56"/>
        <v>0.76470588235294112</v>
      </c>
      <c r="Z92" s="24">
        <f t="shared" si="57"/>
        <v>1.4705882352941178</v>
      </c>
      <c r="AA92" s="24">
        <f t="shared" si="64"/>
        <v>1</v>
      </c>
      <c r="AB92" s="145">
        <v>77</v>
      </c>
      <c r="AC92" s="24">
        <f t="shared" si="59"/>
        <v>2.2647058823529411</v>
      </c>
      <c r="AD92" s="145">
        <v>4</v>
      </c>
      <c r="AE92" s="141">
        <f t="shared" si="60"/>
        <v>0.11764705882352941</v>
      </c>
      <c r="AF92" s="73">
        <v>13.65</v>
      </c>
      <c r="AG92" s="73">
        <v>5.62</v>
      </c>
      <c r="AH92" s="73">
        <v>3.29</v>
      </c>
      <c r="AI92" s="31">
        <f t="shared" si="61"/>
        <v>0.4117216117216117</v>
      </c>
      <c r="AJ92" s="32">
        <f t="shared" si="62"/>
        <v>0.12514334702784549</v>
      </c>
      <c r="AK92" s="152"/>
      <c r="AL92" s="146">
        <f t="shared" si="63"/>
        <v>356.15264423281587</v>
      </c>
    </row>
    <row r="93" spans="2:38" ht="15.75" x14ac:dyDescent="0.25">
      <c r="B93" s="140">
        <v>13</v>
      </c>
      <c r="C93" s="144" t="s">
        <v>93</v>
      </c>
      <c r="D93" s="73">
        <v>9</v>
      </c>
      <c r="E93" s="73">
        <v>10</v>
      </c>
      <c r="F93" s="73">
        <v>15</v>
      </c>
      <c r="G93" s="73">
        <v>39</v>
      </c>
      <c r="H93" s="73">
        <v>52</v>
      </c>
      <c r="I93" s="73">
        <v>-13</v>
      </c>
      <c r="J93" s="73">
        <v>7</v>
      </c>
      <c r="K93" s="73">
        <v>4</v>
      </c>
      <c r="L93" s="73">
        <v>6</v>
      </c>
      <c r="M93" s="73">
        <v>21</v>
      </c>
      <c r="N93" s="73">
        <v>21</v>
      </c>
      <c r="O93" s="73">
        <v>0</v>
      </c>
      <c r="P93" s="73">
        <v>2</v>
      </c>
      <c r="Q93" s="73">
        <v>6</v>
      </c>
      <c r="R93" s="73">
        <v>9</v>
      </c>
      <c r="S93" s="73">
        <v>18</v>
      </c>
      <c r="T93" s="73">
        <v>31</v>
      </c>
      <c r="U93" s="73">
        <v>-13</v>
      </c>
      <c r="V93" s="24">
        <f t="shared" si="53"/>
        <v>1.1470588235294117</v>
      </c>
      <c r="W93" s="24">
        <f t="shared" si="54"/>
        <v>1.5294117647058822</v>
      </c>
      <c r="X93" s="24">
        <f t="shared" si="55"/>
        <v>1.2352941176470589</v>
      </c>
      <c r="Y93" s="24">
        <f t="shared" si="56"/>
        <v>1.2352941176470589</v>
      </c>
      <c r="Z93" s="24">
        <f t="shared" si="57"/>
        <v>1.0588235294117647</v>
      </c>
      <c r="AA93" s="24">
        <f t="shared" si="64"/>
        <v>1.8235294117647058</v>
      </c>
      <c r="AB93" s="145">
        <v>76</v>
      </c>
      <c r="AC93" s="24">
        <f t="shared" si="59"/>
        <v>2.2352941176470589</v>
      </c>
      <c r="AD93" s="145">
        <v>3</v>
      </c>
      <c r="AE93" s="141">
        <f t="shared" si="60"/>
        <v>8.8235294117647065E-2</v>
      </c>
      <c r="AF93" s="73">
        <v>10.29</v>
      </c>
      <c r="AG93" s="73">
        <v>3.68</v>
      </c>
      <c r="AH93" s="73">
        <v>3.21</v>
      </c>
      <c r="AI93" s="31">
        <f t="shared" si="61"/>
        <v>0.35762876579203112</v>
      </c>
      <c r="AJ93" s="32">
        <f t="shared" si="62"/>
        <v>0.11141083046480721</v>
      </c>
      <c r="AK93" s="152"/>
      <c r="AL93" s="146">
        <f t="shared" si="63"/>
        <v>-22.193015915756604</v>
      </c>
    </row>
    <row r="94" spans="2:38" ht="15.75" x14ac:dyDescent="0.25">
      <c r="B94" s="140">
        <v>14</v>
      </c>
      <c r="C94" s="144" t="s">
        <v>94</v>
      </c>
      <c r="D94" s="73">
        <v>11</v>
      </c>
      <c r="E94" s="73">
        <v>9</v>
      </c>
      <c r="F94" s="73">
        <v>14</v>
      </c>
      <c r="G94" s="73">
        <v>35</v>
      </c>
      <c r="H94" s="73">
        <v>38</v>
      </c>
      <c r="I94" s="73">
        <v>-3</v>
      </c>
      <c r="J94" s="73">
        <v>4</v>
      </c>
      <c r="K94" s="73">
        <v>6</v>
      </c>
      <c r="L94" s="73">
        <v>7</v>
      </c>
      <c r="M94" s="73">
        <v>16</v>
      </c>
      <c r="N94" s="73">
        <v>22</v>
      </c>
      <c r="O94" s="73">
        <v>-6</v>
      </c>
      <c r="P94" s="73">
        <v>7</v>
      </c>
      <c r="Q94" s="73">
        <v>3</v>
      </c>
      <c r="R94" s="73">
        <v>7</v>
      </c>
      <c r="S94" s="73">
        <v>19</v>
      </c>
      <c r="T94" s="73">
        <v>16</v>
      </c>
      <c r="U94" s="73">
        <v>3</v>
      </c>
      <c r="V94" s="24">
        <f t="shared" si="53"/>
        <v>1.0294117647058822</v>
      </c>
      <c r="W94" s="24">
        <f t="shared" si="54"/>
        <v>1.1176470588235294</v>
      </c>
      <c r="X94" s="24">
        <f t="shared" si="55"/>
        <v>0.94117647058823528</v>
      </c>
      <c r="Y94" s="24">
        <f t="shared" si="56"/>
        <v>1.2941176470588236</v>
      </c>
      <c r="Z94" s="24">
        <f t="shared" si="57"/>
        <v>1.1176470588235294</v>
      </c>
      <c r="AA94" s="24">
        <f t="shared" si="64"/>
        <v>0.94117647058823528</v>
      </c>
      <c r="AB94" s="145">
        <v>73</v>
      </c>
      <c r="AC94" s="24">
        <f t="shared" si="59"/>
        <v>2.1470588235294117</v>
      </c>
      <c r="AD94" s="145">
        <v>5</v>
      </c>
      <c r="AE94" s="141">
        <f t="shared" si="60"/>
        <v>0.14705882352941177</v>
      </c>
      <c r="AF94" s="73">
        <v>12.71</v>
      </c>
      <c r="AG94" s="73">
        <v>4.26</v>
      </c>
      <c r="AH94" s="73">
        <v>3.54</v>
      </c>
      <c r="AI94" s="31">
        <f t="shared" si="61"/>
        <v>0.33516915814319431</v>
      </c>
      <c r="AJ94" s="32">
        <f t="shared" si="62"/>
        <v>9.4680553147794999E-2</v>
      </c>
      <c r="AK94" s="152"/>
      <c r="AL94" s="146">
        <f t="shared" si="63"/>
        <v>41.197973663588293</v>
      </c>
    </row>
    <row r="95" spans="2:38" ht="15.75" x14ac:dyDescent="0.25">
      <c r="B95" s="140">
        <v>15</v>
      </c>
      <c r="C95" s="144" t="s">
        <v>29</v>
      </c>
      <c r="D95" s="73">
        <v>7</v>
      </c>
      <c r="E95" s="73">
        <v>10</v>
      </c>
      <c r="F95" s="73">
        <v>17</v>
      </c>
      <c r="G95" s="73">
        <v>37</v>
      </c>
      <c r="H95" s="73">
        <v>54</v>
      </c>
      <c r="I95" s="73">
        <v>-17</v>
      </c>
      <c r="J95" s="73">
        <v>5</v>
      </c>
      <c r="K95" s="73">
        <v>5</v>
      </c>
      <c r="L95" s="73">
        <v>7</v>
      </c>
      <c r="M95" s="73">
        <v>21</v>
      </c>
      <c r="N95" s="73">
        <v>21</v>
      </c>
      <c r="O95" s="73">
        <v>0</v>
      </c>
      <c r="P95" s="73">
        <v>2</v>
      </c>
      <c r="Q95" s="73">
        <v>5</v>
      </c>
      <c r="R95" s="73">
        <v>10</v>
      </c>
      <c r="S95" s="73">
        <v>16</v>
      </c>
      <c r="T95" s="73">
        <v>33</v>
      </c>
      <c r="U95" s="73">
        <v>-17</v>
      </c>
      <c r="V95" s="24">
        <f t="shared" si="53"/>
        <v>1.088235294117647</v>
      </c>
      <c r="W95" s="24">
        <f t="shared" si="54"/>
        <v>1.588235294117647</v>
      </c>
      <c r="X95" s="24">
        <f t="shared" si="55"/>
        <v>1.2352941176470589</v>
      </c>
      <c r="Y95" s="24">
        <f t="shared" si="56"/>
        <v>1.2352941176470589</v>
      </c>
      <c r="Z95" s="24">
        <f t="shared" si="57"/>
        <v>0.94117647058823528</v>
      </c>
      <c r="AA95" s="24">
        <f t="shared" si="64"/>
        <v>1.9411764705882353</v>
      </c>
      <c r="AB95" s="145">
        <v>69</v>
      </c>
      <c r="AC95" s="24">
        <f t="shared" si="59"/>
        <v>2.0294117647058822</v>
      </c>
      <c r="AD95" s="145">
        <v>2</v>
      </c>
      <c r="AE95" s="141">
        <f t="shared" si="60"/>
        <v>5.8823529411764705E-2</v>
      </c>
      <c r="AF95" s="73">
        <v>10.06</v>
      </c>
      <c r="AG95" s="73">
        <v>3.41</v>
      </c>
      <c r="AH95" s="73">
        <v>3.41</v>
      </c>
      <c r="AI95" s="31">
        <f t="shared" si="61"/>
        <v>0.3389662027833002</v>
      </c>
      <c r="AJ95" s="32">
        <f t="shared" si="62"/>
        <v>9.940357852882703E-2</v>
      </c>
      <c r="AK95" s="152"/>
      <c r="AL95" s="146">
        <f t="shared" si="63"/>
        <v>-67.883007835340891</v>
      </c>
    </row>
    <row r="96" spans="2:38" ht="15.75" x14ac:dyDescent="0.25">
      <c r="B96" s="140">
        <v>16</v>
      </c>
      <c r="C96" s="144" t="s">
        <v>36</v>
      </c>
      <c r="D96" s="73">
        <v>15</v>
      </c>
      <c r="E96" s="73">
        <v>3</v>
      </c>
      <c r="F96" s="73">
        <v>16</v>
      </c>
      <c r="G96" s="73">
        <v>48</v>
      </c>
      <c r="H96" s="73">
        <v>51</v>
      </c>
      <c r="I96" s="73">
        <v>-3</v>
      </c>
      <c r="J96" s="73">
        <v>11</v>
      </c>
      <c r="K96" s="73">
        <v>2</v>
      </c>
      <c r="L96" s="73">
        <v>4</v>
      </c>
      <c r="M96" s="73">
        <v>27</v>
      </c>
      <c r="N96" s="73">
        <v>14</v>
      </c>
      <c r="O96" s="73">
        <v>13</v>
      </c>
      <c r="P96" s="73">
        <v>4</v>
      </c>
      <c r="Q96" s="73">
        <v>1</v>
      </c>
      <c r="R96" s="73">
        <v>12</v>
      </c>
      <c r="S96" s="73">
        <v>21</v>
      </c>
      <c r="T96" s="73">
        <v>37</v>
      </c>
      <c r="U96" s="73">
        <v>-16</v>
      </c>
      <c r="V96" s="24">
        <f t="shared" si="53"/>
        <v>1.411764705882353</v>
      </c>
      <c r="W96" s="24">
        <f t="shared" si="54"/>
        <v>1.5</v>
      </c>
      <c r="X96" s="24">
        <f t="shared" si="55"/>
        <v>1.588235294117647</v>
      </c>
      <c r="Y96" s="24">
        <f t="shared" si="56"/>
        <v>0.82352941176470584</v>
      </c>
      <c r="Z96" s="24">
        <f t="shared" si="57"/>
        <v>1.2352941176470589</v>
      </c>
      <c r="AA96" s="24">
        <f t="shared" si="64"/>
        <v>2.1764705882352939</v>
      </c>
      <c r="AB96" s="145">
        <v>68</v>
      </c>
      <c r="AC96" s="24">
        <f t="shared" si="59"/>
        <v>2</v>
      </c>
      <c r="AD96" s="145">
        <v>3</v>
      </c>
      <c r="AE96" s="141">
        <f t="shared" si="60"/>
        <v>8.8235294117647065E-2</v>
      </c>
      <c r="AF96" s="73">
        <v>12.59</v>
      </c>
      <c r="AG96" s="73">
        <v>4.0599999999999996</v>
      </c>
      <c r="AH96" s="73">
        <v>3.83</v>
      </c>
      <c r="AI96" s="31">
        <f t="shared" si="61"/>
        <v>0.3224781572676727</v>
      </c>
      <c r="AJ96" s="32">
        <f t="shared" si="62"/>
        <v>8.4197952289209579E-2</v>
      </c>
      <c r="AK96" s="152"/>
      <c r="AL96" s="146">
        <f t="shared" si="63"/>
        <v>98.006424418430882</v>
      </c>
    </row>
    <row r="97" spans="2:38" ht="15.75" x14ac:dyDescent="0.25">
      <c r="B97" s="140">
        <v>17</v>
      </c>
      <c r="C97" s="144" t="s">
        <v>30</v>
      </c>
      <c r="D97" s="73">
        <v>11</v>
      </c>
      <c r="E97" s="73">
        <v>5</v>
      </c>
      <c r="F97" s="73">
        <v>18</v>
      </c>
      <c r="G97" s="73">
        <v>43</v>
      </c>
      <c r="H97" s="73">
        <v>59</v>
      </c>
      <c r="I97" s="73">
        <v>-16</v>
      </c>
      <c r="J97" s="73">
        <v>7</v>
      </c>
      <c r="K97" s="73">
        <v>3</v>
      </c>
      <c r="L97" s="73">
        <v>7</v>
      </c>
      <c r="M97" s="73">
        <v>25</v>
      </c>
      <c r="N97" s="73">
        <v>28</v>
      </c>
      <c r="O97" s="73">
        <v>-3</v>
      </c>
      <c r="P97" s="73">
        <v>4</v>
      </c>
      <c r="Q97" s="73">
        <v>2</v>
      </c>
      <c r="R97" s="73">
        <v>11</v>
      </c>
      <c r="S97" s="73">
        <v>18</v>
      </c>
      <c r="T97" s="73">
        <v>31</v>
      </c>
      <c r="U97" s="73">
        <v>-13</v>
      </c>
      <c r="V97" s="24">
        <f t="shared" si="53"/>
        <v>1.2647058823529411</v>
      </c>
      <c r="W97" s="24">
        <f t="shared" ref="W97:W98" si="65">H97/SUM(E97:G97)</f>
        <v>0.89393939393939392</v>
      </c>
      <c r="X97" s="24">
        <f t="shared" ref="X97:X98" si="66">I97/SUM(F97:H97)</f>
        <v>-0.13333333333333333</v>
      </c>
      <c r="Y97" s="24">
        <f t="shared" ref="Y97:Y98" si="67">J97/SUM(G97:I97)</f>
        <v>8.1395348837209308E-2</v>
      </c>
      <c r="Z97" s="24">
        <f t="shared" ref="Z97:Z98" si="68">K97/SUM(H97:J97)</f>
        <v>0.06</v>
      </c>
      <c r="AA97" s="24">
        <f t="shared" ref="AA97:AA98" si="69">L97/SUM(I97:K97)</f>
        <v>-1.1666666666666667</v>
      </c>
      <c r="AB97" s="145">
        <v>95</v>
      </c>
      <c r="AC97" s="24">
        <f t="shared" si="59"/>
        <v>2.7941176470588234</v>
      </c>
      <c r="AD97" s="145">
        <v>5</v>
      </c>
      <c r="AE97" s="141">
        <f t="shared" si="60"/>
        <v>0.14705882352941177</v>
      </c>
      <c r="AF97" s="73">
        <v>10.47</v>
      </c>
      <c r="AG97" s="73">
        <v>4.03</v>
      </c>
      <c r="AH97" s="73">
        <v>2.98</v>
      </c>
      <c r="AI97" s="31">
        <f t="shared" si="61"/>
        <v>0.38490926456542501</v>
      </c>
      <c r="AJ97" s="32">
        <f t="shared" si="62"/>
        <v>0.12916418274007552</v>
      </c>
      <c r="AK97" s="152"/>
      <c r="AL97" s="146">
        <f t="shared" si="63"/>
        <v>-18.957417965464181</v>
      </c>
    </row>
    <row r="98" spans="2:38" ht="16.5" thickBot="1" x14ac:dyDescent="0.3">
      <c r="B98" s="140">
        <v>18</v>
      </c>
      <c r="C98" s="144" t="s">
        <v>31</v>
      </c>
      <c r="D98" s="73">
        <v>7</v>
      </c>
      <c r="E98" s="73">
        <v>14</v>
      </c>
      <c r="F98" s="73">
        <v>13</v>
      </c>
      <c r="G98" s="73">
        <v>42</v>
      </c>
      <c r="H98" s="73">
        <v>52</v>
      </c>
      <c r="I98" s="73">
        <v>-10</v>
      </c>
      <c r="J98" s="73">
        <v>3</v>
      </c>
      <c r="K98" s="73">
        <v>8</v>
      </c>
      <c r="L98" s="73">
        <v>6</v>
      </c>
      <c r="M98" s="73">
        <v>18</v>
      </c>
      <c r="N98" s="73">
        <v>25</v>
      </c>
      <c r="O98" s="73">
        <v>-7</v>
      </c>
      <c r="P98" s="73">
        <v>4</v>
      </c>
      <c r="Q98" s="73">
        <v>6</v>
      </c>
      <c r="R98" s="73">
        <v>7</v>
      </c>
      <c r="S98" s="73">
        <v>24</v>
      </c>
      <c r="T98" s="73">
        <v>27</v>
      </c>
      <c r="U98" s="73">
        <v>-3</v>
      </c>
      <c r="V98" s="24">
        <f t="shared" si="53"/>
        <v>1.2352941176470589</v>
      </c>
      <c r="W98" s="24">
        <f t="shared" si="65"/>
        <v>0.75362318840579712</v>
      </c>
      <c r="X98" s="24">
        <f t="shared" si="66"/>
        <v>-9.3457943925233641E-2</v>
      </c>
      <c r="Y98" s="24">
        <f t="shared" si="67"/>
        <v>3.5714285714285712E-2</v>
      </c>
      <c r="Z98" s="24">
        <f t="shared" si="68"/>
        <v>0.17777777777777778</v>
      </c>
      <c r="AA98" s="24">
        <f t="shared" si="69"/>
        <v>6</v>
      </c>
      <c r="AB98" s="145">
        <v>83</v>
      </c>
      <c r="AC98" s="24">
        <f t="shared" si="59"/>
        <v>2.4411764705882355</v>
      </c>
      <c r="AD98" s="145">
        <v>4</v>
      </c>
      <c r="AE98" s="141">
        <f t="shared" si="60"/>
        <v>0.11764705882352941</v>
      </c>
      <c r="AF98" s="73">
        <v>13.18</v>
      </c>
      <c r="AG98" s="73">
        <v>3.94</v>
      </c>
      <c r="AH98" s="73">
        <v>3.27</v>
      </c>
      <c r="AI98" s="31">
        <f t="shared" si="61"/>
        <v>0.29893778452200304</v>
      </c>
      <c r="AJ98" s="32">
        <f t="shared" si="62"/>
        <v>9.1418282728441297E-2</v>
      </c>
      <c r="AK98" s="153"/>
      <c r="AL98" s="146">
        <f t="shared" si="63"/>
        <v>-15.547236443958283</v>
      </c>
    </row>
  </sheetData>
  <sortState xmlns:xlrd2="http://schemas.microsoft.com/office/spreadsheetml/2017/richdata2" ref="B1:AL19">
    <sortCondition ref="C19"/>
  </sortState>
  <mergeCells count="28">
    <mergeCell ref="AF52:AJ53"/>
    <mergeCell ref="AK52:AK70"/>
    <mergeCell ref="D52:I53"/>
    <mergeCell ref="J52:O53"/>
    <mergeCell ref="P52:U53"/>
    <mergeCell ref="V52:AA53"/>
    <mergeCell ref="AB52:AE53"/>
    <mergeCell ref="AF1:AJ2"/>
    <mergeCell ref="AK1:AK19"/>
    <mergeCell ref="D27:I28"/>
    <mergeCell ref="J27:O28"/>
    <mergeCell ref="P27:U28"/>
    <mergeCell ref="V27:AA28"/>
    <mergeCell ref="AB27:AE28"/>
    <mergeCell ref="AF27:AJ28"/>
    <mergeCell ref="AK27:AK45"/>
    <mergeCell ref="D1:I2"/>
    <mergeCell ref="J1:O2"/>
    <mergeCell ref="P1:U2"/>
    <mergeCell ref="V1:AA2"/>
    <mergeCell ref="AB1:AE2"/>
    <mergeCell ref="AF78:AJ79"/>
    <mergeCell ref="AK78:AK98"/>
    <mergeCell ref="D78:I79"/>
    <mergeCell ref="J78:O79"/>
    <mergeCell ref="P78:U79"/>
    <mergeCell ref="V78:AA79"/>
    <mergeCell ref="AB78:AE79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5160-7742-4486-980A-F4063741B3EE}">
  <dimension ref="A1:B306"/>
  <sheetViews>
    <sheetView topLeftCell="A67" zoomScale="115" zoomScaleNormal="115" workbookViewId="0">
      <selection activeCell="E13" sqref="E13"/>
    </sheetView>
  </sheetViews>
  <sheetFormatPr defaultRowHeight="15" x14ac:dyDescent="0.25"/>
  <cols>
    <col min="1" max="1" width="21.42578125" bestFit="1" customWidth="1"/>
    <col min="2" max="2" width="20.7109375" bestFit="1" customWidth="1"/>
  </cols>
  <sheetData>
    <row r="1" spans="1:2" ht="15.75" x14ac:dyDescent="0.25">
      <c r="A1" s="172" t="s">
        <v>180</v>
      </c>
      <c r="B1" s="173" t="s">
        <v>22</v>
      </c>
    </row>
    <row r="2" spans="1:2" ht="15.75" x14ac:dyDescent="0.25">
      <c r="A2" s="172" t="s">
        <v>181</v>
      </c>
      <c r="B2" s="173" t="s">
        <v>182</v>
      </c>
    </row>
    <row r="3" spans="1:2" ht="15.75" x14ac:dyDescent="0.25">
      <c r="A3" s="172" t="s">
        <v>183</v>
      </c>
      <c r="B3" s="173" t="s">
        <v>26</v>
      </c>
    </row>
    <row r="4" spans="1:2" ht="15.75" x14ac:dyDescent="0.25">
      <c r="A4" s="172" t="s">
        <v>25</v>
      </c>
      <c r="B4" s="173" t="s">
        <v>184</v>
      </c>
    </row>
    <row r="5" spans="1:2" ht="15.75" x14ac:dyDescent="0.25">
      <c r="A5" s="172" t="s">
        <v>37</v>
      </c>
      <c r="B5" s="173" t="s">
        <v>185</v>
      </c>
    </row>
    <row r="6" spans="1:2" ht="15.75" x14ac:dyDescent="0.25">
      <c r="A6" s="172" t="s">
        <v>28</v>
      </c>
      <c r="B6" s="173" t="s">
        <v>177</v>
      </c>
    </row>
    <row r="7" spans="1:2" ht="15.75" x14ac:dyDescent="0.25">
      <c r="A7" s="172" t="s">
        <v>187</v>
      </c>
      <c r="B7" s="173" t="s">
        <v>33</v>
      </c>
    </row>
    <row r="8" spans="1:2" ht="15.75" x14ac:dyDescent="0.25">
      <c r="A8" s="172" t="s">
        <v>186</v>
      </c>
      <c r="B8" s="173" t="s">
        <v>94</v>
      </c>
    </row>
    <row r="9" spans="1:2" ht="15.75" x14ac:dyDescent="0.25">
      <c r="A9" s="172" t="s">
        <v>36</v>
      </c>
      <c r="B9" s="173" t="s">
        <v>23</v>
      </c>
    </row>
    <row r="10" spans="1:2" ht="15.75" x14ac:dyDescent="0.25">
      <c r="A10" s="174" t="s">
        <v>24</v>
      </c>
      <c r="B10" s="173" t="s">
        <v>188</v>
      </c>
    </row>
    <row r="11" spans="1:2" ht="15.75" x14ac:dyDescent="0.25">
      <c r="A11" s="174" t="s">
        <v>22</v>
      </c>
      <c r="B11" s="173" t="s">
        <v>189</v>
      </c>
    </row>
    <row r="12" spans="1:2" ht="15.75" x14ac:dyDescent="0.25">
      <c r="A12" s="174" t="s">
        <v>180</v>
      </c>
      <c r="B12" s="173" t="s">
        <v>190</v>
      </c>
    </row>
    <row r="13" spans="1:2" ht="15.75" x14ac:dyDescent="0.25">
      <c r="A13" s="174" t="s">
        <v>23</v>
      </c>
      <c r="B13" s="173" t="s">
        <v>191</v>
      </c>
    </row>
    <row r="14" spans="1:2" ht="15.75" x14ac:dyDescent="0.25">
      <c r="A14" s="174" t="s">
        <v>26</v>
      </c>
      <c r="B14" s="173" t="s">
        <v>30</v>
      </c>
    </row>
    <row r="15" spans="1:2" ht="15.75" x14ac:dyDescent="0.25">
      <c r="A15" s="174" t="s">
        <v>33</v>
      </c>
      <c r="B15" s="173" t="s">
        <v>25</v>
      </c>
    </row>
    <row r="16" spans="1:2" ht="15.75" x14ac:dyDescent="0.25">
      <c r="A16" s="174" t="s">
        <v>93</v>
      </c>
      <c r="B16" s="173" t="s">
        <v>134</v>
      </c>
    </row>
    <row r="17" spans="1:2" ht="15.75" x14ac:dyDescent="0.25">
      <c r="A17" s="174" t="s">
        <v>94</v>
      </c>
      <c r="B17" s="173" t="s">
        <v>36</v>
      </c>
    </row>
    <row r="18" spans="1:2" ht="15.75" x14ac:dyDescent="0.25">
      <c r="A18" s="174" t="s">
        <v>31</v>
      </c>
      <c r="B18" s="173" t="s">
        <v>28</v>
      </c>
    </row>
    <row r="19" spans="1:2" ht="15.75" x14ac:dyDescent="0.25">
      <c r="A19" s="174" t="s">
        <v>24</v>
      </c>
      <c r="B19" s="173" t="s">
        <v>26</v>
      </c>
    </row>
    <row r="20" spans="1:2" ht="15.75" x14ac:dyDescent="0.25">
      <c r="A20" s="174" t="s">
        <v>22</v>
      </c>
      <c r="B20" s="173" t="s">
        <v>30</v>
      </c>
    </row>
    <row r="21" spans="1:2" ht="15.75" x14ac:dyDescent="0.25">
      <c r="A21" s="174" t="s">
        <v>32</v>
      </c>
      <c r="B21" s="173" t="s">
        <v>31</v>
      </c>
    </row>
    <row r="22" spans="1:2" ht="15.75" x14ac:dyDescent="0.25">
      <c r="A22" s="174" t="s">
        <v>25</v>
      </c>
      <c r="B22" s="173" t="s">
        <v>36</v>
      </c>
    </row>
    <row r="23" spans="1:2" ht="15.75" x14ac:dyDescent="0.25">
      <c r="A23" s="174" t="s">
        <v>33</v>
      </c>
      <c r="B23" s="173" t="s">
        <v>94</v>
      </c>
    </row>
    <row r="24" spans="1:2" ht="15.75" x14ac:dyDescent="0.25">
      <c r="A24" s="174" t="s">
        <v>28</v>
      </c>
      <c r="B24" s="173" t="s">
        <v>180</v>
      </c>
    </row>
    <row r="25" spans="1:2" ht="15.75" x14ac:dyDescent="0.25">
      <c r="A25" s="174" t="s">
        <v>134</v>
      </c>
      <c r="B25" s="173" t="s">
        <v>37</v>
      </c>
    </row>
    <row r="26" spans="1:2" ht="15.75" x14ac:dyDescent="0.25">
      <c r="A26" s="174" t="s">
        <v>186</v>
      </c>
      <c r="B26" s="173" t="s">
        <v>93</v>
      </c>
    </row>
    <row r="27" spans="1:2" ht="15.75" x14ac:dyDescent="0.25">
      <c r="A27" s="174" t="s">
        <v>177</v>
      </c>
      <c r="B27" s="173" t="s">
        <v>23</v>
      </c>
    </row>
    <row r="28" spans="1:2" ht="15.75" x14ac:dyDescent="0.25">
      <c r="A28" s="173" t="s">
        <v>180</v>
      </c>
      <c r="B28" s="173" t="s">
        <v>134</v>
      </c>
    </row>
    <row r="29" spans="1:2" ht="15.75" x14ac:dyDescent="0.25">
      <c r="A29" s="173" t="s">
        <v>30</v>
      </c>
      <c r="B29" s="173" t="s">
        <v>25</v>
      </c>
    </row>
    <row r="30" spans="1:2" ht="15.75" x14ac:dyDescent="0.25">
      <c r="A30" s="174" t="s">
        <v>23</v>
      </c>
      <c r="B30" s="173" t="s">
        <v>188</v>
      </c>
    </row>
    <row r="31" spans="1:2" ht="15.75" x14ac:dyDescent="0.25">
      <c r="A31" s="173" t="s">
        <v>26</v>
      </c>
      <c r="B31" s="174" t="s">
        <v>22</v>
      </c>
    </row>
    <row r="32" spans="1:2" ht="15.75" x14ac:dyDescent="0.25">
      <c r="A32" s="172" t="s">
        <v>37</v>
      </c>
      <c r="B32" s="174" t="s">
        <v>186</v>
      </c>
    </row>
    <row r="33" spans="1:2" ht="15.75" x14ac:dyDescent="0.25">
      <c r="A33" s="173" t="s">
        <v>93</v>
      </c>
      <c r="B33" s="174" t="s">
        <v>24</v>
      </c>
    </row>
    <row r="34" spans="1:2" ht="15.75" x14ac:dyDescent="0.25">
      <c r="A34" s="174" t="s">
        <v>94</v>
      </c>
      <c r="B34" s="173" t="s">
        <v>28</v>
      </c>
    </row>
    <row r="35" spans="1:2" ht="15.75" x14ac:dyDescent="0.25">
      <c r="A35" s="173" t="s">
        <v>36</v>
      </c>
      <c r="B35" s="174" t="s">
        <v>33</v>
      </c>
    </row>
    <row r="36" spans="1:2" ht="15.75" x14ac:dyDescent="0.25">
      <c r="A36" s="174" t="s">
        <v>31</v>
      </c>
      <c r="B36" s="174" t="s">
        <v>177</v>
      </c>
    </row>
    <row r="37" spans="1:2" ht="15.75" x14ac:dyDescent="0.25">
      <c r="A37" s="174" t="s">
        <v>24</v>
      </c>
      <c r="B37" s="173" t="s">
        <v>194</v>
      </c>
    </row>
    <row r="38" spans="1:2" ht="15.75" x14ac:dyDescent="0.25">
      <c r="A38" s="174" t="s">
        <v>32</v>
      </c>
      <c r="B38" s="173" t="s">
        <v>94</v>
      </c>
    </row>
    <row r="39" spans="1:2" ht="15.75" x14ac:dyDescent="0.25">
      <c r="A39" s="174" t="s">
        <v>25</v>
      </c>
      <c r="B39" s="173" t="s">
        <v>31</v>
      </c>
    </row>
    <row r="40" spans="1:2" ht="15.75" x14ac:dyDescent="0.25">
      <c r="A40" s="174" t="s">
        <v>33</v>
      </c>
      <c r="B40" s="173" t="s">
        <v>30</v>
      </c>
    </row>
    <row r="41" spans="1:2" ht="15.75" x14ac:dyDescent="0.25">
      <c r="A41" s="174" t="s">
        <v>37</v>
      </c>
      <c r="B41" s="173" t="s">
        <v>93</v>
      </c>
    </row>
    <row r="42" spans="1:2" ht="15.75" x14ac:dyDescent="0.25">
      <c r="A42" s="174" t="s">
        <v>28</v>
      </c>
      <c r="B42" s="173" t="s">
        <v>36</v>
      </c>
    </row>
    <row r="43" spans="1:2" ht="15.75" x14ac:dyDescent="0.25">
      <c r="A43" s="174" t="s">
        <v>134</v>
      </c>
      <c r="B43" s="173" t="s">
        <v>23</v>
      </c>
    </row>
    <row r="44" spans="1:2" ht="15.75" x14ac:dyDescent="0.25">
      <c r="A44" s="174" t="s">
        <v>88</v>
      </c>
      <c r="B44" s="173" t="s">
        <v>180</v>
      </c>
    </row>
    <row r="45" spans="1:2" ht="15.75" x14ac:dyDescent="0.25">
      <c r="A45" s="174" t="s">
        <v>177</v>
      </c>
      <c r="B45" s="173" t="s">
        <v>26</v>
      </c>
    </row>
    <row r="46" spans="1:2" ht="15.75" x14ac:dyDescent="0.25">
      <c r="A46" s="173" t="s">
        <v>196</v>
      </c>
      <c r="B46" s="173" t="s">
        <v>184</v>
      </c>
    </row>
    <row r="47" spans="1:2" ht="15.75" x14ac:dyDescent="0.25">
      <c r="A47" s="173" t="s">
        <v>197</v>
      </c>
      <c r="B47" s="173" t="s">
        <v>198</v>
      </c>
    </row>
    <row r="48" spans="1:2" ht="15.75" x14ac:dyDescent="0.25">
      <c r="A48" s="173" t="s">
        <v>199</v>
      </c>
      <c r="B48" s="173" t="s">
        <v>200</v>
      </c>
    </row>
    <row r="49" spans="1:2" ht="15.75" x14ac:dyDescent="0.25">
      <c r="A49" s="173" t="s">
        <v>201</v>
      </c>
      <c r="B49" s="173" t="s">
        <v>202</v>
      </c>
    </row>
    <row r="50" spans="1:2" ht="15.75" x14ac:dyDescent="0.25">
      <c r="A50" s="173" t="s">
        <v>192</v>
      </c>
      <c r="B50" s="173" t="s">
        <v>191</v>
      </c>
    </row>
    <row r="51" spans="1:2" ht="15.75" x14ac:dyDescent="0.25">
      <c r="A51" s="173" t="s">
        <v>186</v>
      </c>
      <c r="B51" s="173" t="s">
        <v>203</v>
      </c>
    </row>
    <row r="52" spans="1:2" ht="15.75" x14ac:dyDescent="0.25">
      <c r="A52" s="173" t="s">
        <v>204</v>
      </c>
      <c r="B52" s="173" t="s">
        <v>190</v>
      </c>
    </row>
    <row r="53" spans="1:2" ht="15.75" x14ac:dyDescent="0.25">
      <c r="A53" s="173" t="s">
        <v>205</v>
      </c>
      <c r="B53" s="173" t="s">
        <v>188</v>
      </c>
    </row>
    <row r="54" spans="1:2" ht="15.75" x14ac:dyDescent="0.25">
      <c r="A54" s="173" t="s">
        <v>206</v>
      </c>
      <c r="B54" s="173" t="s">
        <v>185</v>
      </c>
    </row>
    <row r="55" spans="1:2" ht="15.75" x14ac:dyDescent="0.25">
      <c r="A55" s="174" t="s">
        <v>207</v>
      </c>
      <c r="B55" s="173" t="s">
        <v>208</v>
      </c>
    </row>
    <row r="56" spans="1:2" ht="15.75" x14ac:dyDescent="0.25">
      <c r="A56" s="174" t="s">
        <v>209</v>
      </c>
      <c r="B56" s="173" t="s">
        <v>194</v>
      </c>
    </row>
    <row r="57" spans="1:2" ht="15.75" x14ac:dyDescent="0.25">
      <c r="A57" s="174" t="s">
        <v>193</v>
      </c>
      <c r="B57" s="173" t="s">
        <v>195</v>
      </c>
    </row>
    <row r="58" spans="1:2" ht="15.75" x14ac:dyDescent="0.25">
      <c r="A58" s="174" t="s">
        <v>210</v>
      </c>
      <c r="B58" s="173" t="s">
        <v>211</v>
      </c>
    </row>
    <row r="59" spans="1:2" ht="15.75" x14ac:dyDescent="0.25">
      <c r="A59" s="174" t="s">
        <v>212</v>
      </c>
      <c r="B59" s="173" t="s">
        <v>213</v>
      </c>
    </row>
    <row r="60" spans="1:2" ht="15.75" x14ac:dyDescent="0.25">
      <c r="A60" s="174" t="s">
        <v>187</v>
      </c>
      <c r="B60" s="173" t="s">
        <v>188</v>
      </c>
    </row>
    <row r="61" spans="1:2" ht="15.75" x14ac:dyDescent="0.25">
      <c r="A61" s="174" t="s">
        <v>214</v>
      </c>
      <c r="B61" s="173" t="s">
        <v>215</v>
      </c>
    </row>
    <row r="62" spans="1:2" ht="15.75" x14ac:dyDescent="0.25">
      <c r="A62" s="174" t="s">
        <v>216</v>
      </c>
      <c r="B62" s="173" t="s">
        <v>217</v>
      </c>
    </row>
    <row r="63" spans="1:2" ht="15.75" x14ac:dyDescent="0.25">
      <c r="A63" s="174" t="s">
        <v>206</v>
      </c>
      <c r="B63" s="173" t="s">
        <v>189</v>
      </c>
    </row>
    <row r="64" spans="1:2" ht="15.75" x14ac:dyDescent="0.25">
      <c r="A64" s="174" t="s">
        <v>207</v>
      </c>
      <c r="B64" s="173" t="s">
        <v>189</v>
      </c>
    </row>
    <row r="65" spans="1:2" ht="15.75" x14ac:dyDescent="0.25">
      <c r="A65" s="174" t="s">
        <v>196</v>
      </c>
      <c r="B65" s="173" t="s">
        <v>198</v>
      </c>
    </row>
    <row r="66" spans="1:2" ht="15.75" x14ac:dyDescent="0.25">
      <c r="A66" s="174" t="s">
        <v>199</v>
      </c>
      <c r="B66" s="173" t="s">
        <v>211</v>
      </c>
    </row>
    <row r="67" spans="1:2" ht="15.75" x14ac:dyDescent="0.25">
      <c r="A67" s="174" t="s">
        <v>183</v>
      </c>
      <c r="B67" s="173" t="s">
        <v>203</v>
      </c>
    </row>
    <row r="68" spans="1:2" ht="15.75" x14ac:dyDescent="0.25">
      <c r="A68" s="174" t="s">
        <v>209</v>
      </c>
      <c r="B68" s="173" t="s">
        <v>190</v>
      </c>
    </row>
    <row r="69" spans="1:2" ht="15.75" x14ac:dyDescent="0.25">
      <c r="A69" s="174" t="s">
        <v>201</v>
      </c>
      <c r="B69" s="173" t="s">
        <v>208</v>
      </c>
    </row>
    <row r="70" spans="1:2" ht="15.75" x14ac:dyDescent="0.25">
      <c r="A70" s="174" t="s">
        <v>192</v>
      </c>
      <c r="B70" s="173" t="s">
        <v>200</v>
      </c>
    </row>
    <row r="71" spans="1:2" ht="15.75" x14ac:dyDescent="0.25">
      <c r="A71" s="174" t="s">
        <v>214</v>
      </c>
      <c r="B71" s="173" t="s">
        <v>182</v>
      </c>
    </row>
    <row r="72" spans="1:2" ht="15.75" x14ac:dyDescent="0.25">
      <c r="A72" s="174" t="s">
        <v>205</v>
      </c>
      <c r="B72" s="173" t="s">
        <v>191</v>
      </c>
    </row>
    <row r="73" spans="1:2" ht="15.75" x14ac:dyDescent="0.25">
      <c r="A73" s="174" t="s">
        <v>197</v>
      </c>
      <c r="B73" s="173" t="s">
        <v>184</v>
      </c>
    </row>
    <row r="74" spans="1:2" ht="15.75" x14ac:dyDescent="0.25">
      <c r="A74" s="174" t="s">
        <v>193</v>
      </c>
      <c r="B74" s="173" t="s">
        <v>188</v>
      </c>
    </row>
    <row r="75" spans="1:2" ht="15.75" x14ac:dyDescent="0.25">
      <c r="A75" s="174" t="s">
        <v>210</v>
      </c>
      <c r="B75" s="173" t="s">
        <v>194</v>
      </c>
    </row>
    <row r="76" spans="1:2" ht="15.75" x14ac:dyDescent="0.25">
      <c r="A76" s="174" t="s">
        <v>212</v>
      </c>
      <c r="B76" s="173" t="s">
        <v>202</v>
      </c>
    </row>
    <row r="77" spans="1:2" ht="15.75" x14ac:dyDescent="0.25">
      <c r="A77" s="174" t="s">
        <v>187</v>
      </c>
      <c r="B77" s="173" t="s">
        <v>217</v>
      </c>
    </row>
    <row r="78" spans="1:2" ht="15.75" x14ac:dyDescent="0.25">
      <c r="A78" s="174" t="s">
        <v>186</v>
      </c>
      <c r="B78" s="173" t="s">
        <v>215</v>
      </c>
    </row>
    <row r="79" spans="1:2" ht="15.75" x14ac:dyDescent="0.25">
      <c r="A79" s="174" t="s">
        <v>204</v>
      </c>
      <c r="B79" s="173" t="s">
        <v>213</v>
      </c>
    </row>
    <row r="80" spans="1:2" ht="15.75" x14ac:dyDescent="0.25">
      <c r="A80" s="174" t="s">
        <v>216</v>
      </c>
      <c r="B80" s="173" t="s">
        <v>185</v>
      </c>
    </row>
    <row r="81" spans="1:2" ht="15.75" x14ac:dyDescent="0.25">
      <c r="A81" s="174" t="s">
        <v>206</v>
      </c>
      <c r="B81" s="173" t="s">
        <v>195</v>
      </c>
    </row>
    <row r="82" spans="1:2" ht="15.75" x14ac:dyDescent="0.25">
      <c r="A82" s="174" t="s">
        <v>207</v>
      </c>
      <c r="B82" s="173" t="s">
        <v>203</v>
      </c>
    </row>
    <row r="83" spans="1:2" ht="15.75" x14ac:dyDescent="0.25">
      <c r="A83" s="174" t="s">
        <v>196</v>
      </c>
      <c r="B83" s="173" t="s">
        <v>182</v>
      </c>
    </row>
    <row r="84" spans="1:2" ht="15.75" x14ac:dyDescent="0.25">
      <c r="A84" s="174" t="s">
        <v>199</v>
      </c>
      <c r="B84" s="173" t="s">
        <v>217</v>
      </c>
    </row>
    <row r="85" spans="1:2" ht="15.75" x14ac:dyDescent="0.25">
      <c r="A85" s="174" t="s">
        <v>183</v>
      </c>
      <c r="B85" s="173" t="s">
        <v>191</v>
      </c>
    </row>
    <row r="86" spans="1:2" ht="15.75" x14ac:dyDescent="0.25">
      <c r="A86" s="174" t="s">
        <v>201</v>
      </c>
      <c r="B86" s="173" t="s">
        <v>211</v>
      </c>
    </row>
    <row r="87" spans="1:2" ht="15.75" x14ac:dyDescent="0.25">
      <c r="A87" s="174" t="s">
        <v>192</v>
      </c>
      <c r="B87" s="173" t="s">
        <v>198</v>
      </c>
    </row>
    <row r="88" spans="1:2" ht="15.75" x14ac:dyDescent="0.25">
      <c r="A88" s="174" t="s">
        <v>186</v>
      </c>
      <c r="B88" s="173" t="s">
        <v>200</v>
      </c>
    </row>
    <row r="89" spans="1:2" ht="15.75" x14ac:dyDescent="0.25">
      <c r="A89" s="174" t="s">
        <v>214</v>
      </c>
      <c r="B89" s="173" t="s">
        <v>190</v>
      </c>
    </row>
    <row r="90" spans="1:2" ht="15.75" x14ac:dyDescent="0.25">
      <c r="A90" s="174" t="s">
        <v>204</v>
      </c>
      <c r="B90" s="173" t="s">
        <v>202</v>
      </c>
    </row>
    <row r="91" spans="1:2" ht="15.75" x14ac:dyDescent="0.25">
      <c r="A91" s="174" t="s">
        <v>197</v>
      </c>
      <c r="B91" s="173" t="s">
        <v>188</v>
      </c>
    </row>
    <row r="92" spans="1:2" ht="15.75" x14ac:dyDescent="0.25">
      <c r="A92" s="174" t="s">
        <v>209</v>
      </c>
      <c r="B92" s="173" t="s">
        <v>215</v>
      </c>
    </row>
    <row r="93" spans="1:2" ht="15.75" x14ac:dyDescent="0.25">
      <c r="A93" s="174" t="s">
        <v>193</v>
      </c>
      <c r="B93" s="173" t="s">
        <v>184</v>
      </c>
    </row>
    <row r="94" spans="1:2" ht="15.75" x14ac:dyDescent="0.25">
      <c r="A94" s="174" t="s">
        <v>210</v>
      </c>
      <c r="B94" s="173" t="s">
        <v>213</v>
      </c>
    </row>
    <row r="95" spans="1:2" ht="15.75" x14ac:dyDescent="0.25">
      <c r="A95" s="174" t="s">
        <v>212</v>
      </c>
      <c r="B95" s="173" t="s">
        <v>195</v>
      </c>
    </row>
    <row r="96" spans="1:2" ht="15.75" x14ac:dyDescent="0.25">
      <c r="A96" s="174" t="s">
        <v>187</v>
      </c>
      <c r="B96" s="173" t="s">
        <v>185</v>
      </c>
    </row>
    <row r="97" spans="1:2" ht="15.75" x14ac:dyDescent="0.25">
      <c r="A97" s="174" t="s">
        <v>216</v>
      </c>
      <c r="B97" s="173" t="s">
        <v>189</v>
      </c>
    </row>
    <row r="98" spans="1:2" ht="15.75" x14ac:dyDescent="0.25">
      <c r="A98" s="174" t="s">
        <v>205</v>
      </c>
      <c r="B98" s="173" t="s">
        <v>194</v>
      </c>
    </row>
    <row r="99" spans="1:2" ht="15.75" x14ac:dyDescent="0.25">
      <c r="A99" s="174" t="s">
        <v>206</v>
      </c>
      <c r="B99" s="173" t="s">
        <v>208</v>
      </c>
    </row>
    <row r="100" spans="1:2" ht="15.75" x14ac:dyDescent="0.25">
      <c r="A100" s="174" t="s">
        <v>207</v>
      </c>
      <c r="B100" s="173" t="s">
        <v>195</v>
      </c>
    </row>
    <row r="101" spans="1:2" ht="15.75" x14ac:dyDescent="0.25">
      <c r="A101" s="174" t="s">
        <v>196</v>
      </c>
      <c r="B101" s="173" t="s">
        <v>190</v>
      </c>
    </row>
    <row r="102" spans="1:2" ht="15.75" x14ac:dyDescent="0.25">
      <c r="A102" s="174" t="s">
        <v>197</v>
      </c>
      <c r="B102" s="173" t="s">
        <v>217</v>
      </c>
    </row>
    <row r="103" spans="1:2" ht="15.75" x14ac:dyDescent="0.25">
      <c r="A103" s="174" t="s">
        <v>199</v>
      </c>
      <c r="B103" s="173" t="s">
        <v>188</v>
      </c>
    </row>
    <row r="104" spans="1:2" ht="15.75" x14ac:dyDescent="0.25">
      <c r="A104" s="174" t="s">
        <v>209</v>
      </c>
      <c r="B104" s="173" t="s">
        <v>200</v>
      </c>
    </row>
    <row r="105" spans="1:2" ht="15.75" x14ac:dyDescent="0.25">
      <c r="A105" s="174" t="s">
        <v>192</v>
      </c>
      <c r="B105" s="173" t="s">
        <v>208</v>
      </c>
    </row>
    <row r="106" spans="1:2" ht="15.75" x14ac:dyDescent="0.25">
      <c r="A106" s="174" t="s">
        <v>186</v>
      </c>
      <c r="B106" s="173" t="s">
        <v>198</v>
      </c>
    </row>
    <row r="107" spans="1:2" ht="15.75" x14ac:dyDescent="0.25">
      <c r="A107" s="174" t="s">
        <v>214</v>
      </c>
      <c r="B107" s="173" t="s">
        <v>203</v>
      </c>
    </row>
    <row r="108" spans="1:2" ht="15.75" x14ac:dyDescent="0.25">
      <c r="A108" s="174" t="s">
        <v>206</v>
      </c>
      <c r="B108" s="173" t="s">
        <v>191</v>
      </c>
    </row>
    <row r="109" spans="1:2" ht="15.75" x14ac:dyDescent="0.25">
      <c r="A109" s="174" t="s">
        <v>183</v>
      </c>
      <c r="B109" s="173" t="s">
        <v>184</v>
      </c>
    </row>
    <row r="110" spans="1:2" ht="15.75" x14ac:dyDescent="0.25">
      <c r="A110" s="174" t="s">
        <v>201</v>
      </c>
      <c r="B110" s="173" t="s">
        <v>189</v>
      </c>
    </row>
    <row r="111" spans="1:2" ht="15.75" x14ac:dyDescent="0.25">
      <c r="A111" s="174" t="s">
        <v>193</v>
      </c>
      <c r="B111" s="173" t="s">
        <v>185</v>
      </c>
    </row>
    <row r="112" spans="1:2" ht="15.75" x14ac:dyDescent="0.25">
      <c r="A112" s="174" t="s">
        <v>210</v>
      </c>
      <c r="B112" s="173" t="s">
        <v>202</v>
      </c>
    </row>
    <row r="113" spans="1:2" ht="15.75" x14ac:dyDescent="0.25">
      <c r="A113" s="174" t="s">
        <v>212</v>
      </c>
      <c r="B113" s="173" t="s">
        <v>194</v>
      </c>
    </row>
    <row r="114" spans="1:2" ht="15.75" x14ac:dyDescent="0.25">
      <c r="A114" s="174" t="s">
        <v>187</v>
      </c>
      <c r="B114" s="173" t="s">
        <v>182</v>
      </c>
    </row>
    <row r="115" spans="1:2" ht="15.75" x14ac:dyDescent="0.25">
      <c r="A115" s="174" t="s">
        <v>204</v>
      </c>
      <c r="B115" s="173" t="s">
        <v>211</v>
      </c>
    </row>
    <row r="116" spans="1:2" ht="15.75" x14ac:dyDescent="0.25">
      <c r="A116" s="174" t="s">
        <v>216</v>
      </c>
      <c r="B116" s="173" t="s">
        <v>213</v>
      </c>
    </row>
    <row r="117" spans="1:2" ht="15.75" x14ac:dyDescent="0.25">
      <c r="A117" s="174" t="s">
        <v>205</v>
      </c>
      <c r="B117" s="173" t="s">
        <v>215</v>
      </c>
    </row>
    <row r="118" spans="1:2" ht="15.75" x14ac:dyDescent="0.25">
      <c r="A118" s="174" t="s">
        <v>207</v>
      </c>
      <c r="B118" s="173" t="s">
        <v>202</v>
      </c>
    </row>
    <row r="119" spans="1:2" ht="15.75" x14ac:dyDescent="0.25">
      <c r="A119" s="174" t="s">
        <v>196</v>
      </c>
      <c r="B119" s="173" t="s">
        <v>200</v>
      </c>
    </row>
    <row r="120" spans="1:2" ht="15.75" x14ac:dyDescent="0.25">
      <c r="A120" s="174" t="s">
        <v>199</v>
      </c>
      <c r="B120" s="173" t="s">
        <v>195</v>
      </c>
    </row>
    <row r="121" spans="1:2" ht="15.75" x14ac:dyDescent="0.25">
      <c r="A121" s="174" t="s">
        <v>192</v>
      </c>
      <c r="B121" s="173" t="s">
        <v>203</v>
      </c>
    </row>
    <row r="122" spans="1:2" ht="15.75" x14ac:dyDescent="0.25">
      <c r="A122" s="174" t="s">
        <v>186</v>
      </c>
      <c r="B122" s="173" t="s">
        <v>188</v>
      </c>
    </row>
    <row r="123" spans="1:2" ht="15.75" x14ac:dyDescent="0.25">
      <c r="A123" s="174" t="s">
        <v>214</v>
      </c>
      <c r="B123" s="173" t="s">
        <v>217</v>
      </c>
    </row>
    <row r="124" spans="1:2" ht="15.75" x14ac:dyDescent="0.25">
      <c r="A124" s="174" t="s">
        <v>204</v>
      </c>
      <c r="B124" s="173" t="s">
        <v>191</v>
      </c>
    </row>
    <row r="125" spans="1:2" ht="15.75" x14ac:dyDescent="0.25">
      <c r="A125" s="174" t="s">
        <v>216</v>
      </c>
      <c r="B125" s="173" t="s">
        <v>198</v>
      </c>
    </row>
    <row r="126" spans="1:2" ht="15.75" x14ac:dyDescent="0.25">
      <c r="A126" s="174" t="s">
        <v>206</v>
      </c>
      <c r="B126" s="173" t="s">
        <v>211</v>
      </c>
    </row>
    <row r="127" spans="1:2" ht="15.75" x14ac:dyDescent="0.25">
      <c r="A127" s="174" t="s">
        <v>197</v>
      </c>
      <c r="B127" s="173" t="s">
        <v>215</v>
      </c>
    </row>
    <row r="128" spans="1:2" ht="15.75" x14ac:dyDescent="0.25">
      <c r="A128" s="174" t="s">
        <v>199</v>
      </c>
      <c r="B128" s="173" t="s">
        <v>185</v>
      </c>
    </row>
    <row r="129" spans="1:2" ht="15.75" x14ac:dyDescent="0.25">
      <c r="A129" s="174" t="s">
        <v>183</v>
      </c>
      <c r="B129" s="173" t="s">
        <v>194</v>
      </c>
    </row>
    <row r="130" spans="1:2" ht="15.75" x14ac:dyDescent="0.25">
      <c r="A130" s="174" t="s">
        <v>209</v>
      </c>
      <c r="B130" s="173" t="s">
        <v>189</v>
      </c>
    </row>
    <row r="131" spans="1:2" ht="15.75" x14ac:dyDescent="0.25">
      <c r="A131" s="174" t="s">
        <v>201</v>
      </c>
      <c r="B131" s="173" t="s">
        <v>184</v>
      </c>
    </row>
    <row r="132" spans="1:2" ht="15.75" x14ac:dyDescent="0.25">
      <c r="A132" s="174" t="s">
        <v>193</v>
      </c>
      <c r="B132" s="173" t="s">
        <v>203</v>
      </c>
    </row>
    <row r="133" spans="1:2" ht="15.75" x14ac:dyDescent="0.25">
      <c r="A133" s="174" t="s">
        <v>210</v>
      </c>
      <c r="B133" s="173" t="s">
        <v>190</v>
      </c>
    </row>
    <row r="134" spans="1:2" ht="15.75" x14ac:dyDescent="0.25">
      <c r="A134" s="174" t="s">
        <v>187</v>
      </c>
      <c r="B134" s="173" t="s">
        <v>208</v>
      </c>
    </row>
    <row r="135" spans="1:2" ht="15.75" x14ac:dyDescent="0.25">
      <c r="A135" s="174" t="s">
        <v>205</v>
      </c>
      <c r="B135" s="173" t="s">
        <v>182</v>
      </c>
    </row>
    <row r="136" spans="1:2" ht="15.75" x14ac:dyDescent="0.25">
      <c r="A136" s="174" t="s">
        <v>207</v>
      </c>
      <c r="B136" s="173" t="s">
        <v>211</v>
      </c>
    </row>
    <row r="137" spans="1:2" ht="15.75" x14ac:dyDescent="0.25">
      <c r="A137" s="174" t="s">
        <v>196</v>
      </c>
      <c r="B137" s="173" t="s">
        <v>208</v>
      </c>
    </row>
    <row r="138" spans="1:2" ht="15.75" x14ac:dyDescent="0.25">
      <c r="A138" s="174" t="s">
        <v>209</v>
      </c>
      <c r="B138" s="173" t="s">
        <v>188</v>
      </c>
    </row>
    <row r="139" spans="1:2" ht="15.75" x14ac:dyDescent="0.25">
      <c r="A139" s="174" t="s">
        <v>192</v>
      </c>
      <c r="B139" s="173" t="s">
        <v>195</v>
      </c>
    </row>
    <row r="140" spans="1:2" ht="15.75" x14ac:dyDescent="0.25">
      <c r="A140" s="174" t="s">
        <v>193</v>
      </c>
      <c r="B140" s="173" t="s">
        <v>182</v>
      </c>
    </row>
    <row r="141" spans="1:2" ht="15.75" x14ac:dyDescent="0.25">
      <c r="A141" s="174" t="s">
        <v>212</v>
      </c>
      <c r="B141" s="173" t="s">
        <v>191</v>
      </c>
    </row>
    <row r="142" spans="1:2" ht="15.75" x14ac:dyDescent="0.25">
      <c r="A142" s="174" t="s">
        <v>186</v>
      </c>
      <c r="B142" s="173" t="s">
        <v>217</v>
      </c>
    </row>
    <row r="143" spans="1:2" ht="15.75" x14ac:dyDescent="0.25">
      <c r="A143" s="174" t="s">
        <v>214</v>
      </c>
      <c r="B143" s="173" t="s">
        <v>213</v>
      </c>
    </row>
    <row r="144" spans="1:2" ht="15.75" x14ac:dyDescent="0.25">
      <c r="A144" s="174" t="s">
        <v>216</v>
      </c>
      <c r="B144" s="173" t="s">
        <v>200</v>
      </c>
    </row>
    <row r="145" spans="1:2" ht="15.75" x14ac:dyDescent="0.25">
      <c r="A145" s="174" t="s">
        <v>197</v>
      </c>
      <c r="B145" s="173" t="s">
        <v>202</v>
      </c>
    </row>
    <row r="146" spans="1:2" ht="15.75" x14ac:dyDescent="0.25">
      <c r="A146" s="174" t="s">
        <v>199</v>
      </c>
      <c r="B146" s="173" t="s">
        <v>189</v>
      </c>
    </row>
    <row r="147" spans="1:2" ht="15.75" x14ac:dyDescent="0.25">
      <c r="A147" s="174" t="s">
        <v>183</v>
      </c>
      <c r="B147" s="173" t="s">
        <v>190</v>
      </c>
    </row>
    <row r="148" spans="1:2" ht="15.75" x14ac:dyDescent="0.25">
      <c r="A148" s="174" t="s">
        <v>201</v>
      </c>
      <c r="B148" s="173" t="s">
        <v>194</v>
      </c>
    </row>
    <row r="149" spans="1:2" ht="15.75" x14ac:dyDescent="0.25">
      <c r="A149" s="174" t="s">
        <v>210</v>
      </c>
      <c r="B149" s="173" t="s">
        <v>198</v>
      </c>
    </row>
    <row r="150" spans="1:2" ht="15.75" x14ac:dyDescent="0.25">
      <c r="A150" s="174" t="s">
        <v>187</v>
      </c>
      <c r="B150" s="173" t="s">
        <v>203</v>
      </c>
    </row>
    <row r="151" spans="1:2" ht="15.75" x14ac:dyDescent="0.25">
      <c r="A151" s="174" t="s">
        <v>204</v>
      </c>
      <c r="B151" s="173" t="s">
        <v>184</v>
      </c>
    </row>
    <row r="152" spans="1:2" ht="15.75" x14ac:dyDescent="0.25">
      <c r="A152" s="174" t="s">
        <v>205</v>
      </c>
      <c r="B152" s="173" t="s">
        <v>185</v>
      </c>
    </row>
    <row r="153" spans="1:2" ht="15.75" x14ac:dyDescent="0.25">
      <c r="A153" s="174" t="s">
        <v>206</v>
      </c>
      <c r="B153" s="173" t="s">
        <v>215</v>
      </c>
    </row>
    <row r="154" spans="1:2" ht="15.75" x14ac:dyDescent="0.25">
      <c r="A154" s="174" t="s">
        <v>207</v>
      </c>
      <c r="B154" s="173" t="s">
        <v>191</v>
      </c>
    </row>
    <row r="155" spans="1:2" ht="15.75" x14ac:dyDescent="0.25">
      <c r="A155" s="174" t="s">
        <v>196</v>
      </c>
      <c r="B155" s="173" t="s">
        <v>211</v>
      </c>
    </row>
    <row r="156" spans="1:2" ht="15.75" x14ac:dyDescent="0.25">
      <c r="A156" s="174" t="s">
        <v>201</v>
      </c>
      <c r="B156" s="173" t="s">
        <v>217</v>
      </c>
    </row>
    <row r="157" spans="1:2" ht="15.75" x14ac:dyDescent="0.25">
      <c r="A157" s="174" t="s">
        <v>192</v>
      </c>
      <c r="B157" s="173" t="s">
        <v>188</v>
      </c>
    </row>
    <row r="158" spans="1:2" ht="15.75" x14ac:dyDescent="0.25">
      <c r="A158" s="174" t="s">
        <v>193</v>
      </c>
      <c r="B158" s="173" t="s">
        <v>200</v>
      </c>
    </row>
    <row r="159" spans="1:2" ht="15.75" x14ac:dyDescent="0.25">
      <c r="A159" s="174" t="s">
        <v>214</v>
      </c>
      <c r="B159" s="173" t="s">
        <v>202</v>
      </c>
    </row>
    <row r="160" spans="1:2" ht="15.75" x14ac:dyDescent="0.25">
      <c r="A160" s="174" t="s">
        <v>204</v>
      </c>
      <c r="B160" s="173" t="s">
        <v>189</v>
      </c>
    </row>
    <row r="161" spans="1:2" ht="15.75" x14ac:dyDescent="0.25">
      <c r="A161" s="174" t="s">
        <v>216</v>
      </c>
      <c r="B161" s="173" t="s">
        <v>203</v>
      </c>
    </row>
    <row r="162" spans="1:2" ht="15.75" x14ac:dyDescent="0.25">
      <c r="A162" s="174" t="s">
        <v>206</v>
      </c>
      <c r="B162" s="173" t="s">
        <v>213</v>
      </c>
    </row>
    <row r="163" spans="1:2" ht="15.75" x14ac:dyDescent="0.25">
      <c r="A163" s="174" t="s">
        <v>199</v>
      </c>
      <c r="B163" s="173" t="s">
        <v>215</v>
      </c>
    </row>
    <row r="164" spans="1:2" ht="15.75" x14ac:dyDescent="0.25">
      <c r="A164" s="174" t="s">
        <v>183</v>
      </c>
      <c r="B164" s="173" t="s">
        <v>185</v>
      </c>
    </row>
    <row r="165" spans="1:2" ht="15.75" x14ac:dyDescent="0.25">
      <c r="A165" s="174" t="s">
        <v>209</v>
      </c>
      <c r="B165" s="173" t="s">
        <v>198</v>
      </c>
    </row>
    <row r="166" spans="1:2" ht="15.75" x14ac:dyDescent="0.25">
      <c r="A166" s="174" t="s">
        <v>210</v>
      </c>
      <c r="B166" s="173" t="s">
        <v>195</v>
      </c>
    </row>
    <row r="167" spans="1:2" ht="15.75" x14ac:dyDescent="0.25">
      <c r="A167" s="174" t="s">
        <v>212</v>
      </c>
      <c r="B167" s="173" t="s">
        <v>182</v>
      </c>
    </row>
    <row r="168" spans="1:2" ht="15.75" x14ac:dyDescent="0.25">
      <c r="A168" s="174" t="s">
        <v>187</v>
      </c>
      <c r="B168" s="173" t="s">
        <v>184</v>
      </c>
    </row>
    <row r="169" spans="1:2" ht="15.75" x14ac:dyDescent="0.25">
      <c r="A169" s="174" t="s">
        <v>186</v>
      </c>
      <c r="B169" s="173" t="s">
        <v>194</v>
      </c>
    </row>
    <row r="170" spans="1:2" ht="15.75" x14ac:dyDescent="0.25">
      <c r="A170" s="174" t="s">
        <v>216</v>
      </c>
      <c r="B170" s="173" t="s">
        <v>211</v>
      </c>
    </row>
    <row r="171" spans="1:2" ht="15.75" x14ac:dyDescent="0.25">
      <c r="A171" s="174" t="s">
        <v>205</v>
      </c>
      <c r="B171" s="173" t="s">
        <v>208</v>
      </c>
    </row>
    <row r="172" spans="1:2" ht="15.75" x14ac:dyDescent="0.25">
      <c r="A172" s="174" t="s">
        <v>197</v>
      </c>
      <c r="B172" s="173" t="s">
        <v>203</v>
      </c>
    </row>
    <row r="173" spans="1:2" ht="15.75" x14ac:dyDescent="0.25">
      <c r="A173" s="174" t="s">
        <v>199</v>
      </c>
      <c r="B173" s="173" t="s">
        <v>194</v>
      </c>
    </row>
    <row r="174" spans="1:2" ht="15.75" x14ac:dyDescent="0.25">
      <c r="A174" s="174" t="s">
        <v>201</v>
      </c>
      <c r="B174" s="173" t="s">
        <v>190</v>
      </c>
    </row>
    <row r="175" spans="1:2" ht="15.75" x14ac:dyDescent="0.25">
      <c r="A175" s="174" t="s">
        <v>192</v>
      </c>
      <c r="B175" s="173" t="s">
        <v>185</v>
      </c>
    </row>
    <row r="176" spans="1:2" ht="15.75" x14ac:dyDescent="0.25">
      <c r="A176" s="174" t="s">
        <v>210</v>
      </c>
      <c r="B176" s="173" t="s">
        <v>200</v>
      </c>
    </row>
    <row r="177" spans="1:2" ht="15.75" x14ac:dyDescent="0.25">
      <c r="A177" s="174" t="s">
        <v>214</v>
      </c>
      <c r="B177" s="173" t="s">
        <v>189</v>
      </c>
    </row>
    <row r="178" spans="1:2" ht="15.75" x14ac:dyDescent="0.25">
      <c r="A178" s="174" t="s">
        <v>204</v>
      </c>
      <c r="B178" s="173" t="s">
        <v>198</v>
      </c>
    </row>
    <row r="179" spans="1:2" ht="15.75" x14ac:dyDescent="0.25">
      <c r="A179" s="174" t="s">
        <v>205</v>
      </c>
      <c r="B179" s="173" t="s">
        <v>202</v>
      </c>
    </row>
    <row r="180" spans="1:2" ht="15.75" x14ac:dyDescent="0.25">
      <c r="A180" s="174" t="s">
        <v>206</v>
      </c>
      <c r="B180" s="173" t="s">
        <v>188</v>
      </c>
    </row>
    <row r="181" spans="1:2" ht="15.75" x14ac:dyDescent="0.25">
      <c r="A181" s="174" t="s">
        <v>207</v>
      </c>
      <c r="B181" s="173" t="s">
        <v>184</v>
      </c>
    </row>
    <row r="182" spans="1:2" ht="15.75" x14ac:dyDescent="0.25">
      <c r="A182" s="174" t="s">
        <v>196</v>
      </c>
      <c r="B182" s="173" t="s">
        <v>215</v>
      </c>
    </row>
    <row r="183" spans="1:2" ht="15.75" x14ac:dyDescent="0.25">
      <c r="A183" s="174" t="s">
        <v>183</v>
      </c>
      <c r="B183" s="173" t="s">
        <v>195</v>
      </c>
    </row>
    <row r="184" spans="1:2" ht="15.75" x14ac:dyDescent="0.25">
      <c r="A184" s="174" t="s">
        <v>209</v>
      </c>
      <c r="B184" s="173" t="s">
        <v>213</v>
      </c>
    </row>
    <row r="185" spans="1:2" ht="15.75" x14ac:dyDescent="0.25">
      <c r="A185" s="174" t="s">
        <v>193</v>
      </c>
      <c r="B185" s="173" t="s">
        <v>217</v>
      </c>
    </row>
    <row r="186" spans="1:2" ht="15.75" x14ac:dyDescent="0.25">
      <c r="A186" s="174" t="s">
        <v>212</v>
      </c>
      <c r="B186" s="173" t="s">
        <v>208</v>
      </c>
    </row>
    <row r="187" spans="1:2" ht="15.75" x14ac:dyDescent="0.25">
      <c r="A187" s="174" t="s">
        <v>187</v>
      </c>
      <c r="B187" s="173" t="s">
        <v>211</v>
      </c>
    </row>
    <row r="188" spans="1:2" ht="15.75" x14ac:dyDescent="0.25">
      <c r="A188" s="174" t="s">
        <v>186</v>
      </c>
      <c r="B188" s="173" t="s">
        <v>191</v>
      </c>
    </row>
    <row r="189" spans="1:2" ht="15.75" x14ac:dyDescent="0.25">
      <c r="A189" s="174" t="s">
        <v>216</v>
      </c>
      <c r="B189" s="173" t="s">
        <v>182</v>
      </c>
    </row>
    <row r="190" spans="1:2" ht="15.75" x14ac:dyDescent="0.25">
      <c r="A190" s="174" t="s">
        <v>196</v>
      </c>
      <c r="B190" s="173" t="s">
        <v>185</v>
      </c>
    </row>
    <row r="191" spans="1:2" ht="15.75" x14ac:dyDescent="0.25">
      <c r="A191" s="174" t="s">
        <v>197</v>
      </c>
      <c r="B191" s="173" t="s">
        <v>189</v>
      </c>
    </row>
    <row r="192" spans="1:2" ht="15.75" x14ac:dyDescent="0.25">
      <c r="A192" s="174" t="s">
        <v>199</v>
      </c>
      <c r="B192" s="173" t="s">
        <v>198</v>
      </c>
    </row>
    <row r="193" spans="1:2" ht="15.75" x14ac:dyDescent="0.25">
      <c r="A193" s="174" t="s">
        <v>201</v>
      </c>
      <c r="B193" s="173" t="s">
        <v>200</v>
      </c>
    </row>
    <row r="194" spans="1:2" ht="15.75" x14ac:dyDescent="0.25">
      <c r="A194" s="174" t="s">
        <v>192</v>
      </c>
      <c r="B194" s="173" t="s">
        <v>190</v>
      </c>
    </row>
    <row r="195" spans="1:2" ht="15.75" x14ac:dyDescent="0.25">
      <c r="A195" s="174" t="s">
        <v>214</v>
      </c>
      <c r="B195" s="173" t="s">
        <v>191</v>
      </c>
    </row>
    <row r="196" spans="1:2" ht="15.75" x14ac:dyDescent="0.25">
      <c r="A196" s="174" t="s">
        <v>204</v>
      </c>
      <c r="B196" s="173" t="s">
        <v>188</v>
      </c>
    </row>
    <row r="197" spans="1:2" ht="15.75" x14ac:dyDescent="0.25">
      <c r="A197" s="174" t="s">
        <v>205</v>
      </c>
      <c r="B197" s="173" t="s">
        <v>203</v>
      </c>
    </row>
    <row r="198" spans="1:2" ht="15.75" x14ac:dyDescent="0.25">
      <c r="A198" s="174" t="s">
        <v>206</v>
      </c>
      <c r="B198" s="173" t="s">
        <v>202</v>
      </c>
    </row>
    <row r="199" spans="1:2" ht="15.75" x14ac:dyDescent="0.25">
      <c r="A199" s="174" t="s">
        <v>207</v>
      </c>
      <c r="B199" s="173" t="s">
        <v>182</v>
      </c>
    </row>
    <row r="200" spans="1:2" ht="15.75" x14ac:dyDescent="0.25">
      <c r="A200" s="174" t="s">
        <v>183</v>
      </c>
      <c r="B200" s="173" t="s">
        <v>217</v>
      </c>
    </row>
    <row r="201" spans="1:2" ht="15.75" x14ac:dyDescent="0.25">
      <c r="A201" s="174" t="s">
        <v>209</v>
      </c>
      <c r="B201" s="173" t="s">
        <v>195</v>
      </c>
    </row>
    <row r="202" spans="1:2" ht="15.75" x14ac:dyDescent="0.25">
      <c r="A202" s="174" t="s">
        <v>193</v>
      </c>
      <c r="B202" s="173" t="s">
        <v>211</v>
      </c>
    </row>
    <row r="203" spans="1:2" ht="15.75" x14ac:dyDescent="0.25">
      <c r="A203" s="174" t="s">
        <v>210</v>
      </c>
      <c r="B203" s="173" t="s">
        <v>215</v>
      </c>
    </row>
    <row r="204" spans="1:2" ht="15.75" x14ac:dyDescent="0.25">
      <c r="A204" s="174" t="s">
        <v>212</v>
      </c>
      <c r="B204" s="173" t="s">
        <v>189</v>
      </c>
    </row>
    <row r="205" spans="1:2" ht="15.75" x14ac:dyDescent="0.25">
      <c r="A205" s="174" t="s">
        <v>187</v>
      </c>
      <c r="B205" s="173" t="s">
        <v>213</v>
      </c>
    </row>
    <row r="206" spans="1:2" ht="15.75" x14ac:dyDescent="0.25">
      <c r="A206" s="174" t="s">
        <v>214</v>
      </c>
      <c r="B206" s="173" t="s">
        <v>194</v>
      </c>
    </row>
    <row r="207" spans="1:2" ht="15.75" x14ac:dyDescent="0.25">
      <c r="A207" s="174" t="s">
        <v>216</v>
      </c>
      <c r="B207" s="173" t="s">
        <v>208</v>
      </c>
    </row>
    <row r="208" spans="1:2" ht="15.75" x14ac:dyDescent="0.25">
      <c r="A208" s="174" t="s">
        <v>196</v>
      </c>
      <c r="B208" s="173" t="s">
        <v>202</v>
      </c>
    </row>
    <row r="209" spans="1:2" ht="15.75" x14ac:dyDescent="0.25">
      <c r="A209" s="174" t="s">
        <v>197</v>
      </c>
      <c r="B209" s="173" t="s">
        <v>191</v>
      </c>
    </row>
    <row r="210" spans="1:2" ht="15.75" x14ac:dyDescent="0.25">
      <c r="A210" s="174" t="s">
        <v>199</v>
      </c>
      <c r="B210" s="173" t="s">
        <v>203</v>
      </c>
    </row>
    <row r="211" spans="1:2" ht="15.75" x14ac:dyDescent="0.25">
      <c r="A211" s="174" t="s">
        <v>183</v>
      </c>
      <c r="B211" s="173" t="s">
        <v>200</v>
      </c>
    </row>
    <row r="212" spans="1:2" ht="15.75" x14ac:dyDescent="0.25">
      <c r="A212" s="174" t="s">
        <v>201</v>
      </c>
      <c r="B212" s="173" t="s">
        <v>198</v>
      </c>
    </row>
    <row r="213" spans="1:2" ht="15.75" x14ac:dyDescent="0.25">
      <c r="A213" s="174" t="s">
        <v>192</v>
      </c>
      <c r="B213" s="173" t="s">
        <v>184</v>
      </c>
    </row>
    <row r="214" spans="1:2" ht="15.75" x14ac:dyDescent="0.25">
      <c r="A214" s="174" t="s">
        <v>186</v>
      </c>
      <c r="B214" s="173" t="s">
        <v>182</v>
      </c>
    </row>
    <row r="215" spans="1:2" ht="15.75" x14ac:dyDescent="0.25">
      <c r="A215" s="174" t="s">
        <v>204</v>
      </c>
      <c r="B215" s="173" t="s">
        <v>185</v>
      </c>
    </row>
    <row r="216" spans="1:2" ht="15.75" x14ac:dyDescent="0.25">
      <c r="A216" s="174" t="s">
        <v>205</v>
      </c>
      <c r="B216" s="173" t="s">
        <v>190</v>
      </c>
    </row>
    <row r="217" spans="1:2" ht="15.75" x14ac:dyDescent="0.25">
      <c r="A217" s="174" t="s">
        <v>197</v>
      </c>
      <c r="B217" s="173" t="s">
        <v>213</v>
      </c>
    </row>
    <row r="218" spans="1:2" ht="15.75" x14ac:dyDescent="0.25">
      <c r="A218" s="174" t="s">
        <v>193</v>
      </c>
      <c r="B218" s="173" t="s">
        <v>194</v>
      </c>
    </row>
    <row r="219" spans="1:2" ht="15.75" x14ac:dyDescent="0.25">
      <c r="A219" s="174" t="s">
        <v>210</v>
      </c>
      <c r="B219" s="173" t="s">
        <v>217</v>
      </c>
    </row>
    <row r="220" spans="1:2" ht="15.75" x14ac:dyDescent="0.25">
      <c r="A220" s="174" t="s">
        <v>212</v>
      </c>
      <c r="B220" s="173" t="s">
        <v>188</v>
      </c>
    </row>
    <row r="221" spans="1:2" ht="15.75" x14ac:dyDescent="0.25">
      <c r="A221" s="174" t="s">
        <v>187</v>
      </c>
      <c r="B221" s="173" t="s">
        <v>215</v>
      </c>
    </row>
    <row r="222" spans="1:2" ht="15.75" x14ac:dyDescent="0.25">
      <c r="A222" s="174" t="s">
        <v>186</v>
      </c>
      <c r="B222" s="173" t="s">
        <v>185</v>
      </c>
    </row>
    <row r="223" spans="1:2" ht="15.75" x14ac:dyDescent="0.25">
      <c r="A223" s="174" t="s">
        <v>204</v>
      </c>
      <c r="B223" s="173" t="s">
        <v>195</v>
      </c>
    </row>
    <row r="224" spans="1:2" ht="15.75" x14ac:dyDescent="0.25">
      <c r="A224" s="174" t="s">
        <v>216</v>
      </c>
      <c r="B224" s="173" t="s">
        <v>202</v>
      </c>
    </row>
    <row r="225" spans="1:2" ht="15.75" x14ac:dyDescent="0.25">
      <c r="A225" s="174" t="s">
        <v>206</v>
      </c>
      <c r="B225" s="173" t="s">
        <v>184</v>
      </c>
    </row>
    <row r="226" spans="1:2" ht="15.75" x14ac:dyDescent="0.25">
      <c r="A226" s="174" t="s">
        <v>207</v>
      </c>
      <c r="B226" s="173" t="s">
        <v>190</v>
      </c>
    </row>
    <row r="227" spans="1:2" ht="15.75" x14ac:dyDescent="0.25">
      <c r="A227" s="174" t="s">
        <v>196</v>
      </c>
      <c r="B227" s="173" t="s">
        <v>191</v>
      </c>
    </row>
    <row r="228" spans="1:2" ht="15.75" x14ac:dyDescent="0.25">
      <c r="A228" s="174" t="s">
        <v>199</v>
      </c>
      <c r="B228" s="173" t="s">
        <v>208</v>
      </c>
    </row>
    <row r="229" spans="1:2" ht="15.75" x14ac:dyDescent="0.25">
      <c r="A229" s="174" t="s">
        <v>183</v>
      </c>
      <c r="B229" s="173" t="s">
        <v>198</v>
      </c>
    </row>
    <row r="230" spans="1:2" ht="15.75" x14ac:dyDescent="0.25">
      <c r="A230" s="174" t="s">
        <v>209</v>
      </c>
      <c r="B230" s="173" t="s">
        <v>203</v>
      </c>
    </row>
    <row r="231" spans="1:2" ht="15.75" x14ac:dyDescent="0.25">
      <c r="A231" s="174" t="s">
        <v>201</v>
      </c>
      <c r="B231" s="173" t="s">
        <v>182</v>
      </c>
    </row>
    <row r="232" spans="1:2" ht="15.75" x14ac:dyDescent="0.25">
      <c r="A232" s="174" t="s">
        <v>192</v>
      </c>
      <c r="B232" s="173" t="s">
        <v>189</v>
      </c>
    </row>
    <row r="233" spans="1:2" ht="15.75" x14ac:dyDescent="0.25">
      <c r="A233" s="174" t="s">
        <v>214</v>
      </c>
      <c r="B233" s="173" t="s">
        <v>211</v>
      </c>
    </row>
    <row r="234" spans="1:2" ht="15.75" x14ac:dyDescent="0.25">
      <c r="A234" s="174" t="s">
        <v>205</v>
      </c>
      <c r="B234" s="173" t="s">
        <v>200</v>
      </c>
    </row>
    <row r="235" spans="1:2" ht="15.75" x14ac:dyDescent="0.25">
      <c r="A235" s="174" t="s">
        <v>197</v>
      </c>
      <c r="B235" s="173" t="s">
        <v>195</v>
      </c>
    </row>
    <row r="236" spans="1:2" ht="15.75" x14ac:dyDescent="0.25">
      <c r="A236" s="174" t="s">
        <v>209</v>
      </c>
      <c r="B236" s="173" t="s">
        <v>208</v>
      </c>
    </row>
    <row r="237" spans="1:2" ht="15.75" x14ac:dyDescent="0.25">
      <c r="A237" s="174" t="s">
        <v>193</v>
      </c>
      <c r="B237" s="173" t="s">
        <v>215</v>
      </c>
    </row>
    <row r="238" spans="1:2" ht="15.75" x14ac:dyDescent="0.25">
      <c r="A238" s="174" t="s">
        <v>210</v>
      </c>
      <c r="B238" s="173" t="s">
        <v>188</v>
      </c>
    </row>
    <row r="239" spans="1:2" ht="15.75" x14ac:dyDescent="0.25">
      <c r="A239" s="174" t="s">
        <v>212</v>
      </c>
      <c r="B239" s="173" t="s">
        <v>185</v>
      </c>
    </row>
    <row r="240" spans="1:2" ht="15.75" x14ac:dyDescent="0.25">
      <c r="A240" s="174" t="s">
        <v>187</v>
      </c>
      <c r="B240" s="173" t="s">
        <v>189</v>
      </c>
    </row>
    <row r="241" spans="1:2" ht="15.75" x14ac:dyDescent="0.25">
      <c r="A241" s="174" t="s">
        <v>216</v>
      </c>
      <c r="B241" s="173" t="s">
        <v>184</v>
      </c>
    </row>
    <row r="242" spans="1:2" ht="15.75" x14ac:dyDescent="0.25">
      <c r="A242" s="174" t="s">
        <v>205</v>
      </c>
      <c r="B242" s="173" t="s">
        <v>213</v>
      </c>
    </row>
    <row r="243" spans="1:2" ht="15.75" x14ac:dyDescent="0.25">
      <c r="A243" s="174" t="s">
        <v>206</v>
      </c>
      <c r="B243" s="173" t="s">
        <v>194</v>
      </c>
    </row>
    <row r="244" spans="1:2" ht="15.75" x14ac:dyDescent="0.25">
      <c r="A244" s="174" t="s">
        <v>207</v>
      </c>
      <c r="B244" s="173" t="s">
        <v>200</v>
      </c>
    </row>
    <row r="245" spans="1:2" ht="15.75" x14ac:dyDescent="0.25">
      <c r="A245" s="174" t="s">
        <v>196</v>
      </c>
      <c r="B245" s="173" t="s">
        <v>217</v>
      </c>
    </row>
    <row r="246" spans="1:2" ht="15.75" x14ac:dyDescent="0.25">
      <c r="A246" s="174" t="s">
        <v>199</v>
      </c>
      <c r="B246" s="173" t="s">
        <v>191</v>
      </c>
    </row>
    <row r="247" spans="1:2" ht="15.75" x14ac:dyDescent="0.25">
      <c r="A247" s="174" t="s">
        <v>183</v>
      </c>
      <c r="B247" s="173" t="s">
        <v>211</v>
      </c>
    </row>
    <row r="248" spans="1:2" ht="15.75" x14ac:dyDescent="0.25">
      <c r="A248" s="174" t="s">
        <v>201</v>
      </c>
      <c r="B248" s="173" t="s">
        <v>203</v>
      </c>
    </row>
    <row r="249" spans="1:2" ht="15.75" x14ac:dyDescent="0.25">
      <c r="A249" s="174" t="s">
        <v>192</v>
      </c>
      <c r="B249" s="173" t="s">
        <v>202</v>
      </c>
    </row>
    <row r="250" spans="1:2" ht="15.75" x14ac:dyDescent="0.25">
      <c r="A250" s="174" t="s">
        <v>186</v>
      </c>
      <c r="B250" s="173" t="s">
        <v>190</v>
      </c>
    </row>
    <row r="251" spans="1:2" ht="15.75" x14ac:dyDescent="0.25">
      <c r="A251" s="174" t="s">
        <v>214</v>
      </c>
      <c r="B251" s="173" t="s">
        <v>198</v>
      </c>
    </row>
    <row r="252" spans="1:2" ht="15.75" x14ac:dyDescent="0.25">
      <c r="A252" s="174" t="s">
        <v>204</v>
      </c>
      <c r="B252" s="173" t="s">
        <v>182</v>
      </c>
    </row>
    <row r="253" spans="1:2" ht="15.75" x14ac:dyDescent="0.25">
      <c r="A253" s="174" t="s">
        <v>183</v>
      </c>
      <c r="B253" s="173" t="s">
        <v>213</v>
      </c>
    </row>
    <row r="254" spans="1:2" ht="15.75" x14ac:dyDescent="0.25">
      <c r="A254" s="174" t="s">
        <v>201</v>
      </c>
      <c r="B254" s="173" t="s">
        <v>185</v>
      </c>
    </row>
    <row r="255" spans="1:2" ht="15.75" x14ac:dyDescent="0.25">
      <c r="A255" s="174" t="s">
        <v>193</v>
      </c>
      <c r="B255" s="173" t="s">
        <v>189</v>
      </c>
    </row>
    <row r="256" spans="1:2" ht="15.75" x14ac:dyDescent="0.25">
      <c r="A256" s="174" t="s">
        <v>210</v>
      </c>
      <c r="B256" s="173" t="s">
        <v>182</v>
      </c>
    </row>
    <row r="257" spans="1:2" ht="15.75" x14ac:dyDescent="0.25">
      <c r="A257" s="174" t="s">
        <v>212</v>
      </c>
      <c r="B257" s="173" t="s">
        <v>184</v>
      </c>
    </row>
    <row r="258" spans="1:2" ht="15.75" x14ac:dyDescent="0.25">
      <c r="A258" s="174" t="s">
        <v>187</v>
      </c>
      <c r="B258" s="173" t="s">
        <v>202</v>
      </c>
    </row>
    <row r="259" spans="1:2" ht="15.75" x14ac:dyDescent="0.25">
      <c r="A259" s="174" t="s">
        <v>204</v>
      </c>
      <c r="B259" s="173" t="s">
        <v>215</v>
      </c>
    </row>
    <row r="260" spans="1:2" ht="15.75" x14ac:dyDescent="0.25">
      <c r="A260" s="174" t="s">
        <v>216</v>
      </c>
      <c r="B260" s="173" t="s">
        <v>194</v>
      </c>
    </row>
    <row r="261" spans="1:2" ht="15.75" x14ac:dyDescent="0.25">
      <c r="A261" s="174" t="s">
        <v>205</v>
      </c>
      <c r="B261" s="173" t="s">
        <v>211</v>
      </c>
    </row>
    <row r="262" spans="1:2" ht="15.75" x14ac:dyDescent="0.25">
      <c r="A262" s="174" t="s">
        <v>207</v>
      </c>
      <c r="B262" s="173" t="s">
        <v>198</v>
      </c>
    </row>
    <row r="263" spans="1:2" ht="15.75" x14ac:dyDescent="0.25">
      <c r="A263" s="174" t="s">
        <v>196</v>
      </c>
      <c r="B263" s="173" t="s">
        <v>203</v>
      </c>
    </row>
    <row r="264" spans="1:2" ht="15.75" x14ac:dyDescent="0.25">
      <c r="A264" s="174" t="s">
        <v>197</v>
      </c>
      <c r="B264" s="173" t="s">
        <v>208</v>
      </c>
    </row>
    <row r="265" spans="1:2" ht="15.75" x14ac:dyDescent="0.25">
      <c r="A265" s="174" t="s">
        <v>199</v>
      </c>
      <c r="B265" s="173" t="s">
        <v>190</v>
      </c>
    </row>
    <row r="266" spans="1:2" ht="15.75" x14ac:dyDescent="0.25">
      <c r="A266" s="174" t="s">
        <v>209</v>
      </c>
      <c r="B266" s="173" t="s">
        <v>191</v>
      </c>
    </row>
    <row r="267" spans="1:2" ht="15.75" x14ac:dyDescent="0.25">
      <c r="A267" s="174" t="s">
        <v>192</v>
      </c>
      <c r="B267" s="173" t="s">
        <v>217</v>
      </c>
    </row>
    <row r="268" spans="1:2" ht="15.75" x14ac:dyDescent="0.25">
      <c r="A268" s="174" t="s">
        <v>186</v>
      </c>
      <c r="B268" s="173" t="s">
        <v>195</v>
      </c>
    </row>
    <row r="269" spans="1:2" ht="15.75" x14ac:dyDescent="0.25">
      <c r="A269" s="174" t="s">
        <v>214</v>
      </c>
      <c r="B269" s="173" t="s">
        <v>188</v>
      </c>
    </row>
    <row r="270" spans="1:2" ht="15.75" x14ac:dyDescent="0.25">
      <c r="A270" s="174" t="s">
        <v>206</v>
      </c>
      <c r="B270" s="173" t="s">
        <v>200</v>
      </c>
    </row>
    <row r="271" spans="1:2" ht="15.75" x14ac:dyDescent="0.25">
      <c r="A271" s="174" t="s">
        <v>197</v>
      </c>
      <c r="B271" s="173" t="s">
        <v>182</v>
      </c>
    </row>
    <row r="272" spans="1:2" ht="15.75" x14ac:dyDescent="0.25">
      <c r="A272" s="174" t="s">
        <v>183</v>
      </c>
      <c r="B272" s="173" t="s">
        <v>189</v>
      </c>
    </row>
    <row r="273" spans="1:2" ht="15.75" x14ac:dyDescent="0.25">
      <c r="A273" s="174" t="s">
        <v>209</v>
      </c>
      <c r="B273" s="173" t="s">
        <v>185</v>
      </c>
    </row>
    <row r="274" spans="1:2" ht="15.75" x14ac:dyDescent="0.25">
      <c r="A274" s="174" t="s">
        <v>201</v>
      </c>
      <c r="B274" s="173" t="s">
        <v>213</v>
      </c>
    </row>
    <row r="275" spans="1:2" ht="15.75" x14ac:dyDescent="0.25">
      <c r="A275" s="174" t="s">
        <v>193</v>
      </c>
      <c r="B275" s="173" t="s">
        <v>190</v>
      </c>
    </row>
    <row r="276" spans="1:2" ht="15.75" x14ac:dyDescent="0.25">
      <c r="A276" s="174" t="s">
        <v>210</v>
      </c>
      <c r="B276" s="173" t="s">
        <v>208</v>
      </c>
    </row>
    <row r="277" spans="1:2" ht="15.75" x14ac:dyDescent="0.25">
      <c r="A277" s="174" t="s">
        <v>212</v>
      </c>
      <c r="B277" s="173" t="s">
        <v>215</v>
      </c>
    </row>
    <row r="278" spans="1:2" ht="15.75" x14ac:dyDescent="0.25">
      <c r="A278" s="174" t="s">
        <v>187</v>
      </c>
      <c r="B278" s="173" t="s">
        <v>194</v>
      </c>
    </row>
    <row r="279" spans="1:2" ht="15.75" x14ac:dyDescent="0.25">
      <c r="A279" s="174" t="s">
        <v>205</v>
      </c>
      <c r="B279" s="173" t="s">
        <v>184</v>
      </c>
    </row>
    <row r="280" spans="1:2" ht="15.75" x14ac:dyDescent="0.25">
      <c r="A280" s="174" t="s">
        <v>207</v>
      </c>
      <c r="B280" s="173" t="s">
        <v>213</v>
      </c>
    </row>
    <row r="281" spans="1:2" ht="15.75" x14ac:dyDescent="0.25">
      <c r="A281" s="174" t="s">
        <v>196</v>
      </c>
      <c r="B281" s="173" t="s">
        <v>188</v>
      </c>
    </row>
    <row r="282" spans="1:2" ht="15.75" x14ac:dyDescent="0.25">
      <c r="A282" s="174" t="s">
        <v>192</v>
      </c>
      <c r="B282" s="173" t="s">
        <v>211</v>
      </c>
    </row>
    <row r="283" spans="1:2" ht="15.75" x14ac:dyDescent="0.25">
      <c r="A283" s="174" t="s">
        <v>212</v>
      </c>
      <c r="B283" s="173" t="s">
        <v>198</v>
      </c>
    </row>
    <row r="284" spans="1:2" ht="15.75" x14ac:dyDescent="0.25">
      <c r="A284" s="174" t="s">
        <v>186</v>
      </c>
      <c r="B284" s="173" t="s">
        <v>202</v>
      </c>
    </row>
    <row r="285" spans="1:2" ht="15.75" x14ac:dyDescent="0.25">
      <c r="A285" s="174" t="s">
        <v>214</v>
      </c>
      <c r="B285" s="173" t="s">
        <v>195</v>
      </c>
    </row>
    <row r="286" spans="1:2" ht="15.75" x14ac:dyDescent="0.25">
      <c r="A286" s="174" t="s">
        <v>204</v>
      </c>
      <c r="B286" s="173" t="s">
        <v>200</v>
      </c>
    </row>
    <row r="287" spans="1:2" ht="15.75" x14ac:dyDescent="0.25">
      <c r="A287" s="174" t="s">
        <v>216</v>
      </c>
      <c r="B287" s="173" t="s">
        <v>191</v>
      </c>
    </row>
    <row r="288" spans="1:2" ht="15.75" x14ac:dyDescent="0.25">
      <c r="A288" s="174" t="s">
        <v>206</v>
      </c>
      <c r="B288" s="173" t="s">
        <v>217</v>
      </c>
    </row>
    <row r="289" spans="1:2" ht="15.75" x14ac:dyDescent="0.25">
      <c r="A289" s="174" t="s">
        <v>197</v>
      </c>
      <c r="B289" s="173" t="s">
        <v>185</v>
      </c>
    </row>
    <row r="290" spans="1:2" ht="15.75" x14ac:dyDescent="0.25">
      <c r="A290" s="174" t="s">
        <v>199</v>
      </c>
      <c r="B290" s="173" t="s">
        <v>184</v>
      </c>
    </row>
    <row r="291" spans="1:2" ht="15.75" x14ac:dyDescent="0.25">
      <c r="A291" s="174" t="s">
        <v>183</v>
      </c>
      <c r="B291" s="173" t="s">
        <v>202</v>
      </c>
    </row>
    <row r="292" spans="1:2" ht="15.75" x14ac:dyDescent="0.25">
      <c r="A292" s="174" t="s">
        <v>201</v>
      </c>
      <c r="B292" s="173" t="s">
        <v>215</v>
      </c>
    </row>
    <row r="293" spans="1:2" ht="15.75" x14ac:dyDescent="0.25">
      <c r="A293" s="174" t="s">
        <v>210</v>
      </c>
      <c r="B293" s="173" t="s">
        <v>203</v>
      </c>
    </row>
    <row r="294" spans="1:2" ht="15.75" x14ac:dyDescent="0.25">
      <c r="A294" s="174" t="s">
        <v>187</v>
      </c>
      <c r="B294" s="173" t="s">
        <v>190</v>
      </c>
    </row>
    <row r="295" spans="1:2" ht="15.75" x14ac:dyDescent="0.25">
      <c r="A295" s="174" t="s">
        <v>204</v>
      </c>
      <c r="B295" s="173" t="s">
        <v>194</v>
      </c>
    </row>
    <row r="296" spans="1:2" ht="15.75" x14ac:dyDescent="0.25">
      <c r="A296" s="174" t="s">
        <v>205</v>
      </c>
      <c r="B296" s="173" t="s">
        <v>189</v>
      </c>
    </row>
    <row r="297" spans="1:2" ht="15.75" x14ac:dyDescent="0.25">
      <c r="A297" s="174" t="s">
        <v>206</v>
      </c>
      <c r="B297" s="173" t="s">
        <v>198</v>
      </c>
    </row>
    <row r="298" spans="1:2" ht="15.75" x14ac:dyDescent="0.25">
      <c r="A298" s="174" t="s">
        <v>207</v>
      </c>
      <c r="B298" s="173" t="s">
        <v>217</v>
      </c>
    </row>
    <row r="299" spans="1:2" ht="15.75" x14ac:dyDescent="0.25">
      <c r="A299" s="174" t="s">
        <v>196</v>
      </c>
      <c r="B299" s="173" t="s">
        <v>195</v>
      </c>
    </row>
    <row r="300" spans="1:2" ht="15.75" x14ac:dyDescent="0.25">
      <c r="A300" s="174" t="s">
        <v>209</v>
      </c>
      <c r="B300" s="173" t="s">
        <v>211</v>
      </c>
    </row>
    <row r="301" spans="1:2" ht="15.75" x14ac:dyDescent="0.25">
      <c r="A301" s="174" t="s">
        <v>192</v>
      </c>
      <c r="B301" s="173" t="s">
        <v>182</v>
      </c>
    </row>
    <row r="302" spans="1:2" ht="15.75" x14ac:dyDescent="0.25">
      <c r="A302" s="174" t="s">
        <v>193</v>
      </c>
      <c r="B302" s="173" t="s">
        <v>191</v>
      </c>
    </row>
    <row r="303" spans="1:2" ht="15.75" x14ac:dyDescent="0.25">
      <c r="A303" s="174" t="s">
        <v>212</v>
      </c>
      <c r="B303" s="173" t="s">
        <v>200</v>
      </c>
    </row>
    <row r="304" spans="1:2" ht="15.75" x14ac:dyDescent="0.25">
      <c r="A304" s="174" t="s">
        <v>186</v>
      </c>
      <c r="B304" s="173" t="s">
        <v>213</v>
      </c>
    </row>
    <row r="305" spans="1:2" ht="15.75" x14ac:dyDescent="0.25">
      <c r="A305" s="174" t="s">
        <v>214</v>
      </c>
      <c r="B305" s="173" t="s">
        <v>208</v>
      </c>
    </row>
    <row r="306" spans="1:2" ht="15.75" x14ac:dyDescent="0.25">
      <c r="A306" s="174" t="s">
        <v>216</v>
      </c>
      <c r="B306" s="173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DD99-ED66-4190-943C-2046A5E43EC5}">
  <dimension ref="B1:G20"/>
  <sheetViews>
    <sheetView tabSelected="1" workbookViewId="0">
      <selection activeCell="L23" sqref="L23"/>
    </sheetView>
  </sheetViews>
  <sheetFormatPr defaultRowHeight="15" x14ac:dyDescent="0.25"/>
  <cols>
    <col min="2" max="2" width="19" bestFit="1" customWidth="1"/>
  </cols>
  <sheetData>
    <row r="1" spans="2:7" ht="15.75" thickBot="1" x14ac:dyDescent="0.3"/>
    <row r="2" spans="2:7" ht="15.75" thickBot="1" x14ac:dyDescent="0.3">
      <c r="B2" s="126" t="s">
        <v>172</v>
      </c>
      <c r="C2" s="127" t="s">
        <v>173</v>
      </c>
      <c r="D2" s="127" t="s">
        <v>174</v>
      </c>
      <c r="E2" s="127" t="s">
        <v>175</v>
      </c>
      <c r="F2" s="135" t="s">
        <v>176</v>
      </c>
      <c r="G2" s="142" t="s">
        <v>179</v>
      </c>
    </row>
    <row r="3" spans="2:7" x14ac:dyDescent="0.25">
      <c r="B3" s="167" t="s">
        <v>24</v>
      </c>
      <c r="C3" s="168">
        <v>37</v>
      </c>
      <c r="D3" s="168">
        <v>82</v>
      </c>
      <c r="E3" s="168">
        <v>12</v>
      </c>
      <c r="F3" s="169">
        <v>80</v>
      </c>
      <c r="G3" s="170">
        <f>SUM(C3:F3)</f>
        <v>211</v>
      </c>
    </row>
    <row r="4" spans="2:7" x14ac:dyDescent="0.25">
      <c r="B4" s="167" t="s">
        <v>37</v>
      </c>
      <c r="C4" s="168">
        <v>13</v>
      </c>
      <c r="D4" s="168">
        <v>64</v>
      </c>
      <c r="E4" s="168">
        <v>44</v>
      </c>
      <c r="F4" s="169">
        <v>97</v>
      </c>
      <c r="G4" s="170">
        <f t="shared" ref="G4:G20" si="0">SUM(C4:F4)</f>
        <v>218</v>
      </c>
    </row>
    <row r="5" spans="2:7" x14ac:dyDescent="0.25">
      <c r="B5" s="167" t="s">
        <v>178</v>
      </c>
      <c r="C5" s="168">
        <v>37</v>
      </c>
      <c r="D5" s="168">
        <v>44</v>
      </c>
      <c r="E5" s="168">
        <v>10</v>
      </c>
      <c r="F5" s="169">
        <v>44</v>
      </c>
      <c r="G5" s="170">
        <f t="shared" si="0"/>
        <v>135</v>
      </c>
    </row>
    <row r="6" spans="2:7" x14ac:dyDescent="0.25">
      <c r="B6" s="167" t="s">
        <v>32</v>
      </c>
      <c r="C6" s="168">
        <v>-1</v>
      </c>
      <c r="D6" s="168">
        <v>-43</v>
      </c>
      <c r="E6" s="168">
        <v>10</v>
      </c>
      <c r="F6" s="169">
        <v>-7</v>
      </c>
      <c r="G6" s="170">
        <f t="shared" si="0"/>
        <v>-41</v>
      </c>
    </row>
    <row r="7" spans="2:7" x14ac:dyDescent="0.25">
      <c r="B7" s="167" t="s">
        <v>25</v>
      </c>
      <c r="C7" s="168">
        <v>29</v>
      </c>
      <c r="D7" s="168">
        <v>182</v>
      </c>
      <c r="E7" s="168">
        <v>60</v>
      </c>
      <c r="F7" s="169">
        <v>465</v>
      </c>
      <c r="G7" s="170">
        <f t="shared" si="0"/>
        <v>736</v>
      </c>
    </row>
    <row r="8" spans="2:7" x14ac:dyDescent="0.25">
      <c r="B8" s="167" t="s">
        <v>23</v>
      </c>
      <c r="C8" s="168">
        <v>62</v>
      </c>
      <c r="D8" s="168">
        <v>56</v>
      </c>
      <c r="E8" s="168">
        <v>69</v>
      </c>
      <c r="F8" s="169">
        <v>221</v>
      </c>
      <c r="G8" s="170">
        <f t="shared" si="0"/>
        <v>408</v>
      </c>
    </row>
    <row r="9" spans="2:7" x14ac:dyDescent="0.25">
      <c r="B9" s="167" t="s">
        <v>26</v>
      </c>
      <c r="C9" s="168">
        <v>70</v>
      </c>
      <c r="D9" s="168">
        <v>187</v>
      </c>
      <c r="E9" s="168">
        <v>254</v>
      </c>
      <c r="F9" s="169">
        <v>55</v>
      </c>
      <c r="G9" s="170">
        <f t="shared" si="0"/>
        <v>566</v>
      </c>
    </row>
    <row r="10" spans="2:7" x14ac:dyDescent="0.25">
      <c r="B10" s="167" t="s">
        <v>33</v>
      </c>
      <c r="C10" s="168">
        <v>-19</v>
      </c>
      <c r="D10" s="168">
        <v>-50</v>
      </c>
      <c r="E10" s="168">
        <v>-75</v>
      </c>
      <c r="F10" s="169">
        <v>50</v>
      </c>
      <c r="G10" s="170">
        <f t="shared" si="0"/>
        <v>-94</v>
      </c>
    </row>
    <row r="11" spans="2:7" x14ac:dyDescent="0.25">
      <c r="B11" s="167" t="s">
        <v>22</v>
      </c>
      <c r="C11" s="168">
        <v>84</v>
      </c>
      <c r="D11" s="168">
        <v>100</v>
      </c>
      <c r="E11" s="168">
        <v>-117</v>
      </c>
      <c r="F11" s="169">
        <v>192</v>
      </c>
      <c r="G11" s="170">
        <f t="shared" si="0"/>
        <v>259</v>
      </c>
    </row>
    <row r="12" spans="2:7" x14ac:dyDescent="0.25">
      <c r="B12" s="167" t="s">
        <v>28</v>
      </c>
      <c r="C12" s="168">
        <v>32</v>
      </c>
      <c r="D12" s="168">
        <v>52</v>
      </c>
      <c r="E12" s="168">
        <v>155</v>
      </c>
      <c r="F12" s="169">
        <v>352</v>
      </c>
      <c r="G12" s="170">
        <f t="shared" si="0"/>
        <v>591</v>
      </c>
    </row>
    <row r="13" spans="2:7" x14ac:dyDescent="0.25">
      <c r="B13" s="167" t="s">
        <v>134</v>
      </c>
      <c r="C13" s="168">
        <v>-25</v>
      </c>
      <c r="D13" s="168">
        <v>-50</v>
      </c>
      <c r="E13" s="168">
        <v>75</v>
      </c>
      <c r="F13" s="169">
        <v>96</v>
      </c>
      <c r="G13" s="170">
        <f t="shared" si="0"/>
        <v>96</v>
      </c>
    </row>
    <row r="14" spans="2:7" x14ac:dyDescent="0.25">
      <c r="B14" s="167" t="s">
        <v>88</v>
      </c>
      <c r="C14" s="168">
        <v>25</v>
      </c>
      <c r="D14" s="168">
        <v>51</v>
      </c>
      <c r="E14" s="168">
        <v>218</v>
      </c>
      <c r="F14" s="169">
        <v>356</v>
      </c>
      <c r="G14" s="170">
        <f t="shared" si="0"/>
        <v>650</v>
      </c>
    </row>
    <row r="15" spans="2:7" x14ac:dyDescent="0.25">
      <c r="B15" s="167" t="s">
        <v>93</v>
      </c>
      <c r="C15" s="168">
        <v>-25</v>
      </c>
      <c r="D15" s="168">
        <v>50</v>
      </c>
      <c r="E15" s="168">
        <v>-46</v>
      </c>
      <c r="F15" s="169">
        <v>-22</v>
      </c>
      <c r="G15" s="170">
        <f t="shared" si="0"/>
        <v>-43</v>
      </c>
    </row>
    <row r="16" spans="2:7" x14ac:dyDescent="0.25">
      <c r="B16" s="167" t="s">
        <v>31</v>
      </c>
      <c r="C16" s="168">
        <v>19</v>
      </c>
      <c r="D16" s="168">
        <v>70</v>
      </c>
      <c r="E16" s="168">
        <v>82</v>
      </c>
      <c r="F16" s="169">
        <v>-16</v>
      </c>
      <c r="G16" s="170">
        <f t="shared" si="0"/>
        <v>155</v>
      </c>
    </row>
    <row r="17" spans="2:7" x14ac:dyDescent="0.25">
      <c r="B17" s="167" t="s">
        <v>94</v>
      </c>
      <c r="C17" s="168">
        <v>-25</v>
      </c>
      <c r="D17" s="168">
        <v>50</v>
      </c>
      <c r="E17" s="168">
        <v>78</v>
      </c>
      <c r="F17" s="169">
        <v>41</v>
      </c>
      <c r="G17" s="170">
        <f t="shared" si="0"/>
        <v>144</v>
      </c>
    </row>
    <row r="18" spans="2:7" x14ac:dyDescent="0.25">
      <c r="B18" s="167" t="s">
        <v>177</v>
      </c>
      <c r="C18" s="168">
        <v>-25</v>
      </c>
      <c r="D18" s="168">
        <v>-50</v>
      </c>
      <c r="E18" s="168">
        <v>-75</v>
      </c>
      <c r="F18" s="169">
        <v>50</v>
      </c>
      <c r="G18" s="170">
        <f t="shared" si="0"/>
        <v>-100</v>
      </c>
    </row>
    <row r="19" spans="2:7" x14ac:dyDescent="0.25">
      <c r="B19" s="167" t="s">
        <v>36</v>
      </c>
      <c r="C19" s="168">
        <v>3</v>
      </c>
      <c r="D19" s="168">
        <v>30</v>
      </c>
      <c r="E19" s="168">
        <v>6</v>
      </c>
      <c r="F19" s="169">
        <v>98</v>
      </c>
      <c r="G19" s="170">
        <f t="shared" si="0"/>
        <v>137</v>
      </c>
    </row>
    <row r="20" spans="2:7" ht="15.75" thickBot="1" x14ac:dyDescent="0.3">
      <c r="B20" s="167" t="s">
        <v>30</v>
      </c>
      <c r="C20" s="168">
        <v>39</v>
      </c>
      <c r="D20" s="168">
        <v>84</v>
      </c>
      <c r="E20" s="168">
        <v>64</v>
      </c>
      <c r="F20" s="169">
        <v>-19</v>
      </c>
      <c r="G20" s="171">
        <f t="shared" si="0"/>
        <v>168</v>
      </c>
    </row>
  </sheetData>
  <sortState xmlns:xlrd2="http://schemas.microsoft.com/office/spreadsheetml/2017/richdata2" ref="B3:B20">
    <sortCondition ref="B3:B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STATY</vt:lpstr>
      <vt:lpstr>MECZE</vt:lpstr>
      <vt:lpstr>MOC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2023-01-23T00:35:19Z</dcterms:created>
  <dcterms:modified xsi:type="dcterms:W3CDTF">2023-01-29T23:42:21Z</dcterms:modified>
</cp:coreProperties>
</file>