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OBIEKTY\CHATA RYSIU\ROZDZIELNIA SCHEMAT\"/>
    </mc:Choice>
  </mc:AlternateContent>
  <workbookProtection workbookPassword="BE6E" lockStructure="1"/>
  <bookViews>
    <workbookView xWindow="0" yWindow="0" windowWidth="38400" windowHeight="15216"/>
  </bookViews>
  <sheets>
    <sheet name="Obliczenia" sheetId="1" r:id="rId1"/>
    <sheet name="Tabele przestawne" sheetId="3" state="hidden" r:id="rId2"/>
    <sheet name="Dane" sheetId="2" r:id="rId3"/>
  </sheets>
  <definedNames>
    <definedName name="Faza">Dane!$O$2:$O$8</definedName>
    <definedName name="Fragmentator_Faza">#N/A</definedName>
    <definedName name="Fragmentator_Faza1">#N/A</definedName>
    <definedName name="Fragmentator_Kabel">#N/A</definedName>
    <definedName name="Fragmentator_Napięcie__V">#N/A</definedName>
    <definedName name="Fragmentator_Numer_obwodu">#N/A</definedName>
    <definedName name="Fragmentator_Obwód">#N/A</definedName>
    <definedName name="Fragmentator_Strefa">#N/A</definedName>
    <definedName name="Kabel_Przewód">Dane!$E$2:$E$28</definedName>
    <definedName name="Napięcia">Dane!$G$2:$G$11</definedName>
    <definedName name="Obwód">Dane!$A$2:$A$171</definedName>
    <definedName name="poziom__1">Dane!$C$2:$C$19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L132" i="1" l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J227" i="1"/>
  <c r="I18" i="1" l="1"/>
  <c r="I17" i="1"/>
  <c r="I16" i="1"/>
  <c r="H17" i="1"/>
  <c r="H18" i="1"/>
  <c r="H16" i="1"/>
  <c r="H13" i="1"/>
  <c r="I13" i="1" s="1"/>
  <c r="J13" i="1" s="1"/>
  <c r="H23" i="1" l="1"/>
  <c r="H22" i="1"/>
  <c r="I19" i="1"/>
  <c r="H19" i="1"/>
  <c r="H24" i="1" l="1"/>
</calcChain>
</file>

<file path=xl/sharedStrings.xml><?xml version="1.0" encoding="utf-8"?>
<sst xmlns="http://schemas.openxmlformats.org/spreadsheetml/2006/main" count="182" uniqueCount="155">
  <si>
    <t>Współczynnik</t>
  </si>
  <si>
    <t>Moc obliczeniowa [kW]</t>
  </si>
  <si>
    <t>Zabezpieczenie przedlicznikowe [A]</t>
  </si>
  <si>
    <t>Moc do umowy [kW]</t>
  </si>
  <si>
    <t>Faza</t>
  </si>
  <si>
    <t>Ilość obwodów</t>
  </si>
  <si>
    <t>Moc [kW]</t>
  </si>
  <si>
    <t>L1</t>
  </si>
  <si>
    <t>L2</t>
  </si>
  <si>
    <t>L3</t>
  </si>
  <si>
    <t>Suma</t>
  </si>
  <si>
    <t>Napięcie [V]</t>
  </si>
  <si>
    <t>Numer obwodu</t>
  </si>
  <si>
    <t>Obwód</t>
  </si>
  <si>
    <t>Kabel</t>
  </si>
  <si>
    <t>Strefa</t>
  </si>
  <si>
    <t>Kuchnia 1 Gniazda</t>
  </si>
  <si>
    <t>3x2,5mm2</t>
  </si>
  <si>
    <t>poziom 0</t>
  </si>
  <si>
    <t>Kuchnia 2 Gniazda</t>
  </si>
  <si>
    <t>Lodówka</t>
  </si>
  <si>
    <t>Okap</t>
  </si>
  <si>
    <t xml:space="preserve">Salon 1 Gniazda </t>
  </si>
  <si>
    <t>Kominek</t>
  </si>
  <si>
    <t>Markiza Tarasowa</t>
  </si>
  <si>
    <t>Floorbox</t>
  </si>
  <si>
    <t>Wiatrołap - gniazdo</t>
  </si>
  <si>
    <t>Pralnia 1 - Gniazda</t>
  </si>
  <si>
    <t>Gniazdo pod schodami</t>
  </si>
  <si>
    <t>Pokój 1 - Gniazda</t>
  </si>
  <si>
    <t>Zmywarka</t>
  </si>
  <si>
    <t>Piekarnik</t>
  </si>
  <si>
    <t>Mikrofala</t>
  </si>
  <si>
    <t>Płyta Indukcyjna/elektryczna</t>
  </si>
  <si>
    <t>5x2,5mm2</t>
  </si>
  <si>
    <t>L1+L2+L3</t>
  </si>
  <si>
    <t>Pralka gniazdo</t>
  </si>
  <si>
    <t>Suszarka Gniazdo</t>
  </si>
  <si>
    <t>Gniazda Zewnętrzne</t>
  </si>
  <si>
    <t>Zewnątrz</t>
  </si>
  <si>
    <t>Łazienka 1 parter - Gniazda</t>
  </si>
  <si>
    <t xml:space="preserve">Szafa Rack - IT </t>
  </si>
  <si>
    <t>Garaż Gniazda 1</t>
  </si>
  <si>
    <t>Garaż Gniazda 2</t>
  </si>
  <si>
    <t>Garaż Gniazdo 400V</t>
  </si>
  <si>
    <t>Kotłownia Gniazdo Piec</t>
  </si>
  <si>
    <t>Rozdzielacz 1 - parter</t>
  </si>
  <si>
    <t>Pracownia 1 - gniazda</t>
  </si>
  <si>
    <t>poziom 1</t>
  </si>
  <si>
    <t>Pracownia 2 - gniazda</t>
  </si>
  <si>
    <t>Pracownia 3 - gniazda</t>
  </si>
  <si>
    <t>Pom. Pracowni - gniazda</t>
  </si>
  <si>
    <t>Łazienka Pracownia - gniazda</t>
  </si>
  <si>
    <t>Sypialnia 2 Gniazda</t>
  </si>
  <si>
    <t>Łazienka 1 piętro - Gniazda</t>
  </si>
  <si>
    <t>Garderoba piętro - gniazda</t>
  </si>
  <si>
    <t>Korytarz piętro - gnizada</t>
  </si>
  <si>
    <t>Rozdzielacz 2 - piętro</t>
  </si>
  <si>
    <t>Oświetlenie Wiatrołap</t>
  </si>
  <si>
    <t>3x1,5mm2</t>
  </si>
  <si>
    <t>Oświetlenie Garaż</t>
  </si>
  <si>
    <t>Oświetlenie Kotłownia</t>
  </si>
  <si>
    <t>Oświetlenie Pokój - parter</t>
  </si>
  <si>
    <t>Oświetlenie Sypialnia - parter</t>
  </si>
  <si>
    <t>Oświetlenie WC - parter</t>
  </si>
  <si>
    <t>Oświetlenie Salon</t>
  </si>
  <si>
    <t>Oświetlenie Pralnia</t>
  </si>
  <si>
    <t>Oświetlenie Pracownia</t>
  </si>
  <si>
    <t>Oświetlenie WC Pracownia</t>
  </si>
  <si>
    <t>Oświetlenie Sypialnia - piętro</t>
  </si>
  <si>
    <t>Oświetlenie Garderoba - piętro</t>
  </si>
  <si>
    <t>Oświetlenie Korytarz - piętro</t>
  </si>
  <si>
    <t>Etykiety wierszy</t>
  </si>
  <si>
    <t>Suma z Moc [kW]</t>
  </si>
  <si>
    <t>Oświetlenie parter 3</t>
  </si>
  <si>
    <t>(puste)</t>
  </si>
  <si>
    <t>L1+L2</t>
  </si>
  <si>
    <t>L2+L3</t>
  </si>
  <si>
    <t>Poziomy</t>
  </si>
  <si>
    <t>Kabel/Przewód</t>
  </si>
  <si>
    <t>Napięcia</t>
  </si>
  <si>
    <t>Max Moc Przyłączeniowa</t>
  </si>
  <si>
    <t>Prąd znamionowy zabezpieczenia przedlicznikowego</t>
  </si>
  <si>
    <t>Alarm</t>
  </si>
  <si>
    <t>poziom -2</t>
  </si>
  <si>
    <t>Altana</t>
  </si>
  <si>
    <t xml:space="preserve">poziom -1 </t>
  </si>
  <si>
    <t>Basen 230V</t>
  </si>
  <si>
    <t>3x1mm2</t>
  </si>
  <si>
    <t>Basen 400V</t>
  </si>
  <si>
    <t>4x1,5mm2</t>
  </si>
  <si>
    <t xml:space="preserve">Bojler </t>
  </si>
  <si>
    <t>poziom 2</t>
  </si>
  <si>
    <t>4x2,5mm2</t>
  </si>
  <si>
    <t>L1+L3</t>
  </si>
  <si>
    <t>Brama garażowa</t>
  </si>
  <si>
    <t>5x1,5mm2</t>
  </si>
  <si>
    <t>Brama wjazdowa</t>
  </si>
  <si>
    <t>Domofon</t>
  </si>
  <si>
    <t>5x4mm2</t>
  </si>
  <si>
    <t>Fotowoltaika</t>
  </si>
  <si>
    <t>5x6mm2</t>
  </si>
  <si>
    <t>5x10mm2</t>
  </si>
  <si>
    <t>5x16mm2</t>
  </si>
  <si>
    <t>5x25mm2</t>
  </si>
  <si>
    <t>Gniazda TV</t>
  </si>
  <si>
    <t>Hol Gniazda</t>
  </si>
  <si>
    <t>Kabel grzejny 1</t>
  </si>
  <si>
    <t>Kabel grzejny 2</t>
  </si>
  <si>
    <t>Kamery</t>
  </si>
  <si>
    <t>Klimatyzacja</t>
  </si>
  <si>
    <t>Kotłownia - gniazda 230</t>
  </si>
  <si>
    <t>Kotłownia gniazdo 400V</t>
  </si>
  <si>
    <t>Kuchnia 3 Gniazda</t>
  </si>
  <si>
    <t>Ledy pod szafkami</t>
  </si>
  <si>
    <t>Ledy w szawkach</t>
  </si>
  <si>
    <t>Łazienka 2  parter - Gniazda</t>
  </si>
  <si>
    <t>Młynek ( zlewozmywak)</t>
  </si>
  <si>
    <t>Ogrzewanie tarasu</t>
  </si>
  <si>
    <t>Oświetlenie garaż</t>
  </si>
  <si>
    <t>Oświetlenie parter 1</t>
  </si>
  <si>
    <t>Oświetlenie parter 2</t>
  </si>
  <si>
    <t>Oświetlenie parter 4</t>
  </si>
  <si>
    <t>Oświetlenie parter 5</t>
  </si>
  <si>
    <t>Oświetlenie piętro 1</t>
  </si>
  <si>
    <t>Oświetlenie piętro 2</t>
  </si>
  <si>
    <t>Oświetlenie piętro 3</t>
  </si>
  <si>
    <t>Oświetlenie piętro 4</t>
  </si>
  <si>
    <t>Oświetlenie piętro 5</t>
  </si>
  <si>
    <t>Oświetlenie strych</t>
  </si>
  <si>
    <t>Oświetlenie szuflad</t>
  </si>
  <si>
    <t>Oświetlenie zewnątrz 1</t>
  </si>
  <si>
    <t>Oświetlenie zewnątrz 2</t>
  </si>
  <si>
    <t>Oświetlenie zewnątrz 3</t>
  </si>
  <si>
    <t>Pokój dziecka 1 - Gniazda</t>
  </si>
  <si>
    <t>Pokój dziecka 2 - Gniazda</t>
  </si>
  <si>
    <t>Pokój dziecka 3 - Gniazda</t>
  </si>
  <si>
    <t>Pokój dziecka 4 - Gniazda</t>
  </si>
  <si>
    <t>Pompa ciepła</t>
  </si>
  <si>
    <t>Pralnia 2 - Gniazda</t>
  </si>
  <si>
    <t>Rekuperacja</t>
  </si>
  <si>
    <t>Rolety 1</t>
  </si>
  <si>
    <t>Rolety 2</t>
  </si>
  <si>
    <t xml:space="preserve">Salon 2 Gniazda </t>
  </si>
  <si>
    <t>Sauna</t>
  </si>
  <si>
    <t>Spiżarnia  Gniazda</t>
  </si>
  <si>
    <t>Sypialnia 1 Gniazda</t>
  </si>
  <si>
    <t>Szafka multimedilna</t>
  </si>
  <si>
    <t>Termomix</t>
  </si>
  <si>
    <t>Wyspa Gniazdo</t>
  </si>
  <si>
    <t>Pokój 2 - Gniazda</t>
  </si>
  <si>
    <t>Kotłownia 2 - gniazda</t>
  </si>
  <si>
    <t>Oświetlenie Zewnętrrzne 1</t>
  </si>
  <si>
    <t>Oświetlenie Zewnętrzne 2</t>
  </si>
  <si>
    <t>Oświetlenie WC - piętro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</si>
</sst>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000000"/>
      <name val="Calibri"/>
      <charset val="1"/>
    </font>
    <font>
      <sz val="1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/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3" borderId="0" xfId="0" applyFill="1" applyProtection="1">
      <protection locked="0"/>
    </xf>
    <xf numFmtId="0" fontId="0" fillId="3" borderId="0" xfId="0" applyFill="1" applyProtection="1"/>
    <xf numFmtId="0" fontId="0" fillId="5" borderId="0" xfId="0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</xf>
    <xf numFmtId="0" fontId="6" fillId="6" borderId="0" xfId="0" applyFont="1" applyFill="1" applyAlignment="1" applyProtection="1">
      <alignment horizontal="center" vertical="center"/>
      <protection locked="0"/>
    </xf>
    <xf numFmtId="0" fontId="7" fillId="2" borderId="0" xfId="1" applyFill="1" applyAlignment="1" applyProtection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Protection="1">
      <protection locked="0"/>
    </xf>
    <xf numFmtId="0" fontId="0" fillId="7" borderId="0" xfId="0" applyFill="1" applyBorder="1" applyProtection="1">
      <protection locked="0"/>
    </xf>
    <xf numFmtId="0" fontId="2" fillId="7" borderId="0" xfId="0" applyFont="1" applyFill="1"/>
    <xf numFmtId="0" fontId="2" fillId="0" borderId="0" xfId="0" applyFont="1"/>
    <xf numFmtId="0" fontId="2" fillId="7" borderId="1" xfId="0" applyFont="1" applyFill="1" applyBorder="1"/>
    <xf numFmtId="0" fontId="0" fillId="0" borderId="0" xfId="0" applyAlignment="1" applyProtection="1">
      <alignment wrapText="1"/>
      <protection locked="0"/>
    </xf>
    <xf numFmtId="0" fontId="8" fillId="0" borderId="0" xfId="0" applyFont="1" applyProtection="1">
      <protection locked="0"/>
    </xf>
    <xf numFmtId="0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</cellXfs>
  <cellStyles count="2">
    <cellStyle name="Hiperłącze" xfId="1" builtinId="8"/>
    <cellStyle name="Normalny" xfId="0" builtinId="0"/>
  </cellStyles>
  <dxfs count="43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strike val="0"/>
        <outline val="0"/>
        <shadow val="0"/>
        <u val="none"/>
        <vertAlign val="baseline"/>
        <sz val="18"/>
        <color theme="1"/>
        <name val="Calibri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1"/>
        <name val="Calibri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1"/>
        <name val="Calibri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alignment horizontal="center" textRotation="0" indent="0" justifyLastLine="0" shrinkToFit="0" readingOrder="0"/>
      <protection locked="0" hidden="0"/>
    </dxf>
    <dxf>
      <alignment horizontal="center" textRotation="0" indent="0" justifyLastLine="0" shrinkToFit="0" readingOrder="0"/>
      <protection locked="0" hidden="0"/>
    </dxf>
    <dxf>
      <protection locked="0" hidden="0"/>
    </dxf>
    <dxf>
      <numFmt numFmtId="0" formatCode="General"/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calcChain" Target="calcChain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Obciążenia faz L1 / L2 / L3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E3-4AFF-88AF-3163D84110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E3-4AFF-88AF-3163D84110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E3-4AFF-88AF-3163D84110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Obliczenia!$I$16:$I$18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7-4E01-A186-3FB6E3005F3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[Kalkulator Rozdzielania Obwodów (Czysty).xlsx]Tabele przestawne!Tabela przestawna1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'Tabele przestawne'!$B$3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'Tabele przestawne'!$A$4:$A$18</c:f>
              <c:multiLvlStrCache>
                <c:ptCount val="8"/>
                <c:lvl>
                  <c:pt idx="0">
                    <c:v>Oświetlenie parter 3</c:v>
                  </c:pt>
                  <c:pt idx="1">
                    <c:v>(puste)</c:v>
                  </c:pt>
                  <c:pt idx="2">
                    <c:v>(puste)</c:v>
                  </c:pt>
                  <c:pt idx="3">
                    <c:v>(puste)</c:v>
                  </c:pt>
                  <c:pt idx="4">
                    <c:v>(puste)</c:v>
                  </c:pt>
                  <c:pt idx="5">
                    <c:v>(puste)</c:v>
                  </c:pt>
                  <c:pt idx="6">
                    <c:v>(puste)</c:v>
                  </c:pt>
                  <c:pt idx="7">
                    <c:v>(puste)</c:v>
                  </c:pt>
                </c:lvl>
                <c:lvl>
                  <c:pt idx="0">
                    <c:v>L1</c:v>
                  </c:pt>
                  <c:pt idx="2">
                    <c:v>L2</c:v>
                  </c:pt>
                  <c:pt idx="3">
                    <c:v>L3</c:v>
                  </c:pt>
                  <c:pt idx="4">
                    <c:v>(puste)</c:v>
                  </c:pt>
                  <c:pt idx="5">
                    <c:v>L1+L2</c:v>
                  </c:pt>
                  <c:pt idx="6">
                    <c:v>L2+L3</c:v>
                  </c:pt>
                  <c:pt idx="7">
                    <c:v>L1+L2+L3</c:v>
                  </c:pt>
                </c:lvl>
              </c:multiLvlStrCache>
            </c:multiLvlStrRef>
          </c:cat>
          <c:val>
            <c:numRef>
              <c:f>'Tabele przestawne'!$B$4:$B$18</c:f>
              <c:numCache>
                <c:formatCode>General</c:formatCode>
                <c:ptCount val="8"/>
                <c:pt idx="0">
                  <c:v>0.5</c:v>
                </c:pt>
                <c:pt idx="1">
                  <c:v>2</c:v>
                </c:pt>
                <c:pt idx="2">
                  <c:v>2</c:v>
                </c:pt>
                <c:pt idx="3">
                  <c:v>0.5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2-43B2-878E-AB0D5CFC0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269848"/>
        <c:axId val="431270176"/>
      </c:barChart>
      <c:catAx>
        <c:axId val="43126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270176"/>
        <c:crosses val="autoZero"/>
        <c:auto val="1"/>
        <c:lblAlgn val="ctr"/>
        <c:lblOffset val="100"/>
        <c:noMultiLvlLbl val="0"/>
      </c:catAx>
      <c:valAx>
        <c:axId val="4312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12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33885</xdr:colOff>
      <xdr:row>10</xdr:row>
      <xdr:rowOff>180671</xdr:rowOff>
    </xdr:from>
    <xdr:to>
      <xdr:col>15</xdr:col>
      <xdr:colOff>79468</xdr:colOff>
      <xdr:row>20</xdr:row>
      <xdr:rowOff>114150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wód">
              <a:extLst>
                <a:ext uri="{FF2B5EF4-FFF2-40B4-BE49-F238E27FC236}">
                  <a16:creationId xmlns:a16="http://schemas.microsoft.com/office/drawing/2014/main" id="{4D04A962-5F70-AC6E-6220-7446875F93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wó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57383" y="2113557"/>
              <a:ext cx="1696043" cy="24591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  <xdr:twoCellAnchor editAs="absolute">
    <xdr:from>
      <xdr:col>15</xdr:col>
      <xdr:colOff>202372</xdr:colOff>
      <xdr:row>33</xdr:row>
      <xdr:rowOff>144451</xdr:rowOff>
    </xdr:from>
    <xdr:to>
      <xdr:col>16</xdr:col>
      <xdr:colOff>621474</xdr:colOff>
      <xdr:row>46</xdr:row>
      <xdr:rowOff>154021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Faza">
              <a:extLst>
                <a:ext uri="{FF2B5EF4-FFF2-40B4-BE49-F238E27FC236}">
                  <a16:creationId xmlns:a16="http://schemas.microsoft.com/office/drawing/2014/main" id="{1F6F8D57-2A3B-1BD4-B0D3-4526D8B2FD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z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34138" y="7310494"/>
              <a:ext cx="1497251" cy="24333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są obsługiwane w programie Excel i jego nowszych wersjach.
Jeśli kształt został zmodyfikowany w starszej wersji programu Excel lub skoroszyt został zapisany w programie Excel 2007 albo w starszej wersji, nie można używać fragmentatora.</a:t>
              </a:r>
            </a:p>
          </xdr:txBody>
        </xdr:sp>
      </mc:Fallback>
    </mc:AlternateContent>
    <xdr:clientData/>
  </xdr:twoCellAnchor>
  <xdr:twoCellAnchor editAs="absolute">
    <xdr:from>
      <xdr:col>15</xdr:col>
      <xdr:colOff>187950</xdr:colOff>
      <xdr:row>20</xdr:row>
      <xdr:rowOff>367547</xdr:rowOff>
    </xdr:from>
    <xdr:to>
      <xdr:col>16</xdr:col>
      <xdr:colOff>607979</xdr:colOff>
      <xdr:row>32</xdr:row>
      <xdr:rowOff>178341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9" name="Strefa">
              <a:extLst>
                <a:ext uri="{FF2B5EF4-FFF2-40B4-BE49-F238E27FC236}">
                  <a16:creationId xmlns:a16="http://schemas.microsoft.com/office/drawing/2014/main" id="{E13EEF96-7D50-2879-4A7D-22EF12AA60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ref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19716" y="4777419"/>
              <a:ext cx="1498178" cy="23805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są obsługiwane w programie Excel i jego nowszych wersjach.
Jeśli kształt został zmodyfikowany w starszej wersji programu Excel lub skoroszyt został zapisany w programie Excel 2007 albo w starszej wersji, nie można używać fragmentatora.</a:t>
              </a:r>
            </a:p>
          </xdr:txBody>
        </xdr:sp>
      </mc:Fallback>
    </mc:AlternateContent>
    <xdr:clientData/>
  </xdr:twoCellAnchor>
  <xdr:twoCellAnchor>
    <xdr:from>
      <xdr:col>10</xdr:col>
      <xdr:colOff>382274</xdr:colOff>
      <xdr:row>10</xdr:row>
      <xdr:rowOff>172261</xdr:rowOff>
    </xdr:from>
    <xdr:to>
      <xdr:col>12</xdr:col>
      <xdr:colOff>1357820</xdr:colOff>
      <xdr:row>23</xdr:row>
      <xdr:rowOff>177210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62A70DEA-E8E6-F23B-C9FD-B1AE721DF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13</xdr:col>
      <xdr:colOff>33519</xdr:colOff>
      <xdr:row>20</xdr:row>
      <xdr:rowOff>373744</xdr:rowOff>
    </xdr:from>
    <xdr:to>
      <xdr:col>15</xdr:col>
      <xdr:colOff>80739</xdr:colOff>
      <xdr:row>33</xdr:row>
      <xdr:rowOff>2026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apięcie [V]">
              <a:extLst>
                <a:ext uri="{FF2B5EF4-FFF2-40B4-BE49-F238E27FC236}">
                  <a16:creationId xmlns:a16="http://schemas.microsoft.com/office/drawing/2014/main" id="{9721C096-53DF-4F71-9D66-B29DFF95FF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pięcie [V]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55112" y="4817015"/>
              <a:ext cx="1697680" cy="2458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33966</xdr:colOff>
      <xdr:row>33</xdr:row>
      <xdr:rowOff>117584</xdr:rowOff>
    </xdr:from>
    <xdr:to>
      <xdr:col>15</xdr:col>
      <xdr:colOff>80739</xdr:colOff>
      <xdr:row>46</xdr:row>
      <xdr:rowOff>148389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Kabel">
              <a:extLst>
                <a:ext uri="{FF2B5EF4-FFF2-40B4-BE49-F238E27FC236}">
                  <a16:creationId xmlns:a16="http://schemas.microsoft.com/office/drawing/2014/main" id="{98A6C983-9E02-4FEE-B4D2-D7942CB59F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ab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59369" y="7396873"/>
              <a:ext cx="1693423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  <xdr:twoCellAnchor editAs="absolute">
    <xdr:from>
      <xdr:col>15</xdr:col>
      <xdr:colOff>181583</xdr:colOff>
      <xdr:row>10</xdr:row>
      <xdr:rowOff>178503</xdr:rowOff>
    </xdr:from>
    <xdr:to>
      <xdr:col>16</xdr:col>
      <xdr:colOff>591766</xdr:colOff>
      <xdr:row>20</xdr:row>
      <xdr:rowOff>132500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umer obwodu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er obwod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13349" y="2075397"/>
              <a:ext cx="1488332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są obsługiwane w programie Excel i jego nowszych wersjach.
Jeśli kształt został zmodyfikowany w starszej wersji programu Excel lub skoroszyt został zapisany w programie Excel 2007 albo w starszej wersji, nie można używać fragmentatora.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2</xdr:row>
      <xdr:rowOff>38100</xdr:rowOff>
    </xdr:from>
    <xdr:to>
      <xdr:col>5</xdr:col>
      <xdr:colOff>628650</xdr:colOff>
      <xdr:row>15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aza 1">
              <a:extLst>
                <a:ext uri="{FF2B5EF4-FFF2-40B4-BE49-F238E27FC236}">
                  <a16:creationId xmlns:a16="http://schemas.microsoft.com/office/drawing/2014/main" id="{9DABD68A-E2EE-45CE-9F4E-76384D4CF8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z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525" y="419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5</xdr:col>
      <xdr:colOff>1233486</xdr:colOff>
      <xdr:row>1</xdr:row>
      <xdr:rowOff>100011</xdr:rowOff>
    </xdr:from>
    <xdr:to>
      <xdr:col>19</xdr:col>
      <xdr:colOff>152400</xdr:colOff>
      <xdr:row>25</xdr:row>
      <xdr:rowOff>9524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05749B3-E84E-445E-B9A2-35C11427C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rtek" refreshedDate="45266.913196180554" createdVersion="6" refreshedVersion="6" minRefreshableVersion="3" recordCount="100">
  <cacheSource type="worksheet">
    <worksheetSource name="Dane"/>
  </cacheSource>
  <cacheFields count="7">
    <cacheField name="Numer obwodu" numFmtId="0">
      <sharedItems containsSemiMixedTypes="0" containsString="0" containsNumber="1" containsInteger="1" minValue="4" maxValue="103"/>
    </cacheField>
    <cacheField name="Obwód" numFmtId="0">
      <sharedItems containsBlank="1" count="9">
        <s v="Oświetlenie parter 3"/>
        <m/>
        <s v="Oświetlenie parter 5" u="1"/>
        <s v="Gniazda pokój dzienny" u="1"/>
        <s v="Oświetlenie parter 1" u="1"/>
        <s v="Oświetlenie parter 6" u="1"/>
        <s v="Oświetlenie parter 2" u="1"/>
        <s v="Gniazda pokój parter" u="1"/>
        <s v="Oświetlenie parter 4" u="1"/>
      </sharedItems>
    </cacheField>
    <cacheField name="Kabel" numFmtId="0">
      <sharedItems containsBlank="1"/>
    </cacheField>
    <cacheField name="Moc [kW]" numFmtId="0">
      <sharedItems containsString="0" containsBlank="1" containsNumber="1" minValue="0.5" maxValue="2"/>
    </cacheField>
    <cacheField name="Faza" numFmtId="0">
      <sharedItems containsBlank="1" count="7">
        <s v="L1"/>
        <s v="L2"/>
        <s v="L3"/>
        <s v="L1+L2"/>
        <s v="L2+L3"/>
        <s v="L1+L2+L3"/>
        <m/>
      </sharedItems>
    </cacheField>
    <cacheField name="Napięcie [V]" numFmtId="0">
      <sharedItems containsMixedTypes="1" containsNumber="1" containsInteger="1" minValue="230" maxValue="400"/>
    </cacheField>
    <cacheField name="Strefa" numFmtId="0">
      <sharedItems containsBlank="1"/>
    </cacheField>
  </cacheFields>
  <extLst>
    <ext xmlns:x14="http://schemas.microsoft.com/office/spreadsheetml/2009/9/main" uri="{725AE2AE-9491-48be-B2B4-4EB974FC3084}">
      <x14:pivotCacheDefinition pivotCacheId="16460539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4"/>
    <x v="0"/>
    <s v="YDYpżo 3x1,5mm2"/>
    <n v="0.5"/>
    <x v="0"/>
    <n v="230"/>
    <s v="poziom -1 "/>
  </r>
  <r>
    <n v="5"/>
    <x v="1"/>
    <m/>
    <n v="0.5"/>
    <x v="1"/>
    <n v="230"/>
    <s v="poziom 0"/>
  </r>
  <r>
    <n v="6"/>
    <x v="1"/>
    <m/>
    <n v="0.5"/>
    <x v="2"/>
    <n v="230"/>
    <s v="poziom 0"/>
  </r>
  <r>
    <n v="7"/>
    <x v="1"/>
    <m/>
    <n v="2"/>
    <x v="0"/>
    <n v="230"/>
    <s v="poziom 1"/>
  </r>
  <r>
    <n v="8"/>
    <x v="1"/>
    <m/>
    <n v="1.5"/>
    <x v="1"/>
    <n v="230"/>
    <s v="poziom 2"/>
  </r>
  <r>
    <n v="9"/>
    <x v="1"/>
    <m/>
    <n v="1"/>
    <x v="3"/>
    <n v="400"/>
    <m/>
  </r>
  <r>
    <n v="10"/>
    <x v="1"/>
    <m/>
    <n v="2"/>
    <x v="4"/>
    <n v="400"/>
    <m/>
  </r>
  <r>
    <n v="11"/>
    <x v="1"/>
    <m/>
    <n v="1"/>
    <x v="4"/>
    <n v="400"/>
    <m/>
  </r>
  <r>
    <n v="12"/>
    <x v="1"/>
    <m/>
    <m/>
    <x v="5"/>
    <n v="400"/>
    <m/>
  </r>
  <r>
    <n v="13"/>
    <x v="1"/>
    <m/>
    <m/>
    <x v="6"/>
    <s v=""/>
    <m/>
  </r>
  <r>
    <n v="14"/>
    <x v="1"/>
    <m/>
    <m/>
    <x v="6"/>
    <s v=""/>
    <m/>
  </r>
  <r>
    <n v="15"/>
    <x v="1"/>
    <m/>
    <m/>
    <x v="6"/>
    <s v=""/>
    <m/>
  </r>
  <r>
    <n v="16"/>
    <x v="1"/>
    <m/>
    <m/>
    <x v="6"/>
    <s v=""/>
    <m/>
  </r>
  <r>
    <n v="17"/>
    <x v="1"/>
    <m/>
    <m/>
    <x v="6"/>
    <s v=""/>
    <m/>
  </r>
  <r>
    <n v="18"/>
    <x v="1"/>
    <m/>
    <m/>
    <x v="6"/>
    <s v=""/>
    <m/>
  </r>
  <r>
    <n v="19"/>
    <x v="1"/>
    <m/>
    <m/>
    <x v="6"/>
    <s v=""/>
    <m/>
  </r>
  <r>
    <n v="20"/>
    <x v="1"/>
    <m/>
    <m/>
    <x v="6"/>
    <s v=""/>
    <m/>
  </r>
  <r>
    <n v="21"/>
    <x v="1"/>
    <m/>
    <m/>
    <x v="6"/>
    <s v=""/>
    <m/>
  </r>
  <r>
    <n v="22"/>
    <x v="1"/>
    <m/>
    <m/>
    <x v="6"/>
    <s v=""/>
    <m/>
  </r>
  <r>
    <n v="23"/>
    <x v="1"/>
    <m/>
    <m/>
    <x v="6"/>
    <s v=""/>
    <m/>
  </r>
  <r>
    <n v="24"/>
    <x v="1"/>
    <m/>
    <m/>
    <x v="6"/>
    <s v=""/>
    <m/>
  </r>
  <r>
    <n v="25"/>
    <x v="1"/>
    <m/>
    <m/>
    <x v="6"/>
    <s v=""/>
    <m/>
  </r>
  <r>
    <n v="26"/>
    <x v="1"/>
    <m/>
    <m/>
    <x v="6"/>
    <s v=""/>
    <m/>
  </r>
  <r>
    <n v="27"/>
    <x v="1"/>
    <m/>
    <m/>
    <x v="6"/>
    <s v=""/>
    <m/>
  </r>
  <r>
    <n v="28"/>
    <x v="1"/>
    <m/>
    <m/>
    <x v="6"/>
    <s v=""/>
    <m/>
  </r>
  <r>
    <n v="29"/>
    <x v="1"/>
    <m/>
    <m/>
    <x v="6"/>
    <s v=""/>
    <m/>
  </r>
  <r>
    <n v="30"/>
    <x v="1"/>
    <m/>
    <m/>
    <x v="6"/>
    <s v=""/>
    <m/>
  </r>
  <r>
    <n v="31"/>
    <x v="1"/>
    <m/>
    <m/>
    <x v="6"/>
    <s v=""/>
    <m/>
  </r>
  <r>
    <n v="32"/>
    <x v="1"/>
    <m/>
    <m/>
    <x v="6"/>
    <s v=""/>
    <m/>
  </r>
  <r>
    <n v="33"/>
    <x v="1"/>
    <m/>
    <m/>
    <x v="6"/>
    <s v=""/>
    <m/>
  </r>
  <r>
    <n v="34"/>
    <x v="1"/>
    <m/>
    <m/>
    <x v="6"/>
    <s v=""/>
    <m/>
  </r>
  <r>
    <n v="35"/>
    <x v="1"/>
    <m/>
    <m/>
    <x v="6"/>
    <s v=""/>
    <m/>
  </r>
  <r>
    <n v="36"/>
    <x v="1"/>
    <m/>
    <m/>
    <x v="6"/>
    <s v=""/>
    <m/>
  </r>
  <r>
    <n v="37"/>
    <x v="1"/>
    <m/>
    <m/>
    <x v="6"/>
    <s v=""/>
    <m/>
  </r>
  <r>
    <n v="38"/>
    <x v="1"/>
    <m/>
    <m/>
    <x v="6"/>
    <s v=""/>
    <m/>
  </r>
  <r>
    <n v="39"/>
    <x v="1"/>
    <m/>
    <m/>
    <x v="6"/>
    <s v=""/>
    <m/>
  </r>
  <r>
    <n v="40"/>
    <x v="1"/>
    <m/>
    <m/>
    <x v="6"/>
    <s v=""/>
    <m/>
  </r>
  <r>
    <n v="41"/>
    <x v="1"/>
    <m/>
    <m/>
    <x v="6"/>
    <s v=""/>
    <m/>
  </r>
  <r>
    <n v="42"/>
    <x v="1"/>
    <m/>
    <m/>
    <x v="6"/>
    <s v=""/>
    <m/>
  </r>
  <r>
    <n v="43"/>
    <x v="1"/>
    <m/>
    <m/>
    <x v="6"/>
    <s v=""/>
    <m/>
  </r>
  <r>
    <n v="44"/>
    <x v="1"/>
    <m/>
    <m/>
    <x v="6"/>
    <s v=""/>
    <m/>
  </r>
  <r>
    <n v="45"/>
    <x v="1"/>
    <m/>
    <m/>
    <x v="6"/>
    <s v=""/>
    <m/>
  </r>
  <r>
    <n v="46"/>
    <x v="1"/>
    <m/>
    <m/>
    <x v="6"/>
    <s v=""/>
    <m/>
  </r>
  <r>
    <n v="47"/>
    <x v="1"/>
    <m/>
    <m/>
    <x v="6"/>
    <s v=""/>
    <m/>
  </r>
  <r>
    <n v="48"/>
    <x v="1"/>
    <m/>
    <m/>
    <x v="6"/>
    <s v=""/>
    <m/>
  </r>
  <r>
    <n v="49"/>
    <x v="1"/>
    <m/>
    <m/>
    <x v="6"/>
    <s v=""/>
    <m/>
  </r>
  <r>
    <n v="50"/>
    <x v="1"/>
    <m/>
    <m/>
    <x v="6"/>
    <s v=""/>
    <m/>
  </r>
  <r>
    <n v="51"/>
    <x v="1"/>
    <m/>
    <m/>
    <x v="6"/>
    <s v=""/>
    <m/>
  </r>
  <r>
    <n v="52"/>
    <x v="1"/>
    <m/>
    <m/>
    <x v="6"/>
    <s v=""/>
    <m/>
  </r>
  <r>
    <n v="53"/>
    <x v="1"/>
    <m/>
    <m/>
    <x v="6"/>
    <s v=""/>
    <m/>
  </r>
  <r>
    <n v="54"/>
    <x v="1"/>
    <m/>
    <m/>
    <x v="6"/>
    <s v=""/>
    <m/>
  </r>
  <r>
    <n v="55"/>
    <x v="1"/>
    <m/>
    <m/>
    <x v="6"/>
    <s v=""/>
    <m/>
  </r>
  <r>
    <n v="56"/>
    <x v="1"/>
    <m/>
    <m/>
    <x v="6"/>
    <s v=""/>
    <m/>
  </r>
  <r>
    <n v="57"/>
    <x v="1"/>
    <m/>
    <m/>
    <x v="6"/>
    <s v=""/>
    <m/>
  </r>
  <r>
    <n v="58"/>
    <x v="1"/>
    <m/>
    <m/>
    <x v="6"/>
    <s v=""/>
    <m/>
  </r>
  <r>
    <n v="59"/>
    <x v="1"/>
    <m/>
    <m/>
    <x v="6"/>
    <s v=""/>
    <m/>
  </r>
  <r>
    <n v="60"/>
    <x v="1"/>
    <m/>
    <m/>
    <x v="6"/>
    <s v=""/>
    <m/>
  </r>
  <r>
    <n v="61"/>
    <x v="1"/>
    <m/>
    <m/>
    <x v="6"/>
    <s v=""/>
    <m/>
  </r>
  <r>
    <n v="62"/>
    <x v="1"/>
    <m/>
    <m/>
    <x v="6"/>
    <s v=""/>
    <m/>
  </r>
  <r>
    <n v="63"/>
    <x v="1"/>
    <m/>
    <m/>
    <x v="6"/>
    <s v=""/>
    <m/>
  </r>
  <r>
    <n v="64"/>
    <x v="1"/>
    <m/>
    <m/>
    <x v="6"/>
    <s v=""/>
    <m/>
  </r>
  <r>
    <n v="65"/>
    <x v="1"/>
    <m/>
    <m/>
    <x v="6"/>
    <s v=""/>
    <m/>
  </r>
  <r>
    <n v="66"/>
    <x v="1"/>
    <m/>
    <m/>
    <x v="6"/>
    <s v=""/>
    <m/>
  </r>
  <r>
    <n v="67"/>
    <x v="1"/>
    <m/>
    <m/>
    <x v="6"/>
    <s v=""/>
    <m/>
  </r>
  <r>
    <n v="68"/>
    <x v="1"/>
    <m/>
    <m/>
    <x v="6"/>
    <s v=""/>
    <m/>
  </r>
  <r>
    <n v="69"/>
    <x v="1"/>
    <m/>
    <m/>
    <x v="6"/>
    <s v=""/>
    <m/>
  </r>
  <r>
    <n v="70"/>
    <x v="1"/>
    <m/>
    <m/>
    <x v="6"/>
    <s v=""/>
    <m/>
  </r>
  <r>
    <n v="71"/>
    <x v="1"/>
    <m/>
    <m/>
    <x v="6"/>
    <s v=""/>
    <m/>
  </r>
  <r>
    <n v="72"/>
    <x v="1"/>
    <m/>
    <m/>
    <x v="6"/>
    <s v=""/>
    <m/>
  </r>
  <r>
    <n v="73"/>
    <x v="1"/>
    <m/>
    <m/>
    <x v="6"/>
    <s v=""/>
    <m/>
  </r>
  <r>
    <n v="74"/>
    <x v="1"/>
    <m/>
    <m/>
    <x v="6"/>
    <s v=""/>
    <m/>
  </r>
  <r>
    <n v="75"/>
    <x v="1"/>
    <m/>
    <m/>
    <x v="6"/>
    <s v=""/>
    <m/>
  </r>
  <r>
    <n v="76"/>
    <x v="1"/>
    <m/>
    <m/>
    <x v="6"/>
    <s v=""/>
    <m/>
  </r>
  <r>
    <n v="77"/>
    <x v="1"/>
    <m/>
    <m/>
    <x v="6"/>
    <s v=""/>
    <m/>
  </r>
  <r>
    <n v="78"/>
    <x v="1"/>
    <m/>
    <m/>
    <x v="6"/>
    <s v=""/>
    <m/>
  </r>
  <r>
    <n v="79"/>
    <x v="1"/>
    <m/>
    <m/>
    <x v="6"/>
    <s v=""/>
    <m/>
  </r>
  <r>
    <n v="80"/>
    <x v="1"/>
    <m/>
    <m/>
    <x v="6"/>
    <s v=""/>
    <m/>
  </r>
  <r>
    <n v="81"/>
    <x v="1"/>
    <m/>
    <m/>
    <x v="6"/>
    <s v=""/>
    <m/>
  </r>
  <r>
    <n v="82"/>
    <x v="1"/>
    <m/>
    <m/>
    <x v="6"/>
    <s v=""/>
    <m/>
  </r>
  <r>
    <n v="83"/>
    <x v="1"/>
    <m/>
    <m/>
    <x v="6"/>
    <s v=""/>
    <m/>
  </r>
  <r>
    <n v="84"/>
    <x v="1"/>
    <m/>
    <m/>
    <x v="6"/>
    <s v=""/>
    <m/>
  </r>
  <r>
    <n v="85"/>
    <x v="1"/>
    <m/>
    <m/>
    <x v="6"/>
    <s v=""/>
    <m/>
  </r>
  <r>
    <n v="86"/>
    <x v="1"/>
    <m/>
    <m/>
    <x v="6"/>
    <s v=""/>
    <m/>
  </r>
  <r>
    <n v="87"/>
    <x v="1"/>
    <m/>
    <m/>
    <x v="6"/>
    <s v=""/>
    <m/>
  </r>
  <r>
    <n v="88"/>
    <x v="1"/>
    <m/>
    <m/>
    <x v="6"/>
    <s v=""/>
    <m/>
  </r>
  <r>
    <n v="89"/>
    <x v="1"/>
    <m/>
    <m/>
    <x v="6"/>
    <s v=""/>
    <m/>
  </r>
  <r>
    <n v="90"/>
    <x v="1"/>
    <m/>
    <m/>
    <x v="6"/>
    <s v=""/>
    <m/>
  </r>
  <r>
    <n v="91"/>
    <x v="1"/>
    <m/>
    <m/>
    <x v="6"/>
    <s v=""/>
    <m/>
  </r>
  <r>
    <n v="92"/>
    <x v="1"/>
    <m/>
    <m/>
    <x v="6"/>
    <s v=""/>
    <m/>
  </r>
  <r>
    <n v="93"/>
    <x v="1"/>
    <m/>
    <m/>
    <x v="6"/>
    <s v=""/>
    <m/>
  </r>
  <r>
    <n v="94"/>
    <x v="1"/>
    <m/>
    <m/>
    <x v="6"/>
    <s v=""/>
    <m/>
  </r>
  <r>
    <n v="95"/>
    <x v="1"/>
    <m/>
    <m/>
    <x v="6"/>
    <s v=""/>
    <m/>
  </r>
  <r>
    <n v="96"/>
    <x v="1"/>
    <m/>
    <m/>
    <x v="6"/>
    <s v=""/>
    <m/>
  </r>
  <r>
    <n v="97"/>
    <x v="1"/>
    <m/>
    <m/>
    <x v="6"/>
    <s v=""/>
    <m/>
  </r>
  <r>
    <n v="98"/>
    <x v="1"/>
    <m/>
    <m/>
    <x v="6"/>
    <s v=""/>
    <m/>
  </r>
  <r>
    <n v="99"/>
    <x v="1"/>
    <m/>
    <m/>
    <x v="6"/>
    <s v=""/>
    <m/>
  </r>
  <r>
    <n v="100"/>
    <x v="1"/>
    <m/>
    <m/>
    <x v="6"/>
    <s v=""/>
    <m/>
  </r>
  <r>
    <n v="101"/>
    <x v="1"/>
    <m/>
    <m/>
    <x v="6"/>
    <s v=""/>
    <m/>
  </r>
  <r>
    <n v="102"/>
    <x v="1"/>
    <m/>
    <m/>
    <x v="6"/>
    <s v=""/>
    <m/>
  </r>
  <r>
    <n v="103"/>
    <x v="1"/>
    <m/>
    <m/>
    <x v="6"/>
    <s v="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 chartFormat="1">
  <location ref="A3:B18" firstHeaderRow="1" firstDataRow="1" firstDataCol="1"/>
  <pivotFields count="7">
    <pivotField showAll="0"/>
    <pivotField axis="axisRow" showAll="0">
      <items count="10">
        <item m="1" x="3"/>
        <item m="1" x="7"/>
        <item m="1" x="4"/>
        <item m="1" x="6"/>
        <item x="0"/>
        <item m="1" x="8"/>
        <item m="1" x="2"/>
        <item m="1" x="5"/>
        <item x="1"/>
        <item t="default"/>
      </items>
    </pivotField>
    <pivotField showAll="0"/>
    <pivotField dataField="1" showAll="0"/>
    <pivotField axis="axisRow" showAll="0">
      <items count="8">
        <item x="0"/>
        <item x="1"/>
        <item x="2"/>
        <item x="6"/>
        <item x="3"/>
        <item x="4"/>
        <item x="5"/>
        <item t="default"/>
      </items>
    </pivotField>
    <pivotField showAll="0"/>
    <pivotField showAll="0"/>
  </pivotFields>
  <rowFields count="2">
    <field x="4"/>
    <field x="1"/>
  </rowFields>
  <rowItems count="15">
    <i>
      <x/>
    </i>
    <i r="1">
      <x v="4"/>
    </i>
    <i r="1">
      <x v="8"/>
    </i>
    <i>
      <x v="1"/>
    </i>
    <i r="1">
      <x v="8"/>
    </i>
    <i>
      <x v="2"/>
    </i>
    <i r="1">
      <x v="8"/>
    </i>
    <i>
      <x v="3"/>
    </i>
    <i r="1">
      <x v="8"/>
    </i>
    <i>
      <x v="4"/>
    </i>
    <i r="1">
      <x v="8"/>
    </i>
    <i>
      <x v="5"/>
    </i>
    <i r="1">
      <x v="8"/>
    </i>
    <i>
      <x v="6"/>
    </i>
    <i r="1">
      <x v="8"/>
    </i>
  </rowItems>
  <colItems count="1">
    <i/>
  </colItems>
  <dataFields count="1">
    <dataField name="Suma z Moc [kW]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Faza1" sourceName="Faza">
  <pivotTables>
    <pivotTable tabId="3" name="Tabela przestawna1"/>
  </pivotTables>
  <data>
    <tabular pivotCacheId="1646053982">
      <items count="7">
        <i x="0" s="1"/>
        <i x="3" s="1"/>
        <i x="1" s="1"/>
        <i x="4" s="1"/>
        <i x="2" s="1"/>
        <i x="5" s="1" nd="1"/>
        <i x="6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Obwód" sourceName="Obwód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Faza" sourceName="Faza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Strefa" sourceName="Strefa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Napięcie__V" sourceName="Napięcie [V]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Kabel" sourceName="Kabel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Numer_obwodu" sourceName="Numer obwodu">
  <extLst>
    <x:ext xmlns:x15="http://schemas.microsoft.com/office/spreadsheetml/2010/11/main" uri="{2F2917AC-EB37-4324-AD4E-5DD8C200BD13}">
      <x15:tableSlicerCache tableId="1" column="1" sortOrder="descending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bwód" cache="Fragmentator_Obwód" caption="Obwód" rowHeight="230716"/>
  <slicer name="Faza" cache="Fragmentator_Faza" caption="Faza" rowHeight="230716"/>
  <slicer name="Strefa" cache="Fragmentator_Strefa" caption="Strefa" rowHeight="230716"/>
  <slicer name="Napięcie [V]" cache="Fragmentator_Napięcie__V" caption="Napięcie [V]" rowHeight="241300"/>
  <slicer name="Kabel" cache="Fragmentator_Kabel" caption="Kabel" rowHeight="241300"/>
  <slicer name="Numer obwodu" cache="Fragmentator_Numer_obwodu" caption="Numer obwodu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aza 1" cache="Fragmentator_Faza1" caption="Faza" rowHeight="241300"/>
</slicers>
</file>

<file path=xl/tables/table1.xml><?xml version="1.0" encoding="utf-8"?>
<table xmlns="http://schemas.openxmlformats.org/spreadsheetml/2006/main" id="1" name="Dane" displayName="Dane" ref="G26:M227" totalsRowCount="1" headerRowDxfId="42" dataDxfId="41">
  <autoFilter ref="G26:M226"/>
  <tableColumns count="7">
    <tableColumn id="1" name="Numer obwodu" totalsRowLabel="Suma" dataDxfId="40">
      <calculatedColumnFormula>ROW(Dane[[#This Row],[Numer obwodu]])-18</calculatedColumnFormula>
    </tableColumn>
    <tableColumn id="2" name="Obwód" dataDxfId="39"/>
    <tableColumn id="4" name="Kabel" dataDxfId="38" totalsRowDxfId="2"/>
    <tableColumn id="5" name="Moc [kW]" totalsRowFunction="sum" dataDxfId="37" totalsRowDxfId="1"/>
    <tableColumn id="6" name="Faza" dataDxfId="36"/>
    <tableColumn id="3" name="Napięcie [V]" dataDxfId="35" totalsRowDxfId="0">
      <calculatedColumnFormula>IF(Dane[[#This Row],[Faza]]="L1",230,IF(Dane[[#This Row],[Faza]]="L2",230,IF(Dane[[#This Row],[Faza]]="L3",230,IF(Dane[[#This Row],[Faza]]="","",400))))</calculatedColumnFormula>
    </tableColumn>
    <tableColumn id="7" name="Strefa" dataDxfId="34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1" name="t_napiecia" displayName="t_napiecia" ref="G1:G11" totalsRowShown="0">
  <autoFilter ref="G1:G11"/>
  <tableColumns count="1">
    <tableColumn id="1" name="Napięcia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2" name="Tabela12" displayName="Tabela12" ref="O1:O8" totalsRowShown="0">
  <autoFilter ref="O1:O8"/>
  <tableColumns count="1">
    <tableColumn id="1" name="Faz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G15:I19" totalsRowCount="1" headerRowDxfId="33" dataDxfId="32" totalsRowDxfId="31">
  <autoFilter ref="G15:I18">
    <filterColumn colId="0" hiddenButton="1"/>
    <filterColumn colId="1" hiddenButton="1"/>
    <filterColumn colId="2" hiddenButton="1"/>
  </autoFilter>
  <tableColumns count="3">
    <tableColumn id="1" name="Faza" totalsRowLabel="Suma" dataDxfId="30" totalsRowDxfId="29"/>
    <tableColumn id="2" name="Ilość obwodów" totalsRowFunction="sum" dataDxfId="28" totalsRowDxfId="27">
      <calculatedColumnFormula>COUNTIF(Dane[Faza],Tabela4[[#This Row],[Faza]])</calculatedColumnFormula>
    </tableColumn>
    <tableColumn id="3" name="Moc [kW]" totalsRowFunction="sum" dataDxfId="26" totalsRowDxfId="25">
      <calculatedColumnFormula>SUMIF(Dane[Faza],Tabela4[[#This Row],[Faza]],Dane[Moc '[kW']])+SUMIF(Dane[Faza],"L1+L2",Dane[Moc '[kW']])/2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G21:H24" totalsRowCount="1" headerRowDxfId="24" dataDxfId="23" totalsRowDxfId="22">
  <autoFilter ref="G21:H23">
    <filterColumn colId="0" hiddenButton="1"/>
    <filterColumn colId="1" hiddenButton="1"/>
  </autoFilter>
  <tableColumns count="2">
    <tableColumn id="1" name="Napięcie [V]" totalsRowLabel="Suma" dataDxfId="21" totalsRowDxfId="20"/>
    <tableColumn id="2" name="Ilość obwodów" totalsRowFunction="sum" dataDxfId="19" totalsRowDxfId="18">
      <calculatedColumnFormula>COUNTIF(Dane[Napięcie '[V']],Tabela5[[#This Row],[Napięcie '[V']]])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7" name="Tabela7" displayName="Tabela7" ref="G12:J13" totalsRowShown="0" headerRowDxfId="17" dataDxfId="16">
  <autoFilter ref="G12:J13">
    <filterColumn colId="0" hiddenButton="1"/>
    <filterColumn colId="1" hiddenButton="1"/>
    <filterColumn colId="2" hiddenButton="1"/>
    <filterColumn colId="3" hiddenButton="1"/>
  </autoFilter>
  <tableColumns count="4">
    <tableColumn id="1" name="Współczynnik" dataDxfId="15"/>
    <tableColumn id="2" name="Moc obliczeniowa [kW]" dataDxfId="14">
      <calculatedColumnFormula>SUM(Dane[Moc '[kW']])*Tabela7[[#This Row],[Współczynnik]]</calculatedColumnFormula>
    </tableColumn>
    <tableColumn id="3" name="Zabezpieczenie przedlicznikowe [A]" dataDxfId="13">
      <calculatedColumnFormula>VLOOKUP(Tabela7[[#This Row],[Moc obliczeniowa '[kW']]],t_prad_znamionowy[],2,TRUE)</calculatedColumnFormula>
    </tableColumn>
    <tableColumn id="4" name="Moc do umowy [kW]" dataDxfId="12">
      <calculatedColumnFormula>VLOOKUP(Tabela7[[#This Row],[Zabezpieczenie przedlicznikowe '[A']]],t_moc_znamionowa[],2,FALSE)+0.5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2" name="t_obwody" displayName="t_obwody" ref="A1:A110" totalsRowShown="0" headerRowDxfId="11" dataDxfId="10">
  <autoFilter ref="A1:A110"/>
  <sortState ref="A2:A71">
    <sortCondition ref="A1:A71"/>
  </sortState>
  <tableColumns count="1">
    <tableColumn id="1" name="Obwód" dataDxfId="9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3" name="dane_kolory" displayName="dane_kolory" ref="E1:E13" totalsRowShown="0" headerRowDxfId="8" dataDxfId="7">
  <autoFilter ref="E1:E13"/>
  <tableColumns count="1">
    <tableColumn id="2" name="Kabel/Przewód" dataDxfId="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8" name="t_prad_znamionowy" displayName="t_prad_znamionowy" ref="I1:J13" totalsRowShown="0">
  <autoFilter ref="I1:J13"/>
  <tableColumns count="2">
    <tableColumn id="1" name="Max Moc Przyłączeniowa"/>
    <tableColumn id="2" name="Prąd znamionowy zabezpieczenia przedlicznikowego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t_moc_znamionowa" displayName="t_moc_znamionowa" ref="L1:M14" totalsRowShown="0">
  <autoFilter ref="L1:M14"/>
  <tableColumns count="2">
    <tableColumn id="2" name="Prąd znamionowy zabezpieczenia przedlicznikowego"/>
    <tableColumn id="1" name="Max Moc Przyłączeniowa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10" name="t_poziomy" displayName="t_poziomy" ref="C1:C19" totalsRowShown="0" headerRowDxfId="5" dataDxfId="4">
  <autoFilter ref="C1:C19"/>
  <tableColumns count="1">
    <tableColumn id="1" name="Poziomy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drawing" Target="../drawings/drawing1.xml"/><Relationship Id="rId7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SIAr3HF9zyA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J227"/>
  <sheetViews>
    <sheetView tabSelected="1" topLeftCell="F11" zoomScale="94" workbookViewId="0">
      <selection activeCell="J27" sqref="J27"/>
    </sheetView>
  </sheetViews>
  <sheetFormatPr defaultColWidth="0" defaultRowHeight="14.4" x14ac:dyDescent="0.3"/>
  <cols>
    <col min="1" max="4" width="8.88671875" style="24" customWidth="1"/>
    <col min="5" max="6" width="8.88671875" style="9" customWidth="1"/>
    <col min="7" max="7" width="20.6640625" customWidth="1"/>
    <col min="8" max="8" width="29" customWidth="1"/>
    <col min="9" max="10" width="20.6640625" style="14" customWidth="1"/>
    <col min="11" max="11" width="20.6640625" customWidth="1"/>
    <col min="12" max="12" width="20.6640625" style="16" customWidth="1"/>
    <col min="13" max="13" width="20.6640625" customWidth="1"/>
    <col min="14" max="14" width="15.6640625" style="9" customWidth="1"/>
    <col min="15" max="15" width="8.88671875" style="9" customWidth="1"/>
    <col min="16" max="16" width="15.6640625" style="9" bestFit="1" customWidth="1"/>
    <col min="17" max="17" width="13" style="9" customWidth="1"/>
    <col min="18" max="18" width="35.6640625" style="9" hidden="1" customWidth="1"/>
    <col min="19" max="19" width="22" style="9" hidden="1" customWidth="1"/>
    <col min="20" max="26" width="8.88671875" style="9" hidden="1" customWidth="1"/>
    <col min="27" max="27" width="17" style="9" hidden="1" customWidth="1"/>
    <col min="28" max="28" width="17.33203125" style="9" hidden="1" customWidth="1"/>
    <col min="29" max="29" width="21" style="9" hidden="1" customWidth="1"/>
    <col min="30" max="530" width="0" style="9" hidden="1" customWidth="1"/>
    <col min="531" max="16384" width="8.88671875" hidden="1"/>
  </cols>
  <sheetData>
    <row r="1" spans="1:17" s="9" customFormat="1" x14ac:dyDescent="0.3">
      <c r="A1" s="24"/>
      <c r="B1" s="24"/>
      <c r="C1" s="24"/>
      <c r="D1" s="24"/>
      <c r="I1" s="12"/>
      <c r="J1" s="12"/>
      <c r="L1" s="5"/>
    </row>
    <row r="2" spans="1:17" s="9" customFormat="1" x14ac:dyDescent="0.3">
      <c r="A2" s="24"/>
      <c r="B2" s="24"/>
      <c r="C2" s="24"/>
      <c r="D2" s="24"/>
      <c r="I2" s="12"/>
      <c r="J2" s="12"/>
      <c r="L2" s="5"/>
    </row>
    <row r="3" spans="1:17" s="9" customFormat="1" x14ac:dyDescent="0.3">
      <c r="A3" s="24"/>
      <c r="B3" s="24"/>
      <c r="C3" s="24"/>
      <c r="D3" s="24"/>
      <c r="E3" s="42"/>
      <c r="F3" s="42"/>
      <c r="G3" s="42"/>
      <c r="H3" s="42"/>
      <c r="I3" s="43"/>
      <c r="J3" s="43"/>
      <c r="K3" s="44"/>
      <c r="L3" s="28"/>
      <c r="M3" s="28"/>
      <c r="N3" s="28"/>
      <c r="O3" s="28"/>
      <c r="P3" s="28"/>
      <c r="Q3" s="28"/>
    </row>
    <row r="4" spans="1:17" s="9" customFormat="1" x14ac:dyDescent="0.3">
      <c r="A4" s="24"/>
      <c r="B4" s="24"/>
      <c r="C4" s="24"/>
      <c r="D4" s="24"/>
      <c r="E4" s="42"/>
      <c r="F4" s="42"/>
      <c r="G4" s="42"/>
      <c r="H4" s="42"/>
      <c r="I4" s="43"/>
      <c r="J4" s="43"/>
      <c r="K4" s="44"/>
      <c r="L4" s="28"/>
      <c r="M4" s="28"/>
      <c r="N4" s="28"/>
      <c r="O4" s="28"/>
      <c r="P4" s="28"/>
      <c r="Q4" s="28"/>
    </row>
    <row r="5" spans="1:17" s="9" customFormat="1" x14ac:dyDescent="0.3">
      <c r="A5" s="24"/>
      <c r="B5" s="24"/>
      <c r="C5" s="24"/>
      <c r="D5" s="24"/>
      <c r="I5" s="12"/>
      <c r="J5" s="12"/>
      <c r="L5" s="5"/>
    </row>
    <row r="6" spans="1:17" ht="15" customHeight="1" x14ac:dyDescent="0.3"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1:17" ht="15" customHeight="1" x14ac:dyDescent="0.3"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1:17" x14ac:dyDescent="0.3">
      <c r="G8" s="9"/>
      <c r="H8" s="9"/>
      <c r="I8" s="12"/>
      <c r="J8" s="12"/>
      <c r="K8" s="9"/>
      <c r="L8" s="5"/>
      <c r="M8" s="9"/>
    </row>
    <row r="9" spans="1:17" ht="15" customHeight="1" x14ac:dyDescent="0.3">
      <c r="E9" s="26"/>
      <c r="F9" s="26"/>
      <c r="G9" s="26"/>
      <c r="H9" s="26"/>
      <c r="I9" s="26"/>
      <c r="J9" s="26"/>
      <c r="K9" s="27"/>
      <c r="L9" s="27"/>
      <c r="M9" s="27"/>
      <c r="N9" s="27"/>
      <c r="O9" s="27"/>
      <c r="P9" s="27"/>
      <c r="Q9" s="27"/>
    </row>
    <row r="10" spans="1:17" ht="15" customHeight="1" x14ac:dyDescent="0.3">
      <c r="E10" s="26"/>
      <c r="F10" s="26"/>
      <c r="G10" s="26"/>
      <c r="H10" s="26"/>
      <c r="I10" s="26"/>
      <c r="J10" s="26"/>
      <c r="K10" s="27"/>
      <c r="L10" s="27"/>
      <c r="M10" s="27"/>
      <c r="N10" s="27"/>
      <c r="O10" s="27"/>
      <c r="P10" s="27"/>
      <c r="Q10" s="27"/>
    </row>
    <row r="11" spans="1:17" x14ac:dyDescent="0.3">
      <c r="G11" s="9"/>
      <c r="H11" s="9"/>
      <c r="I11" s="12"/>
      <c r="J11" s="12"/>
      <c r="K11" s="9"/>
      <c r="L11" s="5"/>
      <c r="M11" s="9"/>
    </row>
    <row r="12" spans="1:17" ht="31.2" x14ac:dyDescent="0.3">
      <c r="G12" s="11" t="s">
        <v>0</v>
      </c>
      <c r="H12" s="11" t="s">
        <v>1</v>
      </c>
      <c r="I12" s="11" t="s">
        <v>2</v>
      </c>
      <c r="J12" s="11" t="s">
        <v>3</v>
      </c>
      <c r="K12" s="9"/>
      <c r="L12" s="5"/>
      <c r="M12" s="9"/>
    </row>
    <row r="13" spans="1:17" ht="23.4" x14ac:dyDescent="0.45">
      <c r="G13" s="7">
        <v>0.6</v>
      </c>
      <c r="H13" s="7">
        <f>SUM(Dane[Moc '[kW']])*Tabela7[[#This Row],[Współczynnik]]</f>
        <v>0</v>
      </c>
      <c r="I13" s="8">
        <f>VLOOKUP(Tabela7[[#This Row],[Moc obliczeniowa '[kW']]],t_prad_znamionowy[],2,TRUE)</f>
        <v>6</v>
      </c>
      <c r="J13" s="7">
        <f>VLOOKUP(Tabela7[[#This Row],[Zabezpieczenie przedlicznikowe '[A']]],t_moc_znamionowa[],2,FALSE)+0.5</f>
        <v>0.5</v>
      </c>
      <c r="K13" s="9"/>
      <c r="L13" s="5"/>
      <c r="M13" s="9"/>
    </row>
    <row r="14" spans="1:17" x14ac:dyDescent="0.3">
      <c r="G14" s="9"/>
      <c r="H14" s="9"/>
      <c r="I14" s="12"/>
      <c r="J14" s="12"/>
      <c r="K14" s="9"/>
      <c r="L14" s="5"/>
      <c r="M14" s="9"/>
    </row>
    <row r="15" spans="1:17" ht="31.5" customHeight="1" x14ac:dyDescent="0.3">
      <c r="G15" s="10" t="s">
        <v>4</v>
      </c>
      <c r="H15" s="10" t="s">
        <v>5</v>
      </c>
      <c r="I15" s="10" t="s">
        <v>6</v>
      </c>
      <c r="J15" s="12"/>
      <c r="K15" s="9"/>
      <c r="L15" s="5"/>
      <c r="M15" s="9"/>
    </row>
    <row r="16" spans="1:17" x14ac:dyDescent="0.3">
      <c r="G16" s="5" t="s">
        <v>7</v>
      </c>
      <c r="H16" s="5">
        <f>COUNTIF(Dane[Faza],Tabela4[[#This Row],[Faza]])</f>
        <v>0</v>
      </c>
      <c r="I16" s="6">
        <f>SUMIF(Dane[Faza],Tabela4[[#This Row],[Faza]],Dane[Moc '[kW']])+SUMIF(Dane[Faza],"L1+L2",Dane[Moc '[kW']])/2+SUMIF(Dane[Faza],"L1+L3",Dane[Moc '[kW']])/2+SUMIF(Dane[Faza],"L1+L2+L3",Dane[Moc '[kW']])/3</f>
        <v>0</v>
      </c>
      <c r="J16" s="12"/>
      <c r="K16" s="9"/>
      <c r="L16" s="5"/>
      <c r="M16" s="9"/>
    </row>
    <row r="17" spans="7:17" x14ac:dyDescent="0.3">
      <c r="G17" s="5" t="s">
        <v>8</v>
      </c>
      <c r="H17" s="5">
        <f>COUNTIF(Dane[Faza],Tabela4[[#This Row],[Faza]])</f>
        <v>0</v>
      </c>
      <c r="I17" s="6">
        <f>SUMIF(Dane[Faza],Tabela4[[#This Row],[Faza]],Dane[Moc '[kW']])+SUMIF(Dane[Faza],"L1+L2",Dane[Moc '[kW']])/2+SUMIF(Dane[Faza],"L2+L3",Dane[Moc '[kW']])/2+SUMIF(Dane[Faza],"L1+L2+L3",Dane[Moc '[kW']])/3</f>
        <v>0</v>
      </c>
      <c r="J17" s="12"/>
      <c r="K17" s="9"/>
      <c r="L17" s="5"/>
      <c r="M17" s="9"/>
    </row>
    <row r="18" spans="7:17" x14ac:dyDescent="0.3">
      <c r="G18" s="5" t="s">
        <v>9</v>
      </c>
      <c r="H18" s="5">
        <f>COUNTIF(Dane[Faza],Tabela4[[#This Row],[Faza]])</f>
        <v>0</v>
      </c>
      <c r="I18" s="6">
        <f>SUMIF(Dane[Faza],Tabela4[[#This Row],[Faza]],Dane[Moc '[kW']])+SUMIF(Dane[Faza],"L1+L3",Dane[Moc '[kW']])/2+SUMIF(Dane[Faza],"L2+L3",Dane[Moc '[kW']])/2+SUMIF(Dane[Faza],"L1+L2+L3",Dane[Moc '[kW']])/3</f>
        <v>0</v>
      </c>
      <c r="J18" s="12"/>
      <c r="K18" s="9"/>
      <c r="L18" s="5"/>
      <c r="M18" s="9"/>
    </row>
    <row r="19" spans="7:17" ht="23.4" x14ac:dyDescent="0.45">
      <c r="G19" s="7" t="s">
        <v>10</v>
      </c>
      <c r="H19" s="7">
        <f>SUBTOTAL(109,Tabela4[Ilość obwodów])</f>
        <v>0</v>
      </c>
      <c r="I19" s="7">
        <f>SUBTOTAL(109,Tabela4[Moc '[kW']])</f>
        <v>0</v>
      </c>
      <c r="J19" s="12"/>
      <c r="K19" s="9"/>
      <c r="L19" s="5"/>
      <c r="M19" s="9"/>
    </row>
    <row r="20" spans="7:17" x14ac:dyDescent="0.3">
      <c r="G20" s="9"/>
      <c r="H20" s="9"/>
      <c r="I20" s="12"/>
      <c r="J20" s="12"/>
      <c r="K20" s="9"/>
      <c r="L20" s="5"/>
      <c r="M20" s="9"/>
    </row>
    <row r="21" spans="7:17" ht="31.5" customHeight="1" x14ac:dyDescent="0.3">
      <c r="G21" s="10" t="s">
        <v>11</v>
      </c>
      <c r="H21" s="10" t="s">
        <v>5</v>
      </c>
      <c r="I21" s="12"/>
      <c r="J21" s="12"/>
      <c r="K21" s="9"/>
      <c r="L21" s="5"/>
      <c r="M21" s="9"/>
    </row>
    <row r="22" spans="7:17" x14ac:dyDescent="0.3">
      <c r="G22" s="5">
        <v>230</v>
      </c>
      <c r="H22" s="5">
        <f>COUNTIF(Dane[Napięcie '[V']],Tabela5[[#This Row],[Napięcie '[V']]])</f>
        <v>0</v>
      </c>
      <c r="I22" s="12"/>
      <c r="J22" s="12"/>
      <c r="K22" s="9"/>
      <c r="L22" s="5"/>
      <c r="M22" s="9"/>
    </row>
    <row r="23" spans="7:17" x14ac:dyDescent="0.3">
      <c r="G23" s="5">
        <v>400</v>
      </c>
      <c r="H23" s="5">
        <f>COUNTIF(Dane[Napięcie '[V']],Tabela5[[#This Row],[Napięcie '[V']]])</f>
        <v>0</v>
      </c>
      <c r="I23" s="12"/>
      <c r="J23" s="12"/>
      <c r="K23" s="9"/>
      <c r="L23" s="5"/>
      <c r="M23" s="9"/>
    </row>
    <row r="24" spans="7:17" ht="23.4" x14ac:dyDescent="0.45">
      <c r="G24" s="7" t="s">
        <v>10</v>
      </c>
      <c r="H24" s="7">
        <f>SUBTOTAL(109,Tabela5[Ilość obwodów])</f>
        <v>0</v>
      </c>
      <c r="I24" s="12"/>
      <c r="J24" s="12"/>
      <c r="K24" s="9"/>
      <c r="L24" s="5"/>
      <c r="M24" s="9"/>
    </row>
    <row r="25" spans="7:17" x14ac:dyDescent="0.3">
      <c r="I25" s="12"/>
      <c r="J25" s="12"/>
      <c r="K25" s="9"/>
      <c r="L25" s="5"/>
      <c r="M25" s="9"/>
    </row>
    <row r="26" spans="7:17" ht="15.6" x14ac:dyDescent="0.3">
      <c r="G26" s="4" t="s">
        <v>12</v>
      </c>
      <c r="H26" s="4" t="s">
        <v>13</v>
      </c>
      <c r="I26" s="13" t="s">
        <v>14</v>
      </c>
      <c r="J26" s="13" t="s">
        <v>6</v>
      </c>
      <c r="K26" s="4" t="s">
        <v>4</v>
      </c>
      <c r="L26" s="15" t="s">
        <v>11</v>
      </c>
      <c r="M26" s="4" t="s">
        <v>15</v>
      </c>
      <c r="N26" s="23"/>
      <c r="O26" s="23"/>
      <c r="P26" s="23"/>
      <c r="Q26" s="23"/>
    </row>
    <row r="27" spans="7:17" x14ac:dyDescent="0.3">
      <c r="G27" s="29"/>
      <c r="H27" s="29"/>
      <c r="I27" s="30"/>
      <c r="J27" s="30"/>
      <c r="K27" s="29"/>
      <c r="L27" s="21"/>
      <c r="M27" s="29"/>
      <c r="N27" s="23"/>
      <c r="O27" s="23"/>
      <c r="P27" s="23"/>
      <c r="Q27" s="23"/>
    </row>
    <row r="28" spans="7:17" x14ac:dyDescent="0.3">
      <c r="L28" s="21" t="str">
        <f>IF(Dane[[#This Row],[Faza]]="L1",230,IF(Dane[[#This Row],[Faza]]="L2",230,IF(Dane[[#This Row],[Faza]]="L3",230,IF(Dane[[#This Row],[Faza]]="","",400))))</f>
        <v/>
      </c>
      <c r="N28" s="23"/>
      <c r="O28" s="23"/>
      <c r="P28" s="23"/>
      <c r="Q28" s="23"/>
    </row>
    <row r="29" spans="7:17" x14ac:dyDescent="0.3">
      <c r="G29" s="29"/>
      <c r="H29" s="29"/>
      <c r="I29" s="30"/>
      <c r="J29" s="30"/>
      <c r="K29" s="29"/>
      <c r="L29" s="21"/>
      <c r="M29" s="29"/>
      <c r="N29" s="23"/>
      <c r="O29" s="23"/>
      <c r="P29" s="23"/>
      <c r="Q29" s="23"/>
    </row>
    <row r="30" spans="7:17" x14ac:dyDescent="0.3">
      <c r="L30" s="21"/>
      <c r="N30" s="23"/>
      <c r="O30" s="23"/>
      <c r="P30" s="23"/>
      <c r="Q30" s="23"/>
    </row>
    <row r="31" spans="7:17" x14ac:dyDescent="0.3">
      <c r="G31" s="29"/>
      <c r="H31" s="29"/>
      <c r="I31" s="30"/>
      <c r="J31" s="30"/>
      <c r="K31" s="29"/>
      <c r="L31" s="21"/>
      <c r="M31" s="29"/>
      <c r="N31" s="23"/>
      <c r="O31" s="23"/>
      <c r="P31" s="23"/>
      <c r="Q31" s="23"/>
    </row>
    <row r="32" spans="7:17" x14ac:dyDescent="0.3">
      <c r="L32" s="21"/>
      <c r="N32" s="23"/>
      <c r="O32" s="23"/>
      <c r="P32" s="23"/>
      <c r="Q32" s="23"/>
    </row>
    <row r="33" spans="7:17" x14ac:dyDescent="0.3">
      <c r="G33" s="29"/>
      <c r="H33" s="29"/>
      <c r="I33" s="30"/>
      <c r="J33" s="30"/>
      <c r="K33" s="29"/>
      <c r="L33" s="21"/>
      <c r="M33" s="29"/>
      <c r="N33" s="23"/>
      <c r="O33" s="23"/>
      <c r="P33" s="23"/>
      <c r="Q33" s="23"/>
    </row>
    <row r="34" spans="7:17" x14ac:dyDescent="0.3">
      <c r="L34" s="21"/>
      <c r="N34" s="23"/>
      <c r="O34" s="23"/>
      <c r="P34" s="23"/>
      <c r="Q34" s="23"/>
    </row>
    <row r="35" spans="7:17" x14ac:dyDescent="0.3">
      <c r="G35" s="29"/>
      <c r="H35" s="29"/>
      <c r="I35" s="30"/>
      <c r="J35" s="30"/>
      <c r="K35" s="29"/>
      <c r="L35" s="21"/>
      <c r="M35" s="29"/>
      <c r="N35" s="23"/>
      <c r="O35" s="23"/>
      <c r="P35" s="23"/>
      <c r="Q35" s="23"/>
    </row>
    <row r="36" spans="7:17" x14ac:dyDescent="0.3">
      <c r="L36" s="21"/>
      <c r="N36" s="23"/>
      <c r="O36" s="23"/>
      <c r="P36" s="23"/>
      <c r="Q36" s="23"/>
    </row>
    <row r="37" spans="7:17" x14ac:dyDescent="0.3">
      <c r="G37" s="29"/>
      <c r="H37" s="29"/>
      <c r="I37" s="30"/>
      <c r="J37" s="30"/>
      <c r="K37" s="29"/>
      <c r="L37" s="21"/>
      <c r="M37" s="29"/>
      <c r="N37" s="23"/>
      <c r="O37" s="23"/>
      <c r="P37" s="23"/>
      <c r="Q37" s="23"/>
    </row>
    <row r="38" spans="7:17" x14ac:dyDescent="0.3">
      <c r="L38" s="21"/>
      <c r="N38" s="23"/>
      <c r="O38" s="23"/>
      <c r="P38" s="23"/>
      <c r="Q38" s="23"/>
    </row>
    <row r="39" spans="7:17" x14ac:dyDescent="0.3">
      <c r="G39" s="29"/>
      <c r="H39" s="29"/>
      <c r="I39" s="30"/>
      <c r="J39" s="30"/>
      <c r="K39" s="29"/>
      <c r="L39" s="21"/>
      <c r="M39" s="29"/>
      <c r="N39" s="23"/>
      <c r="O39" s="23"/>
      <c r="P39" s="23"/>
      <c r="Q39" s="23"/>
    </row>
    <row r="40" spans="7:17" x14ac:dyDescent="0.3">
      <c r="L40" s="21"/>
      <c r="N40" s="23"/>
      <c r="O40" s="23"/>
      <c r="P40" s="23"/>
      <c r="Q40" s="23"/>
    </row>
    <row r="41" spans="7:17" x14ac:dyDescent="0.3">
      <c r="G41" s="29"/>
      <c r="H41" s="29"/>
      <c r="I41" s="30"/>
      <c r="J41" s="30"/>
      <c r="K41" s="29"/>
      <c r="L41" s="21"/>
      <c r="M41" s="29"/>
      <c r="N41" s="23"/>
      <c r="O41" s="23"/>
      <c r="P41" s="23"/>
      <c r="Q41" s="23"/>
    </row>
    <row r="42" spans="7:17" x14ac:dyDescent="0.3">
      <c r="L42" s="21"/>
      <c r="N42" s="23"/>
      <c r="O42" s="23"/>
      <c r="P42" s="23"/>
      <c r="Q42" s="23"/>
    </row>
    <row r="43" spans="7:17" x14ac:dyDescent="0.3">
      <c r="G43" s="29"/>
      <c r="H43" s="29"/>
      <c r="I43" s="30"/>
      <c r="J43" s="30"/>
      <c r="K43" s="29"/>
      <c r="L43" s="21"/>
      <c r="M43" s="29"/>
      <c r="N43" s="23"/>
      <c r="O43" s="23"/>
      <c r="P43" s="23"/>
      <c r="Q43" s="23"/>
    </row>
    <row r="44" spans="7:17" x14ac:dyDescent="0.3">
      <c r="L44" s="21"/>
      <c r="N44" s="23"/>
      <c r="O44" s="23"/>
      <c r="P44" s="23"/>
      <c r="Q44" s="23"/>
    </row>
    <row r="45" spans="7:17" x14ac:dyDescent="0.3">
      <c r="G45" s="29"/>
      <c r="H45" s="29"/>
      <c r="I45" s="30"/>
      <c r="J45" s="20"/>
      <c r="K45" s="18"/>
      <c r="L45" s="21"/>
      <c r="M45" s="29"/>
      <c r="N45" s="23"/>
      <c r="O45" s="23"/>
      <c r="P45" s="23"/>
      <c r="Q45" s="23"/>
    </row>
    <row r="46" spans="7:17" x14ac:dyDescent="0.3">
      <c r="J46" s="20"/>
      <c r="K46" s="18"/>
      <c r="L46" s="21"/>
      <c r="N46" s="23"/>
      <c r="O46" s="23"/>
      <c r="P46" s="23"/>
      <c r="Q46" s="23"/>
    </row>
    <row r="47" spans="7:17" x14ac:dyDescent="0.3">
      <c r="J47" s="20"/>
      <c r="K47" s="18"/>
      <c r="L47" s="21"/>
      <c r="N47" s="23"/>
      <c r="O47" s="23"/>
      <c r="P47" s="23"/>
      <c r="Q47" s="23"/>
    </row>
    <row r="48" spans="7:17" x14ac:dyDescent="0.3">
      <c r="G48" s="40"/>
      <c r="H48" s="40"/>
      <c r="I48" s="41"/>
      <c r="J48" s="45"/>
      <c r="K48" s="46"/>
      <c r="L48" s="47"/>
      <c r="M48" s="40"/>
      <c r="N48" s="23"/>
      <c r="O48" s="23"/>
      <c r="P48" s="23"/>
      <c r="Q48" s="23"/>
    </row>
    <row r="49" spans="7:17" x14ac:dyDescent="0.3">
      <c r="J49" s="20"/>
      <c r="K49" s="18"/>
      <c r="L49" s="21"/>
      <c r="N49" s="23"/>
      <c r="O49" s="23"/>
      <c r="P49" s="23"/>
      <c r="Q49" s="23"/>
    </row>
    <row r="50" spans="7:17" x14ac:dyDescent="0.3">
      <c r="G50" s="40"/>
      <c r="H50" s="40"/>
      <c r="I50" s="41"/>
      <c r="J50" s="45"/>
      <c r="K50" s="46"/>
      <c r="L50" s="47"/>
      <c r="M50" s="40"/>
      <c r="N50" s="23"/>
      <c r="O50" s="23"/>
      <c r="P50" s="23"/>
      <c r="Q50" s="23"/>
    </row>
    <row r="51" spans="7:17" x14ac:dyDescent="0.3">
      <c r="J51" s="20"/>
      <c r="K51" s="18"/>
      <c r="L51" s="21"/>
      <c r="N51" s="23"/>
      <c r="O51" s="23"/>
      <c r="P51" s="23"/>
      <c r="Q51" s="23"/>
    </row>
    <row r="52" spans="7:17" x14ac:dyDescent="0.3">
      <c r="G52" s="40"/>
      <c r="H52" s="40"/>
      <c r="I52" s="41"/>
      <c r="J52" s="45"/>
      <c r="K52" s="46"/>
      <c r="L52" s="47"/>
      <c r="M52" s="40"/>
      <c r="N52" s="23"/>
      <c r="O52" s="23"/>
      <c r="P52" s="23"/>
      <c r="Q52" s="23"/>
    </row>
    <row r="53" spans="7:17" x14ac:dyDescent="0.3">
      <c r="J53" s="20"/>
      <c r="K53" s="18"/>
      <c r="L53" s="21"/>
      <c r="N53" s="22"/>
      <c r="O53" s="22"/>
      <c r="P53" s="22"/>
      <c r="Q53" s="22"/>
    </row>
    <row r="54" spans="7:17" x14ac:dyDescent="0.3">
      <c r="G54" s="40"/>
      <c r="H54" s="40"/>
      <c r="I54" s="41"/>
      <c r="J54" s="45"/>
      <c r="K54" s="46"/>
      <c r="L54" s="47"/>
      <c r="M54" s="40"/>
    </row>
    <row r="55" spans="7:17" x14ac:dyDescent="0.3">
      <c r="G55" s="29"/>
      <c r="H55" s="29"/>
      <c r="I55" s="30"/>
      <c r="J55" s="20"/>
      <c r="K55" s="18"/>
      <c r="L55" s="21"/>
      <c r="M55" s="29"/>
    </row>
    <row r="56" spans="7:17" x14ac:dyDescent="0.3">
      <c r="J56" s="20"/>
      <c r="K56" s="18"/>
      <c r="L56" s="21"/>
    </row>
    <row r="57" spans="7:17" x14ac:dyDescent="0.3">
      <c r="G57" s="29"/>
      <c r="H57" s="29"/>
      <c r="I57" s="30"/>
      <c r="J57" s="20"/>
      <c r="K57" s="18"/>
      <c r="L57" s="21"/>
      <c r="M57" s="29"/>
    </row>
    <row r="58" spans="7:17" x14ac:dyDescent="0.3">
      <c r="J58" s="20"/>
      <c r="K58" s="18"/>
      <c r="L58" s="21"/>
    </row>
    <row r="59" spans="7:17" x14ac:dyDescent="0.3">
      <c r="G59" s="29"/>
      <c r="H59" s="29"/>
      <c r="I59" s="30"/>
      <c r="J59" s="20"/>
      <c r="K59" s="18"/>
      <c r="L59" s="21"/>
      <c r="M59" s="29"/>
    </row>
    <row r="60" spans="7:17" x14ac:dyDescent="0.3">
      <c r="J60" s="20"/>
      <c r="K60" s="18"/>
      <c r="L60" s="21"/>
    </row>
    <row r="61" spans="7:17" x14ac:dyDescent="0.3">
      <c r="G61" s="29"/>
      <c r="H61" s="29"/>
      <c r="I61" s="30"/>
      <c r="J61" s="20"/>
      <c r="K61" s="18"/>
      <c r="L61" s="21"/>
      <c r="M61" s="29"/>
    </row>
    <row r="62" spans="7:17" x14ac:dyDescent="0.3">
      <c r="J62" s="20"/>
      <c r="K62" s="18"/>
      <c r="L62" s="21"/>
    </row>
    <row r="63" spans="7:17" x14ac:dyDescent="0.3">
      <c r="G63" s="29"/>
      <c r="H63" s="29"/>
      <c r="I63" s="30"/>
      <c r="J63" s="20"/>
      <c r="K63" s="18"/>
      <c r="L63" s="21"/>
      <c r="M63" s="29"/>
    </row>
    <row r="64" spans="7:17" x14ac:dyDescent="0.3">
      <c r="J64" s="20"/>
      <c r="K64" s="18"/>
      <c r="L64" s="21"/>
    </row>
    <row r="65" spans="7:13" x14ac:dyDescent="0.3">
      <c r="G65" s="29"/>
      <c r="H65" s="29"/>
      <c r="I65" s="30"/>
      <c r="J65" s="20"/>
      <c r="K65" s="18"/>
      <c r="L65" s="21"/>
      <c r="M65" s="29"/>
    </row>
    <row r="66" spans="7:13" x14ac:dyDescent="0.3">
      <c r="J66" s="20"/>
      <c r="K66" s="18"/>
      <c r="L66" s="21"/>
    </row>
    <row r="67" spans="7:13" x14ac:dyDescent="0.3">
      <c r="G67" s="29"/>
      <c r="H67" s="29"/>
      <c r="I67" s="30"/>
      <c r="J67" s="20"/>
      <c r="K67" s="18"/>
      <c r="L67" s="21"/>
      <c r="M67" s="29"/>
    </row>
    <row r="68" spans="7:13" x14ac:dyDescent="0.3">
      <c r="G68" s="18"/>
      <c r="J68" s="20"/>
      <c r="K68" s="18"/>
      <c r="L68" s="21"/>
      <c r="M68" s="18"/>
    </row>
    <row r="69" spans="7:13" x14ac:dyDescent="0.3">
      <c r="G69" s="18"/>
      <c r="H69" s="18"/>
      <c r="I69" s="20"/>
      <c r="J69" s="20"/>
      <c r="K69" s="18"/>
      <c r="L69" s="21"/>
      <c r="M69" s="18"/>
    </row>
    <row r="70" spans="7:13" x14ac:dyDescent="0.3">
      <c r="G70" s="18"/>
      <c r="H70" s="18"/>
      <c r="I70" s="20"/>
      <c r="J70" s="20"/>
      <c r="K70" s="18"/>
      <c r="L70" s="21"/>
      <c r="M70" s="18"/>
    </row>
    <row r="71" spans="7:13" x14ac:dyDescent="0.3">
      <c r="G71" s="18"/>
      <c r="H71" s="18"/>
      <c r="I71" s="20"/>
      <c r="J71" s="20"/>
      <c r="K71" s="18"/>
      <c r="L71" s="21"/>
      <c r="M71" s="18"/>
    </row>
    <row r="72" spans="7:13" x14ac:dyDescent="0.3">
      <c r="G72" s="18"/>
      <c r="H72" s="18"/>
      <c r="I72" s="20"/>
      <c r="J72" s="20"/>
      <c r="K72" s="18"/>
      <c r="L72" s="21"/>
      <c r="M72" s="18"/>
    </row>
    <row r="73" spans="7:13" x14ac:dyDescent="0.3">
      <c r="G73" s="18"/>
      <c r="H73" s="18"/>
      <c r="I73" s="20"/>
      <c r="J73" s="20"/>
      <c r="K73" s="18"/>
      <c r="L73" s="21"/>
      <c r="M73" s="18"/>
    </row>
    <row r="74" spans="7:13" x14ac:dyDescent="0.3">
      <c r="G74" s="18"/>
      <c r="H74" s="18"/>
      <c r="I74" s="20"/>
      <c r="J74" s="20"/>
      <c r="K74" s="18"/>
      <c r="L74" s="21"/>
      <c r="M74" s="18"/>
    </row>
    <row r="75" spans="7:13" x14ac:dyDescent="0.3">
      <c r="G75" s="18"/>
      <c r="H75" s="18"/>
      <c r="I75" s="20"/>
      <c r="J75" s="20"/>
      <c r="K75" s="18"/>
      <c r="L75" s="21"/>
      <c r="M75" s="18"/>
    </row>
    <row r="76" spans="7:13" x14ac:dyDescent="0.3">
      <c r="G76" s="18"/>
      <c r="H76" s="18"/>
      <c r="I76" s="20"/>
      <c r="J76" s="20"/>
      <c r="K76" s="18"/>
      <c r="L76" s="21"/>
      <c r="M76" s="18"/>
    </row>
    <row r="77" spans="7:13" x14ac:dyDescent="0.3">
      <c r="G77" s="18"/>
      <c r="H77" s="18"/>
      <c r="I77" s="20"/>
      <c r="J77" s="20"/>
      <c r="K77" s="18"/>
      <c r="L77" s="21"/>
      <c r="M77" s="18"/>
    </row>
    <row r="78" spans="7:13" x14ac:dyDescent="0.3">
      <c r="G78" s="38"/>
      <c r="H78" s="18"/>
      <c r="I78" s="20"/>
      <c r="J78" s="20"/>
      <c r="K78" s="18"/>
      <c r="L78" s="21"/>
      <c r="M78" s="18"/>
    </row>
    <row r="79" spans="7:13" x14ac:dyDescent="0.3">
      <c r="G79" s="38"/>
      <c r="H79" s="18"/>
      <c r="I79" s="20"/>
      <c r="J79" s="20"/>
      <c r="K79" s="18"/>
      <c r="L79" s="21"/>
      <c r="M79" s="18"/>
    </row>
    <row r="80" spans="7:13" x14ac:dyDescent="0.3">
      <c r="G80" s="38"/>
      <c r="H80" s="18"/>
      <c r="I80" s="20"/>
      <c r="J80" s="20"/>
      <c r="K80" s="18"/>
      <c r="L80" s="21"/>
      <c r="M80" s="18"/>
    </row>
    <row r="81" spans="7:13" x14ac:dyDescent="0.3">
      <c r="G81" s="38"/>
      <c r="H81" s="18"/>
      <c r="I81" s="20"/>
      <c r="J81" s="20"/>
      <c r="K81" s="18"/>
      <c r="L81" s="21"/>
      <c r="M81" s="18"/>
    </row>
    <row r="82" spans="7:13" x14ac:dyDescent="0.3">
      <c r="G82" s="38"/>
      <c r="H82" s="18"/>
      <c r="I82" s="20"/>
      <c r="J82" s="20"/>
      <c r="K82" s="18"/>
      <c r="L82" s="21"/>
      <c r="M82" s="18"/>
    </row>
    <row r="83" spans="7:13" x14ac:dyDescent="0.3">
      <c r="G83" s="38"/>
      <c r="H83" s="36"/>
      <c r="I83" s="20"/>
      <c r="J83" s="20"/>
      <c r="K83" s="18"/>
      <c r="L83" s="21"/>
      <c r="M83" s="18"/>
    </row>
    <row r="84" spans="7:13" x14ac:dyDescent="0.3">
      <c r="G84" s="38"/>
      <c r="H84" s="18"/>
      <c r="I84" s="20"/>
      <c r="J84" s="20"/>
      <c r="K84" s="18"/>
      <c r="L84" s="21"/>
      <c r="M84" s="18"/>
    </row>
    <row r="85" spans="7:13" x14ac:dyDescent="0.3">
      <c r="G85" s="38"/>
      <c r="H85" s="18"/>
      <c r="I85" s="20"/>
      <c r="J85" s="20"/>
      <c r="K85" s="18"/>
      <c r="L85" s="21"/>
      <c r="M85" s="18"/>
    </row>
    <row r="86" spans="7:13" x14ac:dyDescent="0.3">
      <c r="G86" s="38"/>
      <c r="H86" s="18"/>
      <c r="I86" s="20"/>
      <c r="J86" s="20"/>
      <c r="K86" s="18"/>
      <c r="L86" s="21"/>
      <c r="M86" s="18"/>
    </row>
    <row r="87" spans="7:13" x14ac:dyDescent="0.3">
      <c r="G87" s="38"/>
      <c r="H87" s="18"/>
      <c r="I87" s="20"/>
      <c r="J87" s="20"/>
      <c r="K87" s="18"/>
      <c r="L87" s="21"/>
      <c r="M87" s="18"/>
    </row>
    <row r="88" spans="7:13" x14ac:dyDescent="0.3">
      <c r="G88" s="38"/>
      <c r="H88" s="18"/>
      <c r="I88" s="20"/>
      <c r="J88" s="20"/>
      <c r="K88" s="18"/>
      <c r="L88" s="21"/>
      <c r="M88" s="18"/>
    </row>
    <row r="89" spans="7:13" x14ac:dyDescent="0.3">
      <c r="G89" s="38"/>
      <c r="H89" s="18"/>
      <c r="I89" s="20"/>
      <c r="J89" s="20"/>
      <c r="K89" s="18"/>
      <c r="L89" s="21"/>
      <c r="M89" s="18"/>
    </row>
    <row r="90" spans="7:13" x14ac:dyDescent="0.3">
      <c r="G90" s="38"/>
      <c r="H90" s="18"/>
      <c r="I90" s="20"/>
      <c r="J90" s="20"/>
      <c r="K90" s="18"/>
      <c r="L90" s="21"/>
      <c r="M90" s="18"/>
    </row>
    <row r="91" spans="7:13" x14ac:dyDescent="0.3">
      <c r="G91" s="38"/>
      <c r="H91" s="18"/>
      <c r="I91" s="20"/>
      <c r="J91" s="20"/>
      <c r="K91" s="18"/>
      <c r="L91" s="21"/>
      <c r="M91" s="18"/>
    </row>
    <row r="92" spans="7:13" x14ac:dyDescent="0.3">
      <c r="G92" s="38"/>
      <c r="H92" s="18"/>
      <c r="I92" s="20"/>
      <c r="J92" s="20"/>
      <c r="K92" s="18"/>
      <c r="L92" s="21"/>
      <c r="M92" s="18"/>
    </row>
    <row r="93" spans="7:13" x14ac:dyDescent="0.3">
      <c r="G93" s="18"/>
      <c r="H93" s="18"/>
      <c r="I93" s="20"/>
      <c r="J93" s="20"/>
      <c r="K93" s="18"/>
      <c r="L93" s="21"/>
      <c r="M93" s="18"/>
    </row>
    <row r="94" spans="7:13" x14ac:dyDescent="0.3">
      <c r="G94" s="18"/>
      <c r="H94" s="18"/>
      <c r="I94" s="20"/>
      <c r="J94" s="20"/>
      <c r="K94" s="18"/>
      <c r="L94" s="21"/>
      <c r="M94" s="18"/>
    </row>
    <row r="95" spans="7:13" x14ac:dyDescent="0.3">
      <c r="G95" s="18"/>
      <c r="H95" s="18"/>
      <c r="I95" s="20"/>
      <c r="J95" s="20"/>
      <c r="K95" s="18"/>
      <c r="L95" s="21"/>
      <c r="M95" s="18"/>
    </row>
    <row r="96" spans="7:13" x14ac:dyDescent="0.3">
      <c r="G96" s="18"/>
      <c r="H96" s="18"/>
      <c r="I96" s="20"/>
      <c r="J96" s="20"/>
      <c r="K96" s="18"/>
      <c r="L96" s="21"/>
      <c r="M96" s="18"/>
    </row>
    <row r="97" spans="7:13" x14ac:dyDescent="0.3">
      <c r="G97" s="18"/>
      <c r="H97" s="18"/>
      <c r="I97" s="20"/>
      <c r="J97" s="20"/>
      <c r="K97" s="18"/>
      <c r="L97" s="21"/>
      <c r="M97" s="18"/>
    </row>
    <row r="98" spans="7:13" x14ac:dyDescent="0.3">
      <c r="G98" s="18"/>
      <c r="H98" s="18"/>
      <c r="I98" s="20"/>
      <c r="J98" s="20"/>
      <c r="K98" s="18"/>
      <c r="L98" s="21"/>
      <c r="M98" s="18"/>
    </row>
    <row r="99" spans="7:13" x14ac:dyDescent="0.3">
      <c r="G99" s="18"/>
      <c r="H99" s="18"/>
      <c r="I99" s="20"/>
      <c r="J99" s="20"/>
      <c r="K99" s="18"/>
      <c r="L99" s="21"/>
      <c r="M99" s="18"/>
    </row>
    <row r="100" spans="7:13" x14ac:dyDescent="0.3">
      <c r="G100" s="18"/>
      <c r="H100" s="18"/>
      <c r="I100" s="20"/>
      <c r="J100" s="20"/>
      <c r="K100" s="18"/>
      <c r="L100" s="21"/>
      <c r="M100" s="18"/>
    </row>
    <row r="101" spans="7:13" x14ac:dyDescent="0.3">
      <c r="G101" s="18"/>
      <c r="H101" s="18"/>
      <c r="I101" s="20"/>
      <c r="J101" s="20"/>
      <c r="K101" s="18"/>
      <c r="L101" s="21"/>
      <c r="M101" s="18"/>
    </row>
    <row r="102" spans="7:13" x14ac:dyDescent="0.3">
      <c r="G102" s="18"/>
      <c r="H102" s="18"/>
      <c r="I102" s="20"/>
      <c r="J102" s="20"/>
      <c r="K102" s="18"/>
      <c r="L102" s="21"/>
      <c r="M102" s="18"/>
    </row>
    <row r="103" spans="7:13" x14ac:dyDescent="0.3">
      <c r="G103" s="18"/>
      <c r="H103" s="18"/>
      <c r="I103" s="20"/>
      <c r="J103" s="20"/>
      <c r="K103" s="18"/>
      <c r="L103" s="21"/>
      <c r="M103" s="18"/>
    </row>
    <row r="104" spans="7:13" x14ac:dyDescent="0.3">
      <c r="G104" s="18"/>
      <c r="H104" s="18"/>
      <c r="I104" s="20"/>
      <c r="J104" s="20"/>
      <c r="K104" s="18"/>
      <c r="L104" s="21"/>
      <c r="M104" s="18"/>
    </row>
    <row r="105" spans="7:13" x14ac:dyDescent="0.3">
      <c r="G105" s="18"/>
      <c r="H105" s="18"/>
      <c r="I105" s="20"/>
      <c r="J105" s="20"/>
      <c r="K105" s="18"/>
      <c r="L105" s="21"/>
      <c r="M105" s="18"/>
    </row>
    <row r="106" spans="7:13" x14ac:dyDescent="0.3">
      <c r="G106" s="18"/>
      <c r="H106" s="18"/>
      <c r="I106" s="20"/>
      <c r="J106" s="20"/>
      <c r="K106" s="18"/>
      <c r="L106" s="21"/>
      <c r="M106" s="18"/>
    </row>
    <row r="107" spans="7:13" x14ac:dyDescent="0.3">
      <c r="G107" s="18"/>
      <c r="H107" s="18"/>
      <c r="I107" s="20"/>
      <c r="J107" s="20"/>
      <c r="K107" s="18"/>
      <c r="L107" s="21"/>
      <c r="M107" s="18"/>
    </row>
    <row r="108" spans="7:13" x14ac:dyDescent="0.3">
      <c r="G108" s="18"/>
      <c r="H108" s="18"/>
      <c r="I108" s="20"/>
      <c r="J108" s="20"/>
      <c r="K108" s="18"/>
      <c r="L108" s="21"/>
      <c r="M108" s="18"/>
    </row>
    <row r="109" spans="7:13" x14ac:dyDescent="0.3">
      <c r="G109" s="18"/>
      <c r="H109" s="18"/>
      <c r="I109" s="20"/>
      <c r="J109" s="20"/>
      <c r="K109" s="18"/>
      <c r="L109" s="21"/>
      <c r="M109" s="18"/>
    </row>
    <row r="110" spans="7:13" x14ac:dyDescent="0.3">
      <c r="G110" s="18"/>
      <c r="H110" s="18"/>
      <c r="I110" s="20"/>
      <c r="J110" s="20"/>
      <c r="K110" s="18"/>
      <c r="L110" s="21"/>
      <c r="M110" s="18"/>
    </row>
    <row r="111" spans="7:13" x14ac:dyDescent="0.3">
      <c r="G111" s="18"/>
      <c r="H111" s="18"/>
      <c r="I111" s="20"/>
      <c r="J111" s="20"/>
      <c r="K111" s="18"/>
      <c r="L111" s="21"/>
      <c r="M111" s="18"/>
    </row>
    <row r="112" spans="7:13" x14ac:dyDescent="0.3">
      <c r="G112" s="18"/>
      <c r="H112" s="18"/>
      <c r="I112" s="20"/>
      <c r="J112" s="20"/>
      <c r="K112" s="18"/>
      <c r="L112" s="21"/>
      <c r="M112" s="18"/>
    </row>
    <row r="113" spans="7:13" x14ac:dyDescent="0.3">
      <c r="G113" s="18"/>
      <c r="H113" s="18"/>
      <c r="I113" s="20"/>
      <c r="J113" s="20"/>
      <c r="K113" s="18"/>
      <c r="L113" s="21"/>
      <c r="M113" s="18"/>
    </row>
    <row r="114" spans="7:13" x14ac:dyDescent="0.3">
      <c r="G114" s="18"/>
      <c r="H114" s="18"/>
      <c r="I114" s="20"/>
      <c r="J114" s="20"/>
      <c r="K114" s="18"/>
      <c r="L114" s="21"/>
      <c r="M114" s="18"/>
    </row>
    <row r="115" spans="7:13" x14ac:dyDescent="0.3">
      <c r="G115" s="18"/>
      <c r="H115" s="18"/>
      <c r="I115" s="20"/>
      <c r="J115" s="20"/>
      <c r="K115" s="18"/>
      <c r="L115" s="21"/>
      <c r="M115" s="18"/>
    </row>
    <row r="116" spans="7:13" x14ac:dyDescent="0.3">
      <c r="G116" s="18"/>
      <c r="H116" s="18"/>
      <c r="I116" s="20"/>
      <c r="J116" s="20"/>
      <c r="K116" s="18"/>
      <c r="L116" s="21"/>
      <c r="M116" s="18"/>
    </row>
    <row r="117" spans="7:13" x14ac:dyDescent="0.3">
      <c r="G117" s="18"/>
      <c r="H117" s="18"/>
      <c r="I117" s="20"/>
      <c r="J117" s="20"/>
      <c r="K117" s="18"/>
      <c r="L117" s="21"/>
      <c r="M117" s="18"/>
    </row>
    <row r="118" spans="7:13" x14ac:dyDescent="0.3">
      <c r="G118" s="18"/>
      <c r="H118" s="18"/>
      <c r="I118" s="20"/>
      <c r="J118" s="20"/>
      <c r="K118" s="18"/>
      <c r="L118" s="21"/>
      <c r="M118" s="18"/>
    </row>
    <row r="119" spans="7:13" x14ac:dyDescent="0.3">
      <c r="G119" s="18"/>
      <c r="H119" s="18"/>
      <c r="I119" s="20"/>
      <c r="J119" s="20"/>
      <c r="K119" s="18"/>
      <c r="L119" s="21"/>
      <c r="M119" s="18"/>
    </row>
    <row r="120" spans="7:13" x14ac:dyDescent="0.3">
      <c r="G120" s="18"/>
      <c r="H120" s="18"/>
      <c r="I120" s="20"/>
      <c r="J120" s="20"/>
      <c r="K120" s="18"/>
      <c r="L120" s="21"/>
      <c r="M120" s="18"/>
    </row>
    <row r="121" spans="7:13" x14ac:dyDescent="0.3">
      <c r="G121" s="18"/>
      <c r="H121" s="18"/>
      <c r="I121" s="20"/>
      <c r="J121" s="20"/>
      <c r="K121" s="18"/>
      <c r="L121" s="21"/>
      <c r="M121" s="18"/>
    </row>
    <row r="122" spans="7:13" x14ac:dyDescent="0.3">
      <c r="G122" s="18"/>
      <c r="H122" s="18"/>
      <c r="I122" s="20"/>
      <c r="J122" s="20"/>
      <c r="K122" s="18"/>
      <c r="L122" s="21"/>
      <c r="M122" s="18"/>
    </row>
    <row r="123" spans="7:13" x14ac:dyDescent="0.3">
      <c r="G123" s="18"/>
      <c r="H123" s="18"/>
      <c r="I123" s="20"/>
      <c r="J123" s="20"/>
      <c r="K123" s="18"/>
      <c r="L123" s="21"/>
      <c r="M123" s="18"/>
    </row>
    <row r="124" spans="7:13" x14ac:dyDescent="0.3">
      <c r="G124" s="18"/>
      <c r="H124" s="18"/>
      <c r="I124" s="20"/>
      <c r="J124" s="20"/>
      <c r="K124" s="18"/>
      <c r="L124" s="21"/>
      <c r="M124" s="18"/>
    </row>
    <row r="125" spans="7:13" x14ac:dyDescent="0.3">
      <c r="G125" s="18"/>
      <c r="H125" s="18"/>
      <c r="I125" s="20"/>
      <c r="J125" s="20"/>
      <c r="K125" s="18"/>
      <c r="L125" s="21"/>
      <c r="M125" s="18"/>
    </row>
    <row r="126" spans="7:13" x14ac:dyDescent="0.3">
      <c r="G126" s="18"/>
      <c r="H126" s="18"/>
      <c r="I126" s="20"/>
      <c r="J126" s="20"/>
      <c r="K126" s="18"/>
      <c r="L126" s="21"/>
      <c r="M126" s="18"/>
    </row>
    <row r="127" spans="7:13" x14ac:dyDescent="0.3">
      <c r="G127" s="18"/>
      <c r="H127" s="18"/>
      <c r="I127" s="20"/>
      <c r="J127" s="20"/>
      <c r="K127" s="18"/>
      <c r="L127" s="21"/>
      <c r="M127" s="18"/>
    </row>
    <row r="128" spans="7:13" x14ac:dyDescent="0.3">
      <c r="G128" s="18"/>
      <c r="H128" s="18"/>
      <c r="I128" s="20"/>
      <c r="J128" s="20"/>
      <c r="K128" s="18"/>
      <c r="L128" s="21"/>
      <c r="M128" s="18"/>
    </row>
    <row r="129" spans="7:13" x14ac:dyDescent="0.3">
      <c r="G129" s="18"/>
      <c r="H129" s="18"/>
      <c r="I129" s="20"/>
      <c r="J129" s="20"/>
      <c r="K129" s="18"/>
      <c r="L129" s="21"/>
      <c r="M129" s="18"/>
    </row>
    <row r="130" spans="7:13" x14ac:dyDescent="0.3">
      <c r="G130" s="18"/>
      <c r="H130" s="18"/>
      <c r="I130" s="20"/>
      <c r="J130" s="20"/>
      <c r="K130" s="18"/>
      <c r="L130" s="21"/>
      <c r="M130" s="18"/>
    </row>
    <row r="131" spans="7:13" x14ac:dyDescent="0.3">
      <c r="G131" s="18"/>
      <c r="H131" s="18"/>
      <c r="I131" s="20"/>
      <c r="J131" s="20"/>
      <c r="K131" s="18"/>
      <c r="L131" s="21"/>
      <c r="M131" s="18"/>
    </row>
    <row r="132" spans="7:13" x14ac:dyDescent="0.3">
      <c r="G132" s="18"/>
      <c r="H132" s="18"/>
      <c r="I132" s="20"/>
      <c r="J132" s="20"/>
      <c r="K132" s="18"/>
      <c r="L132" s="21" t="str">
        <f>IF(Dane[[#This Row],[Faza]]="L1",230,IF(Dane[[#This Row],[Faza]]="L2",230,IF(Dane[[#This Row],[Faza]]="L3",230,IF(Dane[[#This Row],[Faza]]="","",400))))</f>
        <v/>
      </c>
      <c r="M132" s="18"/>
    </row>
    <row r="133" spans="7:13" x14ac:dyDescent="0.3">
      <c r="G133" s="18"/>
      <c r="H133" s="18"/>
      <c r="I133" s="20"/>
      <c r="J133" s="20"/>
      <c r="K133" s="18"/>
      <c r="L133" s="21" t="str">
        <f>IF(Dane[[#This Row],[Faza]]="L1",230,IF(Dane[[#This Row],[Faza]]="L2",230,IF(Dane[[#This Row],[Faza]]="L3",230,IF(Dane[[#This Row],[Faza]]="","",400))))</f>
        <v/>
      </c>
      <c r="M133" s="18"/>
    </row>
    <row r="134" spans="7:13" x14ac:dyDescent="0.3">
      <c r="G134" s="18"/>
      <c r="H134" s="18"/>
      <c r="I134" s="20"/>
      <c r="J134" s="20"/>
      <c r="K134" s="18"/>
      <c r="L134" s="21" t="str">
        <f>IF(Dane[[#This Row],[Faza]]="L1",230,IF(Dane[[#This Row],[Faza]]="L2",230,IF(Dane[[#This Row],[Faza]]="L3",230,IF(Dane[[#This Row],[Faza]]="","",400))))</f>
        <v/>
      </c>
      <c r="M134" s="18"/>
    </row>
    <row r="135" spans="7:13" x14ac:dyDescent="0.3">
      <c r="G135" s="18"/>
      <c r="H135" s="18"/>
      <c r="I135" s="20"/>
      <c r="J135" s="20"/>
      <c r="K135" s="18"/>
      <c r="L135" s="21" t="str">
        <f>IF(Dane[[#This Row],[Faza]]="L1",230,IF(Dane[[#This Row],[Faza]]="L2",230,IF(Dane[[#This Row],[Faza]]="L3",230,IF(Dane[[#This Row],[Faza]]="","",400))))</f>
        <v/>
      </c>
      <c r="M135" s="18"/>
    </row>
    <row r="136" spans="7:13" x14ac:dyDescent="0.3">
      <c r="G136" s="18"/>
      <c r="H136" s="18"/>
      <c r="I136" s="20"/>
      <c r="J136" s="20"/>
      <c r="K136" s="18"/>
      <c r="L136" s="21" t="str">
        <f>IF(Dane[[#This Row],[Faza]]="L1",230,IF(Dane[[#This Row],[Faza]]="L2",230,IF(Dane[[#This Row],[Faza]]="L3",230,IF(Dane[[#This Row],[Faza]]="","",400))))</f>
        <v/>
      </c>
      <c r="M136" s="18"/>
    </row>
    <row r="137" spans="7:13" x14ac:dyDescent="0.3">
      <c r="G137" s="18"/>
      <c r="H137" s="18"/>
      <c r="I137" s="20"/>
      <c r="J137" s="20"/>
      <c r="K137" s="18"/>
      <c r="L137" s="21" t="str">
        <f>IF(Dane[[#This Row],[Faza]]="L1",230,IF(Dane[[#This Row],[Faza]]="L2",230,IF(Dane[[#This Row],[Faza]]="L3",230,IF(Dane[[#This Row],[Faza]]="","",400))))</f>
        <v/>
      </c>
      <c r="M137" s="18"/>
    </row>
    <row r="138" spans="7:13" x14ac:dyDescent="0.3">
      <c r="G138" s="18"/>
      <c r="H138" s="18"/>
      <c r="I138" s="20"/>
      <c r="J138" s="20"/>
      <c r="K138" s="18"/>
      <c r="L138" s="21" t="str">
        <f>IF(Dane[[#This Row],[Faza]]="L1",230,IF(Dane[[#This Row],[Faza]]="L2",230,IF(Dane[[#This Row],[Faza]]="L3",230,IF(Dane[[#This Row],[Faza]]="","",400))))</f>
        <v/>
      </c>
      <c r="M138" s="18"/>
    </row>
    <row r="139" spans="7:13" x14ac:dyDescent="0.3">
      <c r="G139" s="18"/>
      <c r="H139" s="18"/>
      <c r="I139" s="20"/>
      <c r="J139" s="20"/>
      <c r="K139" s="18"/>
      <c r="L139" s="21" t="str">
        <f>IF(Dane[[#This Row],[Faza]]="L1",230,IF(Dane[[#This Row],[Faza]]="L2",230,IF(Dane[[#This Row],[Faza]]="L3",230,IF(Dane[[#This Row],[Faza]]="","",400))))</f>
        <v/>
      </c>
      <c r="M139" s="18"/>
    </row>
    <row r="140" spans="7:13" x14ac:dyDescent="0.3">
      <c r="G140" s="18"/>
      <c r="H140" s="18"/>
      <c r="I140" s="20"/>
      <c r="J140" s="20"/>
      <c r="K140" s="18"/>
      <c r="L140" s="21" t="str">
        <f>IF(Dane[[#This Row],[Faza]]="L1",230,IF(Dane[[#This Row],[Faza]]="L2",230,IF(Dane[[#This Row],[Faza]]="L3",230,IF(Dane[[#This Row],[Faza]]="","",400))))</f>
        <v/>
      </c>
      <c r="M140" s="18"/>
    </row>
    <row r="141" spans="7:13" x14ac:dyDescent="0.3">
      <c r="G141" s="18"/>
      <c r="H141" s="18"/>
      <c r="I141" s="20"/>
      <c r="J141" s="20"/>
      <c r="K141" s="18"/>
      <c r="L141" s="21" t="str">
        <f>IF(Dane[[#This Row],[Faza]]="L1",230,IF(Dane[[#This Row],[Faza]]="L2",230,IF(Dane[[#This Row],[Faza]]="L3",230,IF(Dane[[#This Row],[Faza]]="","",400))))</f>
        <v/>
      </c>
      <c r="M141" s="18"/>
    </row>
    <row r="142" spans="7:13" x14ac:dyDescent="0.3">
      <c r="G142" s="18"/>
      <c r="H142" s="18"/>
      <c r="I142" s="20"/>
      <c r="J142" s="20"/>
      <c r="K142" s="18"/>
      <c r="L142" s="21" t="str">
        <f>IF(Dane[[#This Row],[Faza]]="L1",230,IF(Dane[[#This Row],[Faza]]="L2",230,IF(Dane[[#This Row],[Faza]]="L3",230,IF(Dane[[#This Row],[Faza]]="","",400))))</f>
        <v/>
      </c>
      <c r="M142" s="18"/>
    </row>
    <row r="143" spans="7:13" x14ac:dyDescent="0.3">
      <c r="G143" s="18"/>
      <c r="H143" s="18"/>
      <c r="I143" s="20"/>
      <c r="J143" s="20"/>
      <c r="K143" s="18"/>
      <c r="L143" s="21" t="str">
        <f>IF(Dane[[#This Row],[Faza]]="L1",230,IF(Dane[[#This Row],[Faza]]="L2",230,IF(Dane[[#This Row],[Faza]]="L3",230,IF(Dane[[#This Row],[Faza]]="","",400))))</f>
        <v/>
      </c>
      <c r="M143" s="18"/>
    </row>
    <row r="144" spans="7:13" x14ac:dyDescent="0.3">
      <c r="G144" s="18"/>
      <c r="H144" s="18"/>
      <c r="I144" s="20"/>
      <c r="J144" s="20"/>
      <c r="K144" s="18"/>
      <c r="L144" s="21" t="str">
        <f>IF(Dane[[#This Row],[Faza]]="L1",230,IF(Dane[[#This Row],[Faza]]="L2",230,IF(Dane[[#This Row],[Faza]]="L3",230,IF(Dane[[#This Row],[Faza]]="","",400))))</f>
        <v/>
      </c>
      <c r="M144" s="18"/>
    </row>
    <row r="145" spans="7:13" x14ac:dyDescent="0.3">
      <c r="G145" s="18"/>
      <c r="H145" s="18"/>
      <c r="I145" s="20"/>
      <c r="J145" s="20"/>
      <c r="K145" s="18"/>
      <c r="L145" s="21" t="str">
        <f>IF(Dane[[#This Row],[Faza]]="L1",230,IF(Dane[[#This Row],[Faza]]="L2",230,IF(Dane[[#This Row],[Faza]]="L3",230,IF(Dane[[#This Row],[Faza]]="","",400))))</f>
        <v/>
      </c>
      <c r="M145" s="18"/>
    </row>
    <row r="146" spans="7:13" x14ac:dyDescent="0.3">
      <c r="G146" s="18"/>
      <c r="H146" s="18"/>
      <c r="I146" s="20"/>
      <c r="J146" s="20"/>
      <c r="K146" s="18"/>
      <c r="L146" s="21" t="str">
        <f>IF(Dane[[#This Row],[Faza]]="L1",230,IF(Dane[[#This Row],[Faza]]="L2",230,IF(Dane[[#This Row],[Faza]]="L3",230,IF(Dane[[#This Row],[Faza]]="","",400))))</f>
        <v/>
      </c>
      <c r="M146" s="18"/>
    </row>
    <row r="147" spans="7:13" x14ac:dyDescent="0.3">
      <c r="G147" s="18"/>
      <c r="H147" s="18"/>
      <c r="I147" s="20"/>
      <c r="J147" s="20"/>
      <c r="K147" s="18"/>
      <c r="L147" s="21" t="str">
        <f>IF(Dane[[#This Row],[Faza]]="L1",230,IF(Dane[[#This Row],[Faza]]="L2",230,IF(Dane[[#This Row],[Faza]]="L3",230,IF(Dane[[#This Row],[Faza]]="","",400))))</f>
        <v/>
      </c>
      <c r="M147" s="18"/>
    </row>
    <row r="148" spans="7:13" x14ac:dyDescent="0.3">
      <c r="G148" s="18"/>
      <c r="H148" s="18"/>
      <c r="I148" s="20"/>
      <c r="J148" s="20"/>
      <c r="K148" s="18"/>
      <c r="L148" s="21" t="str">
        <f>IF(Dane[[#This Row],[Faza]]="L1",230,IF(Dane[[#This Row],[Faza]]="L2",230,IF(Dane[[#This Row],[Faza]]="L3",230,IF(Dane[[#This Row],[Faza]]="","",400))))</f>
        <v/>
      </c>
      <c r="M148" s="18"/>
    </row>
    <row r="149" spans="7:13" x14ac:dyDescent="0.3">
      <c r="G149" s="18"/>
      <c r="H149" s="18"/>
      <c r="I149" s="20"/>
      <c r="J149" s="20"/>
      <c r="K149" s="18"/>
      <c r="L149" s="21" t="str">
        <f>IF(Dane[[#This Row],[Faza]]="L1",230,IF(Dane[[#This Row],[Faza]]="L2",230,IF(Dane[[#This Row],[Faza]]="L3",230,IF(Dane[[#This Row],[Faza]]="","",400))))</f>
        <v/>
      </c>
      <c r="M149" s="18"/>
    </row>
    <row r="150" spans="7:13" x14ac:dyDescent="0.3">
      <c r="G150" s="18"/>
      <c r="H150" s="18"/>
      <c r="I150" s="20"/>
      <c r="J150" s="20"/>
      <c r="K150" s="18"/>
      <c r="L150" s="21" t="str">
        <f>IF(Dane[[#This Row],[Faza]]="L1",230,IF(Dane[[#This Row],[Faza]]="L2",230,IF(Dane[[#This Row],[Faza]]="L3",230,IF(Dane[[#This Row],[Faza]]="","",400))))</f>
        <v/>
      </c>
      <c r="M150" s="18"/>
    </row>
    <row r="151" spans="7:13" x14ac:dyDescent="0.3">
      <c r="G151" s="18"/>
      <c r="H151" s="18"/>
      <c r="I151" s="20"/>
      <c r="J151" s="20"/>
      <c r="K151" s="18"/>
      <c r="L151" s="21" t="str">
        <f>IF(Dane[[#This Row],[Faza]]="L1",230,IF(Dane[[#This Row],[Faza]]="L2",230,IF(Dane[[#This Row],[Faza]]="L3",230,IF(Dane[[#This Row],[Faza]]="","",400))))</f>
        <v/>
      </c>
      <c r="M151" s="18"/>
    </row>
    <row r="152" spans="7:13" x14ac:dyDescent="0.3">
      <c r="G152" s="18"/>
      <c r="H152" s="18"/>
      <c r="I152" s="20"/>
      <c r="J152" s="20"/>
      <c r="K152" s="18"/>
      <c r="L152" s="21" t="str">
        <f>IF(Dane[[#This Row],[Faza]]="L1",230,IF(Dane[[#This Row],[Faza]]="L2",230,IF(Dane[[#This Row],[Faza]]="L3",230,IF(Dane[[#This Row],[Faza]]="","",400))))</f>
        <v/>
      </c>
      <c r="M152" s="18"/>
    </row>
    <row r="153" spans="7:13" x14ac:dyDescent="0.3">
      <c r="G153" s="18"/>
      <c r="H153" s="18"/>
      <c r="I153" s="20"/>
      <c r="J153" s="20"/>
      <c r="K153" s="18"/>
      <c r="L153" s="21" t="str">
        <f>IF(Dane[[#This Row],[Faza]]="L1",230,IF(Dane[[#This Row],[Faza]]="L2",230,IF(Dane[[#This Row],[Faza]]="L3",230,IF(Dane[[#This Row],[Faza]]="","",400))))</f>
        <v/>
      </c>
      <c r="M153" s="18"/>
    </row>
    <row r="154" spans="7:13" x14ac:dyDescent="0.3">
      <c r="G154" s="18"/>
      <c r="H154" s="18"/>
      <c r="I154" s="20"/>
      <c r="J154" s="20"/>
      <c r="K154" s="18"/>
      <c r="L154" s="21" t="str">
        <f>IF(Dane[[#This Row],[Faza]]="L1",230,IF(Dane[[#This Row],[Faza]]="L2",230,IF(Dane[[#This Row],[Faza]]="L3",230,IF(Dane[[#This Row],[Faza]]="","",400))))</f>
        <v/>
      </c>
      <c r="M154" s="18"/>
    </row>
    <row r="155" spans="7:13" x14ac:dyDescent="0.3">
      <c r="G155" s="18"/>
      <c r="H155" s="18"/>
      <c r="I155" s="20"/>
      <c r="J155" s="20"/>
      <c r="K155" s="18"/>
      <c r="L155" s="21" t="str">
        <f>IF(Dane[[#This Row],[Faza]]="L1",230,IF(Dane[[#This Row],[Faza]]="L2",230,IF(Dane[[#This Row],[Faza]]="L3",230,IF(Dane[[#This Row],[Faza]]="","",400))))</f>
        <v/>
      </c>
      <c r="M155" s="18"/>
    </row>
    <row r="156" spans="7:13" x14ac:dyDescent="0.3">
      <c r="G156" s="18"/>
      <c r="H156" s="18"/>
      <c r="I156" s="20"/>
      <c r="J156" s="20"/>
      <c r="K156" s="18"/>
      <c r="L156" s="21" t="str">
        <f>IF(Dane[[#This Row],[Faza]]="L1",230,IF(Dane[[#This Row],[Faza]]="L2",230,IF(Dane[[#This Row],[Faza]]="L3",230,IF(Dane[[#This Row],[Faza]]="","",400))))</f>
        <v/>
      </c>
      <c r="M156" s="18"/>
    </row>
    <row r="157" spans="7:13" x14ac:dyDescent="0.3">
      <c r="G157" s="18"/>
      <c r="H157" s="18"/>
      <c r="I157" s="20"/>
      <c r="J157" s="20"/>
      <c r="K157" s="18"/>
      <c r="L157" s="21" t="str">
        <f>IF(Dane[[#This Row],[Faza]]="L1",230,IF(Dane[[#This Row],[Faza]]="L2",230,IF(Dane[[#This Row],[Faza]]="L3",230,IF(Dane[[#This Row],[Faza]]="","",400))))</f>
        <v/>
      </c>
      <c r="M157" s="18"/>
    </row>
    <row r="158" spans="7:13" x14ac:dyDescent="0.3">
      <c r="G158" s="18"/>
      <c r="H158" s="18"/>
      <c r="I158" s="20"/>
      <c r="J158" s="20"/>
      <c r="K158" s="18"/>
      <c r="L158" s="21" t="str">
        <f>IF(Dane[[#This Row],[Faza]]="L1",230,IF(Dane[[#This Row],[Faza]]="L2",230,IF(Dane[[#This Row],[Faza]]="L3",230,IF(Dane[[#This Row],[Faza]]="","",400))))</f>
        <v/>
      </c>
      <c r="M158" s="18"/>
    </row>
    <row r="159" spans="7:13" x14ac:dyDescent="0.3">
      <c r="G159" s="18"/>
      <c r="H159" s="18"/>
      <c r="I159" s="20"/>
      <c r="J159" s="20"/>
      <c r="K159" s="18"/>
      <c r="L159" s="21" t="str">
        <f>IF(Dane[[#This Row],[Faza]]="L1",230,IF(Dane[[#This Row],[Faza]]="L2",230,IF(Dane[[#This Row],[Faza]]="L3",230,IF(Dane[[#This Row],[Faza]]="","",400))))</f>
        <v/>
      </c>
      <c r="M159" s="18"/>
    </row>
    <row r="160" spans="7:13" x14ac:dyDescent="0.3">
      <c r="G160" s="18"/>
      <c r="H160" s="18"/>
      <c r="I160" s="20"/>
      <c r="J160" s="20"/>
      <c r="K160" s="18"/>
      <c r="L160" s="21" t="str">
        <f>IF(Dane[[#This Row],[Faza]]="L1",230,IF(Dane[[#This Row],[Faza]]="L2",230,IF(Dane[[#This Row],[Faza]]="L3",230,IF(Dane[[#This Row],[Faza]]="","",400))))</f>
        <v/>
      </c>
      <c r="M160" s="18"/>
    </row>
    <row r="161" spans="7:13" x14ac:dyDescent="0.3">
      <c r="G161" s="18"/>
      <c r="H161" s="18"/>
      <c r="I161" s="20"/>
      <c r="J161" s="20"/>
      <c r="K161" s="18"/>
      <c r="L161" s="21" t="str">
        <f>IF(Dane[[#This Row],[Faza]]="L1",230,IF(Dane[[#This Row],[Faza]]="L2",230,IF(Dane[[#This Row],[Faza]]="L3",230,IF(Dane[[#This Row],[Faza]]="","",400))))</f>
        <v/>
      </c>
      <c r="M161" s="18"/>
    </row>
    <row r="162" spans="7:13" x14ac:dyDescent="0.3">
      <c r="G162" s="18"/>
      <c r="H162" s="18"/>
      <c r="I162" s="20"/>
      <c r="J162" s="20"/>
      <c r="K162" s="18"/>
      <c r="L162" s="21" t="str">
        <f>IF(Dane[[#This Row],[Faza]]="L1",230,IF(Dane[[#This Row],[Faza]]="L2",230,IF(Dane[[#This Row],[Faza]]="L3",230,IF(Dane[[#This Row],[Faza]]="","",400))))</f>
        <v/>
      </c>
      <c r="M162" s="18"/>
    </row>
    <row r="163" spans="7:13" x14ac:dyDescent="0.3">
      <c r="G163" s="18"/>
      <c r="H163" s="18"/>
      <c r="I163" s="20"/>
      <c r="J163" s="20"/>
      <c r="K163" s="18"/>
      <c r="L163" s="21" t="str">
        <f>IF(Dane[[#This Row],[Faza]]="L1",230,IF(Dane[[#This Row],[Faza]]="L2",230,IF(Dane[[#This Row],[Faza]]="L3",230,IF(Dane[[#This Row],[Faza]]="","",400))))</f>
        <v/>
      </c>
      <c r="M163" s="18"/>
    </row>
    <row r="164" spans="7:13" x14ac:dyDescent="0.3">
      <c r="G164" s="18"/>
      <c r="H164" s="18"/>
      <c r="I164" s="20"/>
      <c r="J164" s="20"/>
      <c r="K164" s="18"/>
      <c r="L164" s="21" t="str">
        <f>IF(Dane[[#This Row],[Faza]]="L1",230,IF(Dane[[#This Row],[Faza]]="L2",230,IF(Dane[[#This Row],[Faza]]="L3",230,IF(Dane[[#This Row],[Faza]]="","",400))))</f>
        <v/>
      </c>
      <c r="M164" s="18"/>
    </row>
    <row r="165" spans="7:13" x14ac:dyDescent="0.3">
      <c r="G165" s="18"/>
      <c r="H165" s="18"/>
      <c r="I165" s="20"/>
      <c r="J165" s="20"/>
      <c r="K165" s="18"/>
      <c r="L165" s="21" t="str">
        <f>IF(Dane[[#This Row],[Faza]]="L1",230,IF(Dane[[#This Row],[Faza]]="L2",230,IF(Dane[[#This Row],[Faza]]="L3",230,IF(Dane[[#This Row],[Faza]]="","",400))))</f>
        <v/>
      </c>
      <c r="M165" s="18"/>
    </row>
    <row r="166" spans="7:13" x14ac:dyDescent="0.3">
      <c r="G166" s="18"/>
      <c r="H166" s="18"/>
      <c r="I166" s="20"/>
      <c r="J166" s="20"/>
      <c r="K166" s="18"/>
      <c r="L166" s="21" t="str">
        <f>IF(Dane[[#This Row],[Faza]]="L1",230,IF(Dane[[#This Row],[Faza]]="L2",230,IF(Dane[[#This Row],[Faza]]="L3",230,IF(Dane[[#This Row],[Faza]]="","",400))))</f>
        <v/>
      </c>
      <c r="M166" s="18"/>
    </row>
    <row r="167" spans="7:13" x14ac:dyDescent="0.3">
      <c r="G167" s="18"/>
      <c r="H167" s="18"/>
      <c r="I167" s="20"/>
      <c r="J167" s="20"/>
      <c r="K167" s="18"/>
      <c r="L167" s="21" t="str">
        <f>IF(Dane[[#This Row],[Faza]]="L1",230,IF(Dane[[#This Row],[Faza]]="L2",230,IF(Dane[[#This Row],[Faza]]="L3",230,IF(Dane[[#This Row],[Faza]]="","",400))))</f>
        <v/>
      </c>
      <c r="M167" s="18"/>
    </row>
    <row r="168" spans="7:13" x14ac:dyDescent="0.3">
      <c r="G168" s="18"/>
      <c r="H168" s="18"/>
      <c r="I168" s="20"/>
      <c r="J168" s="20"/>
      <c r="K168" s="18"/>
      <c r="L168" s="21" t="str">
        <f>IF(Dane[[#This Row],[Faza]]="L1",230,IF(Dane[[#This Row],[Faza]]="L2",230,IF(Dane[[#This Row],[Faza]]="L3",230,IF(Dane[[#This Row],[Faza]]="","",400))))</f>
        <v/>
      </c>
      <c r="M168" s="18"/>
    </row>
    <row r="169" spans="7:13" x14ac:dyDescent="0.3">
      <c r="G169" s="18"/>
      <c r="H169" s="18"/>
      <c r="I169" s="20"/>
      <c r="J169" s="20"/>
      <c r="K169" s="18"/>
      <c r="L169" s="21" t="str">
        <f>IF(Dane[[#This Row],[Faza]]="L1",230,IF(Dane[[#This Row],[Faza]]="L2",230,IF(Dane[[#This Row],[Faza]]="L3",230,IF(Dane[[#This Row],[Faza]]="","",400))))</f>
        <v/>
      </c>
      <c r="M169" s="18"/>
    </row>
    <row r="170" spans="7:13" x14ac:dyDescent="0.3">
      <c r="G170" s="18"/>
      <c r="H170" s="18"/>
      <c r="I170" s="20"/>
      <c r="J170" s="20"/>
      <c r="K170" s="18"/>
      <c r="L170" s="21" t="str">
        <f>IF(Dane[[#This Row],[Faza]]="L1",230,IF(Dane[[#This Row],[Faza]]="L2",230,IF(Dane[[#This Row],[Faza]]="L3",230,IF(Dane[[#This Row],[Faza]]="","",400))))</f>
        <v/>
      </c>
      <c r="M170" s="18"/>
    </row>
    <row r="171" spans="7:13" x14ac:dyDescent="0.3">
      <c r="G171" s="18"/>
      <c r="H171" s="18"/>
      <c r="I171" s="20"/>
      <c r="J171" s="20"/>
      <c r="K171" s="18"/>
      <c r="L171" s="21" t="str">
        <f>IF(Dane[[#This Row],[Faza]]="L1",230,IF(Dane[[#This Row],[Faza]]="L2",230,IF(Dane[[#This Row],[Faza]]="L3",230,IF(Dane[[#This Row],[Faza]]="","",400))))</f>
        <v/>
      </c>
      <c r="M171" s="18"/>
    </row>
    <row r="172" spans="7:13" x14ac:dyDescent="0.3">
      <c r="G172" s="18"/>
      <c r="H172" s="18"/>
      <c r="I172" s="20"/>
      <c r="J172" s="20"/>
      <c r="K172" s="18"/>
      <c r="L172" s="21" t="str">
        <f>IF(Dane[[#This Row],[Faza]]="L1",230,IF(Dane[[#This Row],[Faza]]="L2",230,IF(Dane[[#This Row],[Faza]]="L3",230,IF(Dane[[#This Row],[Faza]]="","",400))))</f>
        <v/>
      </c>
      <c r="M172" s="18"/>
    </row>
    <row r="173" spans="7:13" x14ac:dyDescent="0.3">
      <c r="G173" s="18"/>
      <c r="H173" s="18"/>
      <c r="I173" s="20"/>
      <c r="J173" s="20"/>
      <c r="K173" s="18"/>
      <c r="L173" s="21" t="str">
        <f>IF(Dane[[#This Row],[Faza]]="L1",230,IF(Dane[[#This Row],[Faza]]="L2",230,IF(Dane[[#This Row],[Faza]]="L3",230,IF(Dane[[#This Row],[Faza]]="","",400))))</f>
        <v/>
      </c>
      <c r="M173" s="18"/>
    </row>
    <row r="174" spans="7:13" x14ac:dyDescent="0.3">
      <c r="G174" s="18"/>
      <c r="H174" s="18"/>
      <c r="I174" s="20"/>
      <c r="J174" s="20"/>
      <c r="K174" s="18"/>
      <c r="L174" s="21" t="str">
        <f>IF(Dane[[#This Row],[Faza]]="L1",230,IF(Dane[[#This Row],[Faza]]="L2",230,IF(Dane[[#This Row],[Faza]]="L3",230,IF(Dane[[#This Row],[Faza]]="","",400))))</f>
        <v/>
      </c>
      <c r="M174" s="18"/>
    </row>
    <row r="175" spans="7:13" x14ac:dyDescent="0.3">
      <c r="G175" s="18"/>
      <c r="H175" s="18"/>
      <c r="I175" s="20"/>
      <c r="J175" s="20"/>
      <c r="K175" s="18"/>
      <c r="L175" s="21" t="str">
        <f>IF(Dane[[#This Row],[Faza]]="L1",230,IF(Dane[[#This Row],[Faza]]="L2",230,IF(Dane[[#This Row],[Faza]]="L3",230,IF(Dane[[#This Row],[Faza]]="","",400))))</f>
        <v/>
      </c>
      <c r="M175" s="18"/>
    </row>
    <row r="176" spans="7:13" x14ac:dyDescent="0.3">
      <c r="G176" s="18"/>
      <c r="H176" s="18"/>
      <c r="I176" s="20"/>
      <c r="J176" s="20"/>
      <c r="K176" s="18"/>
      <c r="L176" s="21" t="str">
        <f>IF(Dane[[#This Row],[Faza]]="L1",230,IF(Dane[[#This Row],[Faza]]="L2",230,IF(Dane[[#This Row],[Faza]]="L3",230,IF(Dane[[#This Row],[Faza]]="","",400))))</f>
        <v/>
      </c>
      <c r="M176" s="18"/>
    </row>
    <row r="177" spans="7:13" x14ac:dyDescent="0.3">
      <c r="G177" s="18"/>
      <c r="H177" s="18"/>
      <c r="I177" s="20"/>
      <c r="J177" s="20"/>
      <c r="K177" s="18"/>
      <c r="L177" s="21" t="str">
        <f>IF(Dane[[#This Row],[Faza]]="L1",230,IF(Dane[[#This Row],[Faza]]="L2",230,IF(Dane[[#This Row],[Faza]]="L3",230,IF(Dane[[#This Row],[Faza]]="","",400))))</f>
        <v/>
      </c>
      <c r="M177" s="18"/>
    </row>
    <row r="178" spans="7:13" x14ac:dyDescent="0.3">
      <c r="G178" s="18"/>
      <c r="H178" s="18"/>
      <c r="I178" s="20"/>
      <c r="J178" s="20"/>
      <c r="K178" s="18"/>
      <c r="L178" s="21" t="str">
        <f>IF(Dane[[#This Row],[Faza]]="L1",230,IF(Dane[[#This Row],[Faza]]="L2",230,IF(Dane[[#This Row],[Faza]]="L3",230,IF(Dane[[#This Row],[Faza]]="","",400))))</f>
        <v/>
      </c>
      <c r="M178" s="18"/>
    </row>
    <row r="179" spans="7:13" x14ac:dyDescent="0.3">
      <c r="G179" s="18"/>
      <c r="H179" s="18"/>
      <c r="I179" s="20"/>
      <c r="J179" s="20"/>
      <c r="K179" s="18"/>
      <c r="L179" s="21" t="str">
        <f>IF(Dane[[#This Row],[Faza]]="L1",230,IF(Dane[[#This Row],[Faza]]="L2",230,IF(Dane[[#This Row],[Faza]]="L3",230,IF(Dane[[#This Row],[Faza]]="","",400))))</f>
        <v/>
      </c>
      <c r="M179" s="18"/>
    </row>
    <row r="180" spans="7:13" x14ac:dyDescent="0.3">
      <c r="G180" s="18"/>
      <c r="H180" s="18"/>
      <c r="I180" s="20"/>
      <c r="J180" s="20"/>
      <c r="K180" s="18"/>
      <c r="L180" s="21" t="str">
        <f>IF(Dane[[#This Row],[Faza]]="L1",230,IF(Dane[[#This Row],[Faza]]="L2",230,IF(Dane[[#This Row],[Faza]]="L3",230,IF(Dane[[#This Row],[Faza]]="","",400))))</f>
        <v/>
      </c>
      <c r="M180" s="18"/>
    </row>
    <row r="181" spans="7:13" x14ac:dyDescent="0.3">
      <c r="G181" s="18"/>
      <c r="H181" s="18"/>
      <c r="I181" s="20"/>
      <c r="J181" s="20"/>
      <c r="K181" s="18"/>
      <c r="L181" s="21" t="str">
        <f>IF(Dane[[#This Row],[Faza]]="L1",230,IF(Dane[[#This Row],[Faza]]="L2",230,IF(Dane[[#This Row],[Faza]]="L3",230,IF(Dane[[#This Row],[Faza]]="","",400))))</f>
        <v/>
      </c>
      <c r="M181" s="18"/>
    </row>
    <row r="182" spans="7:13" x14ac:dyDescent="0.3">
      <c r="G182" s="18"/>
      <c r="H182" s="18"/>
      <c r="I182" s="20"/>
      <c r="J182" s="20"/>
      <c r="K182" s="18"/>
      <c r="L182" s="21" t="str">
        <f>IF(Dane[[#This Row],[Faza]]="L1",230,IF(Dane[[#This Row],[Faza]]="L2",230,IF(Dane[[#This Row],[Faza]]="L3",230,IF(Dane[[#This Row],[Faza]]="","",400))))</f>
        <v/>
      </c>
      <c r="M182" s="18"/>
    </row>
    <row r="183" spans="7:13" x14ac:dyDescent="0.3">
      <c r="G183" s="18"/>
      <c r="H183" s="18"/>
      <c r="I183" s="20"/>
      <c r="J183" s="20"/>
      <c r="K183" s="18"/>
      <c r="L183" s="21" t="str">
        <f>IF(Dane[[#This Row],[Faza]]="L1",230,IF(Dane[[#This Row],[Faza]]="L2",230,IF(Dane[[#This Row],[Faza]]="L3",230,IF(Dane[[#This Row],[Faza]]="","",400))))</f>
        <v/>
      </c>
      <c r="M183" s="18"/>
    </row>
    <row r="184" spans="7:13" x14ac:dyDescent="0.3">
      <c r="G184" s="18"/>
      <c r="H184" s="18"/>
      <c r="I184" s="20"/>
      <c r="J184" s="20"/>
      <c r="K184" s="18"/>
      <c r="L184" s="21" t="str">
        <f>IF(Dane[[#This Row],[Faza]]="L1",230,IF(Dane[[#This Row],[Faza]]="L2",230,IF(Dane[[#This Row],[Faza]]="L3",230,IF(Dane[[#This Row],[Faza]]="","",400))))</f>
        <v/>
      </c>
      <c r="M184" s="18"/>
    </row>
    <row r="185" spans="7:13" x14ac:dyDescent="0.3">
      <c r="G185" s="18"/>
      <c r="H185" s="18"/>
      <c r="I185" s="20"/>
      <c r="J185" s="20"/>
      <c r="K185" s="18"/>
      <c r="L185" s="21" t="str">
        <f>IF(Dane[[#This Row],[Faza]]="L1",230,IF(Dane[[#This Row],[Faza]]="L2",230,IF(Dane[[#This Row],[Faza]]="L3",230,IF(Dane[[#This Row],[Faza]]="","",400))))</f>
        <v/>
      </c>
      <c r="M185" s="18"/>
    </row>
    <row r="186" spans="7:13" x14ac:dyDescent="0.3">
      <c r="G186" s="18"/>
      <c r="H186" s="18"/>
      <c r="I186" s="20"/>
      <c r="J186" s="20"/>
      <c r="K186" s="18"/>
      <c r="L186" s="21" t="str">
        <f>IF(Dane[[#This Row],[Faza]]="L1",230,IF(Dane[[#This Row],[Faza]]="L2",230,IF(Dane[[#This Row],[Faza]]="L3",230,IF(Dane[[#This Row],[Faza]]="","",400))))</f>
        <v/>
      </c>
      <c r="M186" s="18"/>
    </row>
    <row r="187" spans="7:13" x14ac:dyDescent="0.3">
      <c r="G187" s="18"/>
      <c r="H187" s="18"/>
      <c r="I187" s="20"/>
      <c r="J187" s="20"/>
      <c r="K187" s="18"/>
      <c r="L187" s="21" t="str">
        <f>IF(Dane[[#This Row],[Faza]]="L1",230,IF(Dane[[#This Row],[Faza]]="L2",230,IF(Dane[[#This Row],[Faza]]="L3",230,IF(Dane[[#This Row],[Faza]]="","",400))))</f>
        <v/>
      </c>
      <c r="M187" s="18"/>
    </row>
    <row r="188" spans="7:13" x14ac:dyDescent="0.3">
      <c r="G188" s="18"/>
      <c r="H188" s="18"/>
      <c r="I188" s="20"/>
      <c r="J188" s="20"/>
      <c r="K188" s="18"/>
      <c r="L188" s="21" t="str">
        <f>IF(Dane[[#This Row],[Faza]]="L1",230,IF(Dane[[#This Row],[Faza]]="L2",230,IF(Dane[[#This Row],[Faza]]="L3",230,IF(Dane[[#This Row],[Faza]]="","",400))))</f>
        <v/>
      </c>
      <c r="M188" s="18"/>
    </row>
    <row r="189" spans="7:13" x14ac:dyDescent="0.3">
      <c r="G189" s="18"/>
      <c r="H189" s="18"/>
      <c r="I189" s="20"/>
      <c r="J189" s="20"/>
      <c r="K189" s="18"/>
      <c r="L189" s="21" t="str">
        <f>IF(Dane[[#This Row],[Faza]]="L1",230,IF(Dane[[#This Row],[Faza]]="L2",230,IF(Dane[[#This Row],[Faza]]="L3",230,IF(Dane[[#This Row],[Faza]]="","",400))))</f>
        <v/>
      </c>
      <c r="M189" s="18"/>
    </row>
    <row r="190" spans="7:13" x14ac:dyDescent="0.3">
      <c r="G190" s="18"/>
      <c r="H190" s="18"/>
      <c r="I190" s="20"/>
      <c r="J190" s="20"/>
      <c r="K190" s="18"/>
      <c r="L190" s="21" t="str">
        <f>IF(Dane[[#This Row],[Faza]]="L1",230,IF(Dane[[#This Row],[Faza]]="L2",230,IF(Dane[[#This Row],[Faza]]="L3",230,IF(Dane[[#This Row],[Faza]]="","",400))))</f>
        <v/>
      </c>
      <c r="M190" s="18"/>
    </row>
    <row r="191" spans="7:13" x14ac:dyDescent="0.3">
      <c r="G191" s="18"/>
      <c r="H191" s="18"/>
      <c r="I191" s="20"/>
      <c r="J191" s="20"/>
      <c r="K191" s="18"/>
      <c r="L191" s="21" t="str">
        <f>IF(Dane[[#This Row],[Faza]]="L1",230,IF(Dane[[#This Row],[Faza]]="L2",230,IF(Dane[[#This Row],[Faza]]="L3",230,IF(Dane[[#This Row],[Faza]]="","",400))))</f>
        <v/>
      </c>
      <c r="M191" s="18"/>
    </row>
    <row r="192" spans="7:13" x14ac:dyDescent="0.3">
      <c r="G192" s="18"/>
      <c r="H192" s="18"/>
      <c r="I192" s="20"/>
      <c r="J192" s="20"/>
      <c r="K192" s="18"/>
      <c r="L192" s="21" t="str">
        <f>IF(Dane[[#This Row],[Faza]]="L1",230,IF(Dane[[#This Row],[Faza]]="L2",230,IF(Dane[[#This Row],[Faza]]="L3",230,IF(Dane[[#This Row],[Faza]]="","",400))))</f>
        <v/>
      </c>
      <c r="M192" s="18"/>
    </row>
    <row r="193" spans="7:13" x14ac:dyDescent="0.3">
      <c r="G193" s="18"/>
      <c r="H193" s="18"/>
      <c r="I193" s="20"/>
      <c r="J193" s="20"/>
      <c r="K193" s="18"/>
      <c r="L193" s="21" t="str">
        <f>IF(Dane[[#This Row],[Faza]]="L1",230,IF(Dane[[#This Row],[Faza]]="L2",230,IF(Dane[[#This Row],[Faza]]="L3",230,IF(Dane[[#This Row],[Faza]]="","",400))))</f>
        <v/>
      </c>
      <c r="M193" s="18"/>
    </row>
    <row r="194" spans="7:13" x14ac:dyDescent="0.3">
      <c r="G194" s="18"/>
      <c r="H194" s="18"/>
      <c r="I194" s="20"/>
      <c r="J194" s="20"/>
      <c r="K194" s="18"/>
      <c r="L194" s="21" t="str">
        <f>IF(Dane[[#This Row],[Faza]]="L1",230,IF(Dane[[#This Row],[Faza]]="L2",230,IF(Dane[[#This Row],[Faza]]="L3",230,IF(Dane[[#This Row],[Faza]]="","",400))))</f>
        <v/>
      </c>
      <c r="M194" s="18"/>
    </row>
    <row r="195" spans="7:13" x14ac:dyDescent="0.3">
      <c r="G195" s="18"/>
      <c r="H195" s="18"/>
      <c r="I195" s="20"/>
      <c r="J195" s="20"/>
      <c r="K195" s="18"/>
      <c r="L195" s="21" t="str">
        <f>IF(Dane[[#This Row],[Faza]]="L1",230,IF(Dane[[#This Row],[Faza]]="L2",230,IF(Dane[[#This Row],[Faza]]="L3",230,IF(Dane[[#This Row],[Faza]]="","",400))))</f>
        <v/>
      </c>
      <c r="M195" s="18"/>
    </row>
    <row r="196" spans="7:13" x14ac:dyDescent="0.3">
      <c r="G196" s="18"/>
      <c r="H196" s="18"/>
      <c r="I196" s="20"/>
      <c r="J196" s="20"/>
      <c r="K196" s="18"/>
      <c r="L196" s="21" t="str">
        <f>IF(Dane[[#This Row],[Faza]]="L1",230,IF(Dane[[#This Row],[Faza]]="L2",230,IF(Dane[[#This Row],[Faza]]="L3",230,IF(Dane[[#This Row],[Faza]]="","",400))))</f>
        <v/>
      </c>
      <c r="M196" s="18"/>
    </row>
    <row r="197" spans="7:13" x14ac:dyDescent="0.3">
      <c r="G197" s="18"/>
      <c r="H197" s="18"/>
      <c r="I197" s="20"/>
      <c r="J197" s="20"/>
      <c r="K197" s="18"/>
      <c r="L197" s="21" t="str">
        <f>IF(Dane[[#This Row],[Faza]]="L1",230,IF(Dane[[#This Row],[Faza]]="L2",230,IF(Dane[[#This Row],[Faza]]="L3",230,IF(Dane[[#This Row],[Faza]]="","",400))))</f>
        <v/>
      </c>
      <c r="M197" s="18"/>
    </row>
    <row r="198" spans="7:13" x14ac:dyDescent="0.3">
      <c r="G198" s="18"/>
      <c r="H198" s="18"/>
      <c r="I198" s="20"/>
      <c r="J198" s="20"/>
      <c r="K198" s="18"/>
      <c r="L198" s="21" t="str">
        <f>IF(Dane[[#This Row],[Faza]]="L1",230,IF(Dane[[#This Row],[Faza]]="L2",230,IF(Dane[[#This Row],[Faza]]="L3",230,IF(Dane[[#This Row],[Faza]]="","",400))))</f>
        <v/>
      </c>
      <c r="M198" s="18"/>
    </row>
    <row r="199" spans="7:13" x14ac:dyDescent="0.3">
      <c r="G199" s="18"/>
      <c r="H199" s="18"/>
      <c r="I199" s="20"/>
      <c r="J199" s="20"/>
      <c r="K199" s="18"/>
      <c r="L199" s="21" t="str">
        <f>IF(Dane[[#This Row],[Faza]]="L1",230,IF(Dane[[#This Row],[Faza]]="L2",230,IF(Dane[[#This Row],[Faza]]="L3",230,IF(Dane[[#This Row],[Faza]]="","",400))))</f>
        <v/>
      </c>
      <c r="M199" s="18"/>
    </row>
    <row r="200" spans="7:13" x14ac:dyDescent="0.3">
      <c r="G200" s="18"/>
      <c r="H200" s="18"/>
      <c r="I200" s="20"/>
      <c r="J200" s="20"/>
      <c r="K200" s="18"/>
      <c r="L200" s="21" t="str">
        <f>IF(Dane[[#This Row],[Faza]]="L1",230,IF(Dane[[#This Row],[Faza]]="L2",230,IF(Dane[[#This Row],[Faza]]="L3",230,IF(Dane[[#This Row],[Faza]]="","",400))))</f>
        <v/>
      </c>
      <c r="M200" s="18"/>
    </row>
    <row r="201" spans="7:13" x14ac:dyDescent="0.3">
      <c r="G201" s="18"/>
      <c r="H201" s="18"/>
      <c r="I201" s="20"/>
      <c r="J201" s="20"/>
      <c r="K201" s="18"/>
      <c r="L201" s="21" t="str">
        <f>IF(Dane[[#This Row],[Faza]]="L1",230,IF(Dane[[#This Row],[Faza]]="L2",230,IF(Dane[[#This Row],[Faza]]="L3",230,IF(Dane[[#This Row],[Faza]]="","",400))))</f>
        <v/>
      </c>
      <c r="M201" s="18"/>
    </row>
    <row r="202" spans="7:13" x14ac:dyDescent="0.3">
      <c r="G202" s="18"/>
      <c r="H202" s="18"/>
      <c r="I202" s="20"/>
      <c r="J202" s="20"/>
      <c r="K202" s="18"/>
      <c r="L202" s="21" t="str">
        <f>IF(Dane[[#This Row],[Faza]]="L1",230,IF(Dane[[#This Row],[Faza]]="L2",230,IF(Dane[[#This Row],[Faza]]="L3",230,IF(Dane[[#This Row],[Faza]]="","",400))))</f>
        <v/>
      </c>
      <c r="M202" s="18"/>
    </row>
    <row r="203" spans="7:13" x14ac:dyDescent="0.3">
      <c r="G203" s="18"/>
      <c r="H203" s="18"/>
      <c r="I203" s="20"/>
      <c r="J203" s="20"/>
      <c r="K203" s="18"/>
      <c r="L203" s="21" t="str">
        <f>IF(Dane[[#This Row],[Faza]]="L1",230,IF(Dane[[#This Row],[Faza]]="L2",230,IF(Dane[[#This Row],[Faza]]="L3",230,IF(Dane[[#This Row],[Faza]]="","",400))))</f>
        <v/>
      </c>
      <c r="M203" s="18"/>
    </row>
    <row r="204" spans="7:13" x14ac:dyDescent="0.3">
      <c r="G204" s="18"/>
      <c r="H204" s="18"/>
      <c r="I204" s="20"/>
      <c r="J204" s="20"/>
      <c r="K204" s="18"/>
      <c r="L204" s="21" t="str">
        <f>IF(Dane[[#This Row],[Faza]]="L1",230,IF(Dane[[#This Row],[Faza]]="L2",230,IF(Dane[[#This Row],[Faza]]="L3",230,IF(Dane[[#This Row],[Faza]]="","",400))))</f>
        <v/>
      </c>
      <c r="M204" s="18"/>
    </row>
    <row r="205" spans="7:13" x14ac:dyDescent="0.3">
      <c r="G205" s="18"/>
      <c r="H205" s="18"/>
      <c r="I205" s="20"/>
      <c r="J205" s="20"/>
      <c r="K205" s="18"/>
      <c r="L205" s="21" t="str">
        <f>IF(Dane[[#This Row],[Faza]]="L1",230,IF(Dane[[#This Row],[Faza]]="L2",230,IF(Dane[[#This Row],[Faza]]="L3",230,IF(Dane[[#This Row],[Faza]]="","",400))))</f>
        <v/>
      </c>
      <c r="M205" s="18"/>
    </row>
    <row r="206" spans="7:13" x14ac:dyDescent="0.3">
      <c r="G206" s="18"/>
      <c r="H206" s="18"/>
      <c r="I206" s="20"/>
      <c r="J206" s="20"/>
      <c r="K206" s="18"/>
      <c r="L206" s="21" t="str">
        <f>IF(Dane[[#This Row],[Faza]]="L1",230,IF(Dane[[#This Row],[Faza]]="L2",230,IF(Dane[[#This Row],[Faza]]="L3",230,IF(Dane[[#This Row],[Faza]]="","",400))))</f>
        <v/>
      </c>
      <c r="M206" s="18"/>
    </row>
    <row r="207" spans="7:13" x14ac:dyDescent="0.3">
      <c r="G207" s="18"/>
      <c r="H207" s="18"/>
      <c r="I207" s="20"/>
      <c r="J207" s="20"/>
      <c r="K207" s="18"/>
      <c r="L207" s="21" t="str">
        <f>IF(Dane[[#This Row],[Faza]]="L1",230,IF(Dane[[#This Row],[Faza]]="L2",230,IF(Dane[[#This Row],[Faza]]="L3",230,IF(Dane[[#This Row],[Faza]]="","",400))))</f>
        <v/>
      </c>
      <c r="M207" s="18"/>
    </row>
    <row r="208" spans="7:13" x14ac:dyDescent="0.3">
      <c r="G208" s="18"/>
      <c r="H208" s="18"/>
      <c r="I208" s="20"/>
      <c r="J208" s="20"/>
      <c r="K208" s="18"/>
      <c r="L208" s="21" t="str">
        <f>IF(Dane[[#This Row],[Faza]]="L1",230,IF(Dane[[#This Row],[Faza]]="L2",230,IF(Dane[[#This Row],[Faza]]="L3",230,IF(Dane[[#This Row],[Faza]]="","",400))))</f>
        <v/>
      </c>
      <c r="M208" s="18"/>
    </row>
    <row r="209" spans="7:13" x14ac:dyDescent="0.3">
      <c r="G209" s="18"/>
      <c r="H209" s="18"/>
      <c r="I209" s="20"/>
      <c r="J209" s="20"/>
      <c r="K209" s="18"/>
      <c r="L209" s="21" t="str">
        <f>IF(Dane[[#This Row],[Faza]]="L1",230,IF(Dane[[#This Row],[Faza]]="L2",230,IF(Dane[[#This Row],[Faza]]="L3",230,IF(Dane[[#This Row],[Faza]]="","",400))))</f>
        <v/>
      </c>
      <c r="M209" s="18"/>
    </row>
    <row r="210" spans="7:13" x14ac:dyDescent="0.3">
      <c r="G210" s="18"/>
      <c r="H210" s="18"/>
      <c r="I210" s="20"/>
      <c r="J210" s="20"/>
      <c r="K210" s="18"/>
      <c r="L210" s="21" t="str">
        <f>IF(Dane[[#This Row],[Faza]]="L1",230,IF(Dane[[#This Row],[Faza]]="L2",230,IF(Dane[[#This Row],[Faza]]="L3",230,IF(Dane[[#This Row],[Faza]]="","",400))))</f>
        <v/>
      </c>
      <c r="M210" s="18"/>
    </row>
    <row r="211" spans="7:13" x14ac:dyDescent="0.3">
      <c r="G211" s="18"/>
      <c r="H211" s="18"/>
      <c r="I211" s="20"/>
      <c r="J211" s="20"/>
      <c r="K211" s="18"/>
      <c r="L211" s="21" t="str">
        <f>IF(Dane[[#This Row],[Faza]]="L1",230,IF(Dane[[#This Row],[Faza]]="L2",230,IF(Dane[[#This Row],[Faza]]="L3",230,IF(Dane[[#This Row],[Faza]]="","",400))))</f>
        <v/>
      </c>
      <c r="M211" s="18"/>
    </row>
    <row r="212" spans="7:13" x14ac:dyDescent="0.3">
      <c r="G212" s="18"/>
      <c r="H212" s="18"/>
      <c r="I212" s="20"/>
      <c r="J212" s="20"/>
      <c r="K212" s="18"/>
      <c r="L212" s="21" t="str">
        <f>IF(Dane[[#This Row],[Faza]]="L1",230,IF(Dane[[#This Row],[Faza]]="L2",230,IF(Dane[[#This Row],[Faza]]="L3",230,IF(Dane[[#This Row],[Faza]]="","",400))))</f>
        <v/>
      </c>
      <c r="M212" s="18"/>
    </row>
    <row r="213" spans="7:13" x14ac:dyDescent="0.3">
      <c r="G213" s="18"/>
      <c r="H213" s="18"/>
      <c r="I213" s="20"/>
      <c r="J213" s="20"/>
      <c r="K213" s="18"/>
      <c r="L213" s="21" t="str">
        <f>IF(Dane[[#This Row],[Faza]]="L1",230,IF(Dane[[#This Row],[Faza]]="L2",230,IF(Dane[[#This Row],[Faza]]="L3",230,IF(Dane[[#This Row],[Faza]]="","",400))))</f>
        <v/>
      </c>
      <c r="M213" s="18"/>
    </row>
    <row r="214" spans="7:13" x14ac:dyDescent="0.3">
      <c r="G214" s="18"/>
      <c r="H214" s="18"/>
      <c r="I214" s="20"/>
      <c r="J214" s="20"/>
      <c r="K214" s="18"/>
      <c r="L214" s="21" t="str">
        <f>IF(Dane[[#This Row],[Faza]]="L1",230,IF(Dane[[#This Row],[Faza]]="L2",230,IF(Dane[[#This Row],[Faza]]="L3",230,IF(Dane[[#This Row],[Faza]]="","",400))))</f>
        <v/>
      </c>
      <c r="M214" s="18"/>
    </row>
    <row r="215" spans="7:13" x14ac:dyDescent="0.3">
      <c r="G215" s="18"/>
      <c r="H215" s="18"/>
      <c r="I215" s="20"/>
      <c r="J215" s="20"/>
      <c r="K215" s="18"/>
      <c r="L215" s="21" t="str">
        <f>IF(Dane[[#This Row],[Faza]]="L1",230,IF(Dane[[#This Row],[Faza]]="L2",230,IF(Dane[[#This Row],[Faza]]="L3",230,IF(Dane[[#This Row],[Faza]]="","",400))))</f>
        <v/>
      </c>
      <c r="M215" s="18"/>
    </row>
    <row r="216" spans="7:13" x14ac:dyDescent="0.3">
      <c r="G216" s="18"/>
      <c r="H216" s="18"/>
      <c r="I216" s="20"/>
      <c r="J216" s="20"/>
      <c r="K216" s="18"/>
      <c r="L216" s="21" t="str">
        <f>IF(Dane[[#This Row],[Faza]]="L1",230,IF(Dane[[#This Row],[Faza]]="L2",230,IF(Dane[[#This Row],[Faza]]="L3",230,IF(Dane[[#This Row],[Faza]]="","",400))))</f>
        <v/>
      </c>
      <c r="M216" s="18"/>
    </row>
    <row r="217" spans="7:13" x14ac:dyDescent="0.3">
      <c r="G217" s="18"/>
      <c r="H217" s="18"/>
      <c r="I217" s="20"/>
      <c r="J217" s="20"/>
      <c r="K217" s="18"/>
      <c r="L217" s="21" t="str">
        <f>IF(Dane[[#This Row],[Faza]]="L1",230,IF(Dane[[#This Row],[Faza]]="L2",230,IF(Dane[[#This Row],[Faza]]="L3",230,IF(Dane[[#This Row],[Faza]]="","",400))))</f>
        <v/>
      </c>
      <c r="M217" s="18"/>
    </row>
    <row r="218" spans="7:13" x14ac:dyDescent="0.3">
      <c r="G218" s="18"/>
      <c r="H218" s="18"/>
      <c r="I218" s="20"/>
      <c r="J218" s="20"/>
      <c r="K218" s="18"/>
      <c r="L218" s="21" t="str">
        <f>IF(Dane[[#This Row],[Faza]]="L1",230,IF(Dane[[#This Row],[Faza]]="L2",230,IF(Dane[[#This Row],[Faza]]="L3",230,IF(Dane[[#This Row],[Faza]]="","",400))))</f>
        <v/>
      </c>
      <c r="M218" s="18"/>
    </row>
    <row r="219" spans="7:13" x14ac:dyDescent="0.3">
      <c r="G219" s="18"/>
      <c r="H219" s="18"/>
      <c r="I219" s="20"/>
      <c r="J219" s="20"/>
      <c r="K219" s="18"/>
      <c r="L219" s="21" t="str">
        <f>IF(Dane[[#This Row],[Faza]]="L1",230,IF(Dane[[#This Row],[Faza]]="L2",230,IF(Dane[[#This Row],[Faza]]="L3",230,IF(Dane[[#This Row],[Faza]]="","",400))))</f>
        <v/>
      </c>
      <c r="M219" s="18"/>
    </row>
    <row r="220" spans="7:13" x14ac:dyDescent="0.3">
      <c r="G220" s="18"/>
      <c r="H220" s="18"/>
      <c r="I220" s="20"/>
      <c r="J220" s="20"/>
      <c r="K220" s="18"/>
      <c r="L220" s="21" t="str">
        <f>IF(Dane[[#This Row],[Faza]]="L1",230,IF(Dane[[#This Row],[Faza]]="L2",230,IF(Dane[[#This Row],[Faza]]="L3",230,IF(Dane[[#This Row],[Faza]]="","",400))))</f>
        <v/>
      </c>
      <c r="M220" s="18"/>
    </row>
    <row r="221" spans="7:13" x14ac:dyDescent="0.3">
      <c r="G221" s="18"/>
      <c r="H221" s="18"/>
      <c r="I221" s="20"/>
      <c r="J221" s="20"/>
      <c r="K221" s="18"/>
      <c r="L221" s="21" t="str">
        <f>IF(Dane[[#This Row],[Faza]]="L1",230,IF(Dane[[#This Row],[Faza]]="L2",230,IF(Dane[[#This Row],[Faza]]="L3",230,IF(Dane[[#This Row],[Faza]]="","",400))))</f>
        <v/>
      </c>
      <c r="M221" s="18"/>
    </row>
    <row r="222" spans="7:13" x14ac:dyDescent="0.3">
      <c r="G222" s="18"/>
      <c r="H222" s="18"/>
      <c r="I222" s="20"/>
      <c r="J222" s="20"/>
      <c r="K222" s="18"/>
      <c r="L222" s="21" t="str">
        <f>IF(Dane[[#This Row],[Faza]]="L1",230,IF(Dane[[#This Row],[Faza]]="L2",230,IF(Dane[[#This Row],[Faza]]="L3",230,IF(Dane[[#This Row],[Faza]]="","",400))))</f>
        <v/>
      </c>
      <c r="M222" s="18"/>
    </row>
    <row r="223" spans="7:13" x14ac:dyDescent="0.3">
      <c r="G223" s="18"/>
      <c r="H223" s="18"/>
      <c r="I223" s="20"/>
      <c r="J223" s="20"/>
      <c r="K223" s="18"/>
      <c r="L223" s="21" t="str">
        <f>IF(Dane[[#This Row],[Faza]]="L1",230,IF(Dane[[#This Row],[Faza]]="L2",230,IF(Dane[[#This Row],[Faza]]="L3",230,IF(Dane[[#This Row],[Faza]]="","",400))))</f>
        <v/>
      </c>
      <c r="M223" s="18"/>
    </row>
    <row r="224" spans="7:13" x14ac:dyDescent="0.3">
      <c r="G224" s="18"/>
      <c r="H224" s="18"/>
      <c r="I224" s="20"/>
      <c r="J224" s="20"/>
      <c r="K224" s="18"/>
      <c r="L224" s="21" t="str">
        <f>IF(Dane[[#This Row],[Faza]]="L1",230,IF(Dane[[#This Row],[Faza]]="L2",230,IF(Dane[[#This Row],[Faza]]="L3",230,IF(Dane[[#This Row],[Faza]]="","",400))))</f>
        <v/>
      </c>
      <c r="M224" s="18"/>
    </row>
    <row r="225" spans="7:13" x14ac:dyDescent="0.3">
      <c r="G225" s="18"/>
      <c r="H225" s="18"/>
      <c r="I225" s="20"/>
      <c r="J225" s="20"/>
      <c r="K225" s="18"/>
      <c r="L225" s="21" t="str">
        <f>IF(Dane[[#This Row],[Faza]]="L1",230,IF(Dane[[#This Row],[Faza]]="L2",230,IF(Dane[[#This Row],[Faza]]="L3",230,IF(Dane[[#This Row],[Faza]]="","",400))))</f>
        <v/>
      </c>
      <c r="M225" s="18"/>
    </row>
    <row r="226" spans="7:13" x14ac:dyDescent="0.3">
      <c r="G226" s="18"/>
      <c r="H226" s="18"/>
      <c r="I226" s="20"/>
      <c r="J226" s="20"/>
      <c r="K226" s="18"/>
      <c r="L226" s="21" t="str">
        <f>IF(Dane[[#This Row],[Faza]]="L1",230,IF(Dane[[#This Row],[Faza]]="L2",230,IF(Dane[[#This Row],[Faza]]="L3",230,IF(Dane[[#This Row],[Faza]]="","",400))))</f>
        <v/>
      </c>
      <c r="M226" s="18"/>
    </row>
    <row r="227" spans="7:13" x14ac:dyDescent="0.3">
      <c r="G227" t="s">
        <v>10</v>
      </c>
      <c r="J227" s="14">
        <f>SUBTOTAL(109,Dane[Moc '[kW']])</f>
        <v>0</v>
      </c>
    </row>
  </sheetData>
  <phoneticPr fontId="5" type="noConversion"/>
  <dataValidations count="5">
    <dataValidation type="list" allowBlank="1" showInputMessage="1" showErrorMessage="1" sqref="L27:L226">
      <formula1>Napięcia</formula1>
    </dataValidation>
    <dataValidation type="list" allowBlank="1" showInputMessage="1" showErrorMessage="1" sqref="L27:L226 K27:K126">
      <formula1>Faza</formula1>
    </dataValidation>
    <dataValidation type="list" allowBlank="1" showInputMessage="1" showErrorMessage="1" sqref="H83:H226 H27:H77">
      <formula1>Obwód</formula1>
    </dataValidation>
    <dataValidation type="list" allowBlank="1" showInputMessage="1" showErrorMessage="1" sqref="I83:I226 I27:I77">
      <formula1>Kabel_Przewód</formula1>
    </dataValidation>
    <dataValidation type="list" allowBlank="1" showInputMessage="1" showErrorMessage="1" sqref="M83:M226 M27:M77">
      <formula1>poziom__1</formula1>
    </dataValidation>
  </dataValidations>
  <hyperlinks>
    <hyperlink ref="L3:Q4" r:id="rId1" display="TU JEST LINK DO INSTRUKCJI  KALKULATORA NA YOUTUBE"/>
  </hyperlinks>
  <pageMargins left="0.7" right="0.7" top="0.75" bottom="0.75" header="0.3" footer="0.3"/>
  <pageSetup paperSize="257" scale="35" fitToHeight="0" orientation="portrait" horizontalDpi="203" verticalDpi="203" r:id="rId2"/>
  <headerFooter>
    <oddFooter>&amp;C_x000D_&amp;1#&amp;"Calibri"&amp;10&amp;K000000 Internal</oddFooter>
  </headerFooter>
  <ignoredErrors>
    <ignoredError sqref="I16:I18 G132:G143 L27 L29:L39 L40:L55 L56:L116 L117:L131" calculatedColumn="1"/>
    <ignoredError sqref="L158:L226" unlockedFormula="1"/>
    <ignoredError sqref="L132:L157 L28" unlockedFormula="1" calculatedColumn="1"/>
  </ignoredErrors>
  <drawing r:id="rId3"/>
  <tableParts count="4">
    <tablePart r:id="rId4"/>
    <tablePart r:id="rId5"/>
    <tablePart r:id="rId6"/>
    <tablePart r:id="rId7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8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B5" sqref="B5"/>
    </sheetView>
  </sheetViews>
  <sheetFormatPr defaultColWidth="8.88671875" defaultRowHeight="14.4" x14ac:dyDescent="0.3"/>
  <cols>
    <col min="1" max="1" width="23.109375" bestFit="1" customWidth="1"/>
    <col min="2" max="2" width="16.44140625" bestFit="1" customWidth="1"/>
    <col min="3" max="3" width="7.44140625" bestFit="1" customWidth="1"/>
    <col min="4" max="9" width="19.44140625" bestFit="1" customWidth="1"/>
    <col min="10" max="10" width="7.44140625" bestFit="1" customWidth="1"/>
    <col min="11" max="11" width="14.33203125" bestFit="1" customWidth="1"/>
  </cols>
  <sheetData>
    <row r="3" spans="1:2" x14ac:dyDescent="0.3">
      <c r="A3" s="1" t="s">
        <v>72</v>
      </c>
      <c r="B3" t="s">
        <v>73</v>
      </c>
    </row>
    <row r="4" spans="1:2" x14ac:dyDescent="0.3">
      <c r="A4" s="2" t="s">
        <v>7</v>
      </c>
      <c r="B4" s="17">
        <v>2.5</v>
      </c>
    </row>
    <row r="5" spans="1:2" x14ac:dyDescent="0.3">
      <c r="A5" s="3" t="s">
        <v>74</v>
      </c>
      <c r="B5" s="17">
        <v>0.5</v>
      </c>
    </row>
    <row r="6" spans="1:2" x14ac:dyDescent="0.3">
      <c r="A6" s="3" t="s">
        <v>75</v>
      </c>
      <c r="B6" s="17">
        <v>2</v>
      </c>
    </row>
    <row r="7" spans="1:2" x14ac:dyDescent="0.3">
      <c r="A7" s="2" t="s">
        <v>8</v>
      </c>
      <c r="B7" s="17">
        <v>2</v>
      </c>
    </row>
    <row r="8" spans="1:2" x14ac:dyDescent="0.3">
      <c r="A8" s="3" t="s">
        <v>75</v>
      </c>
      <c r="B8" s="17">
        <v>2</v>
      </c>
    </row>
    <row r="9" spans="1:2" x14ac:dyDescent="0.3">
      <c r="A9" s="2" t="s">
        <v>9</v>
      </c>
      <c r="B9" s="17">
        <v>0.5</v>
      </c>
    </row>
    <row r="10" spans="1:2" x14ac:dyDescent="0.3">
      <c r="A10" s="3" t="s">
        <v>75</v>
      </c>
      <c r="B10" s="17">
        <v>0.5</v>
      </c>
    </row>
    <row r="11" spans="1:2" x14ac:dyDescent="0.3">
      <c r="A11" s="2" t="s">
        <v>75</v>
      </c>
      <c r="B11" s="17"/>
    </row>
    <row r="12" spans="1:2" x14ac:dyDescent="0.3">
      <c r="A12" s="3" t="s">
        <v>75</v>
      </c>
      <c r="B12" s="17"/>
    </row>
    <row r="13" spans="1:2" x14ac:dyDescent="0.3">
      <c r="A13" s="2" t="s">
        <v>76</v>
      </c>
      <c r="B13" s="17">
        <v>1</v>
      </c>
    </row>
    <row r="14" spans="1:2" x14ac:dyDescent="0.3">
      <c r="A14" s="3" t="s">
        <v>75</v>
      </c>
      <c r="B14" s="17">
        <v>1</v>
      </c>
    </row>
    <row r="15" spans="1:2" x14ac:dyDescent="0.3">
      <c r="A15" s="2" t="s">
        <v>77</v>
      </c>
      <c r="B15" s="17">
        <v>3</v>
      </c>
    </row>
    <row r="16" spans="1:2" x14ac:dyDescent="0.3">
      <c r="A16" s="3" t="s">
        <v>75</v>
      </c>
      <c r="B16" s="17">
        <v>3</v>
      </c>
    </row>
    <row r="17" spans="1:2" x14ac:dyDescent="0.3">
      <c r="A17" s="2" t="s">
        <v>35</v>
      </c>
      <c r="B17" s="17"/>
    </row>
    <row r="18" spans="1:2" x14ac:dyDescent="0.3">
      <c r="A18" s="3" t="s">
        <v>75</v>
      </c>
      <c r="B18" s="17"/>
    </row>
  </sheetData>
  <pageMargins left="0.7" right="0.7" top="0.75" bottom="0.75" header="0.3" footer="0.3"/>
  <headerFooter>
    <oddFooter>&amp;C_x000D_&amp;1#&amp;"Calibri"&amp;10&amp;K000000 Internal</oddFooter>
  </headerFooter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workbookViewId="0">
      <selection activeCell="C19" sqref="C19"/>
    </sheetView>
  </sheetViews>
  <sheetFormatPr defaultColWidth="25.6640625" defaultRowHeight="14.4" x14ac:dyDescent="0.3"/>
  <cols>
    <col min="1" max="1" width="29.5546875" style="18" bestFit="1" customWidth="1"/>
    <col min="2" max="2" width="5.6640625" customWidth="1"/>
    <col min="3" max="3" width="25.6640625" style="18"/>
    <col min="4" max="4" width="5.6640625" customWidth="1"/>
    <col min="5" max="5" width="25.6640625" style="18"/>
    <col min="6" max="6" width="5.6640625" customWidth="1"/>
    <col min="7" max="7" width="25.6640625" customWidth="1"/>
    <col min="8" max="8" width="5.6640625" customWidth="1"/>
    <col min="9" max="9" width="25.6640625" customWidth="1"/>
    <col min="10" max="10" width="48.6640625" customWidth="1"/>
    <col min="11" max="11" width="25" customWidth="1"/>
    <col min="12" max="14" width="25.6640625" customWidth="1"/>
    <col min="15" max="15" width="44.6640625" customWidth="1"/>
    <col min="16" max="16" width="25.6640625" customWidth="1"/>
  </cols>
  <sheetData>
    <row r="1" spans="1:15" x14ac:dyDescent="0.3">
      <c r="A1" s="18" t="s">
        <v>13</v>
      </c>
      <c r="C1" s="18" t="s">
        <v>78</v>
      </c>
      <c r="E1" s="18" t="s">
        <v>79</v>
      </c>
      <c r="G1" t="s">
        <v>80</v>
      </c>
      <c r="I1" t="s">
        <v>81</v>
      </c>
      <c r="J1" t="s">
        <v>82</v>
      </c>
      <c r="L1" t="s">
        <v>82</v>
      </c>
      <c r="M1" t="s">
        <v>81</v>
      </c>
      <c r="O1" t="s">
        <v>4</v>
      </c>
    </row>
    <row r="2" spans="1:15" x14ac:dyDescent="0.3">
      <c r="A2" s="18" t="s">
        <v>83</v>
      </c>
      <c r="C2" s="19" t="s">
        <v>84</v>
      </c>
      <c r="E2" s="33" t="s">
        <v>59</v>
      </c>
      <c r="G2">
        <v>230</v>
      </c>
      <c r="I2">
        <v>0</v>
      </c>
      <c r="J2">
        <v>6</v>
      </c>
      <c r="L2">
        <v>6</v>
      </c>
      <c r="M2">
        <v>0</v>
      </c>
      <c r="O2" t="s">
        <v>7</v>
      </c>
    </row>
    <row r="3" spans="1:15" x14ac:dyDescent="0.3">
      <c r="A3" s="18" t="s">
        <v>85</v>
      </c>
      <c r="C3" s="19" t="s">
        <v>86</v>
      </c>
      <c r="E3" s="34" t="s">
        <v>17</v>
      </c>
      <c r="G3">
        <v>400</v>
      </c>
      <c r="I3">
        <v>3.9</v>
      </c>
      <c r="J3">
        <v>10</v>
      </c>
      <c r="L3">
        <v>10</v>
      </c>
      <c r="M3">
        <v>3.9</v>
      </c>
      <c r="O3" t="s">
        <v>8</v>
      </c>
    </row>
    <row r="4" spans="1:15" x14ac:dyDescent="0.3">
      <c r="A4" s="18" t="s">
        <v>87</v>
      </c>
      <c r="C4" s="19" t="s">
        <v>18</v>
      </c>
      <c r="E4" s="33" t="s">
        <v>88</v>
      </c>
      <c r="I4">
        <v>6.4</v>
      </c>
      <c r="J4">
        <v>16</v>
      </c>
      <c r="L4">
        <v>16</v>
      </c>
      <c r="M4">
        <v>6.4</v>
      </c>
      <c r="O4" t="s">
        <v>9</v>
      </c>
    </row>
    <row r="5" spans="1:15" x14ac:dyDescent="0.3">
      <c r="A5" s="18" t="s">
        <v>89</v>
      </c>
      <c r="C5" s="19" t="s">
        <v>48</v>
      </c>
      <c r="E5" s="34" t="s">
        <v>90</v>
      </c>
      <c r="I5">
        <v>10.3</v>
      </c>
      <c r="J5">
        <v>20</v>
      </c>
      <c r="L5">
        <v>20</v>
      </c>
      <c r="M5">
        <v>10.3</v>
      </c>
      <c r="O5" t="s">
        <v>76</v>
      </c>
    </row>
    <row r="6" spans="1:15" x14ac:dyDescent="0.3">
      <c r="A6" s="18" t="s">
        <v>91</v>
      </c>
      <c r="C6" s="19" t="s">
        <v>92</v>
      </c>
      <c r="E6" s="33" t="s">
        <v>93</v>
      </c>
      <c r="I6">
        <v>12.9</v>
      </c>
      <c r="J6">
        <v>25</v>
      </c>
      <c r="L6">
        <v>25</v>
      </c>
      <c r="M6">
        <v>12.9</v>
      </c>
      <c r="O6" t="s">
        <v>94</v>
      </c>
    </row>
    <row r="7" spans="1:15" x14ac:dyDescent="0.3">
      <c r="A7" s="18" t="s">
        <v>95</v>
      </c>
      <c r="C7" s="19" t="s">
        <v>39</v>
      </c>
      <c r="E7" s="34" t="s">
        <v>96</v>
      </c>
      <c r="I7">
        <v>16.100000000000001</v>
      </c>
      <c r="J7">
        <v>32</v>
      </c>
      <c r="L7">
        <v>32</v>
      </c>
      <c r="M7">
        <v>16.100000000000001</v>
      </c>
      <c r="O7" t="s">
        <v>77</v>
      </c>
    </row>
    <row r="8" spans="1:15" x14ac:dyDescent="0.3">
      <c r="A8" s="18" t="s">
        <v>97</v>
      </c>
      <c r="C8" s="39"/>
      <c r="E8" s="33" t="s">
        <v>34</v>
      </c>
      <c r="I8">
        <v>20.6</v>
      </c>
      <c r="J8">
        <v>35</v>
      </c>
      <c r="L8">
        <v>35</v>
      </c>
      <c r="M8">
        <v>20.6</v>
      </c>
      <c r="O8" t="s">
        <v>35</v>
      </c>
    </row>
    <row r="9" spans="1:15" x14ac:dyDescent="0.3">
      <c r="A9" s="18" t="s">
        <v>98</v>
      </c>
      <c r="C9" s="39"/>
      <c r="E9" s="34" t="s">
        <v>99</v>
      </c>
      <c r="I9">
        <v>22.5</v>
      </c>
      <c r="J9">
        <v>40</v>
      </c>
      <c r="L9">
        <v>40</v>
      </c>
      <c r="M9">
        <v>22.5</v>
      </c>
    </row>
    <row r="10" spans="1:15" x14ac:dyDescent="0.3">
      <c r="A10" s="18" t="s">
        <v>100</v>
      </c>
      <c r="C10" s="39"/>
      <c r="E10" s="33" t="s">
        <v>101</v>
      </c>
      <c r="I10">
        <v>25.8</v>
      </c>
      <c r="J10">
        <v>50</v>
      </c>
      <c r="L10">
        <v>50</v>
      </c>
      <c r="M10">
        <v>25.8</v>
      </c>
    </row>
    <row r="11" spans="1:15" x14ac:dyDescent="0.3">
      <c r="A11" s="18" t="s">
        <v>42</v>
      </c>
      <c r="C11" s="39"/>
      <c r="E11" s="34" t="s">
        <v>102</v>
      </c>
      <c r="I11">
        <v>32.200000000000003</v>
      </c>
      <c r="J11">
        <v>63</v>
      </c>
      <c r="L11">
        <v>63</v>
      </c>
      <c r="M11">
        <v>32.200000000000003</v>
      </c>
    </row>
    <row r="12" spans="1:15" x14ac:dyDescent="0.3">
      <c r="A12" s="18" t="s">
        <v>43</v>
      </c>
      <c r="C12" s="39"/>
      <c r="E12" s="33" t="s">
        <v>103</v>
      </c>
      <c r="I12">
        <v>40</v>
      </c>
      <c r="J12">
        <v>80</v>
      </c>
      <c r="L12">
        <v>80</v>
      </c>
      <c r="M12">
        <v>40</v>
      </c>
    </row>
    <row r="13" spans="1:15" x14ac:dyDescent="0.3">
      <c r="A13" s="18" t="s">
        <v>44</v>
      </c>
      <c r="C13" s="39"/>
      <c r="E13" s="34" t="s">
        <v>104</v>
      </c>
      <c r="I13">
        <v>51.5</v>
      </c>
      <c r="J13">
        <v>100</v>
      </c>
      <c r="L13">
        <v>100</v>
      </c>
      <c r="M13">
        <v>51.5</v>
      </c>
    </row>
    <row r="14" spans="1:15" x14ac:dyDescent="0.3">
      <c r="A14" s="18" t="s">
        <v>105</v>
      </c>
      <c r="C14" s="39"/>
      <c r="E14" s="33"/>
      <c r="M14">
        <v>64.400000000000006</v>
      </c>
    </row>
    <row r="15" spans="1:15" x14ac:dyDescent="0.3">
      <c r="A15" s="18" t="s">
        <v>106</v>
      </c>
      <c r="C15" s="39"/>
      <c r="E15" s="34"/>
    </row>
    <row r="16" spans="1:15" x14ac:dyDescent="0.3">
      <c r="A16" s="18" t="s">
        <v>107</v>
      </c>
      <c r="C16" s="39"/>
      <c r="E16" s="33"/>
    </row>
    <row r="17" spans="1:5" x14ac:dyDescent="0.3">
      <c r="A17" s="18" t="s">
        <v>108</v>
      </c>
      <c r="C17" s="39"/>
      <c r="E17" s="34"/>
    </row>
    <row r="18" spans="1:5" x14ac:dyDescent="0.3">
      <c r="A18" s="18" t="s">
        <v>109</v>
      </c>
      <c r="C18" s="39"/>
      <c r="E18" s="35"/>
    </row>
    <row r="19" spans="1:5" x14ac:dyDescent="0.3">
      <c r="A19" s="18" t="s">
        <v>110</v>
      </c>
      <c r="C19" s="39"/>
    </row>
    <row r="20" spans="1:5" x14ac:dyDescent="0.3">
      <c r="A20" s="18" t="s">
        <v>111</v>
      </c>
    </row>
    <row r="21" spans="1:5" x14ac:dyDescent="0.3">
      <c r="A21" s="18" t="s">
        <v>112</v>
      </c>
    </row>
    <row r="22" spans="1:5" x14ac:dyDescent="0.3">
      <c r="A22" s="18" t="s">
        <v>16</v>
      </c>
    </row>
    <row r="23" spans="1:5" x14ac:dyDescent="0.3">
      <c r="A23" s="18" t="s">
        <v>19</v>
      </c>
    </row>
    <row r="24" spans="1:5" x14ac:dyDescent="0.3">
      <c r="A24" s="18" t="s">
        <v>113</v>
      </c>
    </row>
    <row r="25" spans="1:5" x14ac:dyDescent="0.3">
      <c r="A25" s="18" t="s">
        <v>114</v>
      </c>
    </row>
    <row r="26" spans="1:5" x14ac:dyDescent="0.3">
      <c r="A26" s="18" t="s">
        <v>115</v>
      </c>
    </row>
    <row r="27" spans="1:5" x14ac:dyDescent="0.3">
      <c r="A27" s="18" t="s">
        <v>20</v>
      </c>
    </row>
    <row r="28" spans="1:5" x14ac:dyDescent="0.3">
      <c r="A28" s="18" t="s">
        <v>40</v>
      </c>
    </row>
    <row r="29" spans="1:5" x14ac:dyDescent="0.3">
      <c r="A29" s="18" t="s">
        <v>116</v>
      </c>
    </row>
    <row r="30" spans="1:5" x14ac:dyDescent="0.3">
      <c r="A30" s="18" t="s">
        <v>117</v>
      </c>
    </row>
    <row r="31" spans="1:5" x14ac:dyDescent="0.3">
      <c r="A31" s="18" t="s">
        <v>118</v>
      </c>
    </row>
    <row r="32" spans="1:5" x14ac:dyDescent="0.3">
      <c r="A32" s="18" t="s">
        <v>21</v>
      </c>
    </row>
    <row r="33" spans="1:1" x14ac:dyDescent="0.3">
      <c r="A33" s="18" t="s">
        <v>119</v>
      </c>
    </row>
    <row r="34" spans="1:1" x14ac:dyDescent="0.3">
      <c r="A34" s="18" t="s">
        <v>120</v>
      </c>
    </row>
    <row r="35" spans="1:1" x14ac:dyDescent="0.3">
      <c r="A35" s="18" t="s">
        <v>121</v>
      </c>
    </row>
    <row r="36" spans="1:1" x14ac:dyDescent="0.3">
      <c r="A36" s="18" t="s">
        <v>74</v>
      </c>
    </row>
    <row r="37" spans="1:1" x14ac:dyDescent="0.3">
      <c r="A37" s="18" t="s">
        <v>122</v>
      </c>
    </row>
    <row r="38" spans="1:1" x14ac:dyDescent="0.3">
      <c r="A38" s="18" t="s">
        <v>123</v>
      </c>
    </row>
    <row r="39" spans="1:1" x14ac:dyDescent="0.3">
      <c r="A39" s="18" t="s">
        <v>124</v>
      </c>
    </row>
    <row r="40" spans="1:1" x14ac:dyDescent="0.3">
      <c r="A40" s="18" t="s">
        <v>125</v>
      </c>
    </row>
    <row r="41" spans="1:1" x14ac:dyDescent="0.3">
      <c r="A41" s="18" t="s">
        <v>126</v>
      </c>
    </row>
    <row r="42" spans="1:1" x14ac:dyDescent="0.3">
      <c r="A42" s="18" t="s">
        <v>127</v>
      </c>
    </row>
    <row r="43" spans="1:1" x14ac:dyDescent="0.3">
      <c r="A43" s="18" t="s">
        <v>128</v>
      </c>
    </row>
    <row r="44" spans="1:1" x14ac:dyDescent="0.3">
      <c r="A44" s="18" t="s">
        <v>129</v>
      </c>
    </row>
    <row r="45" spans="1:1" x14ac:dyDescent="0.3">
      <c r="A45" s="18" t="s">
        <v>130</v>
      </c>
    </row>
    <row r="46" spans="1:1" x14ac:dyDescent="0.3">
      <c r="A46" s="18" t="s">
        <v>131</v>
      </c>
    </row>
    <row r="47" spans="1:1" x14ac:dyDescent="0.3">
      <c r="A47" s="18" t="s">
        <v>132</v>
      </c>
    </row>
    <row r="48" spans="1:1" x14ac:dyDescent="0.3">
      <c r="A48" s="18" t="s">
        <v>133</v>
      </c>
    </row>
    <row r="49" spans="1:1" x14ac:dyDescent="0.3">
      <c r="A49" s="18" t="s">
        <v>31</v>
      </c>
    </row>
    <row r="50" spans="1:1" x14ac:dyDescent="0.3">
      <c r="A50" s="18" t="s">
        <v>33</v>
      </c>
    </row>
    <row r="51" spans="1:1" x14ac:dyDescent="0.3">
      <c r="A51" s="18" t="s">
        <v>134</v>
      </c>
    </row>
    <row r="52" spans="1:1" x14ac:dyDescent="0.3">
      <c r="A52" s="18" t="s">
        <v>135</v>
      </c>
    </row>
    <row r="53" spans="1:1" x14ac:dyDescent="0.3">
      <c r="A53" s="18" t="s">
        <v>136</v>
      </c>
    </row>
    <row r="54" spans="1:1" x14ac:dyDescent="0.3">
      <c r="A54" s="18" t="s">
        <v>137</v>
      </c>
    </row>
    <row r="55" spans="1:1" x14ac:dyDescent="0.3">
      <c r="A55" s="18" t="s">
        <v>138</v>
      </c>
    </row>
    <row r="56" spans="1:1" x14ac:dyDescent="0.3">
      <c r="A56" s="18" t="s">
        <v>36</v>
      </c>
    </row>
    <row r="57" spans="1:1" x14ac:dyDescent="0.3">
      <c r="A57" s="18" t="s">
        <v>27</v>
      </c>
    </row>
    <row r="58" spans="1:1" x14ac:dyDescent="0.3">
      <c r="A58" s="18" t="s">
        <v>139</v>
      </c>
    </row>
    <row r="59" spans="1:1" x14ac:dyDescent="0.3">
      <c r="A59" s="18" t="s">
        <v>140</v>
      </c>
    </row>
    <row r="60" spans="1:1" x14ac:dyDescent="0.3">
      <c r="A60" s="18" t="s">
        <v>141</v>
      </c>
    </row>
    <row r="61" spans="1:1" x14ac:dyDescent="0.3">
      <c r="A61" s="18" t="s">
        <v>142</v>
      </c>
    </row>
    <row r="62" spans="1:1" x14ac:dyDescent="0.3">
      <c r="A62" s="18" t="s">
        <v>22</v>
      </c>
    </row>
    <row r="63" spans="1:1" x14ac:dyDescent="0.3">
      <c r="A63" s="18" t="s">
        <v>143</v>
      </c>
    </row>
    <row r="64" spans="1:1" x14ac:dyDescent="0.3">
      <c r="A64" s="18" t="s">
        <v>144</v>
      </c>
    </row>
    <row r="65" spans="1:1" x14ac:dyDescent="0.3">
      <c r="A65" s="18" t="s">
        <v>145</v>
      </c>
    </row>
    <row r="66" spans="1:1" x14ac:dyDescent="0.3">
      <c r="A66" s="18" t="s">
        <v>146</v>
      </c>
    </row>
    <row r="67" spans="1:1" x14ac:dyDescent="0.3">
      <c r="A67" s="18" t="s">
        <v>53</v>
      </c>
    </row>
    <row r="68" spans="1:1" x14ac:dyDescent="0.3">
      <c r="A68" s="18" t="s">
        <v>147</v>
      </c>
    </row>
    <row r="69" spans="1:1" x14ac:dyDescent="0.3">
      <c r="A69" s="18" t="s">
        <v>148</v>
      </c>
    </row>
    <row r="70" spans="1:1" x14ac:dyDescent="0.3">
      <c r="A70" s="18" t="s">
        <v>149</v>
      </c>
    </row>
    <row r="71" spans="1:1" x14ac:dyDescent="0.3">
      <c r="A71" s="18" t="s">
        <v>30</v>
      </c>
    </row>
    <row r="72" spans="1:1" x14ac:dyDescent="0.3">
      <c r="A72" s="31" t="s">
        <v>32</v>
      </c>
    </row>
    <row r="73" spans="1:1" x14ac:dyDescent="0.3">
      <c r="A73" s="18" t="s">
        <v>23</v>
      </c>
    </row>
    <row r="74" spans="1:1" x14ac:dyDescent="0.3">
      <c r="A74" s="31" t="s">
        <v>25</v>
      </c>
    </row>
    <row r="75" spans="1:1" x14ac:dyDescent="0.3">
      <c r="A75" s="18" t="s">
        <v>26</v>
      </c>
    </row>
    <row r="76" spans="1:1" x14ac:dyDescent="0.3">
      <c r="A76" s="31" t="s">
        <v>24</v>
      </c>
    </row>
    <row r="77" spans="1:1" x14ac:dyDescent="0.3">
      <c r="A77" s="18" t="s">
        <v>28</v>
      </c>
    </row>
    <row r="78" spans="1:1" x14ac:dyDescent="0.3">
      <c r="A78" s="31" t="s">
        <v>37</v>
      </c>
    </row>
    <row r="79" spans="1:1" x14ac:dyDescent="0.3">
      <c r="A79" s="18" t="s">
        <v>38</v>
      </c>
    </row>
    <row r="80" spans="1:1" x14ac:dyDescent="0.3">
      <c r="A80" s="31" t="s">
        <v>29</v>
      </c>
    </row>
    <row r="81" spans="1:1" x14ac:dyDescent="0.3">
      <c r="A81" s="18" t="s">
        <v>150</v>
      </c>
    </row>
    <row r="82" spans="1:1" x14ac:dyDescent="0.3">
      <c r="A82" s="31" t="s">
        <v>54</v>
      </c>
    </row>
    <row r="83" spans="1:1" x14ac:dyDescent="0.3">
      <c r="A83" s="18" t="s">
        <v>41</v>
      </c>
    </row>
    <row r="84" spans="1:1" x14ac:dyDescent="0.3">
      <c r="A84" s="31" t="s">
        <v>151</v>
      </c>
    </row>
    <row r="85" spans="1:1" x14ac:dyDescent="0.3">
      <c r="A85" s="18" t="s">
        <v>45</v>
      </c>
    </row>
    <row r="86" spans="1:1" x14ac:dyDescent="0.3">
      <c r="A86" s="31" t="s">
        <v>47</v>
      </c>
    </row>
    <row r="87" spans="1:1" x14ac:dyDescent="0.3">
      <c r="A87" s="18" t="s">
        <v>49</v>
      </c>
    </row>
    <row r="88" spans="1:1" x14ac:dyDescent="0.3">
      <c r="A88" s="31" t="s">
        <v>52</v>
      </c>
    </row>
    <row r="89" spans="1:1" x14ac:dyDescent="0.3">
      <c r="A89" s="18" t="s">
        <v>50</v>
      </c>
    </row>
    <row r="90" spans="1:1" x14ac:dyDescent="0.3">
      <c r="A90" s="31" t="s">
        <v>51</v>
      </c>
    </row>
    <row r="91" spans="1:1" x14ac:dyDescent="0.3">
      <c r="A91" s="18" t="s">
        <v>46</v>
      </c>
    </row>
    <row r="92" spans="1:1" x14ac:dyDescent="0.3">
      <c r="A92" s="32" t="s">
        <v>57</v>
      </c>
    </row>
    <row r="93" spans="1:1" x14ac:dyDescent="0.3">
      <c r="A93" s="18" t="s">
        <v>55</v>
      </c>
    </row>
    <row r="94" spans="1:1" x14ac:dyDescent="0.3">
      <c r="A94" s="18" t="s">
        <v>56</v>
      </c>
    </row>
    <row r="95" spans="1:1" x14ac:dyDescent="0.3">
      <c r="A95" s="18" t="s">
        <v>65</v>
      </c>
    </row>
    <row r="96" spans="1:1" x14ac:dyDescent="0.3">
      <c r="A96" s="18" t="s">
        <v>58</v>
      </c>
    </row>
    <row r="97" spans="1:1" x14ac:dyDescent="0.3">
      <c r="A97" s="37" t="s">
        <v>60</v>
      </c>
    </row>
    <row r="98" spans="1:1" x14ac:dyDescent="0.3">
      <c r="A98" s="37" t="s">
        <v>61</v>
      </c>
    </row>
    <row r="99" spans="1:1" x14ac:dyDescent="0.3">
      <c r="A99" s="37" t="s">
        <v>66</v>
      </c>
    </row>
    <row r="100" spans="1:1" x14ac:dyDescent="0.3">
      <c r="A100" s="37" t="s">
        <v>62</v>
      </c>
    </row>
    <row r="101" spans="1:1" x14ac:dyDescent="0.3">
      <c r="A101" s="37" t="s">
        <v>63</v>
      </c>
    </row>
    <row r="102" spans="1:1" x14ac:dyDescent="0.3">
      <c r="A102" s="37" t="s">
        <v>64</v>
      </c>
    </row>
    <row r="103" spans="1:1" x14ac:dyDescent="0.3">
      <c r="A103" s="18" t="s">
        <v>152</v>
      </c>
    </row>
    <row r="104" spans="1:1" x14ac:dyDescent="0.3">
      <c r="A104" s="37" t="s">
        <v>153</v>
      </c>
    </row>
    <row r="105" spans="1:1" x14ac:dyDescent="0.3">
      <c r="A105" s="18" t="s">
        <v>67</v>
      </c>
    </row>
    <row r="106" spans="1:1" x14ac:dyDescent="0.3">
      <c r="A106" s="18" t="s">
        <v>71</v>
      </c>
    </row>
    <row r="107" spans="1:1" x14ac:dyDescent="0.3">
      <c r="A107" s="18" t="s">
        <v>68</v>
      </c>
    </row>
    <row r="108" spans="1:1" x14ac:dyDescent="0.3">
      <c r="A108" s="18" t="s">
        <v>69</v>
      </c>
    </row>
    <row r="109" spans="1:1" x14ac:dyDescent="0.3">
      <c r="A109" s="18" t="s">
        <v>154</v>
      </c>
    </row>
    <row r="110" spans="1:1" x14ac:dyDescent="0.3">
      <c r="A110" s="18" t="s">
        <v>70</v>
      </c>
    </row>
  </sheetData>
  <pageMargins left="0.7" right="0.7" top="0.75" bottom="0.75" header="0.3" footer="0.3"/>
  <headerFooter>
    <oddFooter>&amp;C_x000D_&amp;1#&amp;"Calibri"&amp;10&amp;K000000 Internal</oddFooter>
  </headerFooter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5</vt:i4>
      </vt:variant>
    </vt:vector>
  </HeadingPairs>
  <TitlesOfParts>
    <vt:vector size="8" baseType="lpstr">
      <vt:lpstr>Obliczenia</vt:lpstr>
      <vt:lpstr>Tabele przestawne</vt:lpstr>
      <vt:lpstr>Dane</vt:lpstr>
      <vt:lpstr>Faza</vt:lpstr>
      <vt:lpstr>Kabel_Przewód</vt:lpstr>
      <vt:lpstr>Napięcia</vt:lpstr>
      <vt:lpstr>Obwód</vt:lpstr>
      <vt:lpstr>poziom__1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Bartek</dc:creator>
  <cp:keywords/>
  <dc:description/>
  <cp:lastModifiedBy>El - StachTech</cp:lastModifiedBy>
  <cp:revision/>
  <dcterms:created xsi:type="dcterms:W3CDTF">2023-11-24T10:32:27Z</dcterms:created>
  <dcterms:modified xsi:type="dcterms:W3CDTF">2025-03-20T18:46:13Z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160f33-c33b-4e10-8636-cf83f9ca7d3c_Enabled">
    <vt:lpwstr>true</vt:lpwstr>
  </property>
  <property fmtid="{D5CDD505-2E9C-101B-9397-08002B2CF9AE}" pid="3" name="MSIP_Label_6b160f33-c33b-4e10-8636-cf83f9ca7d3c_SetDate">
    <vt:lpwstr>2023-11-24T19:46:57Z</vt:lpwstr>
  </property>
  <property fmtid="{D5CDD505-2E9C-101B-9397-08002B2CF9AE}" pid="4" name="MSIP_Label_6b160f33-c33b-4e10-8636-cf83f9ca7d3c_Method">
    <vt:lpwstr>Standard</vt:lpwstr>
  </property>
  <property fmtid="{D5CDD505-2E9C-101B-9397-08002B2CF9AE}" pid="5" name="MSIP_Label_6b160f33-c33b-4e10-8636-cf83f9ca7d3c_Name">
    <vt:lpwstr>Internal</vt:lpwstr>
  </property>
  <property fmtid="{D5CDD505-2E9C-101B-9397-08002B2CF9AE}" pid="6" name="MSIP_Label_6b160f33-c33b-4e10-8636-cf83f9ca7d3c_SiteId">
    <vt:lpwstr>e211c965-dd84-4c9f-bc3f-4215552a0857</vt:lpwstr>
  </property>
  <property fmtid="{D5CDD505-2E9C-101B-9397-08002B2CF9AE}" pid="7" name="MSIP_Label_6b160f33-c33b-4e10-8636-cf83f9ca7d3c_ActionId">
    <vt:lpwstr>21431506-c283-4519-83fc-06ad6270b73e</vt:lpwstr>
  </property>
  <property fmtid="{D5CDD505-2E9C-101B-9397-08002B2CF9AE}" pid="8" name="MSIP_Label_6b160f33-c33b-4e10-8636-cf83f9ca7d3c_ContentBits">
    <vt:lpwstr>2</vt:lpwstr>
  </property>
</Properties>
</file>