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gulator.local\dfs$\Projekt_PIT_2_Rozbudowa$\Szablony\excele\"/>
    </mc:Choice>
  </mc:AlternateContent>
  <bookViews>
    <workbookView xWindow="0" yWindow="4500" windowWidth="28800" windowHeight="12435" tabRatio="409"/>
  </bookViews>
  <sheets>
    <sheet name="dane" sheetId="10" r:id="rId1"/>
    <sheet name="słowniki" sheetId="9" r:id="rId2"/>
    <sheet name="po" sheetId="11" r:id="rId3"/>
    <sheet name="zas" sheetId="3" r:id="rId4"/>
    <sheet name="usl" sheetId="7" r:id="rId5"/>
    <sheet name="zas_usl" sheetId="4" r:id="rId6"/>
    <sheet name="usł_w_adr" sheetId="2" r:id="rId7"/>
    <sheet name="podmioty_obce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2" l="1"/>
  <c r="AY2" i="4"/>
  <c r="B2" i="5" l="1"/>
  <c r="A2" i="5"/>
  <c r="AU2" i="4" l="1"/>
  <c r="AS2" i="4"/>
  <c r="AR2" i="4" l="1"/>
  <c r="AV2" i="4" s="1"/>
  <c r="AX2" i="4" s="1"/>
  <c r="AW2" i="4"/>
  <c r="AT2" i="4"/>
  <c r="V2" i="2" s="1"/>
  <c r="L2" i="4"/>
  <c r="K2" i="4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2" i="9"/>
  <c r="H2" i="4" l="1"/>
  <c r="C2" i="2" s="1"/>
  <c r="T2" i="2"/>
  <c r="R2" i="2"/>
  <c r="P2" i="2"/>
  <c r="O2" i="2"/>
  <c r="D2" i="4"/>
  <c r="F2" i="2" s="1"/>
  <c r="C2" i="4"/>
  <c r="E2" i="2" s="1"/>
  <c r="B2" i="4"/>
  <c r="D2" i="2" s="1"/>
  <c r="J2" i="4" l="1"/>
  <c r="K2" i="2" s="1"/>
  <c r="I2" i="4"/>
  <c r="J2" i="2" s="1"/>
  <c r="G2" i="4"/>
  <c r="I2" i="2" s="1"/>
  <c r="F2" i="4"/>
  <c r="H2" i="2" s="1"/>
  <c r="E2" i="4"/>
  <c r="G2" i="2" s="1"/>
  <c r="A2" i="4"/>
  <c r="A2" i="2" s="1"/>
</calcChain>
</file>

<file path=xl/connections.xml><?xml version="1.0" encoding="utf-8"?>
<connections xmlns="http://schemas.openxmlformats.org/spreadsheetml/2006/main">
  <connection id="1" keepAlive="1" name="Zapytanie — tst_dane_003" description="Połączenie z zapytaniem „tst_dane_003” w skoroszycie." type="5" refreshedVersion="6" background="1" saveData="1">
    <dbPr connection="Provider=Microsoft.Mashup.OleDb.1;Data Source=$Workbook$;Location=tst_dane_003;Extended Properties=&quot;&quot;" command="SELECT * FROM [tst_dane_003]"/>
  </connection>
</connections>
</file>

<file path=xl/sharedStrings.xml><?xml version="1.0" encoding="utf-8"?>
<sst xmlns="http://schemas.openxmlformats.org/spreadsheetml/2006/main" count="454" uniqueCount="224">
  <si>
    <t>Nie</t>
  </si>
  <si>
    <t>GPON</t>
  </si>
  <si>
    <t>ua01_id_punktu_adresowego</t>
  </si>
  <si>
    <t>ua02_id_pe</t>
  </si>
  <si>
    <t>ua03_id_po</t>
  </si>
  <si>
    <t>ua04_terc</t>
  </si>
  <si>
    <t>ua05_simc</t>
  </si>
  <si>
    <t>ua06_ulic</t>
  </si>
  <si>
    <t>ua07_nr_porzadkowy</t>
  </si>
  <si>
    <t>ua08_szerokosc</t>
  </si>
  <si>
    <t>ua09_dlugosc</t>
  </si>
  <si>
    <t>ua10_medium_dochodzace_do_pa</t>
  </si>
  <si>
    <t>ua11_technologia_dostepowa</t>
  </si>
  <si>
    <t>ua12_instalacja_telekom</t>
  </si>
  <si>
    <t>ua13_medium_instalacji_budynku</t>
  </si>
  <si>
    <t>ua14_technologia_dostepowa</t>
  </si>
  <si>
    <t>ua15_identyfikacja_uslugi</t>
  </si>
  <si>
    <t>ua16_dostep_stacjonarny</t>
  </si>
  <si>
    <t>ua17_dostep_stacjonarny_bezprzewodowy</t>
  </si>
  <si>
    <t>ua18_telewizja_cyfrowa</t>
  </si>
  <si>
    <t>ua19_radio</t>
  </si>
  <si>
    <t>ua20_usluga_telefoniczna</t>
  </si>
  <si>
    <t>ua21_predkosc_uslugi_td</t>
  </si>
  <si>
    <t>ua22_liczba_uzytkownikow_uslugi_td</t>
  </si>
  <si>
    <t>W budynku sprawozdawca nie posiada instalacji telekomunikacyjnej budynku</t>
  </si>
  <si>
    <t>11</t>
  </si>
  <si>
    <t>identyfikator</t>
  </si>
  <si>
    <t>id_budynku</t>
  </si>
  <si>
    <t>telefonia_POTS_ISDN</t>
  </si>
  <si>
    <t>telefonia_VoIP</t>
  </si>
  <si>
    <t>telefonia_mobilna</t>
  </si>
  <si>
    <t>stacjonarny_internet</t>
  </si>
  <si>
    <t>mobilny_internet</t>
  </si>
  <si>
    <t>tv_IPTV_DTV</t>
  </si>
  <si>
    <t>kons_bez_internetu</t>
  </si>
  <si>
    <t>kons_ponizej_1Mbps</t>
  </si>
  <si>
    <t>kons_od_1Mbps_do_2Mbps</t>
  </si>
  <si>
    <t>kons_2Mbps</t>
  </si>
  <si>
    <t>kons_od_2Mbps_do_10Mbps</t>
  </si>
  <si>
    <t>kons_od_10Mbps_do_20Mbps</t>
  </si>
  <si>
    <t>kons_od_20Mbps_do_30Mbps</t>
  </si>
  <si>
    <t>kons_30Mbps</t>
  </si>
  <si>
    <t>kons_od_30Mbps_do_100Mbps</t>
  </si>
  <si>
    <t>kons_100Mbps</t>
  </si>
  <si>
    <t>kons_powyzej_100Mbps</t>
  </si>
  <si>
    <t>nie_kons_bez_internetu</t>
  </si>
  <si>
    <t>nie_kons_ponizej_1Mbps</t>
  </si>
  <si>
    <t>nie_kons_od_1Mbps_do_2Mbps</t>
  </si>
  <si>
    <t>nie_kons_2Mbps</t>
  </si>
  <si>
    <t>nie_kons_od_2Mbps_do_10Mbps</t>
  </si>
  <si>
    <t>nie_kons_od_10Mbps_do_20Mbps</t>
  </si>
  <si>
    <t>nie_kons_od_20Mbps_do_30Mbps</t>
  </si>
  <si>
    <t>nie_kons_30Mbps</t>
  </si>
  <si>
    <t>nie_kons_od_30Mbps_do_100Mbps</t>
  </si>
  <si>
    <t>nie_kons_100Mbps</t>
  </si>
  <si>
    <t>nie_kons_powyzej_100Mbps</t>
  </si>
  <si>
    <t>wlasnosc</t>
  </si>
  <si>
    <t>id_wezla</t>
  </si>
  <si>
    <t>medium_transmisyjne</t>
  </si>
  <si>
    <t>siec_dostepowa</t>
  </si>
  <si>
    <t>przepustowosc_stacjonarny</t>
  </si>
  <si>
    <t>przepustowosc_mobilny</t>
  </si>
  <si>
    <t>wojewodztwo</t>
  </si>
  <si>
    <t>powiat</t>
  </si>
  <si>
    <t>gmina</t>
  </si>
  <si>
    <t>TERC</t>
  </si>
  <si>
    <t>miejscowosc</t>
  </si>
  <si>
    <t>SYM</t>
  </si>
  <si>
    <t>ulica</t>
  </si>
  <si>
    <t>SYM_UL</t>
  </si>
  <si>
    <t>nr_budynku</t>
  </si>
  <si>
    <t>szerokosc_geograficzna</t>
  </si>
  <si>
    <t>dlugosc_geograficzna</t>
  </si>
  <si>
    <t>inne_uslugi</t>
  </si>
  <si>
    <t>PNA</t>
  </si>
  <si>
    <t>form_korzystania</t>
  </si>
  <si>
    <t xml:space="preserve">Przepustowość </t>
  </si>
  <si>
    <t>Kod przepustowości</t>
  </si>
  <si>
    <t>2 Mb/s</t>
  </si>
  <si>
    <t>01</t>
  </si>
  <si>
    <t>10 Mb/s</t>
  </si>
  <si>
    <t>02</t>
  </si>
  <si>
    <t>20 Mb/s</t>
  </si>
  <si>
    <t>03</t>
  </si>
  <si>
    <t>30 Mb/s</t>
  </si>
  <si>
    <t>04</t>
  </si>
  <si>
    <t>40 Mb/s</t>
  </si>
  <si>
    <t>05</t>
  </si>
  <si>
    <t>50 Mb/s</t>
  </si>
  <si>
    <t>06</t>
  </si>
  <si>
    <t>60 Mb/s</t>
  </si>
  <si>
    <t>07</t>
  </si>
  <si>
    <t>70 Mb/s</t>
  </si>
  <si>
    <t>08</t>
  </si>
  <si>
    <t>80 Mb/s</t>
  </si>
  <si>
    <t>09</t>
  </si>
  <si>
    <t>90 Mb/s</t>
  </si>
  <si>
    <t>10</t>
  </si>
  <si>
    <t>100 Mb/s</t>
  </si>
  <si>
    <t>200 Mb/s</t>
  </si>
  <si>
    <t>12</t>
  </si>
  <si>
    <t>300 Mb/s</t>
  </si>
  <si>
    <t>13</t>
  </si>
  <si>
    <t>400 Mb/s</t>
  </si>
  <si>
    <t>14</t>
  </si>
  <si>
    <t>500 Mb/s</t>
  </si>
  <si>
    <t>15</t>
  </si>
  <si>
    <t>600 Mb/s</t>
  </si>
  <si>
    <t>16</t>
  </si>
  <si>
    <t>700 Mb/s</t>
  </si>
  <si>
    <t>17</t>
  </si>
  <si>
    <t>800 Mb/s</t>
  </si>
  <si>
    <t>18</t>
  </si>
  <si>
    <t>900 Mb/s</t>
  </si>
  <si>
    <t>19</t>
  </si>
  <si>
    <t>1000 Mb/s</t>
  </si>
  <si>
    <t>20</t>
  </si>
  <si>
    <t>2000 Mb/s</t>
  </si>
  <si>
    <t>21</t>
  </si>
  <si>
    <t>3000 Mb/s</t>
  </si>
  <si>
    <t>22</t>
  </si>
  <si>
    <t>4000 Mb/s</t>
  </si>
  <si>
    <t>23</t>
  </si>
  <si>
    <t>5000 Mb/s</t>
  </si>
  <si>
    <t>24</t>
  </si>
  <si>
    <t>6000 Mb/s</t>
  </si>
  <si>
    <t>25</t>
  </si>
  <si>
    <t>7000 Mb/s</t>
  </si>
  <si>
    <t>26</t>
  </si>
  <si>
    <t>8000 Mb/s</t>
  </si>
  <si>
    <t>27</t>
  </si>
  <si>
    <t>9000 Mb/s</t>
  </si>
  <si>
    <t>28</t>
  </si>
  <si>
    <t>10000 Mb/s</t>
  </si>
  <si>
    <t>29</t>
  </si>
  <si>
    <t>Przepustowości konsument</t>
  </si>
  <si>
    <t>Przepustowości nie konsument</t>
  </si>
  <si>
    <t>Liczba usług - konsumenci</t>
  </si>
  <si>
    <t>Liczba usług - nie konsumenci</t>
  </si>
  <si>
    <t>po01_id_podmiotu_obcego</t>
  </si>
  <si>
    <t>po02_nip_pl</t>
  </si>
  <si>
    <t>po03_nip_nie_pl</t>
  </si>
  <si>
    <t>Identyfikator_podmiotu_obcego</t>
  </si>
  <si>
    <t/>
  </si>
  <si>
    <t>Przep</t>
  </si>
  <si>
    <t>bez_internetu</t>
  </si>
  <si>
    <t>ponizej_1Mbps</t>
  </si>
  <si>
    <t>od_1Mbps_do_2Mbps</t>
  </si>
  <si>
    <t>2Mbps</t>
  </si>
  <si>
    <t>od_2Mbps_do_10Mbps</t>
  </si>
  <si>
    <t>od_10Mbps_do_20Mbps</t>
  </si>
  <si>
    <t>od_20Mbps_do_30Mbps</t>
  </si>
  <si>
    <t>30Mbps</t>
  </si>
  <si>
    <t>od_30Mbps_do_100Mbps</t>
  </si>
  <si>
    <t>100Mbps</t>
  </si>
  <si>
    <t>powyzej_100Mbps</t>
  </si>
  <si>
    <t>Zakres Przepustowości</t>
  </si>
  <si>
    <t>Kod roboczy usługi (konsumenci)</t>
  </si>
  <si>
    <t>Kod roboczy usługi (nie konsumenci)</t>
  </si>
  <si>
    <t>Przepustowość robocza</t>
  </si>
  <si>
    <t>W budynku sprawozdawca posiada instalację telekomunikacyjną budynku</t>
  </si>
  <si>
    <t>ADSL</t>
  </si>
  <si>
    <t>ADSL2</t>
  </si>
  <si>
    <t>ADSL2+</t>
  </si>
  <si>
    <t>VDSL</t>
  </si>
  <si>
    <t>VDSL2</t>
  </si>
  <si>
    <t>VDSL2(vectoring)</t>
  </si>
  <si>
    <t>G.Fast</t>
  </si>
  <si>
    <t>(EURO)DOCSIS 1.x</t>
  </si>
  <si>
    <t>(EURO)DOCSIS 2.x</t>
  </si>
  <si>
    <t>(EURO)DOCSIS 3.x</t>
  </si>
  <si>
    <t>10 Mb/s Ethernet</t>
  </si>
  <si>
    <t>100 Mb/s Fast Ethernet</t>
  </si>
  <si>
    <t>1 Gigabit Ethernet</t>
  </si>
  <si>
    <t>2,5 Gigabit Ethernet</t>
  </si>
  <si>
    <t>5 Gigabit Ethernet</t>
  </si>
  <si>
    <t>10 Gigabit Ethernet</t>
  </si>
  <si>
    <t>25 Gigabit Ethernet</t>
  </si>
  <si>
    <t>100 Gigabit Ethernet</t>
  </si>
  <si>
    <t>WiFi – 802.11a w paśmie 5GHz</t>
  </si>
  <si>
    <t>WiFi – 802.11b w paśmie 2.4GHz</t>
  </si>
  <si>
    <t>WiFi – 802.11g w paśmie 2.4GHz</t>
  </si>
  <si>
    <t>WiFi – 802.11n w paśmie 2.4GHz</t>
  </si>
  <si>
    <t>WiFi – 802.11n w paśmie 5GHz</t>
  </si>
  <si>
    <t>WiFi – 802.11ac w paśmie 5GHz</t>
  </si>
  <si>
    <t>WiFi – 802.11ax w paśmie 2.4GHz</t>
  </si>
  <si>
    <t>WiFi – 802.11ax w paśmie 5GHz</t>
  </si>
  <si>
    <t>WiFi – 802.11ax w paśmie 6GHz</t>
  </si>
  <si>
    <t>WiFi – 802.11ad w paśmie 60GHz</t>
  </si>
  <si>
    <t>WiMAX</t>
  </si>
  <si>
    <t>LMDS</t>
  </si>
  <si>
    <t>radiolinia</t>
  </si>
  <si>
    <t>CWDM</t>
  </si>
  <si>
    <t>DWDM</t>
  </si>
  <si>
    <t>SDH/PDH</t>
  </si>
  <si>
    <t>EPON</t>
  </si>
  <si>
    <t>10G-EPON</t>
  </si>
  <si>
    <t>NGPON1 (XGPON)</t>
  </si>
  <si>
    <t>NGPON2 (XGPON)</t>
  </si>
  <si>
    <t>XGSPON</t>
  </si>
  <si>
    <t>25G PON</t>
  </si>
  <si>
    <t>MoCA</t>
  </si>
  <si>
    <t>CoaxData</t>
  </si>
  <si>
    <t>EoC</t>
  </si>
  <si>
    <t xml:space="preserve">Identyfikator podmiotu obcego </t>
  </si>
  <si>
    <t xml:space="preserve">Nazwa podmiotu obcego </t>
  </si>
  <si>
    <t>NIP</t>
  </si>
  <si>
    <t>RPT</t>
  </si>
  <si>
    <t>Województwo</t>
  </si>
  <si>
    <t>Powiat</t>
  </si>
  <si>
    <t>Gmina</t>
  </si>
  <si>
    <t>Kod TERC</t>
  </si>
  <si>
    <t>Miejscowość</t>
  </si>
  <si>
    <t>Kod SIMC</t>
  </si>
  <si>
    <t>Ulica</t>
  </si>
  <si>
    <t>Kod ULIC</t>
  </si>
  <si>
    <t>Numer porządkowy</t>
  </si>
  <si>
    <t>Kod pocztowy – PNA</t>
  </si>
  <si>
    <t>REGON</t>
  </si>
  <si>
    <t>Radiolinia</t>
  </si>
  <si>
    <t xml:space="preserve">WiFi </t>
  </si>
  <si>
    <t>Technologie dostępowe</t>
  </si>
  <si>
    <t>System transmisyjny dla medium radiowego</t>
  </si>
  <si>
    <t>Kod roboczy przepustowości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</si>
</sst>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7" tint="0.79998168889431442"/>
      <name val="Calibri"/>
      <family val="2"/>
      <charset val="238"/>
      <scheme val="minor"/>
    </font>
    <font>
      <b/>
      <sz val="11"/>
      <color theme="2" tint="-0.74999237037263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9" tint="-0.249977111117893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1" tint="0.79998168889431442"/>
        <bgColor theme="4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0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theme="6" tint="0.79998168889431442"/>
      </patternFill>
    </fill>
    <fill>
      <patternFill patternType="solid">
        <fgColor rgb="FFFF0000"/>
        <bgColor theme="6" tint="0.5999938962981048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9" borderId="4" applyNumberFormat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1" fillId="4" borderId="1" xfId="0" applyFont="1" applyFill="1" applyBorder="1" applyAlignment="1">
      <alignment horizontal="center" textRotation="90"/>
    </xf>
    <xf numFmtId="0" fontId="0" fillId="3" borderId="3" xfId="0" applyNumberFormat="1" applyFont="1" applyFill="1" applyBorder="1"/>
    <xf numFmtId="0" fontId="0" fillId="0" borderId="0" xfId="0" applyNumberFormat="1"/>
    <xf numFmtId="0" fontId="2" fillId="2" borderId="2" xfId="0" applyFont="1" applyFill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5" fillId="8" borderId="0" xfId="0" applyFont="1" applyFill="1" applyBorder="1" applyAlignment="1">
      <alignment vertical="center"/>
    </xf>
    <xf numFmtId="49" fontId="5" fillId="8" borderId="0" xfId="0" applyNumberFormat="1" applyFont="1" applyFill="1" applyBorder="1" applyAlignment="1">
      <alignment vertical="center" wrapText="1"/>
    </xf>
    <xf numFmtId="0" fontId="0" fillId="10" borderId="0" xfId="0" applyFill="1" applyBorder="1"/>
    <xf numFmtId="0" fontId="6" fillId="11" borderId="0" xfId="0" applyFont="1" applyFill="1" applyBorder="1" applyAlignment="1">
      <alignment vertical="center"/>
    </xf>
    <xf numFmtId="49" fontId="6" fillId="11" borderId="0" xfId="0" applyNumberFormat="1" applyFont="1" applyFill="1" applyBorder="1" applyAlignment="1">
      <alignment vertical="center" wrapText="1"/>
    </xf>
    <xf numFmtId="0" fontId="6" fillId="10" borderId="0" xfId="0" applyNumberFormat="1" applyFont="1" applyFill="1" applyBorder="1" applyAlignment="1">
      <alignment vertical="center" wrapText="1"/>
    </xf>
    <xf numFmtId="0" fontId="6" fillId="10" borderId="0" xfId="0" applyFont="1" applyFill="1" applyBorder="1" applyAlignment="1">
      <alignment vertical="center"/>
    </xf>
    <xf numFmtId="49" fontId="6" fillId="10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textRotation="90"/>
    </xf>
    <xf numFmtId="0" fontId="0" fillId="3" borderId="0" xfId="0" applyNumberFormat="1" applyFont="1" applyFill="1" applyBorder="1"/>
    <xf numFmtId="0" fontId="0" fillId="7" borderId="0" xfId="0" applyNumberFormat="1" applyFont="1" applyFill="1" applyBorder="1"/>
    <xf numFmtId="0" fontId="3" fillId="5" borderId="0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13" borderId="0" xfId="0" applyFill="1" applyBorder="1"/>
    <xf numFmtId="0" fontId="0" fillId="13" borderId="0" xfId="0" applyFill="1" applyBorder="1" applyAlignment="1">
      <alignment horizontal="center"/>
    </xf>
    <xf numFmtId="0" fontId="0" fillId="12" borderId="0" xfId="0" applyFill="1" applyBorder="1"/>
    <xf numFmtId="0" fontId="8" fillId="9" borderId="0" xfId="1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9" fillId="14" borderId="0" xfId="0" applyFont="1" applyFill="1" applyBorder="1" applyAlignment="1">
      <alignment horizontal="center" textRotation="90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NumberFormat="1" applyAlignment="1">
      <alignment horizontal="center"/>
    </xf>
    <xf numFmtId="0" fontId="0" fillId="15" borderId="0" xfId="0" applyNumberFormat="1" applyFont="1" applyFill="1" applyBorder="1"/>
  </cellXfs>
  <cellStyles count="2">
    <cellStyle name="Normalny" xfId="0" builtinId="0"/>
    <cellStyle name="Obliczenia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UKE_3">
      <a:dk1>
        <a:srgbClr val="4A4A49"/>
      </a:dk1>
      <a:lt1>
        <a:srgbClr val="779BE5"/>
      </a:lt1>
      <a:dk2>
        <a:srgbClr val="31418D"/>
      </a:dk2>
      <a:lt2>
        <a:srgbClr val="DADADA"/>
      </a:lt2>
      <a:accent1>
        <a:srgbClr val="243069"/>
      </a:accent1>
      <a:accent2>
        <a:srgbClr val="373736"/>
      </a:accent2>
      <a:accent3>
        <a:srgbClr val="C7D540"/>
      </a:accent3>
      <a:accent4>
        <a:srgbClr val="929291"/>
      </a:accent4>
      <a:accent5>
        <a:srgbClr val="1B4292"/>
      </a:accent5>
      <a:accent6>
        <a:srgbClr val="DDE58C"/>
      </a:accent6>
      <a:hlink>
        <a:srgbClr val="243069"/>
      </a:hlink>
      <a:folHlink>
        <a:srgbClr val="A0AADD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-0.499984740745262"/>
  </sheetPr>
  <dimension ref="B1:M53"/>
  <sheetViews>
    <sheetView zoomScale="72" zoomScaleNormal="72" workbookViewId="0">
      <selection activeCell="H39" sqref="H39"/>
    </sheetView>
  </sheetViews>
  <sheetFormatPr defaultRowHeight="15" x14ac:dyDescent="0.25"/>
  <cols>
    <col min="1" max="1" width="3.5703125" customWidth="1"/>
    <col min="2" max="2" width="58.140625" customWidth="1"/>
    <col min="3" max="3" width="2.7109375" customWidth="1"/>
    <col min="4" max="4" width="15.28515625" bestFit="1" customWidth="1"/>
    <col min="5" max="6" width="8.7109375" bestFit="1" customWidth="1"/>
    <col min="7" max="7" width="3" customWidth="1"/>
    <col min="8" max="8" width="23.7109375" bestFit="1" customWidth="1"/>
    <col min="11" max="11" width="2.85546875" customWidth="1"/>
    <col min="12" max="12" width="71.42578125" bestFit="1" customWidth="1"/>
    <col min="13" max="13" width="4.7109375" style="30" customWidth="1"/>
  </cols>
  <sheetData>
    <row r="1" spans="2:13" ht="38.25" x14ac:dyDescent="0.25">
      <c r="B1" s="8" t="s">
        <v>221</v>
      </c>
      <c r="D1" s="8" t="s">
        <v>76</v>
      </c>
      <c r="E1" s="9" t="s">
        <v>77</v>
      </c>
      <c r="F1" s="9" t="s">
        <v>144</v>
      </c>
      <c r="H1" s="8" t="s">
        <v>156</v>
      </c>
      <c r="I1" s="8"/>
      <c r="J1" s="8"/>
    </row>
    <row r="2" spans="2:13" x14ac:dyDescent="0.25">
      <c r="B2" s="11" t="s">
        <v>161</v>
      </c>
      <c r="D2" s="11" t="s">
        <v>78</v>
      </c>
      <c r="E2" s="12" t="s">
        <v>79</v>
      </c>
      <c r="F2" s="13">
        <f>VALUE(LEFT(D2,FIND(" ",D2,1)))</f>
        <v>2</v>
      </c>
      <c r="H2" s="10" t="s">
        <v>145</v>
      </c>
      <c r="I2" s="10">
        <v>1024</v>
      </c>
      <c r="J2" s="10">
        <v>0</v>
      </c>
      <c r="L2" s="18" t="s">
        <v>24</v>
      </c>
      <c r="M2" s="31"/>
    </row>
    <row r="3" spans="2:13" x14ac:dyDescent="0.25">
      <c r="B3" s="11" t="s">
        <v>162</v>
      </c>
      <c r="D3" s="14" t="s">
        <v>80</v>
      </c>
      <c r="E3" s="15" t="s">
        <v>81</v>
      </c>
      <c r="F3" s="13">
        <f t="shared" ref="F3:F30" si="0">VALUE(LEFT(D3,FIND(" ",D3,1)))</f>
        <v>10</v>
      </c>
      <c r="H3" s="10" t="s">
        <v>146</v>
      </c>
      <c r="I3" s="10">
        <v>512</v>
      </c>
      <c r="J3" s="10">
        <v>1</v>
      </c>
      <c r="L3" s="18" t="s">
        <v>160</v>
      </c>
      <c r="M3" s="31"/>
    </row>
    <row r="4" spans="2:13" x14ac:dyDescent="0.25">
      <c r="B4" s="11" t="s">
        <v>163</v>
      </c>
      <c r="D4" s="11" t="s">
        <v>82</v>
      </c>
      <c r="E4" s="12" t="s">
        <v>83</v>
      </c>
      <c r="F4" s="13">
        <f t="shared" si="0"/>
        <v>20</v>
      </c>
      <c r="H4" s="10" t="s">
        <v>147</v>
      </c>
      <c r="I4" s="10">
        <v>256</v>
      </c>
      <c r="J4" s="10">
        <v>1.5</v>
      </c>
    </row>
    <row r="5" spans="2:13" x14ac:dyDescent="0.25">
      <c r="B5" s="11" t="s">
        <v>164</v>
      </c>
      <c r="D5" s="14" t="s">
        <v>84</v>
      </c>
      <c r="E5" s="15" t="s">
        <v>85</v>
      </c>
      <c r="F5" s="13">
        <f t="shared" si="0"/>
        <v>30</v>
      </c>
      <c r="H5" s="10" t="s">
        <v>148</v>
      </c>
      <c r="I5" s="10">
        <v>128</v>
      </c>
      <c r="J5" s="10">
        <v>2</v>
      </c>
    </row>
    <row r="6" spans="2:13" x14ac:dyDescent="0.25">
      <c r="B6" s="11" t="s">
        <v>165</v>
      </c>
      <c r="D6" s="11" t="s">
        <v>86</v>
      </c>
      <c r="E6" s="12" t="s">
        <v>87</v>
      </c>
      <c r="F6" s="13">
        <f t="shared" si="0"/>
        <v>40</v>
      </c>
      <c r="H6" s="10" t="s">
        <v>149</v>
      </c>
      <c r="I6" s="10">
        <v>64</v>
      </c>
      <c r="J6" s="10">
        <v>10</v>
      </c>
    </row>
    <row r="7" spans="2:13" x14ac:dyDescent="0.25">
      <c r="B7" s="11" t="s">
        <v>166</v>
      </c>
      <c r="D7" s="14" t="s">
        <v>88</v>
      </c>
      <c r="E7" s="15" t="s">
        <v>89</v>
      </c>
      <c r="F7" s="13">
        <f t="shared" si="0"/>
        <v>50</v>
      </c>
      <c r="H7" s="10" t="s">
        <v>150</v>
      </c>
      <c r="I7" s="10">
        <v>32</v>
      </c>
      <c r="J7" s="10">
        <v>15</v>
      </c>
    </row>
    <row r="8" spans="2:13" x14ac:dyDescent="0.25">
      <c r="B8" s="11" t="s">
        <v>167</v>
      </c>
      <c r="D8" s="11" t="s">
        <v>90</v>
      </c>
      <c r="E8" s="12" t="s">
        <v>91</v>
      </c>
      <c r="F8" s="13">
        <f t="shared" si="0"/>
        <v>60</v>
      </c>
      <c r="H8" s="10" t="s">
        <v>151</v>
      </c>
      <c r="I8" s="10">
        <v>16</v>
      </c>
      <c r="J8" s="10">
        <v>25</v>
      </c>
    </row>
    <row r="9" spans="2:13" x14ac:dyDescent="0.25">
      <c r="B9" s="11" t="s">
        <v>168</v>
      </c>
      <c r="D9" s="14" t="s">
        <v>92</v>
      </c>
      <c r="E9" s="15" t="s">
        <v>93</v>
      </c>
      <c r="F9" s="13">
        <f t="shared" si="0"/>
        <v>70</v>
      </c>
      <c r="H9" s="10" t="s">
        <v>152</v>
      </c>
      <c r="I9" s="10">
        <v>8</v>
      </c>
      <c r="J9" s="10">
        <v>30</v>
      </c>
    </row>
    <row r="10" spans="2:13" x14ac:dyDescent="0.25">
      <c r="B10" s="11" t="s">
        <v>169</v>
      </c>
      <c r="D10" s="11" t="s">
        <v>94</v>
      </c>
      <c r="E10" s="12" t="s">
        <v>95</v>
      </c>
      <c r="F10" s="13">
        <f t="shared" si="0"/>
        <v>80</v>
      </c>
      <c r="H10" s="10" t="s">
        <v>153</v>
      </c>
      <c r="I10" s="10">
        <v>4</v>
      </c>
      <c r="J10" s="10">
        <v>80</v>
      </c>
    </row>
    <row r="11" spans="2:13" x14ac:dyDescent="0.25">
      <c r="B11" s="11" t="s">
        <v>170</v>
      </c>
      <c r="D11" s="14" t="s">
        <v>96</v>
      </c>
      <c r="E11" s="15" t="s">
        <v>97</v>
      </c>
      <c r="F11" s="13">
        <f t="shared" si="0"/>
        <v>90</v>
      </c>
      <c r="H11" s="10" t="s">
        <v>154</v>
      </c>
      <c r="I11" s="10">
        <v>2</v>
      </c>
      <c r="J11" s="10">
        <v>100</v>
      </c>
    </row>
    <row r="12" spans="2:13" x14ac:dyDescent="0.25">
      <c r="B12" s="11" t="s">
        <v>171</v>
      </c>
      <c r="D12" s="11" t="s">
        <v>98</v>
      </c>
      <c r="E12" s="12" t="s">
        <v>25</v>
      </c>
      <c r="F12" s="13">
        <f t="shared" si="0"/>
        <v>100</v>
      </c>
      <c r="H12" s="10" t="s">
        <v>155</v>
      </c>
      <c r="I12" s="10">
        <v>1</v>
      </c>
      <c r="J12" s="10">
        <v>150</v>
      </c>
    </row>
    <row r="13" spans="2:13" x14ac:dyDescent="0.25">
      <c r="B13" s="11" t="s">
        <v>172</v>
      </c>
      <c r="D13" s="14" t="s">
        <v>99</v>
      </c>
      <c r="E13" s="15" t="s">
        <v>100</v>
      </c>
      <c r="F13" s="13">
        <f t="shared" si="0"/>
        <v>200</v>
      </c>
    </row>
    <row r="14" spans="2:13" x14ac:dyDescent="0.25">
      <c r="B14" s="11" t="s">
        <v>173</v>
      </c>
      <c r="D14" s="11" t="s">
        <v>101</v>
      </c>
      <c r="E14" s="12" t="s">
        <v>102</v>
      </c>
      <c r="F14" s="13">
        <f t="shared" si="0"/>
        <v>300</v>
      </c>
    </row>
    <row r="15" spans="2:13" x14ac:dyDescent="0.25">
      <c r="B15" s="11" t="s">
        <v>174</v>
      </c>
      <c r="D15" s="14" t="s">
        <v>103</v>
      </c>
      <c r="E15" s="15" t="s">
        <v>104</v>
      </c>
      <c r="F15" s="13">
        <f t="shared" si="0"/>
        <v>400</v>
      </c>
    </row>
    <row r="16" spans="2:13" x14ac:dyDescent="0.25">
      <c r="B16" s="11" t="s">
        <v>175</v>
      </c>
      <c r="D16" s="11" t="s">
        <v>105</v>
      </c>
      <c r="E16" s="12" t="s">
        <v>106</v>
      </c>
      <c r="F16" s="13">
        <f t="shared" si="0"/>
        <v>500</v>
      </c>
    </row>
    <row r="17" spans="2:6" x14ac:dyDescent="0.25">
      <c r="B17" s="11" t="s">
        <v>176</v>
      </c>
      <c r="D17" s="14" t="s">
        <v>107</v>
      </c>
      <c r="E17" s="15" t="s">
        <v>108</v>
      </c>
      <c r="F17" s="13">
        <f t="shared" si="0"/>
        <v>600</v>
      </c>
    </row>
    <row r="18" spans="2:6" x14ac:dyDescent="0.25">
      <c r="B18" s="11" t="s">
        <v>177</v>
      </c>
      <c r="D18" s="11" t="s">
        <v>109</v>
      </c>
      <c r="E18" s="12" t="s">
        <v>110</v>
      </c>
      <c r="F18" s="13">
        <f t="shared" si="0"/>
        <v>700</v>
      </c>
    </row>
    <row r="19" spans="2:6" x14ac:dyDescent="0.25">
      <c r="B19" s="11" t="s">
        <v>178</v>
      </c>
      <c r="D19" s="14" t="s">
        <v>111</v>
      </c>
      <c r="E19" s="15" t="s">
        <v>112</v>
      </c>
      <c r="F19" s="13">
        <f t="shared" si="0"/>
        <v>800</v>
      </c>
    </row>
    <row r="20" spans="2:6" x14ac:dyDescent="0.25">
      <c r="B20" s="11" t="s">
        <v>179</v>
      </c>
      <c r="D20" s="11" t="s">
        <v>113</v>
      </c>
      <c r="E20" s="12" t="s">
        <v>114</v>
      </c>
      <c r="F20" s="13">
        <f t="shared" si="0"/>
        <v>900</v>
      </c>
    </row>
    <row r="21" spans="2:6" x14ac:dyDescent="0.25">
      <c r="B21" s="11" t="s">
        <v>180</v>
      </c>
      <c r="D21" s="14" t="s">
        <v>115</v>
      </c>
      <c r="E21" s="15" t="s">
        <v>116</v>
      </c>
      <c r="F21" s="13">
        <f t="shared" si="0"/>
        <v>1000</v>
      </c>
    </row>
    <row r="22" spans="2:6" x14ac:dyDescent="0.25">
      <c r="B22" s="11" t="s">
        <v>181</v>
      </c>
      <c r="D22" s="11" t="s">
        <v>117</v>
      </c>
      <c r="E22" s="12" t="s">
        <v>118</v>
      </c>
      <c r="F22" s="13">
        <f t="shared" si="0"/>
        <v>2000</v>
      </c>
    </row>
    <row r="23" spans="2:6" x14ac:dyDescent="0.25">
      <c r="B23" s="11" t="s">
        <v>182</v>
      </c>
      <c r="D23" s="14" t="s">
        <v>119</v>
      </c>
      <c r="E23" s="15" t="s">
        <v>120</v>
      </c>
      <c r="F23" s="13">
        <f t="shared" si="0"/>
        <v>3000</v>
      </c>
    </row>
    <row r="24" spans="2:6" x14ac:dyDescent="0.25">
      <c r="B24" s="11" t="s">
        <v>183</v>
      </c>
      <c r="D24" s="11" t="s">
        <v>121</v>
      </c>
      <c r="E24" s="12" t="s">
        <v>122</v>
      </c>
      <c r="F24" s="13">
        <f t="shared" si="0"/>
        <v>4000</v>
      </c>
    </row>
    <row r="25" spans="2:6" x14ac:dyDescent="0.25">
      <c r="B25" s="11" t="s">
        <v>184</v>
      </c>
      <c r="D25" s="14" t="s">
        <v>123</v>
      </c>
      <c r="E25" s="15" t="s">
        <v>124</v>
      </c>
      <c r="F25" s="13">
        <f t="shared" si="0"/>
        <v>5000</v>
      </c>
    </row>
    <row r="26" spans="2:6" x14ac:dyDescent="0.25">
      <c r="B26" s="11" t="s">
        <v>185</v>
      </c>
      <c r="D26" s="11" t="s">
        <v>125</v>
      </c>
      <c r="E26" s="12" t="s">
        <v>126</v>
      </c>
      <c r="F26" s="13">
        <f t="shared" si="0"/>
        <v>6000</v>
      </c>
    </row>
    <row r="27" spans="2:6" x14ac:dyDescent="0.25">
      <c r="B27" s="11" t="s">
        <v>186</v>
      </c>
      <c r="D27" s="14" t="s">
        <v>127</v>
      </c>
      <c r="E27" s="15" t="s">
        <v>128</v>
      </c>
      <c r="F27" s="13">
        <f t="shared" si="0"/>
        <v>7000</v>
      </c>
    </row>
    <row r="28" spans="2:6" x14ac:dyDescent="0.25">
      <c r="B28" s="11" t="s">
        <v>187</v>
      </c>
      <c r="D28" s="11" t="s">
        <v>129</v>
      </c>
      <c r="E28" s="12" t="s">
        <v>130</v>
      </c>
      <c r="F28" s="13">
        <f t="shared" si="0"/>
        <v>8000</v>
      </c>
    </row>
    <row r="29" spans="2:6" x14ac:dyDescent="0.25">
      <c r="B29" s="11" t="s">
        <v>188</v>
      </c>
      <c r="D29" s="14" t="s">
        <v>131</v>
      </c>
      <c r="E29" s="15" t="s">
        <v>132</v>
      </c>
      <c r="F29" s="13">
        <f t="shared" si="0"/>
        <v>9000</v>
      </c>
    </row>
    <row r="30" spans="2:6" x14ac:dyDescent="0.25">
      <c r="B30" s="11" t="s">
        <v>189</v>
      </c>
      <c r="D30" s="11" t="s">
        <v>133</v>
      </c>
      <c r="E30" s="12" t="s">
        <v>134</v>
      </c>
      <c r="F30" s="13">
        <f t="shared" si="0"/>
        <v>10000</v>
      </c>
    </row>
    <row r="31" spans="2:6" x14ac:dyDescent="0.25">
      <c r="B31" s="11" t="s">
        <v>190</v>
      </c>
    </row>
    <row r="32" spans="2:6" x14ac:dyDescent="0.25">
      <c r="B32" s="11" t="s">
        <v>191</v>
      </c>
    </row>
    <row r="33" spans="2:2" x14ac:dyDescent="0.25">
      <c r="B33" s="11" t="s">
        <v>192</v>
      </c>
    </row>
    <row r="34" spans="2:2" x14ac:dyDescent="0.25">
      <c r="B34" s="11" t="s">
        <v>193</v>
      </c>
    </row>
    <row r="35" spans="2:2" x14ac:dyDescent="0.25">
      <c r="B35" s="11" t="s">
        <v>194</v>
      </c>
    </row>
    <row r="36" spans="2:2" x14ac:dyDescent="0.25">
      <c r="B36" s="11" t="s">
        <v>195</v>
      </c>
    </row>
    <row r="37" spans="2:2" x14ac:dyDescent="0.25">
      <c r="B37" s="11" t="s">
        <v>196</v>
      </c>
    </row>
    <row r="38" spans="2:2" x14ac:dyDescent="0.25">
      <c r="B38" s="11" t="s">
        <v>1</v>
      </c>
    </row>
    <row r="39" spans="2:2" x14ac:dyDescent="0.25">
      <c r="B39" s="11" t="s">
        <v>197</v>
      </c>
    </row>
    <row r="40" spans="2:2" x14ac:dyDescent="0.25">
      <c r="B40" s="11" t="s">
        <v>198</v>
      </c>
    </row>
    <row r="41" spans="2:2" x14ac:dyDescent="0.25">
      <c r="B41" s="11" t="s">
        <v>199</v>
      </c>
    </row>
    <row r="42" spans="2:2" x14ac:dyDescent="0.25">
      <c r="B42" s="11" t="s">
        <v>200</v>
      </c>
    </row>
    <row r="43" spans="2:2" x14ac:dyDescent="0.25">
      <c r="B43" s="11" t="s">
        <v>201</v>
      </c>
    </row>
    <row r="44" spans="2:2" x14ac:dyDescent="0.25">
      <c r="B44" s="11" t="s">
        <v>202</v>
      </c>
    </row>
    <row r="45" spans="2:2" x14ac:dyDescent="0.25">
      <c r="B45" s="11" t="s">
        <v>203</v>
      </c>
    </row>
    <row r="46" spans="2:2" x14ac:dyDescent="0.25">
      <c r="B46" s="11"/>
    </row>
    <row r="48" spans="2:2" x14ac:dyDescent="0.25">
      <c r="B48" s="8" t="s">
        <v>222</v>
      </c>
    </row>
    <row r="49" spans="2:2" x14ac:dyDescent="0.25">
      <c r="B49" s="11" t="s">
        <v>219</v>
      </c>
    </row>
    <row r="50" spans="2:2" x14ac:dyDescent="0.25">
      <c r="B50" s="11" t="s">
        <v>220</v>
      </c>
    </row>
    <row r="51" spans="2:2" x14ac:dyDescent="0.25">
      <c r="B51" s="11" t="s">
        <v>189</v>
      </c>
    </row>
    <row r="52" spans="2:2" x14ac:dyDescent="0.25">
      <c r="B52" s="11" t="s">
        <v>190</v>
      </c>
    </row>
    <row r="53" spans="2:2" x14ac:dyDescent="0.25">
      <c r="B53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0.39997558519241921"/>
  </sheetPr>
  <dimension ref="A1:O1"/>
  <sheetViews>
    <sheetView workbookViewId="0">
      <selection activeCell="A2" sqref="A2:O2"/>
    </sheetView>
  </sheetViews>
  <sheetFormatPr defaultRowHeight="15" x14ac:dyDescent="0.25"/>
  <cols>
    <col min="1" max="1" width="4.85546875" bestFit="1" customWidth="1"/>
    <col min="3" max="3" width="11" bestFit="1" customWidth="1"/>
    <col min="5" max="5" width="5" bestFit="1" customWidth="1"/>
    <col min="6" max="6" width="13.5703125" bestFit="1" customWidth="1"/>
    <col min="7" max="8" width="7.42578125" bestFit="1" customWidth="1"/>
    <col min="9" max="9" width="8" bestFit="1" customWidth="1"/>
    <col min="10" max="10" width="7.42578125" bestFit="1" customWidth="1"/>
    <col min="11" max="11" width="8" bestFit="1" customWidth="1"/>
    <col min="12" max="12" width="20.85546875" bestFit="1" customWidth="1"/>
    <col min="13" max="13" width="6" bestFit="1" customWidth="1"/>
    <col min="14" max="14" width="3.5703125" bestFit="1" customWidth="1"/>
    <col min="15" max="15" width="6.7109375" bestFit="1" customWidth="1"/>
  </cols>
  <sheetData>
    <row r="1" spans="1:15" s="7" customFormat="1" ht="156" x14ac:dyDescent="0.25">
      <c r="A1" s="3" t="s">
        <v>204</v>
      </c>
      <c r="B1" s="3" t="s">
        <v>205</v>
      </c>
      <c r="C1" s="3" t="s">
        <v>206</v>
      </c>
      <c r="D1" s="3" t="s">
        <v>218</v>
      </c>
      <c r="E1" s="3" t="s">
        <v>207</v>
      </c>
      <c r="F1" s="3" t="s">
        <v>208</v>
      </c>
      <c r="G1" s="3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C60"/>
  <sheetViews>
    <sheetView workbookViewId="0">
      <selection activeCell="A2" sqref="A2:AB60"/>
    </sheetView>
  </sheetViews>
  <sheetFormatPr defaultRowHeight="15" x14ac:dyDescent="0.25"/>
  <cols>
    <col min="1" max="1" width="8" bestFit="1" customWidth="1"/>
    <col min="2" max="2" width="31.42578125" bestFit="1" customWidth="1"/>
    <col min="3" max="3" width="46.28515625" bestFit="1" customWidth="1"/>
    <col min="4" max="4" width="4.85546875" bestFit="1" customWidth="1"/>
    <col min="5" max="5" width="4.140625" bestFit="1" customWidth="1"/>
    <col min="6" max="6" width="13.5703125" bestFit="1" customWidth="1"/>
    <col min="7" max="7" width="7.140625" bestFit="1" customWidth="1"/>
    <col min="8" max="8" width="9.140625" bestFit="1" customWidth="1"/>
    <col min="9" max="9" width="8" bestFit="1" customWidth="1"/>
    <col min="10" max="10" width="8.85546875" bestFit="1" customWidth="1"/>
    <col min="11" max="11" width="8" bestFit="1" customWidth="1"/>
    <col min="12" max="12" width="11" bestFit="1" customWidth="1"/>
    <col min="13" max="13" width="6" bestFit="1" customWidth="1"/>
    <col min="14" max="14" width="5" bestFit="1" customWidth="1"/>
    <col min="15" max="15" width="3.7109375" bestFit="1" customWidth="1"/>
    <col min="16" max="17" width="9.5703125" bestFit="1" customWidth="1"/>
    <col min="18" max="18" width="15.28515625" bestFit="1" customWidth="1"/>
    <col min="19" max="19" width="6.28515625" bestFit="1" customWidth="1"/>
    <col min="20" max="22" width="4.140625" bestFit="1" customWidth="1"/>
    <col min="23" max="23" width="4" bestFit="1" customWidth="1"/>
    <col min="24" max="25" width="4.140625" bestFit="1" customWidth="1"/>
    <col min="26" max="26" width="3.7109375" bestFit="1" customWidth="1"/>
    <col min="27" max="27" width="4" bestFit="1" customWidth="1"/>
    <col min="28" max="28" width="3.7109375" bestFit="1" customWidth="1"/>
  </cols>
  <sheetData>
    <row r="1" spans="1:29" s="2" customFormat="1" ht="159.75" x14ac:dyDescent="0.25">
      <c r="A1" s="3" t="s">
        <v>26</v>
      </c>
      <c r="B1" s="3" t="s">
        <v>56</v>
      </c>
      <c r="C1" s="3" t="s">
        <v>75</v>
      </c>
      <c r="D1" s="3" t="s">
        <v>142</v>
      </c>
      <c r="E1" s="3" t="s">
        <v>57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74</v>
      </c>
      <c r="P1" s="3" t="s">
        <v>71</v>
      </c>
      <c r="Q1" s="3" t="s">
        <v>72</v>
      </c>
      <c r="R1" s="3" t="s">
        <v>58</v>
      </c>
      <c r="S1" s="3" t="s">
        <v>59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73</v>
      </c>
      <c r="AA1" s="3" t="s">
        <v>60</v>
      </c>
      <c r="AB1" s="3" t="s">
        <v>61</v>
      </c>
    </row>
    <row r="2" spans="1:29" x14ac:dyDescent="0.25">
      <c r="AC2" t="s">
        <v>143</v>
      </c>
    </row>
    <row r="3" spans="1:29" x14ac:dyDescent="0.25">
      <c r="AC3" t="s">
        <v>143</v>
      </c>
    </row>
    <row r="4" spans="1:29" x14ac:dyDescent="0.25">
      <c r="AC4" t="s">
        <v>143</v>
      </c>
    </row>
    <row r="5" spans="1:29" x14ac:dyDescent="0.25">
      <c r="AC5" t="s">
        <v>143</v>
      </c>
    </row>
    <row r="6" spans="1:29" x14ac:dyDescent="0.25">
      <c r="AC6" t="s">
        <v>143</v>
      </c>
    </row>
    <row r="7" spans="1:29" x14ac:dyDescent="0.25">
      <c r="AC7" t="s">
        <v>143</v>
      </c>
    </row>
    <row r="8" spans="1:29" x14ac:dyDescent="0.25">
      <c r="AC8" t="s">
        <v>143</v>
      </c>
    </row>
    <row r="9" spans="1:29" x14ac:dyDescent="0.25">
      <c r="AC9" t="s">
        <v>143</v>
      </c>
    </row>
    <row r="10" spans="1:29" x14ac:dyDescent="0.25">
      <c r="AC10" t="s">
        <v>143</v>
      </c>
    </row>
    <row r="11" spans="1:29" x14ac:dyDescent="0.25">
      <c r="AC11" t="s">
        <v>143</v>
      </c>
    </row>
    <row r="12" spans="1:29" x14ac:dyDescent="0.25">
      <c r="AC12" t="s">
        <v>143</v>
      </c>
    </row>
    <row r="13" spans="1:29" x14ac:dyDescent="0.25">
      <c r="AC13" t="s">
        <v>143</v>
      </c>
    </row>
    <row r="14" spans="1:29" x14ac:dyDescent="0.25">
      <c r="AC14" t="s">
        <v>143</v>
      </c>
    </row>
    <row r="15" spans="1:29" x14ac:dyDescent="0.25">
      <c r="AC15" t="s">
        <v>143</v>
      </c>
    </row>
    <row r="16" spans="1:29" x14ac:dyDescent="0.25">
      <c r="AC16" t="s">
        <v>143</v>
      </c>
    </row>
    <row r="17" spans="29:29" x14ac:dyDescent="0.25">
      <c r="AC17" t="s">
        <v>143</v>
      </c>
    </row>
    <row r="18" spans="29:29" x14ac:dyDescent="0.25">
      <c r="AC18" t="s">
        <v>143</v>
      </c>
    </row>
    <row r="19" spans="29:29" x14ac:dyDescent="0.25">
      <c r="AC19" t="s">
        <v>143</v>
      </c>
    </row>
    <row r="20" spans="29:29" x14ac:dyDescent="0.25">
      <c r="AC20" t="s">
        <v>143</v>
      </c>
    </row>
    <row r="21" spans="29:29" x14ac:dyDescent="0.25">
      <c r="AC21" t="s">
        <v>143</v>
      </c>
    </row>
    <row r="22" spans="29:29" x14ac:dyDescent="0.25">
      <c r="AC22" t="s">
        <v>143</v>
      </c>
    </row>
    <row r="23" spans="29:29" x14ac:dyDescent="0.25">
      <c r="AC23" t="s">
        <v>143</v>
      </c>
    </row>
    <row r="24" spans="29:29" x14ac:dyDescent="0.25">
      <c r="AC24" t="s">
        <v>143</v>
      </c>
    </row>
    <row r="25" spans="29:29" x14ac:dyDescent="0.25">
      <c r="AC25" t="s">
        <v>143</v>
      </c>
    </row>
    <row r="26" spans="29:29" x14ac:dyDescent="0.25">
      <c r="AC26" t="s">
        <v>143</v>
      </c>
    </row>
    <row r="27" spans="29:29" x14ac:dyDescent="0.25">
      <c r="AC27" t="s">
        <v>143</v>
      </c>
    </row>
    <row r="28" spans="29:29" x14ac:dyDescent="0.25">
      <c r="AC28" t="s">
        <v>143</v>
      </c>
    </row>
    <row r="29" spans="29:29" x14ac:dyDescent="0.25">
      <c r="AC29" t="s">
        <v>143</v>
      </c>
    </row>
    <row r="30" spans="29:29" x14ac:dyDescent="0.25">
      <c r="AC30" t="s">
        <v>143</v>
      </c>
    </row>
    <row r="31" spans="29:29" x14ac:dyDescent="0.25">
      <c r="AC31" t="s">
        <v>143</v>
      </c>
    </row>
    <row r="32" spans="29:29" x14ac:dyDescent="0.25">
      <c r="AC32" t="s">
        <v>143</v>
      </c>
    </row>
    <row r="33" spans="29:29" x14ac:dyDescent="0.25">
      <c r="AC33" t="s">
        <v>143</v>
      </c>
    </row>
    <row r="34" spans="29:29" x14ac:dyDescent="0.25">
      <c r="AC34" t="s">
        <v>143</v>
      </c>
    </row>
    <row r="35" spans="29:29" x14ac:dyDescent="0.25">
      <c r="AC35" t="s">
        <v>143</v>
      </c>
    </row>
    <row r="36" spans="29:29" x14ac:dyDescent="0.25">
      <c r="AC36" t="s">
        <v>143</v>
      </c>
    </row>
    <row r="37" spans="29:29" x14ac:dyDescent="0.25">
      <c r="AC37" t="s">
        <v>143</v>
      </c>
    </row>
    <row r="38" spans="29:29" x14ac:dyDescent="0.25">
      <c r="AC38" t="s">
        <v>143</v>
      </c>
    </row>
    <row r="39" spans="29:29" x14ac:dyDescent="0.25">
      <c r="AC39" t="s">
        <v>143</v>
      </c>
    </row>
    <row r="40" spans="29:29" x14ac:dyDescent="0.25">
      <c r="AC40" t="s">
        <v>143</v>
      </c>
    </row>
    <row r="41" spans="29:29" x14ac:dyDescent="0.25">
      <c r="AC41" t="s">
        <v>143</v>
      </c>
    </row>
    <row r="42" spans="29:29" x14ac:dyDescent="0.25">
      <c r="AC42" t="s">
        <v>143</v>
      </c>
    </row>
    <row r="43" spans="29:29" x14ac:dyDescent="0.25">
      <c r="AC43" t="s">
        <v>143</v>
      </c>
    </row>
    <row r="44" spans="29:29" x14ac:dyDescent="0.25">
      <c r="AC44" t="s">
        <v>143</v>
      </c>
    </row>
    <row r="45" spans="29:29" x14ac:dyDescent="0.25">
      <c r="AC45" t="s">
        <v>143</v>
      </c>
    </row>
    <row r="46" spans="29:29" x14ac:dyDescent="0.25">
      <c r="AC46" t="s">
        <v>143</v>
      </c>
    </row>
    <row r="47" spans="29:29" x14ac:dyDescent="0.25">
      <c r="AC47" t="s">
        <v>143</v>
      </c>
    </row>
    <row r="48" spans="29:29" x14ac:dyDescent="0.25">
      <c r="AC48" t="s">
        <v>143</v>
      </c>
    </row>
    <row r="49" spans="29:29" x14ac:dyDescent="0.25">
      <c r="AC49" t="s">
        <v>143</v>
      </c>
    </row>
    <row r="50" spans="29:29" x14ac:dyDescent="0.25">
      <c r="AC50" t="s">
        <v>143</v>
      </c>
    </row>
    <row r="51" spans="29:29" x14ac:dyDescent="0.25">
      <c r="AC51" t="s">
        <v>143</v>
      </c>
    </row>
    <row r="52" spans="29:29" x14ac:dyDescent="0.25">
      <c r="AC52" t="s">
        <v>143</v>
      </c>
    </row>
    <row r="53" spans="29:29" x14ac:dyDescent="0.25">
      <c r="AC53" t="s">
        <v>143</v>
      </c>
    </row>
    <row r="54" spans="29:29" x14ac:dyDescent="0.25">
      <c r="AC54" t="s">
        <v>143</v>
      </c>
    </row>
    <row r="55" spans="29:29" x14ac:dyDescent="0.25">
      <c r="AC55" t="s">
        <v>143</v>
      </c>
    </row>
    <row r="56" spans="29:29" x14ac:dyDescent="0.25">
      <c r="AC56" t="s">
        <v>143</v>
      </c>
    </row>
    <row r="57" spans="29:29" x14ac:dyDescent="0.25">
      <c r="AC57" t="s">
        <v>143</v>
      </c>
    </row>
    <row r="58" spans="29:29" x14ac:dyDescent="0.25">
      <c r="AC58" t="s">
        <v>143</v>
      </c>
    </row>
    <row r="59" spans="29:29" x14ac:dyDescent="0.25">
      <c r="AC59" t="s">
        <v>143</v>
      </c>
    </row>
    <row r="60" spans="29:29" x14ac:dyDescent="0.25">
      <c r="AC60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G60"/>
  <sheetViews>
    <sheetView workbookViewId="0">
      <selection activeCell="A2" sqref="A2:AE60"/>
    </sheetView>
  </sheetViews>
  <sheetFormatPr defaultRowHeight="15" x14ac:dyDescent="0.25"/>
  <cols>
    <col min="1" max="1" width="16.140625" bestFit="1" customWidth="1"/>
    <col min="2" max="2" width="8" bestFit="1" customWidth="1"/>
    <col min="3" max="5" width="4.140625" bestFit="1" customWidth="1"/>
    <col min="6" max="6" width="4" bestFit="1" customWidth="1"/>
    <col min="7" max="8" width="4.140625" bestFit="1" customWidth="1"/>
    <col min="9" max="31" width="3.7109375" style="1" bestFit="1" customWidth="1"/>
  </cols>
  <sheetData>
    <row r="1" spans="1:33" s="2" customFormat="1" ht="174.7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73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</row>
    <row r="2" spans="1:33" x14ac:dyDescent="0.25"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C2" s="32"/>
      <c r="AF2" t="s">
        <v>143</v>
      </c>
      <c r="AG2" t="s">
        <v>143</v>
      </c>
    </row>
    <row r="3" spans="1:33" x14ac:dyDescent="0.25"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C3" s="32"/>
      <c r="AF3" t="s">
        <v>143</v>
      </c>
      <c r="AG3" t="s">
        <v>143</v>
      </c>
    </row>
    <row r="4" spans="1:33" x14ac:dyDescent="0.25"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C4" s="32"/>
      <c r="AF4" t="s">
        <v>143</v>
      </c>
      <c r="AG4" t="s">
        <v>143</v>
      </c>
    </row>
    <row r="5" spans="1:33" x14ac:dyDescent="0.25"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C5" s="32"/>
      <c r="AF5" t="s">
        <v>143</v>
      </c>
      <c r="AG5" t="s">
        <v>143</v>
      </c>
    </row>
    <row r="6" spans="1:33" x14ac:dyDescent="0.25"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C6" s="32"/>
      <c r="AF6" t="s">
        <v>143</v>
      </c>
      <c r="AG6" t="s">
        <v>143</v>
      </c>
    </row>
    <row r="7" spans="1:33" x14ac:dyDescent="0.25"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C7" s="32"/>
      <c r="AF7" t="s">
        <v>143</v>
      </c>
      <c r="AG7" t="s">
        <v>143</v>
      </c>
    </row>
    <row r="8" spans="1:33" x14ac:dyDescent="0.25"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C8" s="32"/>
      <c r="AF8" t="s">
        <v>143</v>
      </c>
      <c r="AG8" t="s">
        <v>143</v>
      </c>
    </row>
    <row r="9" spans="1:33" x14ac:dyDescent="0.25"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C9" s="32"/>
      <c r="AF9" t="s">
        <v>143</v>
      </c>
      <c r="AG9" t="s">
        <v>143</v>
      </c>
    </row>
    <row r="10" spans="1:33" x14ac:dyDescent="0.25"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C10" s="32"/>
      <c r="AF10" t="s">
        <v>143</v>
      </c>
      <c r="AG10" t="s">
        <v>143</v>
      </c>
    </row>
    <row r="11" spans="1:33" x14ac:dyDescent="0.25"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C11" s="32"/>
      <c r="AF11" t="s">
        <v>143</v>
      </c>
      <c r="AG11" t="s">
        <v>143</v>
      </c>
    </row>
    <row r="12" spans="1:33" x14ac:dyDescent="0.25"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C12" s="32"/>
      <c r="AF12" t="s">
        <v>143</v>
      </c>
      <c r="AG12" t="s">
        <v>143</v>
      </c>
    </row>
    <row r="13" spans="1:33" x14ac:dyDescent="0.25"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C13" s="32"/>
      <c r="AF13" t="s">
        <v>143</v>
      </c>
      <c r="AG13" t="s">
        <v>143</v>
      </c>
    </row>
    <row r="14" spans="1:33" x14ac:dyDescent="0.25"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C14" s="32"/>
      <c r="AF14" t="s">
        <v>143</v>
      </c>
      <c r="AG14" t="s">
        <v>143</v>
      </c>
    </row>
    <row r="15" spans="1:33" x14ac:dyDescent="0.25"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C15" s="32"/>
      <c r="AF15" t="s">
        <v>143</v>
      </c>
      <c r="AG15" t="s">
        <v>143</v>
      </c>
    </row>
    <row r="16" spans="1:33" x14ac:dyDescent="0.25"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C16" s="32"/>
      <c r="AF16" t="s">
        <v>143</v>
      </c>
      <c r="AG16" t="s">
        <v>143</v>
      </c>
    </row>
    <row r="17" spans="10:33" x14ac:dyDescent="0.25"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C17" s="32"/>
      <c r="AF17" t="s">
        <v>143</v>
      </c>
      <c r="AG17" t="s">
        <v>143</v>
      </c>
    </row>
    <row r="18" spans="10:33" x14ac:dyDescent="0.25"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C18" s="32"/>
      <c r="AF18" t="s">
        <v>143</v>
      </c>
      <c r="AG18" t="s">
        <v>143</v>
      </c>
    </row>
    <row r="19" spans="10:33" x14ac:dyDescent="0.25"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C19" s="32"/>
      <c r="AF19" t="s">
        <v>143</v>
      </c>
      <c r="AG19" t="s">
        <v>143</v>
      </c>
    </row>
    <row r="20" spans="10:33" x14ac:dyDescent="0.25"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C20" s="32"/>
      <c r="AF20" t="s">
        <v>143</v>
      </c>
      <c r="AG20" t="s">
        <v>143</v>
      </c>
    </row>
    <row r="21" spans="10:33" x14ac:dyDescent="0.25"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C21" s="32"/>
      <c r="AF21" t="s">
        <v>143</v>
      </c>
      <c r="AG21" t="s">
        <v>143</v>
      </c>
    </row>
    <row r="22" spans="10:33" x14ac:dyDescent="0.25"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C22" s="32"/>
      <c r="AF22" t="s">
        <v>143</v>
      </c>
      <c r="AG22" t="s">
        <v>143</v>
      </c>
    </row>
    <row r="23" spans="10:33" x14ac:dyDescent="0.25"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C23" s="32"/>
      <c r="AF23" t="s">
        <v>143</v>
      </c>
      <c r="AG23" t="s">
        <v>143</v>
      </c>
    </row>
    <row r="24" spans="10:33" x14ac:dyDescent="0.25"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C24" s="32"/>
      <c r="AF24" t="s">
        <v>143</v>
      </c>
      <c r="AG24" t="s">
        <v>143</v>
      </c>
    </row>
    <row r="25" spans="10:33" x14ac:dyDescent="0.25"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C25" s="32"/>
      <c r="AF25" t="s">
        <v>143</v>
      </c>
      <c r="AG25" t="s">
        <v>143</v>
      </c>
    </row>
    <row r="26" spans="10:33" x14ac:dyDescent="0.25"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C26" s="32"/>
      <c r="AF26" t="s">
        <v>143</v>
      </c>
      <c r="AG26" t="s">
        <v>143</v>
      </c>
    </row>
    <row r="27" spans="10:33" x14ac:dyDescent="0.25"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C27" s="32"/>
      <c r="AF27" t="s">
        <v>143</v>
      </c>
      <c r="AG27" t="s">
        <v>143</v>
      </c>
    </row>
    <row r="28" spans="10:33" x14ac:dyDescent="0.25"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C28" s="32"/>
      <c r="AF28" t="s">
        <v>143</v>
      </c>
      <c r="AG28" t="s">
        <v>143</v>
      </c>
    </row>
    <row r="29" spans="10:33" x14ac:dyDescent="0.25"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C29" s="32"/>
      <c r="AF29" t="s">
        <v>143</v>
      </c>
      <c r="AG29" t="s">
        <v>143</v>
      </c>
    </row>
    <row r="30" spans="10:33" x14ac:dyDescent="0.25"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C30" s="32"/>
      <c r="AF30" t="s">
        <v>143</v>
      </c>
      <c r="AG30" t="s">
        <v>143</v>
      </c>
    </row>
    <row r="31" spans="10:33" x14ac:dyDescent="0.25"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C31" s="32"/>
      <c r="AF31" t="s">
        <v>143</v>
      </c>
      <c r="AG31" t="s">
        <v>143</v>
      </c>
    </row>
    <row r="32" spans="10:33" x14ac:dyDescent="0.25"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C32" s="32"/>
      <c r="AF32" t="s">
        <v>143</v>
      </c>
      <c r="AG32" t="s">
        <v>143</v>
      </c>
    </row>
    <row r="33" spans="10:33" x14ac:dyDescent="0.25"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C33" s="32"/>
      <c r="AF33" t="s">
        <v>143</v>
      </c>
      <c r="AG33" t="s">
        <v>143</v>
      </c>
    </row>
    <row r="34" spans="10:33" x14ac:dyDescent="0.25"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C34" s="32"/>
      <c r="AF34" t="s">
        <v>143</v>
      </c>
      <c r="AG34" t="s">
        <v>143</v>
      </c>
    </row>
    <row r="35" spans="10:33" x14ac:dyDescent="0.25"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C35" s="32"/>
      <c r="AF35" t="s">
        <v>143</v>
      </c>
      <c r="AG35" t="s">
        <v>143</v>
      </c>
    </row>
    <row r="36" spans="10:33" x14ac:dyDescent="0.25"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C36" s="32"/>
      <c r="AF36" t="s">
        <v>143</v>
      </c>
      <c r="AG36" t="s">
        <v>143</v>
      </c>
    </row>
    <row r="37" spans="10:33" x14ac:dyDescent="0.25"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C37" s="32"/>
      <c r="AF37" t="s">
        <v>143</v>
      </c>
      <c r="AG37" t="s">
        <v>143</v>
      </c>
    </row>
    <row r="38" spans="10:33" x14ac:dyDescent="0.25"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C38" s="32"/>
      <c r="AF38" t="s">
        <v>143</v>
      </c>
      <c r="AG38" t="s">
        <v>143</v>
      </c>
    </row>
    <row r="39" spans="10:33" x14ac:dyDescent="0.25"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C39" s="32"/>
      <c r="AF39" t="s">
        <v>143</v>
      </c>
      <c r="AG39" t="s">
        <v>143</v>
      </c>
    </row>
    <row r="40" spans="10:33" x14ac:dyDescent="0.25"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C40" s="32"/>
      <c r="AF40" t="s">
        <v>143</v>
      </c>
      <c r="AG40" t="s">
        <v>143</v>
      </c>
    </row>
    <row r="41" spans="10:33" x14ac:dyDescent="0.25"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C41" s="32"/>
      <c r="AF41" t="s">
        <v>143</v>
      </c>
      <c r="AG41" t="s">
        <v>143</v>
      </c>
    </row>
    <row r="42" spans="10:33" x14ac:dyDescent="0.25"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C42" s="32"/>
      <c r="AF42" t="s">
        <v>143</v>
      </c>
      <c r="AG42" t="s">
        <v>143</v>
      </c>
    </row>
    <row r="43" spans="10:33" x14ac:dyDescent="0.25"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C43" s="32"/>
      <c r="AF43" t="s">
        <v>143</v>
      </c>
      <c r="AG43" t="s">
        <v>143</v>
      </c>
    </row>
    <row r="44" spans="10:33" x14ac:dyDescent="0.25"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C44" s="32"/>
      <c r="AF44" t="s">
        <v>143</v>
      </c>
      <c r="AG44" t="s">
        <v>143</v>
      </c>
    </row>
    <row r="45" spans="10:33" x14ac:dyDescent="0.25"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C45" s="32"/>
      <c r="AF45" t="s">
        <v>143</v>
      </c>
      <c r="AG45" t="s">
        <v>143</v>
      </c>
    </row>
    <row r="46" spans="10:33" x14ac:dyDescent="0.25"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C46" s="32"/>
      <c r="AF46" t="s">
        <v>143</v>
      </c>
      <c r="AG46" t="s">
        <v>143</v>
      </c>
    </row>
    <row r="47" spans="10:33" x14ac:dyDescent="0.25"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C47" s="32"/>
      <c r="AF47" t="s">
        <v>143</v>
      </c>
      <c r="AG47" t="s">
        <v>143</v>
      </c>
    </row>
    <row r="48" spans="10:33" x14ac:dyDescent="0.25"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C48" s="32"/>
      <c r="AF48" t="s">
        <v>143</v>
      </c>
      <c r="AG48" t="s">
        <v>143</v>
      </c>
    </row>
    <row r="49" spans="10:33" x14ac:dyDescent="0.25"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C49" s="32"/>
      <c r="AF49" t="s">
        <v>143</v>
      </c>
      <c r="AG49" t="s">
        <v>143</v>
      </c>
    </row>
    <row r="50" spans="10:33" x14ac:dyDescent="0.25"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C50" s="32"/>
      <c r="AF50" t="s">
        <v>143</v>
      </c>
      <c r="AG50" t="s">
        <v>143</v>
      </c>
    </row>
    <row r="51" spans="10:33" x14ac:dyDescent="0.25"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C51" s="32"/>
      <c r="AF51" t="s">
        <v>143</v>
      </c>
      <c r="AG51" t="s">
        <v>143</v>
      </c>
    </row>
    <row r="52" spans="10:33" x14ac:dyDescent="0.25"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C52" s="32"/>
      <c r="AF52" t="s">
        <v>143</v>
      </c>
      <c r="AG52" t="s">
        <v>143</v>
      </c>
    </row>
    <row r="53" spans="10:33" x14ac:dyDescent="0.25"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C53" s="32"/>
      <c r="AF53" t="s">
        <v>143</v>
      </c>
      <c r="AG53" t="s">
        <v>143</v>
      </c>
    </row>
    <row r="54" spans="10:33" x14ac:dyDescent="0.25"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C54" s="32"/>
      <c r="AF54" t="s">
        <v>143</v>
      </c>
      <c r="AG54" t="s">
        <v>143</v>
      </c>
    </row>
    <row r="55" spans="10:33" x14ac:dyDescent="0.25"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C55" s="32"/>
      <c r="AF55" t="s">
        <v>143</v>
      </c>
      <c r="AG55" t="s">
        <v>143</v>
      </c>
    </row>
    <row r="56" spans="10:33" x14ac:dyDescent="0.25"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C56" s="32"/>
      <c r="AF56" t="s">
        <v>143</v>
      </c>
      <c r="AG56" t="s">
        <v>143</v>
      </c>
    </row>
    <row r="57" spans="10:33" x14ac:dyDescent="0.25"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C57" s="32"/>
      <c r="AF57" t="s">
        <v>143</v>
      </c>
      <c r="AG57" t="s">
        <v>143</v>
      </c>
    </row>
    <row r="58" spans="10:33" x14ac:dyDescent="0.25"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C58" s="32"/>
      <c r="AF58" t="s">
        <v>143</v>
      </c>
      <c r="AG58" t="s">
        <v>143</v>
      </c>
    </row>
    <row r="59" spans="10:33" x14ac:dyDescent="0.25"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C59" s="32"/>
      <c r="AF59" t="s">
        <v>143</v>
      </c>
      <c r="AG59" t="s">
        <v>143</v>
      </c>
    </row>
    <row r="60" spans="10:33" x14ac:dyDescent="0.25"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C60" s="32"/>
      <c r="AF60" t="s">
        <v>143</v>
      </c>
      <c r="AG6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Y2"/>
  <sheetViews>
    <sheetView topLeftCell="R1" workbookViewId="0">
      <selection activeCell="AX2" sqref="AX2"/>
    </sheetView>
  </sheetViews>
  <sheetFormatPr defaultColWidth="16.28515625" defaultRowHeight="15" x14ac:dyDescent="0.25"/>
  <cols>
    <col min="1" max="3" width="8" style="26" bestFit="1" customWidth="1"/>
    <col min="4" max="4" width="6" style="26" bestFit="1" customWidth="1"/>
    <col min="5" max="5" width="5" style="27" bestFit="1" customWidth="1"/>
    <col min="6" max="7" width="9.5703125" style="26" bestFit="1" customWidth="1"/>
    <col min="8" max="8" width="4.85546875" style="26" bestFit="1" customWidth="1"/>
    <col min="9" max="9" width="15.28515625" style="26" bestFit="1" customWidth="1"/>
    <col min="10" max="10" width="6.28515625" style="26" bestFit="1" customWidth="1"/>
    <col min="11" max="11" width="4" style="26" bestFit="1" customWidth="1"/>
    <col min="12" max="12" width="3.7109375" style="26" bestFit="1" customWidth="1"/>
    <col min="13" max="13" width="16.140625" style="26" bestFit="1" customWidth="1"/>
    <col min="14" max="14" width="8" style="26" bestFit="1" customWidth="1"/>
    <col min="15" max="17" width="4.140625" style="27" bestFit="1" customWidth="1"/>
    <col min="18" max="18" width="4" style="27" bestFit="1" customWidth="1"/>
    <col min="19" max="20" width="4.140625" style="27" bestFit="1" customWidth="1"/>
    <col min="21" max="43" width="3.7109375" style="27" bestFit="1" customWidth="1"/>
    <col min="44" max="45" width="8" style="26" bestFit="1" customWidth="1"/>
    <col min="46" max="49" width="3.7109375" style="26" bestFit="1" customWidth="1"/>
    <col min="50" max="51" width="6.28515625" style="26" bestFit="1" customWidth="1"/>
    <col min="52" max="16384" width="16.28515625" style="26"/>
  </cols>
  <sheetData>
    <row r="1" spans="1:51" s="21" customFormat="1" ht="179.25" x14ac:dyDescent="0.25">
      <c r="A1" s="19" t="s">
        <v>26</v>
      </c>
      <c r="B1" s="19" t="s">
        <v>65</v>
      </c>
      <c r="C1" s="19" t="s">
        <v>67</v>
      </c>
      <c r="D1" s="19" t="s">
        <v>69</v>
      </c>
      <c r="E1" s="19" t="s">
        <v>70</v>
      </c>
      <c r="F1" s="19" t="s">
        <v>71</v>
      </c>
      <c r="G1" s="19" t="s">
        <v>72</v>
      </c>
      <c r="H1" s="19" t="s">
        <v>142</v>
      </c>
      <c r="I1" s="19" t="s">
        <v>58</v>
      </c>
      <c r="J1" s="19" t="s">
        <v>59</v>
      </c>
      <c r="K1" s="19" t="s">
        <v>60</v>
      </c>
      <c r="L1" s="19" t="s">
        <v>61</v>
      </c>
      <c r="M1" s="20" t="s">
        <v>26</v>
      </c>
      <c r="N1" s="20" t="s">
        <v>27</v>
      </c>
      <c r="O1" s="20" t="s">
        <v>28</v>
      </c>
      <c r="P1" s="20" t="s">
        <v>29</v>
      </c>
      <c r="Q1" s="20" t="s">
        <v>30</v>
      </c>
      <c r="R1" s="20" t="s">
        <v>31</v>
      </c>
      <c r="S1" s="20" t="s">
        <v>32</v>
      </c>
      <c r="T1" s="20" t="s">
        <v>33</v>
      </c>
      <c r="U1" s="20" t="s">
        <v>73</v>
      </c>
      <c r="V1" s="20" t="s">
        <v>34</v>
      </c>
      <c r="W1" s="20" t="s">
        <v>35</v>
      </c>
      <c r="X1" s="20" t="s">
        <v>36</v>
      </c>
      <c r="Y1" s="20" t="s">
        <v>37</v>
      </c>
      <c r="Z1" s="20" t="s">
        <v>38</v>
      </c>
      <c r="AA1" s="20" t="s">
        <v>39</v>
      </c>
      <c r="AB1" s="20" t="s">
        <v>40</v>
      </c>
      <c r="AC1" s="20" t="s">
        <v>41</v>
      </c>
      <c r="AD1" s="20" t="s">
        <v>42</v>
      </c>
      <c r="AE1" s="20" t="s">
        <v>43</v>
      </c>
      <c r="AF1" s="20" t="s">
        <v>44</v>
      </c>
      <c r="AG1" s="20" t="s">
        <v>45</v>
      </c>
      <c r="AH1" s="20" t="s">
        <v>46</v>
      </c>
      <c r="AI1" s="20" t="s">
        <v>47</v>
      </c>
      <c r="AJ1" s="20" t="s">
        <v>48</v>
      </c>
      <c r="AK1" s="20" t="s">
        <v>49</v>
      </c>
      <c r="AL1" s="20" t="s">
        <v>50</v>
      </c>
      <c r="AM1" s="20" t="s">
        <v>51</v>
      </c>
      <c r="AN1" s="20" t="s">
        <v>52</v>
      </c>
      <c r="AO1" s="20" t="s">
        <v>53</v>
      </c>
      <c r="AP1" s="20" t="s">
        <v>54</v>
      </c>
      <c r="AQ1" s="20" t="s">
        <v>55</v>
      </c>
      <c r="AR1" s="29" t="s">
        <v>135</v>
      </c>
      <c r="AS1" s="29" t="s">
        <v>136</v>
      </c>
      <c r="AT1" s="29" t="s">
        <v>137</v>
      </c>
      <c r="AU1" s="29" t="s">
        <v>138</v>
      </c>
      <c r="AV1" s="29" t="s">
        <v>157</v>
      </c>
      <c r="AW1" s="29" t="s">
        <v>158</v>
      </c>
      <c r="AX1" s="29" t="s">
        <v>159</v>
      </c>
      <c r="AY1" s="29" t="s">
        <v>223</v>
      </c>
    </row>
    <row r="2" spans="1:51" x14ac:dyDescent="0.25">
      <c r="A2" s="22" t="e">
        <f>INDEX(zas!$A$2:$A$60,MATCH(zas_usl!N2,zas!$A$2:$A$60,0))</f>
        <v>#N/A</v>
      </c>
      <c r="B2" s="22" t="e">
        <f>INDEX(zas!$I$2:$I$60,MATCH($N2,zas!$A$2:$A$60,0))</f>
        <v>#N/A</v>
      </c>
      <c r="C2" s="22" t="e">
        <f>INDEX(zas!$K$2:$K$60,MATCH($N2,zas!$A$2:$A$60,0))</f>
        <v>#N/A</v>
      </c>
      <c r="D2" s="22" t="e">
        <f>INDEX(zas!$M$2:$M$60,MATCH($N2,zas!$A$2:$A$60,0))</f>
        <v>#N/A</v>
      </c>
      <c r="E2" s="23" t="e">
        <f>INDEX(zas!$N$2:$N$60,MATCH($N2,zas!$A$2:$A$60,0))</f>
        <v>#N/A</v>
      </c>
      <c r="F2" s="23" t="e">
        <f>INDEX(zas!$P$2:$P$60,MATCH($N2,zas!$A$2:$A$60,0))</f>
        <v>#N/A</v>
      </c>
      <c r="G2" s="23" t="e">
        <f>INDEX(zas!$Q$2:$Q$60,MATCH($N2,zas!$A$2:$A$60,0))</f>
        <v>#N/A</v>
      </c>
      <c r="H2" s="23" t="e">
        <f>INDEX(zas!$D$2:$D$60,MATCH($N2,zas!$A$2:$A$60,0))</f>
        <v>#N/A</v>
      </c>
      <c r="I2" s="23" t="e">
        <f>INDEX(zas!$R$2:$R$60,MATCH($N2,zas!$A$2:$A$60,0))</f>
        <v>#N/A</v>
      </c>
      <c r="J2" s="23" t="e">
        <f>INDEX(zas!$S$2:$S$60,MATCH($N2,zas!$A$2:$A$60,0))</f>
        <v>#N/A</v>
      </c>
      <c r="K2" s="23" t="e">
        <f>INDEX(zas!$AA$2:$AA$60,MATCH(zas_usl!N2,zas!$A$2:$A$60,0))</f>
        <v>#N/A</v>
      </c>
      <c r="L2" s="23" t="e">
        <f>INDEX(zas!$AB$2:$AB$60,MATCH(zas_usl!N2,zas!$A$2:$A$60,0))</f>
        <v>#N/A</v>
      </c>
      <c r="M2" s="24"/>
      <c r="N2" s="24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5">
        <f>VALUE(IF(zas_usl!V2&gt;0,1,0)&amp;IF(zas_usl!W2&gt;0,1,0)&amp;IF(zas_usl!X2&gt;0,1,0)&amp;IF(zas_usl!Y2&gt;0,1,0)&amp;IF(zas_usl!Z2&gt;0,1,0)&amp;IF(zas_usl!AA2&gt;0,1,0)&amp;IF(zas_usl!AB2&gt;0,1,0)&amp;IF(zas_usl!AC2&gt;0,1,0)&amp;IF(zas_usl!AD2&gt;0,1,0)&amp;IF(zas_usl!AE2&gt;0,1,0)&amp;IF(zas_usl!AF2&gt;0,1,0))</f>
        <v>0</v>
      </c>
      <c r="AS2" s="25">
        <f>VALUE(IF(zas_usl!AG2&gt;0,1,0)&amp;IF(zas_usl!AH2&gt;0,1,0)&amp;IF(zas_usl!AI2&gt;0,1,0)&amp;IF(zas_usl!AJ2&gt;0,1,0)&amp;IF(zas_usl!AK2&gt;0,1,0)&amp;IF(zas_usl!AL2&gt;0,1,0)&amp;IF(zas_usl!AM2&gt;0,1,0)&amp;IF(zas_usl!AN2&gt;0,1,0)&amp;IF(zas_usl!AO2&gt;0,1,0)&amp;IF(zas_usl!AP2&gt;0,1,0)&amp;IF(zas_usl!AQ2&gt;0,1,0))</f>
        <v>0</v>
      </c>
      <c r="AT2" s="25">
        <f>zas_usl!V2+zas_usl!W2+zas_usl!X2+zas_usl!Y2+zas_usl!Z2+zas_usl!AA2+zas_usl!AB2+zas_usl!AC2+zas_usl!AD2+zas_usl!AE2+zas_usl!AF2</f>
        <v>0</v>
      </c>
      <c r="AU2" s="25">
        <f>zas_usl!AG2+zas_usl!AH2+zas_usl!AI2+zas_usl!AJ2+zas_usl!AK2+zas_usl!AL2+zas_usl!AM2+zas_usl!AN2+zas_usl!AO2+zas_usl!AP2+zas_usl!AQ2</f>
        <v>0</v>
      </c>
      <c r="AV2" s="25">
        <f t="shared" ref="AV2" si="0">IFERROR(ABS(BIN2DEC(VALUE(AR2))),1024)</f>
        <v>0</v>
      </c>
      <c r="AW2" s="25">
        <f t="shared" ref="AW2" si="1">IFERROR(ABS(BIN2DEC(VALUE(AS2))),1024)</f>
        <v>0</v>
      </c>
      <c r="AX2" s="25" t="e">
        <f>IFERROR(INDEX(słowniki!$J$2:$J$12,MATCH(zas_usl!AV2,słowniki!$I$2:$I$12,0)),INDEX(słowniki!$J$2:$J$12,MATCH(AW2,słowniki!$I$2:$I$12,0)))</f>
        <v>#N/A</v>
      </c>
      <c r="AY2" s="25" t="e">
        <f>INDEX(słowniki!$E$2:$E$30,MATCH(AX2,słowniki!$F$2:$F$30,0))</f>
        <v>#N/A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2"/>
  <sheetViews>
    <sheetView zoomScale="85" zoomScaleNormal="85" workbookViewId="0">
      <selection activeCell="U2" sqref="U2"/>
    </sheetView>
  </sheetViews>
  <sheetFormatPr defaultColWidth="26.7109375" defaultRowHeight="15" x14ac:dyDescent="0.25"/>
  <cols>
    <col min="1" max="1" width="8.42578125" bestFit="1" customWidth="1"/>
    <col min="2" max="2" width="7.7109375" customWidth="1"/>
    <col min="3" max="5" width="8.140625" bestFit="1" customWidth="1"/>
    <col min="6" max="6" width="6.140625" bestFit="1" customWidth="1"/>
    <col min="7" max="7" width="5.28515625" bestFit="1" customWidth="1"/>
    <col min="8" max="9" width="9.7109375" bestFit="1" customWidth="1"/>
    <col min="10" max="10" width="15.7109375" bestFit="1" customWidth="1"/>
    <col min="11" max="11" width="6.28515625" bestFit="1" customWidth="1"/>
    <col min="12" max="12" width="75" bestFit="1" customWidth="1"/>
    <col min="13" max="14" width="4.28515625" bestFit="1" customWidth="1"/>
    <col min="15" max="15" width="16.28515625" bestFit="1" customWidth="1"/>
    <col min="16" max="20" width="4.28515625" bestFit="1" customWidth="1"/>
    <col min="21" max="21" width="6.42578125" bestFit="1" customWidth="1"/>
    <col min="22" max="22" width="4.28515625" bestFit="1" customWidth="1"/>
    <col min="23" max="23" width="4.28515625" customWidth="1"/>
  </cols>
  <sheetData>
    <row r="1" spans="1:23" s="7" customFormat="1" ht="210" x14ac:dyDescent="0.25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/>
    </row>
    <row r="2" spans="1:23" s="5" customFormat="1" x14ac:dyDescent="0.25">
      <c r="A2" s="17" t="e">
        <f>zas_usl!A2</f>
        <v>#N/A</v>
      </c>
      <c r="B2" s="33"/>
      <c r="C2" s="17" t="e">
        <f>zas_usl!H2</f>
        <v>#N/A</v>
      </c>
      <c r="D2" s="17" t="e">
        <f>zas_usl!B2</f>
        <v>#N/A</v>
      </c>
      <c r="E2" s="17" t="e">
        <f>zas_usl!C2</f>
        <v>#N/A</v>
      </c>
      <c r="F2" s="17" t="e">
        <f>zas_usl!D2</f>
        <v>#N/A</v>
      </c>
      <c r="G2" s="17" t="e">
        <f>zas_usl!E2</f>
        <v>#N/A</v>
      </c>
      <c r="H2" s="17" t="e">
        <f>zas_usl!F2</f>
        <v>#N/A</v>
      </c>
      <c r="I2" s="17" t="e">
        <f>zas_usl!G2</f>
        <v>#N/A</v>
      </c>
      <c r="J2" s="17" t="e">
        <f>zas_usl!I2</f>
        <v>#N/A</v>
      </c>
      <c r="K2" s="17" t="e">
        <f>zas_usl!J2</f>
        <v>#N/A</v>
      </c>
      <c r="L2" s="18"/>
      <c r="M2" s="33"/>
      <c r="N2" s="33"/>
      <c r="O2" s="17">
        <f>zas_usl!M2</f>
        <v>0</v>
      </c>
      <c r="P2" s="17">
        <f>zas_usl!R2</f>
        <v>0</v>
      </c>
      <c r="Q2" s="18" t="s">
        <v>0</v>
      </c>
      <c r="R2" s="17">
        <f>zas_usl!T2</f>
        <v>0</v>
      </c>
      <c r="S2" s="18" t="s">
        <v>0</v>
      </c>
      <c r="T2" s="17">
        <f>zas_usl!O2</f>
        <v>0</v>
      </c>
      <c r="U2" s="17" t="e">
        <f>zas_usl!AY2</f>
        <v>#N/A</v>
      </c>
      <c r="V2" s="17">
        <f>SUM(zas_usl!AT2,zas_usl!AU2)</f>
        <v>0</v>
      </c>
      <c r="W2"/>
    </row>
  </sheetData>
  <dataValidations disablePrompts="1" count="2">
    <dataValidation type="list" showInputMessage="1" showErrorMessage="1" error="Komórka nie może być pusta." sqref="P2">
      <formula1>"Tak, Nie"</formula1>
    </dataValidation>
    <dataValidation showInputMessage="1" showErrorMessage="1" error="Komórka nie może być pusta." sqref="R2:T2"/>
  </dataValidation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2"/>
  <sheetViews>
    <sheetView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1" bestFit="1" customWidth="1"/>
    <col min="3" max="3" width="6.140625" customWidth="1"/>
  </cols>
  <sheetData>
    <row r="1" spans="1:3" ht="135" x14ac:dyDescent="0.25">
      <c r="A1" s="6" t="s">
        <v>139</v>
      </c>
      <c r="B1" s="6" t="s">
        <v>140</v>
      </c>
      <c r="C1" s="6" t="s">
        <v>141</v>
      </c>
    </row>
    <row r="2" spans="1:3" x14ac:dyDescent="0.25">
      <c r="A2" s="4">
        <f>po!A2</f>
        <v>0</v>
      </c>
      <c r="B2" s="4">
        <f>po!C2</f>
        <v>0</v>
      </c>
      <c r="C2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2EF6C-BC4D-4883-A66C-0620FD590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słowniki</vt:lpstr>
      <vt:lpstr>po</vt:lpstr>
      <vt:lpstr>zas</vt:lpstr>
      <vt:lpstr>usl</vt:lpstr>
      <vt:lpstr>zas_usl</vt:lpstr>
      <vt:lpstr>usł_w_adr</vt:lpstr>
      <vt:lpstr>podmioty_obce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Krasnowski Tomasz</cp:lastModifiedBy>
  <dcterms:created xsi:type="dcterms:W3CDTF">2023-02-02T09:24:04Z</dcterms:created>
  <dcterms:modified xsi:type="dcterms:W3CDTF">2023-03-02T10:38:40Z</dcterms:modified>
</cp:coreProperties>
</file>