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pt 3.5" sheetId="1" r:id="rId4"/>
    <sheet state="visible" name="groq llama" sheetId="2" r:id="rId5"/>
    <sheet state="visible" name="gpt 4o mini" sheetId="3" r:id="rId6"/>
    <sheet state="visible" name="Podsumowanie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6">
      <text>
        <t xml:space="preserve">Too big request - wyniki mogą być lekko odbiegające
	-Szymon Baniewicz</t>
      </text>
    </comment>
    <comment authorId="0" ref="C4">
      <text>
        <t xml:space="preserve">Too big request - wyniki mogą być lekko odbiegające
	-Szymon Baniewicz</t>
      </text>
    </comment>
  </commentList>
</comments>
</file>

<file path=xl/sharedStrings.xml><?xml version="1.0" encoding="utf-8"?>
<sst xmlns="http://schemas.openxmlformats.org/spreadsheetml/2006/main" count="154" uniqueCount="77">
  <si>
    <t>TRIP</t>
  </si>
  <si>
    <t>Unique Interest Number</t>
  </si>
  <si>
    <t>Interest Input</t>
  </si>
  <si>
    <t>Trip Duration</t>
  </si>
  <si>
    <t>POIs Per Day</t>
  </si>
  <si>
    <t>Total POIs</t>
  </si>
  <si>
    <t>Overall Accuracy%</t>
  </si>
  <si>
    <t>Interests Usage</t>
  </si>
  <si>
    <t>Interests Usage%</t>
  </si>
  <si>
    <t>average</t>
  </si>
  <si>
    <t>[16, 60, 25, 45, 51, 20, 31, 54, 43, 4, 30, 35, 22, 59, 44]</t>
  </si>
  <si>
    <t>OA%</t>
  </si>
  <si>
    <t>[56, 41, 23, 12, 57, 48, 17, 49, 2, 44, 21, 7, 62, 38, 54, 60, 14, 45, 25, 24, 55, 5, 19, 31, 58, 15, 4, 22, 51, 29, 59, 34, 36, 9, 43, 39, 35, 26, 52, 47, 10, 20, 40, 11, 50, 1, 13, 16, 37, 30, 6, 32, 53, 61, 42, 27]</t>
  </si>
  <si>
    <t>44/56</t>
  </si>
  <si>
    <t>IU%</t>
  </si>
  <si>
    <t>[51, 15, 39, 48, 49, 26, 56, 13, 34, 57, 60, 36, 41, 17, 47, 5, 35, 46, 9, 29, 32, 19, 1, 38, 54, 33, 7, 6, 2, 4, 59, 40, 58, 61, 23, 11, 10, 22, 21, 37, 45, 62, 3, 16, 27, 14, 52, 30, 53, 24, 44, 31, 18, 55, 8, 12, 50, 42, 20, 43, 25, 28]</t>
  </si>
  <si>
    <t>46/62</t>
  </si>
  <si>
    <t>[60, 5, 33, 42, 7, 43, 49, 36, 48, 19, 22, 34, 30, 57, 20, 21, 9, 38, 6, 52, 3, 46, 62, 50, 39, 2, 8, 4, 16, 13, 24, 37, 28, 32, 31, 53, 29, 45, 47, 44, 40, 11, 35, 56, 61, 54, 12, 26, 14, 23]</t>
  </si>
  <si>
    <t>27/50</t>
  </si>
  <si>
    <t>[2, 56, 42, 61, 38, 19, 20, 27, 4, 11, 3, 40, 36, 51, 26, 35, 21, 52, 60, 45, 23, 55, 6, 53, 22, 37, 41, 10, 1, 47, 7, 58, 57, 46, 5, 39, 25, 14, 32, 48, 8, 43, 16, 44, 30, 17, 24, 31, 33, 12, 62, 13, 29, 34, 15, 49, 50, 9, 59, 54, 18]</t>
  </si>
  <si>
    <t>53/61</t>
  </si>
  <si>
    <t>[61, 19, 52, 15, 37, 1, 44, 34, 38, 50, 31, 6, 2, 48, 13, 26, 9, 18, 28, 5, 60, 17, 29]</t>
  </si>
  <si>
    <t>21/23</t>
  </si>
  <si>
    <t>[55, 15, 17, 20, 26, 60, 58, 51, 11, 46, 54, 22, 19, 52, 48, 25, 4, 32, 5, 37, 56, 38, 61, 10, 12, 49, 53, 41, 57, 24, 59, 3, 18, 35, 29, 28, 43, 7, 30, 13, 39, 16, 31, 34, 8, 6, 14, 50, 2, 27]</t>
  </si>
  <si>
    <t>13/50</t>
  </si>
  <si>
    <t>[11, 51, 54, 40, 7, 26, 25, 9, 16, 15, 47, 61, 38, 62, 45, 18, 49, 44, 19, 27, 42, 17, 53, 48, 36, 29, 23, 37, 10, 4, 34, 35, 2, 24, 6, 30, 8, 52, 21, 5]</t>
  </si>
  <si>
    <t>33/40</t>
  </si>
  <si>
    <t>[10, 52, 46, 56, 15, 30, 32, 8, 40, 49, 55, 62, 60]</t>
  </si>
  <si>
    <t>[28, 53, 14, 1, 5, 43, 6, 33, 59, 60, 34, 23, 2, 42, 29, 49, 56, 58, 25, 4, 48, 11, 31, 30, 27, 37, 19, 20, 7, 22, 9, 54, 52, 32]</t>
  </si>
  <si>
    <t>16/34</t>
  </si>
  <si>
    <t>[36, 11, 21, 8, 9, 53, 61]</t>
  </si>
  <si>
    <t>[9, 44, 3, 10, 2, 28, 18, 51, 12, 39, 59, 30, 36, 6, 40, 47, 4, 27, 8, 61, 50, 17, 37, 24, 49, 54, 7, 58, 53, 52, 55, 56]</t>
  </si>
  <si>
    <t>30/32</t>
  </si>
  <si>
    <t>[45, 29, 11, 10, 25, 38, 61, 60, 12, 54, 17, 22, 41, 48, 53, 50, 23, 55, 2, 47, 30, 35, 34, 51, 37, 19, 18, 21, 3, 14, 40, 32, 39, 31, 49, 46, 4, 8, 58, 33, 15, 52, 1, 5, 20, 13, 27]</t>
  </si>
  <si>
    <t>22/47</t>
  </si>
  <si>
    <t>[5, 34, 37, 51, 2, 39, 8, 27, 18, 1, 46, 6, 29, 59, 58, 10, 13, 33, 21, 17, 23, 42, 53]</t>
  </si>
  <si>
    <t>18/23</t>
  </si>
  <si>
    <t>[37, 34, 14, 44, 61, 45, 39, 1, 9, 8, 13, 33, 47, 31, 23, 26, 19, 32, 55, 46, 25, 3, 2, 12]</t>
  </si>
  <si>
    <t>21/24</t>
  </si>
  <si>
    <t>[51, 55, 28, 22, 25, 16, 36, 18, 21, 39, 43]</t>
  </si>
  <si>
    <t>[17, 11, 49, 39, 23, 56, 48, 59, 19, 43, 33, 25, 32, 30, 18, 9, 53, 26, 24, 42, 55, 16, 45, 15, 51, 34, 52, 12, 38, 50, 35, 60, 27, 5, 44, 21, 62, 29, 3, 57, 2, 31, 1]</t>
  </si>
  <si>
    <t>38/43</t>
  </si>
  <si>
    <t>[2, 62, 46, 9, 43, 6, 53, 20, 44, 55, 32, 45]</t>
  </si>
  <si>
    <t>[49, 43]</t>
  </si>
  <si>
    <t>[58, 23, 27, 22, 12, 56, 20, 38, 61, 41, 50, 10, 39, 31, 11, 59, 62, 15, 25, 55, 51, 19, 45, 35, 9, 24, 3, 48, 18, 21, 7, 49, 4, 40, 54, 46, 30, 14, 34, 44, 17, 33, 26, 6, 29]</t>
  </si>
  <si>
    <t>16/45</t>
  </si>
  <si>
    <t>Overall Accuracy</t>
  </si>
  <si>
    <t>13/15</t>
  </si>
  <si>
    <t>34/56</t>
  </si>
  <si>
    <t>53/62</t>
  </si>
  <si>
    <t>21/50</t>
  </si>
  <si>
    <t>20/23</t>
  </si>
  <si>
    <t>35/40</t>
  </si>
  <si>
    <t>21/34</t>
  </si>
  <si>
    <t>25/32</t>
  </si>
  <si>
    <t>27/47</t>
  </si>
  <si>
    <t>22/24</t>
  </si>
  <si>
    <t>37/43</t>
  </si>
  <si>
    <t>19/45</t>
  </si>
  <si>
    <t>15/15</t>
  </si>
  <si>
    <t>27/56</t>
  </si>
  <si>
    <t>14/50</t>
  </si>
  <si>
    <t>19/34</t>
  </si>
  <si>
    <t>23/47</t>
  </si>
  <si>
    <t>23/45</t>
  </si>
  <si>
    <t>Modele</t>
  </si>
  <si>
    <t>GPT 3,5 Turbo</t>
  </si>
  <si>
    <t>LLama</t>
  </si>
  <si>
    <t>GPT-4o mini</t>
  </si>
  <si>
    <t>AVG overall accuracy</t>
  </si>
  <si>
    <t>AVG interest usage</t>
  </si>
  <si>
    <t>Model</t>
  </si>
  <si>
    <t>AVG overall accuracy %</t>
  </si>
  <si>
    <t>AVG interests usage %</t>
  </si>
  <si>
    <t>GPT 3.5 Turbo</t>
  </si>
  <si>
    <t>LLama 2</t>
  </si>
  <si>
    <t>GPT 4o mini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</si>
</sst>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</font>
    <font>
      <b/>
      <sz val="13.0"/>
      <color rgb="FFFF0000"/>
      <name val="Arial"/>
      <scheme val="minor"/>
    </font>
    <font>
      <color rgb="FFFF0000"/>
      <name val="Arial"/>
      <scheme val="minor"/>
    </font>
    <font>
      <sz val="13.0"/>
      <color theme="1"/>
      <name val="Arial"/>
      <scheme val="minor"/>
    </font>
    <font/>
    <font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0"/>
    </xf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right" readingOrder="0" shrinkToFit="0" vertical="center" wrapText="0"/>
    </xf>
    <xf borderId="5" fillId="0" fontId="1" numFmtId="164" xfId="0" applyAlignment="1" applyBorder="1" applyFont="1" applyNumberFormat="1">
      <alignment horizontal="right" readingOrder="0" shrinkToFit="0" vertical="center" wrapText="0"/>
    </xf>
    <xf borderId="6" fillId="0" fontId="1" numFmtId="0" xfId="0" applyAlignment="1" applyBorder="1" applyFont="1">
      <alignment horizontal="right" readingOrder="0" shrinkToFit="0" vertical="center" wrapText="0"/>
    </xf>
    <xf borderId="0" fillId="0" fontId="1" numFmtId="2" xfId="0" applyFont="1" applyNumberFormat="1"/>
    <xf borderId="7" fillId="0" fontId="1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right" readingOrder="0" shrinkToFit="0" vertical="center" wrapText="0"/>
    </xf>
    <xf borderId="9" fillId="0" fontId="1" numFmtId="0" xfId="0" applyAlignment="1" applyBorder="1" applyFont="1">
      <alignment horizontal="right" readingOrder="0" shrinkToFit="0" vertical="center" wrapText="0"/>
    </xf>
    <xf borderId="0" fillId="2" fontId="3" numFmtId="0" xfId="0" applyAlignment="1" applyFill="1" applyFont="1">
      <alignment readingOrder="0"/>
    </xf>
    <xf borderId="0" fillId="0" fontId="3" numFmtId="0" xfId="0" applyFont="1"/>
    <xf borderId="0" fillId="0" fontId="4" numFmtId="0" xfId="0" applyFont="1"/>
    <xf borderId="8" fillId="0" fontId="1" numFmtId="164" xfId="0" applyAlignment="1" applyBorder="1" applyFont="1" applyNumberFormat="1">
      <alignment horizontal="right"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1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horizontal="right" readingOrder="0" shrinkToFit="0" vertical="center" wrapText="0"/>
    </xf>
    <xf borderId="12" fillId="0" fontId="1" numFmtId="0" xfId="0" applyAlignment="1" applyBorder="1" applyFont="1">
      <alignment horizontal="right"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0" fillId="0" fontId="5" numFmtId="0" xfId="0" applyAlignment="1" applyFont="1">
      <alignment horizontal="center" readingOrder="0" shrinkToFit="0" vertical="center" wrapText="1"/>
    </xf>
    <xf borderId="13" fillId="0" fontId="6" numFmtId="0" xfId="0" applyBorder="1" applyFont="1"/>
    <xf borderId="0" fillId="0" fontId="7" numFmtId="0" xfId="0" applyAlignment="1" applyFont="1">
      <alignment horizontal="center" readingOrder="0" shrinkToFit="0" vertical="center" wrapText="1"/>
    </xf>
    <xf borderId="13" fillId="0" fontId="7" numFmtId="0" xfId="0" applyAlignment="1" applyBorder="1" applyFont="1">
      <alignment horizontal="center" readingOrder="0" shrinkToFit="0" vertical="center" wrapText="1"/>
    </xf>
    <xf borderId="13" fillId="0" fontId="1" numFmtId="2" xfId="0" applyBorder="1" applyFont="1" applyNumberFormat="1"/>
    <xf borderId="0" fillId="0" fontId="1" numFmtId="0" xfId="0" applyFont="1"/>
    <xf borderId="0" fillId="0" fontId="7" numFmtId="0" xfId="0" applyAlignment="1" applyFont="1">
      <alignment horizontal="center" shrinkToFit="0" vertical="center" wrapText="1"/>
    </xf>
    <xf borderId="0" fillId="0" fontId="2" numFmtId="0" xfId="0" applyFont="1"/>
    <xf borderId="0" fillId="0" fontId="7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gpt 3.5-style">
      <tableStyleElement dxfId="1" type="headerRow"/>
      <tableStyleElement dxfId="2" type="firstRowStripe"/>
      <tableStyleElement dxfId="3" type="secondRowStripe"/>
    </tableStyle>
    <tableStyle count="3" pivot="0" name="groq llama-style">
      <tableStyleElement dxfId="1" type="headerRow"/>
      <tableStyleElement dxfId="2" type="firstRowStripe"/>
      <tableStyleElement dxfId="3" type="secondRowStripe"/>
    </tableStyle>
    <tableStyle count="3" pivot="0" name="gpt 4o mini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Stosunek AVG overall accuracy % i AVG interests usage % w każdym porównywanym modelu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Podsumowanie!$B$7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Podsumowanie!$A$8:$A$10</c:f>
            </c:strRef>
          </c:cat>
          <c:val>
            <c:numRef>
              <c:f>Podsumowanie!$B$8:$B$10</c:f>
              <c:numCache/>
            </c:numRef>
          </c:val>
        </c:ser>
        <c:ser>
          <c:idx val="1"/>
          <c:order val="1"/>
          <c:tx>
            <c:strRef>
              <c:f>Podsumowanie!$C$7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Podsumowanie!$A$8:$A$10</c:f>
            </c:strRef>
          </c:cat>
          <c:val>
            <c:numRef>
              <c:f>Podsumowanie!$C$8:$C$10</c:f>
              <c:numCache/>
            </c:numRef>
          </c:val>
        </c:ser>
        <c:axId val="715483208"/>
        <c:axId val="1437016705"/>
      </c:barChart>
      <c:catAx>
        <c:axId val="715483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7016705"/>
      </c:catAx>
      <c:valAx>
        <c:axId val="1437016705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54832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</xdr:colOff>
      <xdr:row>12</xdr:row>
      <xdr:rowOff>142875</xdr:rowOff>
    </xdr:from>
    <xdr:ext cx="5829300" cy="3609975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I21" displayName="GPTTRZY" name="GPTTRZY" id="1">
  <tableColumns count="9">
    <tableColumn name="TRIP" id="1"/>
    <tableColumn name="Unique Interest Number" id="2"/>
    <tableColumn name="Interest Input" id="3"/>
    <tableColumn name="Trip Duration" id="4"/>
    <tableColumn name="POIs Per Day" id="5"/>
    <tableColumn name="Total POIs" id="6"/>
    <tableColumn name="Overall Accuracy%" id="7"/>
    <tableColumn name="Interests Usage" id="8"/>
    <tableColumn name="Interests Usage%" id="9"/>
  </tableColumns>
  <tableStyleInfo name="gpt 3.5-style" showColumnStripes="0" showFirstColumn="1" showLastColumn="1" showRowStripes="1"/>
</table>
</file>

<file path=xl/tables/table2.xml><?xml version="1.0" encoding="utf-8"?>
<table xmlns="http://schemas.openxmlformats.org/spreadsheetml/2006/main" ref="A1:I21" displayName="GROQ" name="GROQ" id="2">
  <tableColumns count="9">
    <tableColumn name="TRIP" id="1"/>
    <tableColumn name="Unique Interest Number" id="2"/>
    <tableColumn name="Interest Input" id="3"/>
    <tableColumn name="Trip Duration" id="4"/>
    <tableColumn name="POIs Per Day" id="5"/>
    <tableColumn name="Total POIs" id="6"/>
    <tableColumn name="Overall Accuracy" id="7"/>
    <tableColumn name="Interests Usage" id="8"/>
    <tableColumn name="Interests Usage%" id="9"/>
  </tableColumns>
  <tableStyleInfo name="groq llama-style" showColumnStripes="0" showFirstColumn="1" showLastColumn="1" showRowStripes="1"/>
</table>
</file>

<file path=xl/tables/table3.xml><?xml version="1.0" encoding="utf-8"?>
<table xmlns="http://schemas.openxmlformats.org/spreadsheetml/2006/main" ref="A1:I21" displayName="GPTCZTERY" name="GPTCZTERY" id="3">
  <tableColumns count="9">
    <tableColumn name="TRIP" id="1"/>
    <tableColumn name="Unique Interest Number" id="2"/>
    <tableColumn name="Interest Input" id="3"/>
    <tableColumn name="Trip Duration" id="4"/>
    <tableColumn name="POIs Per Day" id="5"/>
    <tableColumn name="Total POIs" id="6"/>
    <tableColumn name="Overall Accuracy" id="7"/>
    <tableColumn name="Interests Usage" id="8"/>
    <tableColumn name="Interests Usage%" id="9"/>
  </tableColumns>
  <tableStyleInfo name="gpt 4o mini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63"/>
    <col customWidth="1" min="2" max="2" width="23.5"/>
    <col customWidth="1" min="3" max="3" width="46.88"/>
    <col customWidth="1" min="4" max="8" width="22.63"/>
    <col customWidth="1" min="9" max="9" width="22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L1" s="4" t="s">
        <v>9</v>
      </c>
    </row>
    <row r="2">
      <c r="A2" s="5">
        <v>1.0</v>
      </c>
      <c r="B2" s="6">
        <v>15.0</v>
      </c>
      <c r="C2" s="6" t="s">
        <v>10</v>
      </c>
      <c r="D2" s="7">
        <v>12.0</v>
      </c>
      <c r="E2" s="7">
        <v>3.0</v>
      </c>
      <c r="F2" s="7">
        <f t="shared" ref="F2:F21" si="1">D2*E2</f>
        <v>36</v>
      </c>
      <c r="G2" s="8">
        <v>8.52</v>
      </c>
      <c r="H2" s="9">
        <v>45945.0</v>
      </c>
      <c r="I2" s="10">
        <v>66.67</v>
      </c>
      <c r="K2" s="4" t="s">
        <v>11</v>
      </c>
      <c r="L2" s="11">
        <f>AVERAGE(GPTTRZY[Overall Accuracy%])</f>
        <v>14.9485</v>
      </c>
    </row>
    <row r="3">
      <c r="A3" s="12">
        <v>2.0</v>
      </c>
      <c r="B3" s="13">
        <v>56.0</v>
      </c>
      <c r="C3" s="13" t="s">
        <v>12</v>
      </c>
      <c r="D3" s="14">
        <v>9.0</v>
      </c>
      <c r="E3" s="14">
        <v>4.0</v>
      </c>
      <c r="F3" s="14">
        <f t="shared" si="1"/>
        <v>36</v>
      </c>
      <c r="G3" s="15">
        <v>13.29</v>
      </c>
      <c r="H3" s="15" t="s">
        <v>13</v>
      </c>
      <c r="I3" s="16">
        <v>78.57</v>
      </c>
      <c r="K3" s="4" t="s">
        <v>14</v>
      </c>
      <c r="L3" s="11">
        <f>AVERAGE(GPTTRZY[Interests Usage%])</f>
        <v>71.9775</v>
      </c>
    </row>
    <row r="4">
      <c r="A4" s="5">
        <v>3.0</v>
      </c>
      <c r="B4" s="6">
        <v>62.0</v>
      </c>
      <c r="C4" s="6" t="s">
        <v>15</v>
      </c>
      <c r="D4" s="7">
        <v>8.0</v>
      </c>
      <c r="E4" s="7">
        <v>2.0</v>
      </c>
      <c r="F4" s="7">
        <f t="shared" si="1"/>
        <v>16</v>
      </c>
      <c r="G4" s="8">
        <v>15.02</v>
      </c>
      <c r="H4" s="8" t="s">
        <v>16</v>
      </c>
      <c r="I4" s="10">
        <v>74.19</v>
      </c>
    </row>
    <row r="5">
      <c r="A5" s="12">
        <v>4.0</v>
      </c>
      <c r="B5" s="13">
        <v>50.0</v>
      </c>
      <c r="C5" s="13" t="s">
        <v>17</v>
      </c>
      <c r="D5" s="14">
        <v>5.0</v>
      </c>
      <c r="E5" s="14">
        <v>1.0</v>
      </c>
      <c r="F5" s="14">
        <f t="shared" si="1"/>
        <v>5</v>
      </c>
      <c r="G5" s="15">
        <v>17.2</v>
      </c>
      <c r="H5" s="15" t="s">
        <v>18</v>
      </c>
      <c r="I5" s="16">
        <v>58.0</v>
      </c>
      <c r="K5" s="17"/>
      <c r="L5" s="18"/>
      <c r="M5" s="19"/>
    </row>
    <row r="6">
      <c r="A6" s="5">
        <v>5.0</v>
      </c>
      <c r="B6" s="6">
        <v>61.0</v>
      </c>
      <c r="C6" s="6" t="s">
        <v>19</v>
      </c>
      <c r="D6" s="7">
        <v>14.0</v>
      </c>
      <c r="E6" s="7">
        <v>3.0</v>
      </c>
      <c r="F6" s="7">
        <f t="shared" si="1"/>
        <v>42</v>
      </c>
      <c r="G6" s="8">
        <v>12.33</v>
      </c>
      <c r="H6" s="8" t="s">
        <v>20</v>
      </c>
      <c r="I6" s="10">
        <v>86.89</v>
      </c>
    </row>
    <row r="7">
      <c r="A7" s="12">
        <v>6.0</v>
      </c>
      <c r="B7" s="13">
        <v>23.0</v>
      </c>
      <c r="C7" s="13" t="s">
        <v>21</v>
      </c>
      <c r="D7" s="14">
        <v>10.0</v>
      </c>
      <c r="E7" s="14">
        <v>5.0</v>
      </c>
      <c r="F7" s="14">
        <f t="shared" si="1"/>
        <v>50</v>
      </c>
      <c r="G7" s="15">
        <v>13.3</v>
      </c>
      <c r="H7" s="15" t="s">
        <v>22</v>
      </c>
      <c r="I7" s="16">
        <v>91.3</v>
      </c>
    </row>
    <row r="8">
      <c r="A8" s="5">
        <v>7.0</v>
      </c>
      <c r="B8" s="6">
        <v>50.0</v>
      </c>
      <c r="C8" s="6" t="s">
        <v>23</v>
      </c>
      <c r="D8" s="7">
        <v>1.0</v>
      </c>
      <c r="E8" s="7">
        <v>4.0</v>
      </c>
      <c r="F8" s="7">
        <f t="shared" si="1"/>
        <v>4</v>
      </c>
      <c r="G8" s="8">
        <v>6.5</v>
      </c>
      <c r="H8" s="8" t="s">
        <v>24</v>
      </c>
      <c r="I8" s="10">
        <v>26.0</v>
      </c>
    </row>
    <row r="9">
      <c r="A9" s="12">
        <v>8.0</v>
      </c>
      <c r="B9" s="13">
        <v>40.0</v>
      </c>
      <c r="C9" s="13" t="s">
        <v>25</v>
      </c>
      <c r="D9" s="14">
        <v>7.0</v>
      </c>
      <c r="E9" s="14">
        <v>5.0</v>
      </c>
      <c r="F9" s="14">
        <f t="shared" si="1"/>
        <v>35</v>
      </c>
      <c r="G9" s="15">
        <v>14.14</v>
      </c>
      <c r="H9" s="15" t="s">
        <v>26</v>
      </c>
      <c r="I9" s="16">
        <v>82.5</v>
      </c>
    </row>
    <row r="10">
      <c r="A10" s="5">
        <v>9.0</v>
      </c>
      <c r="B10" s="6">
        <v>13.0</v>
      </c>
      <c r="C10" s="6" t="s">
        <v>27</v>
      </c>
      <c r="D10" s="7">
        <v>4.0</v>
      </c>
      <c r="E10" s="7">
        <v>3.0</v>
      </c>
      <c r="F10" s="7">
        <f t="shared" si="1"/>
        <v>12</v>
      </c>
      <c r="G10" s="8">
        <v>12.82</v>
      </c>
      <c r="H10" s="9">
        <v>45882.0</v>
      </c>
      <c r="I10" s="10">
        <v>61.54</v>
      </c>
    </row>
    <row r="11">
      <c r="A11" s="12">
        <v>10.0</v>
      </c>
      <c r="B11" s="13">
        <v>34.0</v>
      </c>
      <c r="C11" s="13" t="s">
        <v>28</v>
      </c>
      <c r="D11" s="14">
        <v>2.0</v>
      </c>
      <c r="E11" s="14">
        <v>4.0</v>
      </c>
      <c r="F11" s="15">
        <f t="shared" si="1"/>
        <v>8</v>
      </c>
      <c r="G11" s="15">
        <v>9.93</v>
      </c>
      <c r="H11" s="15" t="s">
        <v>29</v>
      </c>
      <c r="I11" s="16">
        <v>47.06</v>
      </c>
    </row>
    <row r="12">
      <c r="A12" s="5">
        <v>11.0</v>
      </c>
      <c r="B12" s="6">
        <v>7.0</v>
      </c>
      <c r="C12" s="6" t="s">
        <v>30</v>
      </c>
      <c r="D12" s="7">
        <v>6.0</v>
      </c>
      <c r="E12" s="7">
        <v>3.0</v>
      </c>
      <c r="F12" s="8">
        <f t="shared" si="1"/>
        <v>18</v>
      </c>
      <c r="G12" s="8">
        <v>20.63</v>
      </c>
      <c r="H12" s="9">
        <v>45784.0</v>
      </c>
      <c r="I12" s="10">
        <v>71.43</v>
      </c>
    </row>
    <row r="13">
      <c r="A13" s="12">
        <v>12.0</v>
      </c>
      <c r="B13" s="13">
        <v>32.0</v>
      </c>
      <c r="C13" s="13" t="s">
        <v>31</v>
      </c>
      <c r="D13" s="14">
        <v>11.0</v>
      </c>
      <c r="E13" s="14">
        <v>2.0</v>
      </c>
      <c r="F13" s="15">
        <f t="shared" si="1"/>
        <v>22</v>
      </c>
      <c r="G13" s="15">
        <v>13.92</v>
      </c>
      <c r="H13" s="15" t="s">
        <v>32</v>
      </c>
      <c r="I13" s="16">
        <v>93.75</v>
      </c>
    </row>
    <row r="14">
      <c r="A14" s="5">
        <v>13.0</v>
      </c>
      <c r="B14" s="6">
        <v>47.0</v>
      </c>
      <c r="C14" s="6" t="s">
        <v>33</v>
      </c>
      <c r="D14" s="7">
        <v>13.0</v>
      </c>
      <c r="E14" s="7">
        <v>1.0</v>
      </c>
      <c r="F14" s="7">
        <f t="shared" si="1"/>
        <v>13</v>
      </c>
      <c r="G14" s="8">
        <v>7.53</v>
      </c>
      <c r="H14" s="8" t="s">
        <v>34</v>
      </c>
      <c r="I14" s="10">
        <v>46.81</v>
      </c>
    </row>
    <row r="15">
      <c r="A15" s="12">
        <v>14.0</v>
      </c>
      <c r="B15" s="13">
        <v>23.0</v>
      </c>
      <c r="C15" s="13" t="s">
        <v>35</v>
      </c>
      <c r="D15" s="14">
        <v>3.0</v>
      </c>
      <c r="E15" s="14">
        <v>5.0</v>
      </c>
      <c r="F15" s="14">
        <f t="shared" si="1"/>
        <v>15</v>
      </c>
      <c r="G15" s="15">
        <v>11.59</v>
      </c>
      <c r="H15" s="15" t="s">
        <v>36</v>
      </c>
      <c r="I15" s="16">
        <v>78.26</v>
      </c>
    </row>
    <row r="16">
      <c r="A16" s="5">
        <v>15.0</v>
      </c>
      <c r="B16" s="6">
        <v>24.0</v>
      </c>
      <c r="C16" s="6" t="s">
        <v>37</v>
      </c>
      <c r="D16" s="7">
        <v>13.0</v>
      </c>
      <c r="E16" s="7">
        <v>2.0</v>
      </c>
      <c r="F16" s="7">
        <f t="shared" si="1"/>
        <v>26</v>
      </c>
      <c r="G16" s="8">
        <v>16.35</v>
      </c>
      <c r="H16" s="8" t="s">
        <v>38</v>
      </c>
      <c r="I16" s="10">
        <v>87.5</v>
      </c>
    </row>
    <row r="17">
      <c r="A17" s="12">
        <v>16.0</v>
      </c>
      <c r="B17" s="13">
        <v>11.0</v>
      </c>
      <c r="C17" s="13" t="s">
        <v>39</v>
      </c>
      <c r="D17" s="14">
        <v>5.0</v>
      </c>
      <c r="E17" s="14">
        <v>4.0</v>
      </c>
      <c r="F17" s="14">
        <f t="shared" si="1"/>
        <v>20</v>
      </c>
      <c r="G17" s="15">
        <v>14.55</v>
      </c>
      <c r="H17" s="20">
        <v>45911.0</v>
      </c>
      <c r="I17" s="16">
        <v>81.82</v>
      </c>
    </row>
    <row r="18">
      <c r="A18" s="5">
        <v>17.0</v>
      </c>
      <c r="B18" s="6">
        <v>43.0</v>
      </c>
      <c r="C18" s="6" t="s">
        <v>40</v>
      </c>
      <c r="D18" s="7">
        <v>14.0</v>
      </c>
      <c r="E18" s="7">
        <v>3.0</v>
      </c>
      <c r="F18" s="7">
        <f t="shared" si="1"/>
        <v>42</v>
      </c>
      <c r="G18" s="8">
        <v>12.62</v>
      </c>
      <c r="H18" s="8" t="s">
        <v>41</v>
      </c>
      <c r="I18" s="10">
        <v>88.37</v>
      </c>
    </row>
    <row r="19">
      <c r="A19" s="12">
        <v>18.0</v>
      </c>
      <c r="B19" s="13">
        <v>12.0</v>
      </c>
      <c r="C19" s="13" t="s">
        <v>42</v>
      </c>
      <c r="D19" s="14">
        <v>7.0</v>
      </c>
      <c r="E19" s="14">
        <v>1.0</v>
      </c>
      <c r="F19" s="14">
        <f t="shared" si="1"/>
        <v>7</v>
      </c>
      <c r="G19" s="15">
        <v>22.62</v>
      </c>
      <c r="H19" s="20">
        <v>45942.0</v>
      </c>
      <c r="I19" s="16">
        <v>83.33</v>
      </c>
    </row>
    <row r="20">
      <c r="A20" s="5">
        <v>19.0</v>
      </c>
      <c r="B20" s="6">
        <v>2.0</v>
      </c>
      <c r="C20" s="6" t="s">
        <v>43</v>
      </c>
      <c r="D20" s="7">
        <v>11.0</v>
      </c>
      <c r="E20" s="7">
        <v>5.0</v>
      </c>
      <c r="F20" s="7">
        <f t="shared" si="1"/>
        <v>55</v>
      </c>
      <c r="G20" s="8">
        <v>50.0</v>
      </c>
      <c r="H20" s="9">
        <v>45690.0</v>
      </c>
      <c r="I20" s="10">
        <v>100.0</v>
      </c>
    </row>
    <row r="21">
      <c r="A21" s="21">
        <v>20.0</v>
      </c>
      <c r="B21" s="22">
        <v>45.0</v>
      </c>
      <c r="C21" s="22" t="s">
        <v>44</v>
      </c>
      <c r="D21" s="23">
        <v>4.0</v>
      </c>
      <c r="E21" s="23">
        <v>2.0</v>
      </c>
      <c r="F21" s="23">
        <f t="shared" si="1"/>
        <v>8</v>
      </c>
      <c r="G21" s="24">
        <v>6.11</v>
      </c>
      <c r="H21" s="24" t="s">
        <v>45</v>
      </c>
      <c r="I21" s="25">
        <v>35.56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23.5"/>
    <col customWidth="1" min="3" max="3" width="46.88"/>
    <col customWidth="1" min="4" max="8" width="22.63"/>
    <col customWidth="1" min="9" max="9" width="22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46</v>
      </c>
      <c r="H1" s="2" t="s">
        <v>7</v>
      </c>
      <c r="I1" s="3" t="s">
        <v>8</v>
      </c>
    </row>
    <row r="2">
      <c r="A2" s="5">
        <v>1.0</v>
      </c>
      <c r="B2" s="6">
        <v>15.0</v>
      </c>
      <c r="C2" s="6" t="s">
        <v>10</v>
      </c>
      <c r="D2" s="7">
        <v>12.0</v>
      </c>
      <c r="E2" s="7">
        <v>3.0</v>
      </c>
      <c r="F2" s="7">
        <f t="shared" ref="F2:F21" si="1">D2*E2</f>
        <v>36</v>
      </c>
      <c r="G2" s="8">
        <v>9.44</v>
      </c>
      <c r="H2" s="8" t="s">
        <v>47</v>
      </c>
      <c r="I2" s="10">
        <v>86.67</v>
      </c>
      <c r="K2" s="4" t="s">
        <v>11</v>
      </c>
      <c r="L2" s="11">
        <f>AVERAGE(GROQ[Overall Accuracy])</f>
        <v>13.607</v>
      </c>
    </row>
    <row r="3">
      <c r="A3" s="12">
        <v>2.0</v>
      </c>
      <c r="B3" s="13">
        <v>56.0</v>
      </c>
      <c r="C3" s="13" t="s">
        <v>12</v>
      </c>
      <c r="D3" s="14">
        <v>8.0</v>
      </c>
      <c r="E3" s="14">
        <v>2.0</v>
      </c>
      <c r="F3" s="14">
        <f t="shared" si="1"/>
        <v>16</v>
      </c>
      <c r="G3" s="15">
        <v>6.7</v>
      </c>
      <c r="H3" s="15" t="s">
        <v>48</v>
      </c>
      <c r="I3" s="16">
        <v>60.71</v>
      </c>
      <c r="K3" s="4" t="s">
        <v>14</v>
      </c>
      <c r="L3" s="11">
        <f>AVERAGE(GROQ[Interests Usage%])</f>
        <v>74.5075</v>
      </c>
    </row>
    <row r="4">
      <c r="A4" s="5">
        <v>3.0</v>
      </c>
      <c r="B4" s="6">
        <v>62.0</v>
      </c>
      <c r="C4" s="6" t="s">
        <v>15</v>
      </c>
      <c r="D4" s="7">
        <v>9.0</v>
      </c>
      <c r="E4" s="7">
        <v>4.0</v>
      </c>
      <c r="F4" s="7">
        <f t="shared" si="1"/>
        <v>36</v>
      </c>
      <c r="G4" s="8">
        <v>12.68</v>
      </c>
      <c r="H4" s="8" t="s">
        <v>49</v>
      </c>
      <c r="I4" s="10">
        <v>85.48</v>
      </c>
    </row>
    <row r="5">
      <c r="A5" s="12">
        <v>4.0</v>
      </c>
      <c r="B5" s="13">
        <v>50.0</v>
      </c>
      <c r="C5" s="13" t="s">
        <v>17</v>
      </c>
      <c r="D5" s="14">
        <v>5.0</v>
      </c>
      <c r="E5" s="14">
        <v>1.0</v>
      </c>
      <c r="F5" s="14">
        <f t="shared" si="1"/>
        <v>5</v>
      </c>
      <c r="G5" s="15">
        <v>10.8</v>
      </c>
      <c r="H5" s="15" t="s">
        <v>50</v>
      </c>
      <c r="I5" s="16">
        <v>42.0</v>
      </c>
    </row>
    <row r="6">
      <c r="A6" s="5">
        <v>5.0</v>
      </c>
      <c r="B6" s="6">
        <v>61.0</v>
      </c>
      <c r="C6" s="6" t="s">
        <v>19</v>
      </c>
      <c r="D6" s="7">
        <v>14.0</v>
      </c>
      <c r="E6" s="7">
        <v>3.0</v>
      </c>
      <c r="F6" s="7">
        <f t="shared" si="1"/>
        <v>42</v>
      </c>
      <c r="G6" s="8">
        <v>12.33</v>
      </c>
      <c r="H6" s="8" t="s">
        <v>20</v>
      </c>
      <c r="I6" s="10">
        <v>86.89</v>
      </c>
    </row>
    <row r="7">
      <c r="A7" s="12">
        <v>6.0</v>
      </c>
      <c r="B7" s="13">
        <v>23.0</v>
      </c>
      <c r="C7" s="13" t="s">
        <v>21</v>
      </c>
      <c r="D7" s="14">
        <v>10.0</v>
      </c>
      <c r="E7" s="14">
        <v>5.0</v>
      </c>
      <c r="F7" s="14">
        <f t="shared" si="1"/>
        <v>50</v>
      </c>
      <c r="G7" s="15">
        <v>8.52</v>
      </c>
      <c r="H7" s="15" t="s">
        <v>51</v>
      </c>
      <c r="I7" s="16">
        <v>86.96</v>
      </c>
    </row>
    <row r="8">
      <c r="A8" s="5">
        <v>7.0</v>
      </c>
      <c r="B8" s="6">
        <v>50.0</v>
      </c>
      <c r="C8" s="6" t="s">
        <v>23</v>
      </c>
      <c r="D8" s="7">
        <v>1.0</v>
      </c>
      <c r="E8" s="7">
        <v>4.0</v>
      </c>
      <c r="F8" s="7">
        <f t="shared" si="1"/>
        <v>4</v>
      </c>
      <c r="G8" s="8">
        <v>19.0</v>
      </c>
      <c r="H8" s="8" t="s">
        <v>18</v>
      </c>
      <c r="I8" s="10">
        <v>54.0</v>
      </c>
    </row>
    <row r="9">
      <c r="A9" s="12">
        <v>8.0</v>
      </c>
      <c r="B9" s="13">
        <v>40.0</v>
      </c>
      <c r="C9" s="13" t="s">
        <v>25</v>
      </c>
      <c r="D9" s="14">
        <v>7.0</v>
      </c>
      <c r="E9" s="14">
        <v>5.0</v>
      </c>
      <c r="F9" s="14">
        <f t="shared" si="1"/>
        <v>35</v>
      </c>
      <c r="G9" s="15">
        <v>7.14</v>
      </c>
      <c r="H9" s="15" t="s">
        <v>52</v>
      </c>
      <c r="I9" s="16">
        <v>87.5</v>
      </c>
    </row>
    <row r="10">
      <c r="A10" s="5">
        <v>9.0</v>
      </c>
      <c r="B10" s="6">
        <v>13.0</v>
      </c>
      <c r="C10" s="6" t="s">
        <v>27</v>
      </c>
      <c r="D10" s="7">
        <v>4.0</v>
      </c>
      <c r="E10" s="7">
        <v>3.0</v>
      </c>
      <c r="F10" s="7">
        <f t="shared" si="1"/>
        <v>12</v>
      </c>
      <c r="G10" s="8">
        <v>10.9</v>
      </c>
      <c r="H10" s="9">
        <v>45943.0</v>
      </c>
      <c r="I10" s="10">
        <v>76.92</v>
      </c>
    </row>
    <row r="11">
      <c r="A11" s="12">
        <v>10.0</v>
      </c>
      <c r="B11" s="13">
        <v>34.0</v>
      </c>
      <c r="C11" s="13" t="s">
        <v>28</v>
      </c>
      <c r="D11" s="14">
        <v>2.0</v>
      </c>
      <c r="E11" s="14">
        <v>4.0</v>
      </c>
      <c r="F11" s="14">
        <f t="shared" si="1"/>
        <v>8</v>
      </c>
      <c r="G11" s="15">
        <v>15.44</v>
      </c>
      <c r="H11" s="15" t="s">
        <v>53</v>
      </c>
      <c r="I11" s="16">
        <v>61.76</v>
      </c>
    </row>
    <row r="12">
      <c r="A12" s="5">
        <v>11.0</v>
      </c>
      <c r="B12" s="6">
        <v>7.0</v>
      </c>
      <c r="C12" s="6" t="s">
        <v>30</v>
      </c>
      <c r="D12" s="7">
        <v>6.0</v>
      </c>
      <c r="E12" s="7">
        <v>3.0</v>
      </c>
      <c r="F12" s="7">
        <f t="shared" si="1"/>
        <v>18</v>
      </c>
      <c r="G12" s="8">
        <v>19.05</v>
      </c>
      <c r="H12" s="9">
        <v>45784.0</v>
      </c>
      <c r="I12" s="10">
        <v>71.43</v>
      </c>
    </row>
    <row r="13">
      <c r="A13" s="12">
        <v>12.0</v>
      </c>
      <c r="B13" s="13">
        <v>32.0</v>
      </c>
      <c r="C13" s="13" t="s">
        <v>31</v>
      </c>
      <c r="D13" s="14">
        <v>11.0</v>
      </c>
      <c r="E13" s="14">
        <v>2.0</v>
      </c>
      <c r="F13" s="14">
        <f t="shared" si="1"/>
        <v>22</v>
      </c>
      <c r="G13" s="15">
        <v>8.66</v>
      </c>
      <c r="H13" s="15" t="s">
        <v>54</v>
      </c>
      <c r="I13" s="16">
        <v>78.12</v>
      </c>
    </row>
    <row r="14">
      <c r="A14" s="5">
        <v>13.0</v>
      </c>
      <c r="B14" s="6">
        <v>47.0</v>
      </c>
      <c r="C14" s="6" t="s">
        <v>33</v>
      </c>
      <c r="D14" s="7">
        <v>13.0</v>
      </c>
      <c r="E14" s="7">
        <v>1.0</v>
      </c>
      <c r="F14" s="7">
        <f t="shared" si="1"/>
        <v>13</v>
      </c>
      <c r="G14" s="8">
        <v>8.02</v>
      </c>
      <c r="H14" s="8" t="s">
        <v>55</v>
      </c>
      <c r="I14" s="10">
        <v>57.45</v>
      </c>
    </row>
    <row r="15">
      <c r="A15" s="12">
        <v>14.0</v>
      </c>
      <c r="B15" s="13">
        <v>23.0</v>
      </c>
      <c r="C15" s="13" t="s">
        <v>35</v>
      </c>
      <c r="D15" s="14">
        <v>3.0</v>
      </c>
      <c r="E15" s="14">
        <v>5.0</v>
      </c>
      <c r="F15" s="14">
        <f t="shared" si="1"/>
        <v>15</v>
      </c>
      <c r="G15" s="15">
        <v>13.91</v>
      </c>
      <c r="H15" s="15" t="s">
        <v>36</v>
      </c>
      <c r="I15" s="16">
        <v>78.26</v>
      </c>
    </row>
    <row r="16">
      <c r="A16" s="5">
        <v>15.0</v>
      </c>
      <c r="B16" s="6">
        <v>24.0</v>
      </c>
      <c r="C16" s="6" t="s">
        <v>37</v>
      </c>
      <c r="D16" s="7">
        <v>13.0</v>
      </c>
      <c r="E16" s="7">
        <v>2.0</v>
      </c>
      <c r="F16" s="7">
        <f t="shared" si="1"/>
        <v>26</v>
      </c>
      <c r="G16" s="8">
        <v>10.58</v>
      </c>
      <c r="H16" s="8" t="s">
        <v>56</v>
      </c>
      <c r="I16" s="10">
        <v>91.67</v>
      </c>
    </row>
    <row r="17">
      <c r="A17" s="12">
        <v>16.0</v>
      </c>
      <c r="B17" s="13">
        <v>11.0</v>
      </c>
      <c r="C17" s="13" t="s">
        <v>39</v>
      </c>
      <c r="D17" s="14">
        <v>5.0</v>
      </c>
      <c r="E17" s="14">
        <v>4.0</v>
      </c>
      <c r="F17" s="14">
        <f t="shared" si="1"/>
        <v>20</v>
      </c>
      <c r="G17" s="15">
        <v>15.0</v>
      </c>
      <c r="H17" s="20">
        <v>45880.0</v>
      </c>
      <c r="I17" s="16">
        <v>72.73</v>
      </c>
    </row>
    <row r="18">
      <c r="A18" s="5">
        <v>17.0</v>
      </c>
      <c r="B18" s="6">
        <v>43.0</v>
      </c>
      <c r="C18" s="6" t="s">
        <v>40</v>
      </c>
      <c r="D18" s="7">
        <v>14.0</v>
      </c>
      <c r="E18" s="7">
        <v>3.0</v>
      </c>
      <c r="F18" s="7">
        <f t="shared" si="1"/>
        <v>42</v>
      </c>
      <c r="G18" s="8">
        <v>6.59</v>
      </c>
      <c r="H18" s="8" t="s">
        <v>57</v>
      </c>
      <c r="I18" s="10">
        <v>86.05</v>
      </c>
    </row>
    <row r="19">
      <c r="A19" s="12">
        <v>18.0</v>
      </c>
      <c r="B19" s="13">
        <v>12.0</v>
      </c>
      <c r="C19" s="13" t="s">
        <v>42</v>
      </c>
      <c r="D19" s="14">
        <v>7.0</v>
      </c>
      <c r="E19" s="14">
        <v>1.0</v>
      </c>
      <c r="F19" s="14">
        <f t="shared" si="1"/>
        <v>7</v>
      </c>
      <c r="G19" s="15">
        <v>19.05</v>
      </c>
      <c r="H19" s="20">
        <v>45942.0</v>
      </c>
      <c r="I19" s="16">
        <v>83.33</v>
      </c>
    </row>
    <row r="20">
      <c r="A20" s="5">
        <v>19.0</v>
      </c>
      <c r="B20" s="6">
        <v>2.0</v>
      </c>
      <c r="C20" s="6" t="s">
        <v>43</v>
      </c>
      <c r="D20" s="7">
        <v>11.0</v>
      </c>
      <c r="E20" s="7">
        <v>5.0</v>
      </c>
      <c r="F20" s="7">
        <f t="shared" si="1"/>
        <v>55</v>
      </c>
      <c r="G20" s="8">
        <v>50.0</v>
      </c>
      <c r="H20" s="9">
        <v>45690.0</v>
      </c>
      <c r="I20" s="10">
        <v>100.0</v>
      </c>
    </row>
    <row r="21">
      <c r="A21" s="21">
        <v>20.0</v>
      </c>
      <c r="B21" s="22">
        <v>45.0</v>
      </c>
      <c r="C21" s="22" t="s">
        <v>44</v>
      </c>
      <c r="D21" s="23">
        <v>4.0</v>
      </c>
      <c r="E21" s="23">
        <v>2.0</v>
      </c>
      <c r="F21" s="23">
        <f t="shared" si="1"/>
        <v>8</v>
      </c>
      <c r="G21" s="24">
        <v>8.33</v>
      </c>
      <c r="H21" s="24" t="s">
        <v>58</v>
      </c>
      <c r="I21" s="25">
        <v>42.22</v>
      </c>
    </row>
  </sheetData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23.5"/>
    <col customWidth="1" min="3" max="3" width="46.88"/>
    <col customWidth="1" min="4" max="8" width="22.63"/>
    <col customWidth="1" min="9" max="9" width="22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46</v>
      </c>
      <c r="H1" s="2" t="s">
        <v>7</v>
      </c>
      <c r="I1" s="3" t="s">
        <v>8</v>
      </c>
    </row>
    <row r="2">
      <c r="A2" s="5">
        <v>1.0</v>
      </c>
      <c r="B2" s="6">
        <v>15.0</v>
      </c>
      <c r="C2" s="6" t="s">
        <v>10</v>
      </c>
      <c r="D2" s="7">
        <v>12.0</v>
      </c>
      <c r="E2" s="7">
        <v>3.0</v>
      </c>
      <c r="F2" s="7">
        <f t="shared" ref="F2:F21" si="1">D2*E2</f>
        <v>36</v>
      </c>
      <c r="G2" s="8">
        <v>13.89</v>
      </c>
      <c r="H2" s="8" t="s">
        <v>59</v>
      </c>
      <c r="I2" s="10">
        <v>100.0</v>
      </c>
      <c r="K2" s="4" t="s">
        <v>11</v>
      </c>
      <c r="L2" s="11">
        <f>AVERAGE(GPTCZTERY[Overall Accuracy])</f>
        <v>15.6205</v>
      </c>
    </row>
    <row r="3">
      <c r="A3" s="12">
        <v>2.0</v>
      </c>
      <c r="B3" s="13">
        <v>56.0</v>
      </c>
      <c r="C3" s="13" t="s">
        <v>12</v>
      </c>
      <c r="D3" s="14">
        <v>8.0</v>
      </c>
      <c r="E3" s="14">
        <v>2.0</v>
      </c>
      <c r="F3" s="14">
        <f t="shared" si="1"/>
        <v>16</v>
      </c>
      <c r="G3" s="15">
        <v>6.81</v>
      </c>
      <c r="H3" s="15" t="s">
        <v>60</v>
      </c>
      <c r="I3" s="16">
        <v>48.21</v>
      </c>
      <c r="K3" s="4" t="s">
        <v>14</v>
      </c>
      <c r="L3" s="11">
        <f>AVERAGE(GPTCZTERY[Interests Usage%])</f>
        <v>73.527</v>
      </c>
    </row>
    <row r="4">
      <c r="A4" s="5">
        <v>3.0</v>
      </c>
      <c r="B4" s="6">
        <v>62.0</v>
      </c>
      <c r="C4" s="6" t="s">
        <v>15</v>
      </c>
      <c r="D4" s="7">
        <v>9.0</v>
      </c>
      <c r="E4" s="7">
        <v>4.0</v>
      </c>
      <c r="F4" s="7">
        <f t="shared" si="1"/>
        <v>36</v>
      </c>
      <c r="G4" s="8">
        <v>12.68</v>
      </c>
      <c r="H4" s="8" t="s">
        <v>49</v>
      </c>
      <c r="I4" s="10">
        <v>85.48</v>
      </c>
    </row>
    <row r="5">
      <c r="A5" s="12">
        <v>4.0</v>
      </c>
      <c r="B5" s="13">
        <v>50.0</v>
      </c>
      <c r="C5" s="13" t="s">
        <v>17</v>
      </c>
      <c r="D5" s="14">
        <v>5.0</v>
      </c>
      <c r="E5" s="14">
        <v>1.0</v>
      </c>
      <c r="F5" s="14">
        <f t="shared" si="1"/>
        <v>5</v>
      </c>
      <c r="G5" s="15">
        <v>7.2</v>
      </c>
      <c r="H5" s="15" t="s">
        <v>61</v>
      </c>
      <c r="I5" s="16">
        <v>28.0</v>
      </c>
    </row>
    <row r="6">
      <c r="A6" s="5">
        <v>5.0</v>
      </c>
      <c r="B6" s="6">
        <v>61.0</v>
      </c>
      <c r="C6" s="6" t="s">
        <v>19</v>
      </c>
      <c r="D6" s="7">
        <v>14.0</v>
      </c>
      <c r="E6" s="7">
        <v>3.0</v>
      </c>
      <c r="F6" s="7">
        <f t="shared" si="1"/>
        <v>42</v>
      </c>
      <c r="G6" s="8">
        <v>12.33</v>
      </c>
      <c r="H6" s="8" t="s">
        <v>20</v>
      </c>
      <c r="I6" s="10">
        <v>86.89</v>
      </c>
    </row>
    <row r="7">
      <c r="A7" s="12">
        <v>6.0</v>
      </c>
      <c r="B7" s="13">
        <v>23.0</v>
      </c>
      <c r="C7" s="13" t="s">
        <v>21</v>
      </c>
      <c r="D7" s="14">
        <v>10.0</v>
      </c>
      <c r="E7" s="14">
        <v>5.0</v>
      </c>
      <c r="F7" s="14">
        <f t="shared" si="1"/>
        <v>50</v>
      </c>
      <c r="G7" s="15">
        <v>13.3</v>
      </c>
      <c r="H7" s="15" t="s">
        <v>22</v>
      </c>
      <c r="I7" s="16">
        <v>91.3</v>
      </c>
    </row>
    <row r="8">
      <c r="A8" s="5">
        <v>7.0</v>
      </c>
      <c r="B8" s="6">
        <v>50.0</v>
      </c>
      <c r="C8" s="6" t="s">
        <v>23</v>
      </c>
      <c r="D8" s="7">
        <v>1.0</v>
      </c>
      <c r="E8" s="7">
        <v>4.0</v>
      </c>
      <c r="F8" s="7">
        <f t="shared" si="1"/>
        <v>4</v>
      </c>
      <c r="G8" s="8">
        <v>7.5</v>
      </c>
      <c r="H8" s="8" t="s">
        <v>61</v>
      </c>
      <c r="I8" s="10">
        <v>28.0</v>
      </c>
    </row>
    <row r="9">
      <c r="A9" s="12">
        <v>8.0</v>
      </c>
      <c r="B9" s="13">
        <v>40.0</v>
      </c>
      <c r="C9" s="13" t="s">
        <v>25</v>
      </c>
      <c r="D9" s="14">
        <v>7.0</v>
      </c>
      <c r="E9" s="14">
        <v>5.0</v>
      </c>
      <c r="F9" s="14">
        <f t="shared" si="1"/>
        <v>35</v>
      </c>
      <c r="G9" s="15">
        <v>14.14</v>
      </c>
      <c r="H9" s="15" t="s">
        <v>26</v>
      </c>
      <c r="I9" s="16">
        <v>82.5</v>
      </c>
    </row>
    <row r="10">
      <c r="A10" s="5">
        <v>9.0</v>
      </c>
      <c r="B10" s="6">
        <v>13.0</v>
      </c>
      <c r="C10" s="6" t="s">
        <v>27</v>
      </c>
      <c r="D10" s="7">
        <v>4.0</v>
      </c>
      <c r="E10" s="7">
        <v>3.0</v>
      </c>
      <c r="F10" s="7">
        <f t="shared" si="1"/>
        <v>12</v>
      </c>
      <c r="G10" s="8">
        <v>12.82</v>
      </c>
      <c r="H10" s="9">
        <v>45882.0</v>
      </c>
      <c r="I10" s="10">
        <v>61.54</v>
      </c>
    </row>
    <row r="11">
      <c r="A11" s="12">
        <v>10.0</v>
      </c>
      <c r="B11" s="13">
        <v>34.0</v>
      </c>
      <c r="C11" s="13" t="s">
        <v>28</v>
      </c>
      <c r="D11" s="14">
        <v>2.0</v>
      </c>
      <c r="E11" s="14">
        <v>4.0</v>
      </c>
      <c r="F11" s="14">
        <f t="shared" si="1"/>
        <v>8</v>
      </c>
      <c r="G11" s="15">
        <v>9.19</v>
      </c>
      <c r="H11" s="15" t="s">
        <v>62</v>
      </c>
      <c r="I11" s="16">
        <v>55.88</v>
      </c>
    </row>
    <row r="12">
      <c r="A12" s="5">
        <v>11.0</v>
      </c>
      <c r="B12" s="6">
        <v>7.0</v>
      </c>
      <c r="C12" s="6" t="s">
        <v>30</v>
      </c>
      <c r="D12" s="7">
        <v>6.0</v>
      </c>
      <c r="E12" s="7">
        <v>3.0</v>
      </c>
      <c r="F12" s="7">
        <f t="shared" si="1"/>
        <v>18</v>
      </c>
      <c r="G12" s="26">
        <v>18.25</v>
      </c>
      <c r="H12" s="9">
        <v>45815.0</v>
      </c>
      <c r="I12" s="10">
        <v>85.71</v>
      </c>
    </row>
    <row r="13">
      <c r="A13" s="12">
        <v>12.0</v>
      </c>
      <c r="B13" s="13">
        <v>32.0</v>
      </c>
      <c r="C13" s="13" t="s">
        <v>31</v>
      </c>
      <c r="D13" s="14">
        <v>11.0</v>
      </c>
      <c r="E13" s="14">
        <v>2.0</v>
      </c>
      <c r="F13" s="14">
        <f t="shared" si="1"/>
        <v>22</v>
      </c>
      <c r="G13" s="15">
        <v>13.92</v>
      </c>
      <c r="H13" s="15" t="s">
        <v>32</v>
      </c>
      <c r="I13" s="16">
        <v>93.75</v>
      </c>
    </row>
    <row r="14">
      <c r="A14" s="5">
        <v>13.0</v>
      </c>
      <c r="B14" s="6">
        <v>47.0</v>
      </c>
      <c r="C14" s="6" t="s">
        <v>33</v>
      </c>
      <c r="D14" s="7">
        <v>13.0</v>
      </c>
      <c r="E14" s="7">
        <v>1.0</v>
      </c>
      <c r="F14" s="7">
        <f t="shared" si="1"/>
        <v>13</v>
      </c>
      <c r="G14" s="8">
        <v>7.36</v>
      </c>
      <c r="H14" s="8" t="s">
        <v>63</v>
      </c>
      <c r="I14" s="10">
        <v>48.94</v>
      </c>
    </row>
    <row r="15">
      <c r="A15" s="12">
        <v>14.0</v>
      </c>
      <c r="B15" s="13">
        <v>23.0</v>
      </c>
      <c r="C15" s="13" t="s">
        <v>35</v>
      </c>
      <c r="D15" s="14">
        <v>3.0</v>
      </c>
      <c r="E15" s="14">
        <v>5.0</v>
      </c>
      <c r="F15" s="14">
        <f t="shared" si="1"/>
        <v>15</v>
      </c>
      <c r="G15" s="15">
        <v>21.74</v>
      </c>
      <c r="H15" s="15" t="s">
        <v>22</v>
      </c>
      <c r="I15" s="16">
        <v>91.3</v>
      </c>
    </row>
    <row r="16">
      <c r="A16" s="5">
        <v>15.0</v>
      </c>
      <c r="B16" s="6">
        <v>24.0</v>
      </c>
      <c r="C16" s="6" t="s">
        <v>37</v>
      </c>
      <c r="D16" s="7">
        <v>13.0</v>
      </c>
      <c r="E16" s="7">
        <v>2.0</v>
      </c>
      <c r="F16" s="7">
        <f t="shared" si="1"/>
        <v>26</v>
      </c>
      <c r="G16" s="8">
        <v>16.35</v>
      </c>
      <c r="H16" s="8" t="s">
        <v>38</v>
      </c>
      <c r="I16" s="10">
        <v>87.5</v>
      </c>
    </row>
    <row r="17">
      <c r="A17" s="12">
        <v>16.0</v>
      </c>
      <c r="B17" s="13">
        <v>11.0</v>
      </c>
      <c r="C17" s="13" t="s">
        <v>39</v>
      </c>
      <c r="D17" s="14">
        <v>5.0</v>
      </c>
      <c r="E17" s="14">
        <v>4.0</v>
      </c>
      <c r="F17" s="14">
        <f t="shared" si="1"/>
        <v>20</v>
      </c>
      <c r="G17" s="15">
        <v>21.36</v>
      </c>
      <c r="H17" s="20">
        <v>45880.0</v>
      </c>
      <c r="I17" s="16">
        <v>72.73</v>
      </c>
    </row>
    <row r="18">
      <c r="A18" s="5">
        <v>17.0</v>
      </c>
      <c r="B18" s="6">
        <v>43.0</v>
      </c>
      <c r="C18" s="6" t="s">
        <v>40</v>
      </c>
      <c r="D18" s="7">
        <v>14.0</v>
      </c>
      <c r="E18" s="7">
        <v>3.0</v>
      </c>
      <c r="F18" s="7">
        <f t="shared" si="1"/>
        <v>42</v>
      </c>
      <c r="G18" s="8">
        <v>12.62</v>
      </c>
      <c r="H18" s="8" t="s">
        <v>41</v>
      </c>
      <c r="I18" s="10">
        <v>88.37</v>
      </c>
    </row>
    <row r="19">
      <c r="A19" s="12">
        <v>18.0</v>
      </c>
      <c r="B19" s="13">
        <v>12.0</v>
      </c>
      <c r="C19" s="13" t="s">
        <v>42</v>
      </c>
      <c r="D19" s="14">
        <v>7.0</v>
      </c>
      <c r="E19" s="14">
        <v>1.0</v>
      </c>
      <c r="F19" s="14">
        <f t="shared" si="1"/>
        <v>7</v>
      </c>
      <c r="G19" s="15">
        <v>22.62</v>
      </c>
      <c r="H19" s="20">
        <v>45942.0</v>
      </c>
      <c r="I19" s="16">
        <v>83.33</v>
      </c>
    </row>
    <row r="20">
      <c r="A20" s="5">
        <v>19.0</v>
      </c>
      <c r="B20" s="6">
        <v>2.0</v>
      </c>
      <c r="C20" s="6" t="s">
        <v>43</v>
      </c>
      <c r="D20" s="7">
        <v>11.0</v>
      </c>
      <c r="E20" s="7">
        <v>5.0</v>
      </c>
      <c r="F20" s="7">
        <f t="shared" si="1"/>
        <v>55</v>
      </c>
      <c r="G20" s="8">
        <v>50.0</v>
      </c>
      <c r="H20" s="9">
        <v>45690.0</v>
      </c>
      <c r="I20" s="10">
        <v>100.0</v>
      </c>
    </row>
    <row r="21">
      <c r="A21" s="21">
        <v>20.0</v>
      </c>
      <c r="B21" s="22">
        <v>45.0</v>
      </c>
      <c r="C21" s="22" t="s">
        <v>44</v>
      </c>
      <c r="D21" s="23">
        <v>4.0</v>
      </c>
      <c r="E21" s="23">
        <v>2.0</v>
      </c>
      <c r="F21" s="23">
        <f t="shared" si="1"/>
        <v>8</v>
      </c>
      <c r="G21" s="24">
        <v>18.33</v>
      </c>
      <c r="H21" s="24" t="s">
        <v>64</v>
      </c>
      <c r="I21" s="25">
        <v>51.11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 t="s">
        <v>65</v>
      </c>
    </row>
    <row r="2">
      <c r="A2" s="27" t="s">
        <v>66</v>
      </c>
      <c r="B2" s="28"/>
      <c r="C2" s="27" t="s">
        <v>67</v>
      </c>
      <c r="D2" s="28"/>
      <c r="E2" s="27" t="s">
        <v>68</v>
      </c>
    </row>
    <row r="3">
      <c r="A3" s="29" t="s">
        <v>69</v>
      </c>
      <c r="B3" s="30" t="s">
        <v>70</v>
      </c>
      <c r="C3" s="29" t="s">
        <v>69</v>
      </c>
      <c r="D3" s="30" t="s">
        <v>70</v>
      </c>
      <c r="E3" s="29" t="s">
        <v>69</v>
      </c>
      <c r="F3" s="29" t="s">
        <v>70</v>
      </c>
    </row>
    <row r="4">
      <c r="A4" s="11">
        <f>AVERAGE(GPTTRZY[Overall Accuracy%])</f>
        <v>14.9485</v>
      </c>
      <c r="B4" s="31">
        <f>AVERAGE(GPTTRZY[Interests Usage%])</f>
        <v>71.9775</v>
      </c>
      <c r="C4" s="11">
        <f>AVERAGE(GROQ[Overall Accuracy])</f>
        <v>13.607</v>
      </c>
      <c r="D4" s="31">
        <f>AVERAGE(GROQ[Interests Usage%])</f>
        <v>74.5075</v>
      </c>
      <c r="E4" s="32">
        <f>AVERAGE(GPTCZTERY[Overall Accuracy])</f>
        <v>15.6205</v>
      </c>
      <c r="F4" s="32">
        <f>AVERAGE(GPTCZTERY[Interests Usage%])</f>
        <v>73.527</v>
      </c>
    </row>
    <row r="5">
      <c r="A5" s="33"/>
      <c r="B5" s="33"/>
      <c r="C5" s="33"/>
      <c r="D5" s="33"/>
      <c r="E5" s="33"/>
      <c r="F5" s="33"/>
    </row>
    <row r="6">
      <c r="A6" s="33"/>
      <c r="B6" s="33"/>
      <c r="C6" s="33"/>
      <c r="D6" s="33"/>
      <c r="E6" s="33"/>
      <c r="F6" s="33"/>
    </row>
    <row r="7">
      <c r="A7" s="29" t="s">
        <v>71</v>
      </c>
      <c r="B7" s="29" t="s">
        <v>72</v>
      </c>
      <c r="C7" s="29" t="s">
        <v>73</v>
      </c>
      <c r="D7" s="33"/>
      <c r="E7" s="33"/>
      <c r="F7" s="33"/>
    </row>
    <row r="8">
      <c r="A8" s="29" t="s">
        <v>74</v>
      </c>
      <c r="B8" s="11">
        <f>AVERAGE(GPTTRZY[Overall Accuracy%])</f>
        <v>14.9485</v>
      </c>
      <c r="C8" s="31">
        <f>AVERAGE(GPTTRZY[Interests Usage%])</f>
        <v>71.9775</v>
      </c>
      <c r="D8" s="33"/>
      <c r="E8" s="33"/>
      <c r="F8" s="33"/>
    </row>
    <row r="9">
      <c r="A9" s="29" t="s">
        <v>75</v>
      </c>
      <c r="B9" s="11">
        <f>AVERAGE(GROQ[Overall Accuracy])</f>
        <v>13.607</v>
      </c>
      <c r="C9" s="31">
        <f>AVERAGE(GROQ[Interests Usage%])</f>
        <v>74.5075</v>
      </c>
      <c r="D9" s="33"/>
      <c r="E9" s="33"/>
      <c r="F9" s="33"/>
    </row>
    <row r="10">
      <c r="A10" s="29" t="s">
        <v>76</v>
      </c>
      <c r="B10" s="11">
        <f>AVERAGE(GPTCZTERY[Overall Accuracy])</f>
        <v>15.6205</v>
      </c>
      <c r="C10" s="11">
        <f>AVERAGE(GPTCZTERY[Interests Usage%])</f>
        <v>73.527</v>
      </c>
      <c r="D10" s="33"/>
      <c r="E10" s="33"/>
      <c r="F10" s="33"/>
    </row>
    <row r="11">
      <c r="A11" s="33"/>
      <c r="B11" s="33"/>
      <c r="C11" s="33"/>
      <c r="D11" s="33"/>
      <c r="E11" s="33"/>
      <c r="F11" s="33"/>
    </row>
    <row r="12">
      <c r="A12" s="33"/>
      <c r="B12" s="33"/>
      <c r="C12" s="33"/>
      <c r="D12" s="33"/>
      <c r="E12" s="33"/>
      <c r="F12" s="33"/>
    </row>
    <row r="13">
      <c r="A13" s="33"/>
      <c r="B13" s="33"/>
      <c r="C13" s="33"/>
      <c r="D13" s="33"/>
      <c r="E13" s="33"/>
      <c r="F13" s="33"/>
    </row>
    <row r="14">
      <c r="A14" s="33"/>
      <c r="B14" s="33"/>
      <c r="C14" s="33"/>
      <c r="D14" s="33"/>
      <c r="E14" s="33"/>
      <c r="F14" s="33"/>
    </row>
    <row r="15">
      <c r="A15" s="33"/>
      <c r="B15" s="33"/>
      <c r="C15" s="33"/>
      <c r="D15" s="33"/>
      <c r="E15" s="33"/>
      <c r="F15" s="33"/>
    </row>
    <row r="16">
      <c r="A16" s="33"/>
      <c r="B16" s="33"/>
      <c r="C16" s="33"/>
      <c r="D16" s="33"/>
      <c r="E16" s="33"/>
      <c r="F16" s="33"/>
      <c r="J16" s="34"/>
    </row>
    <row r="17">
      <c r="A17" s="33"/>
      <c r="B17" s="33"/>
      <c r="C17" s="33"/>
      <c r="D17" s="33"/>
      <c r="E17" s="33"/>
      <c r="F17" s="33"/>
      <c r="J17" s="34"/>
    </row>
    <row r="18">
      <c r="A18" s="33"/>
      <c r="B18" s="33"/>
      <c r="C18" s="33"/>
      <c r="D18" s="33"/>
      <c r="E18" s="33"/>
      <c r="F18" s="33"/>
    </row>
    <row r="19">
      <c r="A19" s="33"/>
      <c r="B19" s="33"/>
      <c r="C19" s="33"/>
      <c r="D19" s="33"/>
      <c r="E19" s="33"/>
      <c r="F19" s="33"/>
    </row>
    <row r="20">
      <c r="A20" s="33"/>
      <c r="B20" s="33"/>
      <c r="C20" s="33"/>
      <c r="D20" s="33"/>
      <c r="E20" s="33"/>
      <c r="F20" s="33"/>
    </row>
    <row r="21">
      <c r="A21" s="33"/>
      <c r="B21" s="33"/>
      <c r="C21" s="33"/>
      <c r="D21" s="33"/>
      <c r="E21" s="33"/>
      <c r="F21" s="33"/>
    </row>
    <row r="22">
      <c r="A22" s="33"/>
      <c r="B22" s="33"/>
      <c r="C22" s="33"/>
      <c r="D22" s="33"/>
      <c r="E22" s="33"/>
      <c r="F22" s="33"/>
    </row>
    <row r="23">
      <c r="A23" s="35"/>
      <c r="B23" s="35"/>
      <c r="C23" s="35"/>
      <c r="D23" s="35"/>
      <c r="E23" s="35"/>
      <c r="F23" s="35"/>
    </row>
    <row r="24">
      <c r="A24" s="35"/>
      <c r="B24" s="35"/>
      <c r="C24" s="35"/>
      <c r="D24" s="35"/>
      <c r="E24" s="35"/>
      <c r="F24" s="35"/>
    </row>
    <row r="25">
      <c r="A25" s="35"/>
      <c r="B25" s="35"/>
      <c r="C25" s="35"/>
      <c r="D25" s="35"/>
      <c r="E25" s="35"/>
      <c r="F25" s="35"/>
    </row>
    <row r="26">
      <c r="A26" s="35"/>
      <c r="B26" s="35"/>
      <c r="C26" s="35"/>
      <c r="D26" s="35"/>
      <c r="E26" s="35"/>
      <c r="F26" s="35"/>
    </row>
    <row r="27">
      <c r="A27" s="35"/>
      <c r="B27" s="35"/>
      <c r="C27" s="35"/>
      <c r="D27" s="35"/>
      <c r="E27" s="35"/>
      <c r="F27" s="35"/>
    </row>
    <row r="28">
      <c r="A28" s="35"/>
      <c r="B28" s="35"/>
      <c r="C28" s="35"/>
      <c r="D28" s="35"/>
      <c r="E28" s="35"/>
      <c r="F28" s="35"/>
    </row>
    <row r="29">
      <c r="A29" s="35"/>
      <c r="B29" s="35"/>
      <c r="C29" s="35"/>
      <c r="D29" s="35"/>
      <c r="E29" s="35"/>
      <c r="F29" s="35"/>
    </row>
    <row r="30">
      <c r="A30" s="35"/>
      <c r="B30" s="35"/>
      <c r="C30" s="35"/>
      <c r="D30" s="35"/>
      <c r="E30" s="35"/>
      <c r="F30" s="35"/>
    </row>
  </sheetData>
  <mergeCells count="4">
    <mergeCell ref="A1:F1"/>
    <mergeCell ref="A2:B2"/>
    <mergeCell ref="C2:D2"/>
    <mergeCell ref="E2:F2"/>
  </mergeCells>
  <drawing r:id="rId1"/>
</worksheet>
</file>