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12.xml" ContentType="application/vnd.openxmlformats-officedocument.drawingml.chart+xml"/>
  <Override PartName="/xl/charts/chart7.xml" ContentType="application/vnd.openxmlformats-officedocument.drawingml.chart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1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rong OpenMP" sheetId="1" state="visible" r:id="rId3"/>
    <sheet name="Strong MPI (close)" sheetId="2" state="visible" r:id="rId4"/>
    <sheet name="Strong MPI (spread)" sheetId="3" state="visible" r:id="rId5"/>
    <sheet name="Strong Hybrid" sheetId="4" state="visible" r:id="rId6"/>
    <sheet name="Weak OpenMP" sheetId="5" state="visible" r:id="rId7"/>
    <sheet name="Weak MPI" sheetId="6" state="visible" r:id="rId8"/>
    <sheet name="Weak Hybrid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<sst xmlns="http://schemas.openxmlformats.org/spreadsheetml/2006/main" count="85" uniqueCount="18">
  <si>
    <t xml:space="preserve">Bind close</t>
  </si>
  <si>
    <t xml:space="preserve">Bind spread</t>
  </si>
  <si>
    <t xml:space="preserve">Num threads</t>
  </si>
  <si>
    <t xml:space="preserve">Exec time (s)</t>
  </si>
  <si>
    <t xml:space="preserve">Ideal Time (s)</t>
  </si>
  <si>
    <t xml:space="preserve">Speedup</t>
  </si>
  <si>
    <t xml:space="preserve">Ideal speedup</t>
  </si>
  <si>
    <t xml:space="preserve">Parallel efficiency</t>
  </si>
  <si>
    <t xml:space="preserve">Num. threads</t>
  </si>
  <si>
    <t xml:space="preserve">Single node</t>
  </si>
  <si>
    <t xml:space="preserve">Two nodes</t>
  </si>
  <si>
    <t xml:space="preserve">Num. ranks</t>
  </si>
  <si>
    <t xml:space="preserve">2 threads</t>
  </si>
  <si>
    <t xml:space="preserve">4 threads</t>
  </si>
  <si>
    <t xml:space="preserve">8 threads</t>
  </si>
  <si>
    <t xml:space="preserve">Spread</t>
  </si>
  <si>
    <t xml:space="preserve">Close</t>
  </si>
  <si>
    <t xml:space="preserve">Weak scaling efficiency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</si>
</sst>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0.00"/>
    <numFmt numFmtId="167" formatCode="0.00\ %"/>
    <numFmt numFmtId="168" formatCode="0"/>
    <numFmt numFmtId="169" formatCode="0%"/>
  </numFmts>
  <fonts count="10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sz val="12"/>
      <color theme="1"/>
      <name val="Aptos Narrow"/>
      <family val="2"/>
      <charset val="1"/>
    </font>
    <font>
      <b val="true"/>
      <sz val="16"/>
      <color rgb="FF000000"/>
      <name val="Aptos Narrow"/>
      <family val="2"/>
    </font>
    <font>
      <sz val="12"/>
      <color rgb="FF000000"/>
      <name val="Aptos Narrow"/>
      <family val="2"/>
    </font>
    <font>
      <b val="true"/>
      <sz val="12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8999"/>
        <bgColor rgb="FFF2F2F2"/>
      </patternFill>
    </fill>
    <fill>
      <patternFill patternType="solid">
        <fgColor theme="9" tint="0.7999"/>
        <bgColor rgb="FFDCEAF7"/>
      </patternFill>
    </fill>
    <fill>
      <patternFill patternType="solid">
        <fgColor theme="5" tint="0.7999"/>
        <bgColor rgb="FFF2F2F2"/>
      </patternFill>
    </fill>
    <fill>
      <patternFill patternType="solid">
        <fgColor theme="0" tint="-0.05"/>
        <bgColor rgb="FFDCEAF7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7030A0"/>
      <rgbColor rgb="FFFBE3D6"/>
      <rgbColor rgb="FFDCEA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F2D0"/>
      <rgbColor rgb="FFFFFF99"/>
      <rgbColor rgb="FF8ED973"/>
      <rgbColor rgb="FFFF99CC"/>
      <rgbColor rgb="FFCC99FF"/>
      <rgbColor rgb="FFFFCC99"/>
      <rgbColor rgb="FF3366FF"/>
      <rgbColor rgb="FF46B1E1"/>
      <rgbColor rgb="FF92D050"/>
      <rgbColor rgb="FFFFC000"/>
      <rgbColor rgb="FFFF9900"/>
      <rgbColor rgb="FFE97132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OpenMP Strong Scaling (bind close)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15850711537"/>
          <c:y val="0.1368843069874"/>
          <c:w val="0.711133983710731"/>
          <c:h val="0.598988163421153"/>
        </c:manualLayout>
      </c:layout>
      <c:scatterChart>
        <c:scatterStyle val="lineMarker"/>
        <c:varyColors val="0"/>
        <c:ser>
          <c:idx val="0"/>
          <c:order val="0"/>
          <c:tx>
            <c:strRef>
              <c:f>"Speedup"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OpenMP'!$E$5:$E$11</c:f>
              <c:numCache>
                <c:formatCode>0.00</c:formatCode>
                <c:ptCount val="7"/>
                <c:pt idx="0">
                  <c:v>1</c:v>
                </c:pt>
                <c:pt idx="1">
                  <c:v>1.1179569604429</c:v>
                </c:pt>
                <c:pt idx="2">
                  <c:v>1.08033480024161</c:v>
                </c:pt>
                <c:pt idx="3">
                  <c:v>1.0576110829532</c:v>
                </c:pt>
                <c:pt idx="4">
                  <c:v>1.90824569425392</c:v>
                </c:pt>
                <c:pt idx="5">
                  <c:v>26.029106029106</c:v>
                </c:pt>
                <c:pt idx="6">
                  <c:v>51.9502074688797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"Ideal Speedup"</c:f>
              <c:strCache>
                <c:ptCount val="1"/>
                <c:pt idx="0">
                  <c:v>Ideal Speedup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OpenMP'!$F$5:$F$11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</c:ser>
        <c:axId val="70050695"/>
        <c:axId val="9840866"/>
      </c:scatterChart>
      <c:scatterChart>
        <c:scatterStyle val="lineMarker"/>
        <c:varyColors val="0"/>
        <c:ser>
          <c:idx val="2"/>
          <c:order val="2"/>
          <c:tx>
            <c:strRef>
              <c:f>"Parallel efficiency"</c:f>
              <c:strCache>
                <c:ptCount val="1"/>
                <c:pt idx="0">
                  <c:v>Parallel efficiency</c:v>
                </c:pt>
              </c:strCache>
            </c:strRef>
          </c:tx>
          <c:spPr>
            <a:solidFill>
              <a:srgbClr val="8ed973"/>
            </a:solidFill>
            <a:ln cap="rnd" w="38160">
              <a:solidFill>
                <a:srgbClr val="8ed973"/>
              </a:solidFill>
              <a:round/>
            </a:ln>
          </c:spPr>
          <c:marker>
            <c:symbol val="circle"/>
            <c:size val="5"/>
            <c:spPr>
              <a:solidFill>
                <a:srgbClr val="8ed973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OpenMP'!$G$5:$G$11</c:f>
              <c:numCache>
                <c:formatCode>0.00\ %</c:formatCode>
                <c:ptCount val="7"/>
                <c:pt idx="0">
                  <c:v>1</c:v>
                </c:pt>
                <c:pt idx="1">
                  <c:v>0.558978480221448</c:v>
                </c:pt>
                <c:pt idx="2">
                  <c:v>0.270083700060402</c:v>
                </c:pt>
                <c:pt idx="3">
                  <c:v>0.13220138536915</c:v>
                </c:pt>
                <c:pt idx="4">
                  <c:v>0.11926535589087</c:v>
                </c:pt>
                <c:pt idx="5">
                  <c:v>0.813409563409564</c:v>
                </c:pt>
                <c:pt idx="6">
                  <c:v>0.811721991701245</c:v>
                </c:pt>
              </c:numCache>
            </c:numRef>
          </c:yVal>
          <c:smooth val="1"/>
        </c:ser>
        <c:axId val="65204566"/>
        <c:axId val="29650383"/>
      </c:scatterChart>
      <c:valAx>
        <c:axId val="70050695"/>
        <c:scaling>
          <c:orientation val="minMax"/>
          <c:max val="64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9840866"/>
        <c:crosses val="autoZero"/>
        <c:crossBetween val="midCat"/>
        <c:majorUnit val="16"/>
        <c:minorUnit val="8"/>
      </c:valAx>
      <c:valAx>
        <c:axId val="9840866"/>
        <c:scaling>
          <c:orientation val="minMax"/>
          <c:max val="64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0.0335630537903875"/>
              <c:y val="0.35462008400152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70050695"/>
        <c:crosses val="autoZero"/>
        <c:crossBetween val="midCat"/>
        <c:majorUnit val="8"/>
        <c:minorUnit val="4"/>
      </c:valAx>
      <c:valAx>
        <c:axId val="6520456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1260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29650383"/>
        <c:crossBetween val="midCat"/>
      </c:valAx>
      <c:valAx>
        <c:axId val="29650383"/>
        <c:scaling>
          <c:orientation val="minMax"/>
          <c:max val="1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Parallel efficiency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65204566"/>
        <c:crosses val="max"/>
        <c:crossBetween val="midCat"/>
        <c:majorUnit val="0.2"/>
        <c:minorUnit val="0.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MPI Strong Scaling (spread) - single nodes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15850711537"/>
          <c:y val="0.136871241767682"/>
          <c:w val="0.711133983710731"/>
          <c:h val="0.598930991696096"/>
        </c:manualLayout>
      </c:layout>
      <c:scatterChart>
        <c:scatterStyle val="lineMarker"/>
        <c:varyColors val="0"/>
        <c:ser>
          <c:idx val="0"/>
          <c:order val="0"/>
          <c:tx>
            <c:strRef>
              <c:f>"Speedup"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MPI (spread)'!$B$5:$B$11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 (spread)'!$E$5:$E$11</c:f>
              <c:numCache>
                <c:formatCode>0.00</c:formatCode>
                <c:ptCount val="7"/>
                <c:pt idx="0">
                  <c:v>1</c:v>
                </c:pt>
                <c:pt idx="1">
                  <c:v>1.93631235154394</c:v>
                </c:pt>
                <c:pt idx="2">
                  <c:v>3.88647199046484</c:v>
                </c:pt>
                <c:pt idx="3">
                  <c:v>10.142301710731</c:v>
                </c:pt>
                <c:pt idx="4">
                  <c:v>18.3445850914205</c:v>
                </c:pt>
                <c:pt idx="5">
                  <c:v>25.2771317829457</c:v>
                </c:pt>
                <c:pt idx="6">
                  <c:v>28.354347826087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"Ideal Speedup"</c:f>
              <c:strCache>
                <c:ptCount val="1"/>
                <c:pt idx="0">
                  <c:v>Ideal Speedup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MPI (spread)'!$B$5:$B$11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 (spread)'!$F$5:$F$11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</c:ser>
        <c:axId val="7263145"/>
        <c:axId val="69378983"/>
      </c:scatterChart>
      <c:scatterChart>
        <c:scatterStyle val="lineMarker"/>
        <c:varyColors val="0"/>
        <c:ser>
          <c:idx val="2"/>
          <c:order val="2"/>
          <c:tx>
            <c:strRef>
              <c:f>"Parallel efficiency"</c:f>
              <c:strCache>
                <c:ptCount val="1"/>
                <c:pt idx="0">
                  <c:v>Parallel efficiency</c:v>
                </c:pt>
              </c:strCache>
            </c:strRef>
          </c:tx>
          <c:spPr>
            <a:solidFill>
              <a:srgbClr val="8ed973"/>
            </a:solidFill>
            <a:ln cap="rnd" w="38160">
              <a:solidFill>
                <a:srgbClr val="8ed973"/>
              </a:solidFill>
              <a:round/>
            </a:ln>
          </c:spPr>
          <c:marker>
            <c:symbol val="circle"/>
            <c:size val="5"/>
            <c:spPr>
              <a:solidFill>
                <a:srgbClr val="8ed973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MPI (spread)'!$B$5:$B$11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 (spread)'!$G$5:$G$11</c:f>
              <c:numCache>
                <c:formatCode>0.00\ %</c:formatCode>
                <c:ptCount val="7"/>
                <c:pt idx="0">
                  <c:v>1</c:v>
                </c:pt>
                <c:pt idx="1">
                  <c:v>0.968156175771972</c:v>
                </c:pt>
                <c:pt idx="2">
                  <c:v>0.97161799761621</c:v>
                </c:pt>
                <c:pt idx="3">
                  <c:v>1.26778771384137</c:v>
                </c:pt>
                <c:pt idx="4">
                  <c:v>1.14653656821378</c:v>
                </c:pt>
                <c:pt idx="5">
                  <c:v>0.789910368217054</c:v>
                </c:pt>
                <c:pt idx="6">
                  <c:v>0.443036684782609</c:v>
                </c:pt>
              </c:numCache>
            </c:numRef>
          </c:yVal>
          <c:smooth val="1"/>
        </c:ser>
        <c:axId val="93786095"/>
        <c:axId val="39076385"/>
      </c:scatterChart>
      <c:valAx>
        <c:axId val="7263145"/>
        <c:scaling>
          <c:orientation val="minMax"/>
          <c:max val="64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ranks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69378983"/>
        <c:crosses val="autoZero"/>
        <c:crossBetween val="midCat"/>
        <c:majorUnit val="8"/>
        <c:minorUnit val="4"/>
      </c:valAx>
      <c:valAx>
        <c:axId val="69378983"/>
        <c:scaling>
          <c:orientation val="minMax"/>
          <c:max val="64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0.0335630537903875"/>
              <c:y val="0.35458623651808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7263145"/>
        <c:crosses val="autoZero"/>
        <c:crossBetween val="midCat"/>
        <c:majorUnit val="8"/>
        <c:minorUnit val="4"/>
      </c:valAx>
      <c:valAx>
        <c:axId val="937860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1260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39076385"/>
        <c:crossBetween val="midCat"/>
      </c:valAx>
      <c:valAx>
        <c:axId val="39076385"/>
        <c:scaling>
          <c:orientation val="minMax"/>
          <c:max val="2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Parallel efficiency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93786095"/>
        <c:crosses val="max"/>
        <c:crossBetween val="midCat"/>
        <c:majorUnit val="0.2"/>
        <c:minorUnit val="0.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MPI Strong Scaling - 2 nodes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15850711537"/>
          <c:y val="0.136871241767682"/>
          <c:w val="0.711133983710731"/>
          <c:h val="0.598930991696096"/>
        </c:manualLayout>
      </c:layout>
      <c:scatterChart>
        <c:scatterStyle val="lineMarker"/>
        <c:varyColors val="0"/>
        <c:ser>
          <c:idx val="0"/>
          <c:order val="0"/>
          <c:tx>
            <c:strRef>
              <c:f>"Speedup"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MPI (spread)'!$I$5:$I$12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 (spread)'!$L$5:$L$12</c:f>
              <c:numCache>
                <c:formatCode>0.00</c:formatCode>
                <c:ptCount val="8"/>
                <c:pt idx="0">
                  <c:v>1</c:v>
                </c:pt>
                <c:pt idx="1">
                  <c:v>1.97271648873072</c:v>
                </c:pt>
                <c:pt idx="2">
                  <c:v>5.10906298003072</c:v>
                </c:pt>
                <c:pt idx="3">
                  <c:v>9.4354609929078</c:v>
                </c:pt>
                <c:pt idx="4">
                  <c:v>13.7438016528926</c:v>
                </c:pt>
                <c:pt idx="5">
                  <c:v>17.5514511873351</c:v>
                </c:pt>
                <c:pt idx="6">
                  <c:v>16.1456310679612</c:v>
                </c:pt>
                <c:pt idx="7">
                  <c:v>13.4058847239017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"Ideal Speedup"</c:f>
              <c:strCache>
                <c:ptCount val="1"/>
                <c:pt idx="0">
                  <c:v>Ideal Speedup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MPI (spread)'!$I$5:$I$12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 (spread)'!$M$5:$M$12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yVal>
          <c:smooth val="1"/>
        </c:ser>
        <c:axId val="58314297"/>
        <c:axId val="18954040"/>
      </c:scatterChart>
      <c:scatterChart>
        <c:scatterStyle val="lineMarker"/>
        <c:varyColors val="0"/>
        <c:ser>
          <c:idx val="2"/>
          <c:order val="2"/>
          <c:tx>
            <c:strRef>
              <c:f>"Parallel efficiency"</c:f>
              <c:strCache>
                <c:ptCount val="1"/>
                <c:pt idx="0">
                  <c:v>Parallel efficiency</c:v>
                </c:pt>
              </c:strCache>
            </c:strRef>
          </c:tx>
          <c:spPr>
            <a:solidFill>
              <a:srgbClr val="8ed973"/>
            </a:solidFill>
            <a:ln cap="rnd" w="38160">
              <a:solidFill>
                <a:srgbClr val="8ed973"/>
              </a:solidFill>
              <a:round/>
            </a:ln>
          </c:spPr>
          <c:marker>
            <c:symbol val="circle"/>
            <c:size val="5"/>
            <c:spPr>
              <a:solidFill>
                <a:srgbClr val="8ed973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MPI (spread)'!$I$5:$I$12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 (spread)'!$N$5:$N$12</c:f>
              <c:numCache>
                <c:formatCode>0.00\ %</c:formatCode>
                <c:ptCount val="8"/>
                <c:pt idx="0">
                  <c:v>1</c:v>
                </c:pt>
                <c:pt idx="1">
                  <c:v>0.986358244365362</c:v>
                </c:pt>
                <c:pt idx="2">
                  <c:v>1.27726574500768</c:v>
                </c:pt>
                <c:pt idx="3">
                  <c:v>1.17943262411348</c:v>
                </c:pt>
                <c:pt idx="4">
                  <c:v>0.858987603305785</c:v>
                </c:pt>
                <c:pt idx="5">
                  <c:v>0.548482849604222</c:v>
                </c:pt>
                <c:pt idx="6">
                  <c:v>0.252275485436893</c:v>
                </c:pt>
                <c:pt idx="7">
                  <c:v>0.104733474405482</c:v>
                </c:pt>
              </c:numCache>
            </c:numRef>
          </c:yVal>
          <c:smooth val="1"/>
        </c:ser>
        <c:axId val="97385241"/>
        <c:axId val="98380248"/>
      </c:scatterChart>
      <c:valAx>
        <c:axId val="58314297"/>
        <c:scaling>
          <c:orientation val="minMax"/>
          <c:max val="64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ranks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18954040"/>
        <c:crosses val="autoZero"/>
        <c:crossBetween val="midCat"/>
        <c:majorUnit val="8"/>
        <c:minorUnit val="4"/>
      </c:valAx>
      <c:valAx>
        <c:axId val="18954040"/>
        <c:scaling>
          <c:orientation val="minMax"/>
          <c:max val="64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0.0335630537903875"/>
              <c:y val="0.35458623651808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58314297"/>
        <c:crosses val="autoZero"/>
        <c:crossBetween val="midCat"/>
        <c:majorUnit val="8"/>
        <c:minorUnit val="4"/>
      </c:valAx>
      <c:valAx>
        <c:axId val="9738524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1260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98380248"/>
        <c:crossBetween val="midCat"/>
      </c:valAx>
      <c:valAx>
        <c:axId val="98380248"/>
        <c:scaling>
          <c:orientation val="minMax"/>
          <c:max val="1.5"/>
          <c:min val="0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Parallel efficiency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97385241"/>
        <c:crosses val="max"/>
        <c:crossBetween val="midCat"/>
        <c:majorUnit val="0.2"/>
        <c:minorUnit val="0.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MPI Strong Scaling - 2 nodes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"Execution time"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MPI (spread)'!$I$5:$I$12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 (spread)'!$J$5:$J$13</c:f>
              <c:numCache>
                <c:formatCode>0.000</c:formatCode>
                <c:ptCount val="9"/>
                <c:pt idx="0">
                  <c:v>66.52</c:v>
                </c:pt>
                <c:pt idx="1">
                  <c:v>33.72</c:v>
                </c:pt>
                <c:pt idx="2">
                  <c:v>13.02</c:v>
                </c:pt>
                <c:pt idx="3">
                  <c:v>7.05</c:v>
                </c:pt>
                <c:pt idx="4">
                  <c:v>4.84</c:v>
                </c:pt>
                <c:pt idx="5">
                  <c:v>3.79</c:v>
                </c:pt>
                <c:pt idx="6">
                  <c:v>4.12</c:v>
                </c:pt>
                <c:pt idx="7">
                  <c:v>4.962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"Execution time (ideal)"</c:f>
              <c:strCache>
                <c:ptCount val="1"/>
                <c:pt idx="0">
                  <c:v>Execution time (ideal)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MPI (spread)'!$I$5:$I$12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 (spread)'!$K$5:$K$12</c:f>
              <c:numCache>
                <c:formatCode>0.000</c:formatCode>
                <c:ptCount val="8"/>
                <c:pt idx="0">
                  <c:v>66.52</c:v>
                </c:pt>
                <c:pt idx="1">
                  <c:v>33.26</c:v>
                </c:pt>
                <c:pt idx="2">
                  <c:v>16.63</c:v>
                </c:pt>
                <c:pt idx="3">
                  <c:v>8.315</c:v>
                </c:pt>
                <c:pt idx="4">
                  <c:v>4.1575</c:v>
                </c:pt>
                <c:pt idx="5">
                  <c:v>2.07875</c:v>
                </c:pt>
                <c:pt idx="6">
                  <c:v>1.039375</c:v>
                </c:pt>
                <c:pt idx="7">
                  <c:v>0.5196875</c:v>
                </c:pt>
              </c:numCache>
            </c:numRef>
          </c:yVal>
          <c:smooth val="0"/>
        </c:ser>
        <c:axId val="39346542"/>
        <c:axId val="3711058"/>
      </c:scatterChart>
      <c:valAx>
        <c:axId val="39346542"/>
        <c:scaling>
          <c:logBase val="10"/>
          <c:orientation val="minMax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ranks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3711058"/>
        <c:crosses val="autoZero"/>
        <c:crossBetween val="midCat"/>
      </c:valAx>
      <c:valAx>
        <c:axId val="3711058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 Execution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3934654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MPI Hybrid Scaling - 8 threads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684150513113"/>
          <c:y val="0.1368843069874"/>
          <c:w val="0.687742303306728"/>
          <c:h val="0.598988163421153"/>
        </c:manualLayout>
      </c:layout>
      <c:scatterChart>
        <c:scatterStyle val="lineMarker"/>
        <c:varyColors val="0"/>
        <c:ser>
          <c:idx val="0"/>
          <c:order val="0"/>
          <c:tx>
            <c:strRef>
              <c:f>"Speedup"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Hybrid'!$O$4:$O$9</c:f>
              <c:numCache>
                <c:formatCode>0.00</c:formatCode>
                <c:ptCount val="6"/>
                <c:pt idx="0">
                  <c:v>1.09872799258698</c:v>
                </c:pt>
                <c:pt idx="1">
                  <c:v>2.20023616734143</c:v>
                </c:pt>
                <c:pt idx="2">
                  <c:v>17.9162087912088</c:v>
                </c:pt>
                <c:pt idx="3">
                  <c:v>28.920177383592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"Ideal Speedup"</c:f>
              <c:strCache>
                <c:ptCount val="1"/>
                <c:pt idx="0">
                  <c:v>Ideal Speedup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Hybrid'!$P$4:$P$9</c:f>
              <c:numCache>
                <c:formatCode>0.00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1"/>
        </c:ser>
        <c:axId val="89385594"/>
        <c:axId val="60231279"/>
      </c:scatterChart>
      <c:scatterChart>
        <c:scatterStyle val="lineMarker"/>
        <c:varyColors val="0"/>
        <c:ser>
          <c:idx val="2"/>
          <c:order val="2"/>
          <c:tx>
            <c:strRef>
              <c:f>"Parallel efficiency"</c:f>
              <c:strCache>
                <c:ptCount val="1"/>
                <c:pt idx="0">
                  <c:v>Parallel efficiency</c:v>
                </c:pt>
              </c:strCache>
            </c:strRef>
          </c:tx>
          <c:spPr>
            <a:solidFill>
              <a:srgbClr val="8ed973"/>
            </a:solidFill>
            <a:ln cap="rnd" w="38160">
              <a:solidFill>
                <a:srgbClr val="8ed973"/>
              </a:solidFill>
              <a:round/>
            </a:ln>
          </c:spPr>
          <c:marker>
            <c:symbol val="circle"/>
            <c:size val="5"/>
            <c:spPr>
              <a:solidFill>
                <a:srgbClr val="8ed973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Hybrid'!$Q$4:$Q$9</c:f>
              <c:numCache>
                <c:formatCode>0.00\ %</c:formatCode>
                <c:ptCount val="6"/>
                <c:pt idx="0">
                  <c:v>0.137340999073372</c:v>
                </c:pt>
                <c:pt idx="1">
                  <c:v>0.137514760458839</c:v>
                </c:pt>
                <c:pt idx="2">
                  <c:v>0.559881524725275</c:v>
                </c:pt>
                <c:pt idx="3">
                  <c:v>0.451877771618625</c:v>
                </c:pt>
              </c:numCache>
            </c:numRef>
          </c:yVal>
          <c:smooth val="1"/>
        </c:ser>
        <c:axId val="84175931"/>
        <c:axId val="98974919"/>
      </c:scatterChart>
      <c:valAx>
        <c:axId val="89385594"/>
        <c:scaling>
          <c:orientation val="minMax"/>
          <c:max val="8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ranks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60231279"/>
        <c:crosses val="autoZero"/>
        <c:crossBetween val="midCat"/>
        <c:majorUnit val="1"/>
      </c:valAx>
      <c:valAx>
        <c:axId val="60231279"/>
        <c:scaling>
          <c:orientation val="minMax"/>
          <c:max val="64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0.0335803876852908"/>
              <c:y val="0.35462008400152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89385594"/>
        <c:crosses val="autoZero"/>
        <c:crossBetween val="midCat"/>
        <c:majorUnit val="8"/>
        <c:minorUnit val="4"/>
      </c:valAx>
      <c:valAx>
        <c:axId val="8417593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1260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98974919"/>
        <c:crossBetween val="midCat"/>
      </c:valAx>
      <c:valAx>
        <c:axId val="98974919"/>
        <c:scaling>
          <c:orientation val="minMax"/>
          <c:max val="1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Parallel efficiency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84175931"/>
        <c:crosses val="max"/>
        <c:crossBetween val="midCat"/>
        <c:majorUnit val="0.2"/>
        <c:minorUnit val="0.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MPI Strong Scaling - 2 threads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"Execution time"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Hybrid'!$C$4:$C$9</c:f>
              <c:numCache>
                <c:formatCode>General</c:formatCode>
                <c:ptCount val="6"/>
                <c:pt idx="0">
                  <c:v>113.38</c:v>
                </c:pt>
                <c:pt idx="1">
                  <c:v>59.7</c:v>
                </c:pt>
                <c:pt idx="2">
                  <c:v>59.24</c:v>
                </c:pt>
                <c:pt idx="3">
                  <c:v>55.39</c:v>
                </c:pt>
                <c:pt idx="4">
                  <c:v>6.9</c:v>
                </c:pt>
                <c:pt idx="5">
                  <c:v>4.14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"Execution time (ideal)"</c:f>
              <c:strCache>
                <c:ptCount val="1"/>
                <c:pt idx="0">
                  <c:v>Execution time (ideal)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Hybrid'!$D$4:$D$9</c:f>
              <c:numCache>
                <c:formatCode>0.000</c:formatCode>
                <c:ptCount val="6"/>
                <c:pt idx="0">
                  <c:v>65.215</c:v>
                </c:pt>
                <c:pt idx="1">
                  <c:v>32.6075</c:v>
                </c:pt>
                <c:pt idx="2">
                  <c:v>16.30375</c:v>
                </c:pt>
                <c:pt idx="3">
                  <c:v>8.151875</c:v>
                </c:pt>
                <c:pt idx="4">
                  <c:v>4.0759375</c:v>
                </c:pt>
                <c:pt idx="5">
                  <c:v>2.03796875</c:v>
                </c:pt>
              </c:numCache>
            </c:numRef>
          </c:yVal>
          <c:smooth val="0"/>
        </c:ser>
        <c:axId val="17114583"/>
        <c:axId val="90757240"/>
      </c:scatterChart>
      <c:valAx>
        <c:axId val="17114583"/>
        <c:scaling>
          <c:logBase val="10"/>
          <c:orientation val="minMax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ranks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90757240"/>
        <c:crosses val="autoZero"/>
        <c:crossBetween val="midCat"/>
      </c:valAx>
      <c:valAx>
        <c:axId val="90757240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 Execution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1711458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Hybrid Strong Scaling - 4 threads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017446832773"/>
          <c:y val="0.1368843069874"/>
          <c:w val="0.692456810536519"/>
          <c:h val="0.598988163421153"/>
        </c:manualLayout>
      </c:layout>
      <c:scatterChart>
        <c:scatterStyle val="lineMarker"/>
        <c:varyColors val="0"/>
        <c:ser>
          <c:idx val="0"/>
          <c:order val="0"/>
          <c:tx>
            <c:strRef>
              <c:f>"Speedup"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Hybrid'!$J$4:$J$8</c:f>
              <c:numCache>
                <c:formatCode>0.00</c:formatCode>
                <c:ptCount val="5"/>
                <c:pt idx="0">
                  <c:v>1.11688645315979</c:v>
                </c:pt>
                <c:pt idx="1">
                  <c:v>2.1329517579722</c:v>
                </c:pt>
                <c:pt idx="2">
                  <c:v>2.33703637340978</c:v>
                </c:pt>
                <c:pt idx="3">
                  <c:v>19.6726998491704</c:v>
                </c:pt>
                <c:pt idx="4">
                  <c:v>34.6888297872341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"Ideal Speedup"</c:f>
              <c:strCache>
                <c:ptCount val="1"/>
                <c:pt idx="0">
                  <c:v>Ideal Speedup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Hybrid'!$K$4:$K$8</c:f>
              <c:numCache>
                <c:formatCode>0.00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yVal>
          <c:smooth val="1"/>
        </c:ser>
        <c:axId val="65644158"/>
        <c:axId val="44250956"/>
      </c:scatterChart>
      <c:scatterChart>
        <c:scatterStyle val="lineMarker"/>
        <c:varyColors val="0"/>
        <c:ser>
          <c:idx val="2"/>
          <c:order val="2"/>
          <c:tx>
            <c:strRef>
              <c:f>"Parallel efficiency"</c:f>
              <c:strCache>
                <c:ptCount val="1"/>
                <c:pt idx="0">
                  <c:v>Parallel efficiency</c:v>
                </c:pt>
              </c:strCache>
            </c:strRef>
          </c:tx>
          <c:spPr>
            <a:solidFill>
              <a:srgbClr val="8ed973"/>
            </a:solidFill>
            <a:ln cap="rnd" w="38160">
              <a:solidFill>
                <a:srgbClr val="8ed973"/>
              </a:solidFill>
              <a:round/>
            </a:ln>
          </c:spPr>
          <c:marker>
            <c:symbol val="circle"/>
            <c:size val="5"/>
            <c:spPr>
              <a:solidFill>
                <a:srgbClr val="8ed973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Hybrid'!$L$4:$L$8</c:f>
              <c:numCache>
                <c:formatCode>0.00\ %</c:formatCode>
                <c:ptCount val="5"/>
                <c:pt idx="0">
                  <c:v>0.279221613289947</c:v>
                </c:pt>
                <c:pt idx="1">
                  <c:v>0.266618969746525</c:v>
                </c:pt>
                <c:pt idx="2">
                  <c:v>0.146064773338111</c:v>
                </c:pt>
                <c:pt idx="3">
                  <c:v>0.614771870286576</c:v>
                </c:pt>
                <c:pt idx="4">
                  <c:v>0.542012965425532</c:v>
                </c:pt>
              </c:numCache>
            </c:numRef>
          </c:yVal>
          <c:smooth val="1"/>
        </c:ser>
        <c:axId val="8383787"/>
        <c:axId val="32302065"/>
      </c:scatterChart>
      <c:valAx>
        <c:axId val="65644158"/>
        <c:scaling>
          <c:orientation val="minMax"/>
          <c:max val="16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ranks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44250956"/>
        <c:crosses val="autoZero"/>
        <c:crossBetween val="midCat"/>
        <c:majorUnit val="2"/>
        <c:minorUnit val="1"/>
      </c:valAx>
      <c:valAx>
        <c:axId val="44250956"/>
        <c:scaling>
          <c:orientation val="minMax"/>
          <c:max val="64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0.0335823022977365"/>
              <c:y val="0.35462008400152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65644158"/>
        <c:crosses val="autoZero"/>
        <c:crossBetween val="midCat"/>
        <c:majorUnit val="8"/>
        <c:minorUnit val="4"/>
      </c:valAx>
      <c:valAx>
        <c:axId val="838378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1260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32302065"/>
        <c:crossBetween val="midCat"/>
      </c:valAx>
      <c:valAx>
        <c:axId val="32302065"/>
        <c:scaling>
          <c:orientation val="minMax"/>
          <c:max val="1"/>
          <c:min val="0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Parallel efficiency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8383787"/>
        <c:crosses val="max"/>
        <c:crossBetween val="midCat"/>
        <c:majorUnit val="0.2"/>
        <c:minorUnit val="0.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Hybrid Strong Scaling - 2 threads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017446832773"/>
          <c:y val="0.1368843069874"/>
          <c:w val="0.692399794743144"/>
          <c:h val="0.598988163421153"/>
        </c:manualLayout>
      </c:layout>
      <c:scatterChart>
        <c:scatterStyle val="lineMarker"/>
        <c:varyColors val="0"/>
        <c:ser>
          <c:idx val="0"/>
          <c:order val="0"/>
          <c:tx>
            <c:strRef>
              <c:f>"Speedup"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Hybrid'!$E$4:$E$9</c:f>
              <c:numCache>
                <c:formatCode>0.00</c:formatCode>
                <c:ptCount val="6"/>
                <c:pt idx="0">
                  <c:v>1.15037925560064</c:v>
                </c:pt>
                <c:pt idx="1">
                  <c:v>2.18475711892797</c:v>
                </c:pt>
                <c:pt idx="2">
                  <c:v>2.20172180958812</c:v>
                </c:pt>
                <c:pt idx="3">
                  <c:v>2.35475717638563</c:v>
                </c:pt>
                <c:pt idx="4">
                  <c:v>18.9028985507246</c:v>
                </c:pt>
                <c:pt idx="5">
                  <c:v>31.5048309178744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"Ideal Speedup"</c:f>
              <c:strCache>
                <c:ptCount val="1"/>
                <c:pt idx="0">
                  <c:v>Ideal Speedup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Hybrid'!$F$4:$F$9</c:f>
              <c:numCache>
                <c:formatCode>0.00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yVal>
          <c:smooth val="1"/>
        </c:ser>
        <c:axId val="54108104"/>
        <c:axId val="95658737"/>
      </c:scatterChart>
      <c:scatterChart>
        <c:scatterStyle val="lineMarker"/>
        <c:varyColors val="0"/>
        <c:ser>
          <c:idx val="2"/>
          <c:order val="2"/>
          <c:tx>
            <c:strRef>
              <c:f>"Parallel efficiency"</c:f>
              <c:strCache>
                <c:ptCount val="1"/>
                <c:pt idx="0">
                  <c:v>Parallel efficiency</c:v>
                </c:pt>
              </c:strCache>
            </c:strRef>
          </c:tx>
          <c:spPr>
            <a:solidFill>
              <a:srgbClr val="8ed973"/>
            </a:solidFill>
            <a:ln cap="rnd" w="38160">
              <a:solidFill>
                <a:srgbClr val="8ed973"/>
              </a:solidFill>
              <a:round/>
            </a:ln>
          </c:spPr>
          <c:marker>
            <c:symbol val="circle"/>
            <c:size val="5"/>
            <c:spPr>
              <a:solidFill>
                <a:srgbClr val="8ed973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Hybrid'!$G$4:$G$9</c:f>
              <c:numCache>
                <c:formatCode>0.00\ %</c:formatCode>
                <c:ptCount val="6"/>
                <c:pt idx="0">
                  <c:v>0.575189627800318</c:v>
                </c:pt>
                <c:pt idx="1">
                  <c:v>0.546189279731993</c:v>
                </c:pt>
                <c:pt idx="2">
                  <c:v>0.275215226198515</c:v>
                </c:pt>
                <c:pt idx="3">
                  <c:v>0.147172323524102</c:v>
                </c:pt>
                <c:pt idx="4">
                  <c:v>0.590715579710145</c:v>
                </c:pt>
                <c:pt idx="5">
                  <c:v>0.492262983091788</c:v>
                </c:pt>
              </c:numCache>
            </c:numRef>
          </c:yVal>
          <c:smooth val="1"/>
        </c:ser>
        <c:axId val="24316564"/>
        <c:axId val="36187554"/>
      </c:scatterChart>
      <c:valAx>
        <c:axId val="54108104"/>
        <c:scaling>
          <c:orientation val="minMax"/>
          <c:max val="32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ranks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95658737"/>
        <c:crosses val="autoZero"/>
        <c:crossBetween val="midCat"/>
        <c:majorUnit val="4"/>
        <c:minorUnit val="2"/>
      </c:valAx>
      <c:valAx>
        <c:axId val="95658737"/>
        <c:scaling>
          <c:orientation val="minMax"/>
          <c:max val="64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0.0335823022977365"/>
              <c:y val="0.35462008400152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54108104"/>
        <c:crosses val="autoZero"/>
        <c:crossBetween val="midCat"/>
        <c:majorUnit val="8"/>
        <c:minorUnit val="4"/>
      </c:valAx>
      <c:valAx>
        <c:axId val="243165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1260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36187554"/>
        <c:crossBetween val="midCat"/>
      </c:valAx>
      <c:valAx>
        <c:axId val="36187554"/>
        <c:scaling>
          <c:orientation val="minMax"/>
          <c:max val="1"/>
          <c:min val="0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Parallel efficiency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24316564"/>
        <c:crosses val="max"/>
        <c:crossBetween val="midCat"/>
        <c:majorUnit val="0.2"/>
        <c:minorUnit val="0.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MPI Strong Scaling - 4 threads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"Execution time"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Hybrid'!$H$4:$H$8</c:f>
              <c:numCache>
                <c:formatCode>0.000</c:formatCode>
                <c:ptCount val="5"/>
                <c:pt idx="0">
                  <c:v>116.78</c:v>
                </c:pt>
                <c:pt idx="1">
                  <c:v>61.15</c:v>
                </c:pt>
                <c:pt idx="2">
                  <c:v>55.81</c:v>
                </c:pt>
                <c:pt idx="3">
                  <c:v>6.63</c:v>
                </c:pt>
                <c:pt idx="4">
                  <c:v>3.76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"Execution time (ideal)"</c:f>
              <c:strCache>
                <c:ptCount val="1"/>
                <c:pt idx="0">
                  <c:v>Execution time (ideal)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Hybrid'!$I$4:$I$8</c:f>
              <c:numCache>
                <c:formatCode>0.000</c:formatCode>
                <c:ptCount val="5"/>
                <c:pt idx="0">
                  <c:v>32.6075</c:v>
                </c:pt>
                <c:pt idx="1">
                  <c:v>16.30375</c:v>
                </c:pt>
                <c:pt idx="2">
                  <c:v>8.151875</c:v>
                </c:pt>
                <c:pt idx="3">
                  <c:v>4.0759375</c:v>
                </c:pt>
                <c:pt idx="4">
                  <c:v>2.03796875</c:v>
                </c:pt>
              </c:numCache>
            </c:numRef>
          </c:yVal>
          <c:smooth val="0"/>
        </c:ser>
        <c:axId val="44447145"/>
        <c:axId val="53663320"/>
      </c:scatterChart>
      <c:valAx>
        <c:axId val="44447145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ranks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53663320"/>
        <c:crosses val="autoZero"/>
        <c:crossBetween val="midCat"/>
      </c:valAx>
      <c:valAx>
        <c:axId val="53663320"/>
        <c:scaling>
          <c:logBase val="10"/>
          <c:orientation val="minMax"/>
          <c:min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 Execution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4444714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MPI Strong Scaling - 8 threads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"Execution time"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Hybrid'!$M$4:$M$7</c:f>
              <c:numCache>
                <c:formatCode>0.000</c:formatCode>
                <c:ptCount val="4"/>
                <c:pt idx="0">
                  <c:v>118.71</c:v>
                </c:pt>
                <c:pt idx="1">
                  <c:v>59.28</c:v>
                </c:pt>
                <c:pt idx="2">
                  <c:v>7.28</c:v>
                </c:pt>
                <c:pt idx="3">
                  <c:v>4.51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"Execution time (ideal)"</c:f>
              <c:strCache>
                <c:ptCount val="1"/>
                <c:pt idx="0">
                  <c:v>Execution time (ideal)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Hybrid'!$N$4:$N$7</c:f>
              <c:numCache>
                <c:formatCode>0.000</c:formatCode>
                <c:ptCount val="4"/>
                <c:pt idx="0">
                  <c:v>16.30375</c:v>
                </c:pt>
                <c:pt idx="1">
                  <c:v>8.151875</c:v>
                </c:pt>
                <c:pt idx="2">
                  <c:v>4.0759375</c:v>
                </c:pt>
                <c:pt idx="3">
                  <c:v>2.03796875</c:v>
                </c:pt>
              </c:numCache>
            </c:numRef>
          </c:yVal>
          <c:smooth val="0"/>
        </c:ser>
        <c:axId val="36768685"/>
        <c:axId val="64022514"/>
      </c:scatterChart>
      <c:valAx>
        <c:axId val="36768685"/>
        <c:scaling>
          <c:logBase val="10"/>
          <c:orientation val="minMax"/>
          <c:max val="5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ranks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64022514"/>
        <c:crosses val="autoZero"/>
        <c:crossBetween val="midCat"/>
      </c:valAx>
      <c:valAx>
        <c:axId val="64022514"/>
        <c:scaling>
          <c:logBase val="10"/>
          <c:orientation val="minMax"/>
          <c:min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 Execution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3676868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OpenMP Weak Scaling (bind spread)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14929132303"/>
          <c:y val="0.136871241767682"/>
          <c:w val="0.711146229443429"/>
          <c:h val="0.598930991696096"/>
        </c:manualLayout>
      </c:layout>
      <c:scatterChart>
        <c:scatterStyle val="lineMarker"/>
        <c:varyColors val="0"/>
        <c:ser>
          <c:idx val="0"/>
          <c:order val="0"/>
          <c:tx>
            <c:strRef>
              <c:f>"Execution time"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OpenMP'!$C$4:$C$10</c:f>
              <c:numCache>
                <c:formatCode>0.000</c:formatCode>
                <c:ptCount val="7"/>
                <c:pt idx="0">
                  <c:v>15.86</c:v>
                </c:pt>
                <c:pt idx="1">
                  <c:v>17.73</c:v>
                </c:pt>
                <c:pt idx="2">
                  <c:v>18.85</c:v>
                </c:pt>
                <c:pt idx="3">
                  <c:v>23.29</c:v>
                </c:pt>
                <c:pt idx="4">
                  <c:v>41.06</c:v>
                </c:pt>
                <c:pt idx="5">
                  <c:v>221.23</c:v>
                </c:pt>
                <c:pt idx="6">
                  <c:v>455.09</c:v>
                </c:pt>
              </c:numCache>
            </c:numRef>
          </c:yVal>
          <c:smooth val="0"/>
        </c:ser>
        <c:axId val="13376953"/>
        <c:axId val="76909761"/>
      </c:scatterChart>
      <c:scatterChart>
        <c:scatterStyle val="lineMarker"/>
        <c:varyColors val="0"/>
        <c:ser>
          <c:idx val="1"/>
          <c:order val="1"/>
          <c:tx>
            <c:strRef>
              <c:f>"Weak scaling efficiency"</c:f>
              <c:strCache>
                <c:ptCount val="1"/>
                <c:pt idx="0">
                  <c:v>Weak scaling efficiency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OpenMP'!$D$4:$D$10</c:f>
              <c:numCache>
                <c:formatCode>0.00\ %</c:formatCode>
                <c:ptCount val="7"/>
                <c:pt idx="0">
                  <c:v>1</c:v>
                </c:pt>
                <c:pt idx="1">
                  <c:v>0.894529046813311</c:v>
                </c:pt>
                <c:pt idx="2">
                  <c:v>0.841379310344828</c:v>
                </c:pt>
                <c:pt idx="3">
                  <c:v>0.680978960927437</c:v>
                </c:pt>
                <c:pt idx="4">
                  <c:v>0.386264003896736</c:v>
                </c:pt>
                <c:pt idx="5">
                  <c:v>0.0716900962798897</c:v>
                </c:pt>
                <c:pt idx="6">
                  <c:v>0.0348502494012173</c:v>
                </c:pt>
              </c:numCache>
            </c:numRef>
          </c:yVal>
          <c:smooth val="0"/>
        </c:ser>
        <c:axId val="5552330"/>
        <c:axId val="79574579"/>
      </c:scatterChart>
      <c:valAx>
        <c:axId val="13376953"/>
        <c:scaling>
          <c:logBase val="10"/>
          <c:orientation val="minMax"/>
          <c:max val="64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76909761"/>
        <c:crosses val="autoZero"/>
        <c:crossBetween val="midCat"/>
        <c:majorUnit val="-0.521390227654325"/>
      </c:valAx>
      <c:valAx>
        <c:axId val="76909761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Execution time</a:t>
                </a:r>
              </a:p>
            </c:rich>
          </c:tx>
          <c:layout>
            <c:manualLayout>
              <c:xMode val="edge"/>
              <c:yMode val="edge"/>
              <c:x val="0.0162971010914119"/>
              <c:y val="0.300754032642932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13376953"/>
        <c:crosses val="autoZero"/>
        <c:crossBetween val="midCat"/>
        <c:majorUnit val="100"/>
      </c:valAx>
      <c:valAx>
        <c:axId val="5552330"/>
        <c:scaling>
          <c:logBase val="10"/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1260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79574579"/>
        <c:crossBetween val="midCat"/>
      </c:valAx>
      <c:valAx>
        <c:axId val="79574579"/>
        <c:scaling>
          <c:orientation val="minMax"/>
          <c:max val="1.2"/>
          <c:min val="0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774507383081"/>
              <c:y val="0.23021857401928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5552330"/>
        <c:crosses val="max"/>
        <c:crossBetween val="midCat"/>
        <c:majorUnit val="0.2"/>
        <c:minorUnit val="0.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OpenMP Strong Scaling (bind close)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"Execution time"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OpenMP'!$C$5:$C$11</c:f>
              <c:numCache>
                <c:formatCode>0.000</c:formatCode>
                <c:ptCount val="7"/>
                <c:pt idx="0">
                  <c:v>125.2</c:v>
                </c:pt>
                <c:pt idx="1">
                  <c:v>111.99</c:v>
                </c:pt>
                <c:pt idx="2">
                  <c:v>115.89</c:v>
                </c:pt>
                <c:pt idx="3">
                  <c:v>118.38</c:v>
                </c:pt>
                <c:pt idx="4">
                  <c:v>65.61</c:v>
                </c:pt>
                <c:pt idx="5">
                  <c:v>4.81</c:v>
                </c:pt>
                <c:pt idx="6">
                  <c:v>2.41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"Execution time (ideal)"</c:f>
              <c:strCache>
                <c:ptCount val="1"/>
                <c:pt idx="0">
                  <c:v>Execution time (ideal)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OpenMP'!$D$5:$D$11</c:f>
              <c:numCache>
                <c:formatCode>0.000</c:formatCode>
                <c:ptCount val="7"/>
                <c:pt idx="0">
                  <c:v>125.2</c:v>
                </c:pt>
                <c:pt idx="1">
                  <c:v>62.6</c:v>
                </c:pt>
                <c:pt idx="2">
                  <c:v>31.3</c:v>
                </c:pt>
                <c:pt idx="3">
                  <c:v>15.65</c:v>
                </c:pt>
                <c:pt idx="4">
                  <c:v>7.825</c:v>
                </c:pt>
                <c:pt idx="5">
                  <c:v>3.9125</c:v>
                </c:pt>
                <c:pt idx="6">
                  <c:v>1.95625</c:v>
                </c:pt>
              </c:numCache>
            </c:numRef>
          </c:yVal>
          <c:smooth val="0"/>
        </c:ser>
        <c:axId val="45448346"/>
        <c:axId val="31867399"/>
      </c:scatterChart>
      <c:valAx>
        <c:axId val="45448346"/>
        <c:scaling>
          <c:logBase val="10"/>
          <c:orientation val="minMax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31867399"/>
        <c:crosses val="autoZero"/>
        <c:crossBetween val="midCat"/>
      </c:valAx>
      <c:valAx>
        <c:axId val="31867399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 Execution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4544834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OpenMP Weak Scaling (bind close)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19483662767"/>
          <c:y val="0.136871241767682"/>
          <c:w val="0.711123436869706"/>
          <c:h val="0.598930991696096"/>
        </c:manualLayout>
      </c:layout>
      <c:scatterChart>
        <c:scatterStyle val="lineMarker"/>
        <c:varyColors val="0"/>
        <c:ser>
          <c:idx val="0"/>
          <c:order val="0"/>
          <c:tx>
            <c:strRef>
              <c:f>"Execution time"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OpenMP'!$E$4:$E$10</c:f>
              <c:numCache>
                <c:formatCode>0.000</c:formatCode>
                <c:ptCount val="7"/>
                <c:pt idx="0">
                  <c:v>15.86</c:v>
                </c:pt>
                <c:pt idx="1">
                  <c:v>35.39</c:v>
                </c:pt>
                <c:pt idx="2">
                  <c:v>72.69</c:v>
                </c:pt>
                <c:pt idx="3">
                  <c:v>147.61</c:v>
                </c:pt>
                <c:pt idx="4">
                  <c:v>175.38</c:v>
                </c:pt>
                <c:pt idx="5">
                  <c:v>255.05</c:v>
                </c:pt>
                <c:pt idx="6">
                  <c:v>455.09</c:v>
                </c:pt>
              </c:numCache>
            </c:numRef>
          </c:yVal>
          <c:smooth val="0"/>
        </c:ser>
        <c:axId val="53195193"/>
        <c:axId val="94784530"/>
      </c:scatterChart>
      <c:scatterChart>
        <c:scatterStyle val="lineMarker"/>
        <c:varyColors val="0"/>
        <c:ser>
          <c:idx val="1"/>
          <c:order val="1"/>
          <c:tx>
            <c:strRef>
              <c:f>"Weak scaling efficiency"</c:f>
              <c:strCache>
                <c:ptCount val="1"/>
                <c:pt idx="0">
                  <c:v>Weak scaling efficiency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OpenMP'!$F$4:$F$10</c:f>
              <c:numCache>
                <c:formatCode>0.00\ %</c:formatCode>
                <c:ptCount val="7"/>
                <c:pt idx="0">
                  <c:v>1</c:v>
                </c:pt>
                <c:pt idx="1">
                  <c:v>0.448149194687765</c:v>
                </c:pt>
                <c:pt idx="2">
                  <c:v>0.218186820745632</c:v>
                </c:pt>
                <c:pt idx="3">
                  <c:v>0.107445295034212</c:v>
                </c:pt>
                <c:pt idx="4">
                  <c:v>0.090432204356255</c:v>
                </c:pt>
                <c:pt idx="5">
                  <c:v>0.0621838855126446</c:v>
                </c:pt>
                <c:pt idx="6">
                  <c:v>0.0348502494012173</c:v>
                </c:pt>
              </c:numCache>
            </c:numRef>
          </c:yVal>
          <c:smooth val="0"/>
        </c:ser>
        <c:axId val="75591834"/>
        <c:axId val="44157505"/>
      </c:scatterChart>
      <c:valAx>
        <c:axId val="53195193"/>
        <c:scaling>
          <c:logBase val="10"/>
          <c:orientation val="minMax"/>
          <c:max val="64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94784530"/>
        <c:crosses val="autoZero"/>
        <c:crossBetween val="midCat"/>
        <c:majorUnit val="-0.521390227654325"/>
      </c:valAx>
      <c:valAx>
        <c:axId val="9478453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Execution time</a:t>
                </a:r>
              </a:p>
            </c:rich>
          </c:tx>
          <c:layout>
            <c:manualLayout>
              <c:xMode val="edge"/>
              <c:yMode val="edge"/>
              <c:x val="0.016286809197257"/>
              <c:y val="0.300754032642932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53195193"/>
        <c:crosses val="autoZero"/>
        <c:crossBetween val="midCat"/>
        <c:majorUnit val="100"/>
      </c:valAx>
      <c:valAx>
        <c:axId val="75591834"/>
        <c:scaling>
          <c:logBase val="10"/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1260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44157505"/>
        <c:crossBetween val="midCat"/>
      </c:valAx>
      <c:valAx>
        <c:axId val="44157505"/>
        <c:scaling>
          <c:orientation val="minMax"/>
          <c:max val="1.2"/>
          <c:min val="0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793868495361"/>
              <c:y val="0.23021857401928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75591834"/>
        <c:crosses val="max"/>
        <c:crossBetween val="midCat"/>
        <c:majorUnit val="0.2"/>
        <c:minorUnit val="0.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MPI Weak Scaling (spread)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17977747414"/>
          <c:y val="0.1368843069874"/>
          <c:w val="0.711106773374976"/>
          <c:h val="0.598988163421153"/>
        </c:manualLayout>
      </c:layout>
      <c:scatterChart>
        <c:scatterStyle val="lineMarker"/>
        <c:varyColors val="0"/>
        <c:ser>
          <c:idx val="0"/>
          <c:order val="0"/>
          <c:tx>
            <c:strRef>
              <c:f>"Execution time"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'Weak MPI'!$B$4:$B$11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MPI'!$C$4:$C$11</c:f>
              <c:numCache>
                <c:formatCode>General</c:formatCode>
                <c:ptCount val="8"/>
                <c:pt idx="0">
                  <c:v>17.27</c:v>
                </c:pt>
                <c:pt idx="1">
                  <c:v>17.39</c:v>
                </c:pt>
                <c:pt idx="2">
                  <c:v>17.74</c:v>
                </c:pt>
                <c:pt idx="3">
                  <c:v>17.68</c:v>
                </c:pt>
                <c:pt idx="4">
                  <c:v>22.21</c:v>
                </c:pt>
                <c:pt idx="5">
                  <c:v>77.38</c:v>
                </c:pt>
                <c:pt idx="6">
                  <c:v>158.67</c:v>
                </c:pt>
              </c:numCache>
            </c:numRef>
          </c:yVal>
          <c:smooth val="0"/>
        </c:ser>
        <c:axId val="10870367"/>
        <c:axId val="26808722"/>
      </c:scatterChart>
      <c:scatterChart>
        <c:scatterStyle val="lineMarker"/>
        <c:varyColors val="0"/>
        <c:ser>
          <c:idx val="1"/>
          <c:order val="1"/>
          <c:tx>
            <c:strRef>
              <c:f>"Weak scaling efficiency"</c:f>
              <c:strCache>
                <c:ptCount val="1"/>
                <c:pt idx="0">
                  <c:v>Weak scaling efficiency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'Weak MPI'!$B$4:$B$11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MPI'!$D$4:$D$11</c:f>
              <c:numCache>
                <c:formatCode>0.00\ %</c:formatCode>
                <c:ptCount val="8"/>
                <c:pt idx="0">
                  <c:v>1</c:v>
                </c:pt>
                <c:pt idx="1">
                  <c:v>0.993099482461185</c:v>
                </c:pt>
                <c:pt idx="2">
                  <c:v>0.973506200676437</c:v>
                </c:pt>
                <c:pt idx="3">
                  <c:v>0.976809954751131</c:v>
                </c:pt>
                <c:pt idx="4">
                  <c:v>0.777577667717245</c:v>
                </c:pt>
                <c:pt idx="5">
                  <c:v>0.22318428534505</c:v>
                </c:pt>
                <c:pt idx="6">
                  <c:v>0.10884225121321</c:v>
                </c:pt>
              </c:numCache>
            </c:numRef>
          </c:yVal>
          <c:smooth val="0"/>
        </c:ser>
        <c:axId val="75262254"/>
        <c:axId val="43415599"/>
      </c:scatterChart>
      <c:valAx>
        <c:axId val="10870367"/>
        <c:scaling>
          <c:logBase val="10"/>
          <c:orientation val="minMax"/>
          <c:max val="64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26808722"/>
        <c:crosses val="autoZero"/>
        <c:crossBetween val="midCat"/>
        <c:majorUnit val="-0.521390227654325"/>
      </c:valAx>
      <c:valAx>
        <c:axId val="26808722"/>
        <c:scaling>
          <c:orientation val="minMax"/>
          <c:max val="25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Execution time</a:t>
                </a:r>
              </a:p>
            </c:rich>
          </c:tx>
          <c:layout>
            <c:manualLayout>
              <c:xMode val="edge"/>
              <c:yMode val="edge"/>
              <c:x val="0.0162990435291821"/>
              <c:y val="0.300687285223368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10870367"/>
        <c:crosses val="autoZero"/>
        <c:crossBetween val="midCat"/>
        <c:majorUnit val="20"/>
      </c:valAx>
      <c:valAx>
        <c:axId val="75262254"/>
        <c:scaling>
          <c:logBase val="10"/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1260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43415599"/>
        <c:crossBetween val="midCat"/>
      </c:valAx>
      <c:valAx>
        <c:axId val="43415599"/>
        <c:scaling>
          <c:orientation val="minMax"/>
          <c:max val="1.1"/>
          <c:min val="0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779035721257"/>
              <c:y val="0.230145093547155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75262254"/>
        <c:crosses val="max"/>
        <c:crossBetween val="midCat"/>
        <c:majorUnit val="0.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MPI Weak Scaling (close)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34037948563"/>
          <c:y val="0.1368843069874"/>
          <c:w val="0.711158085459761"/>
          <c:h val="0.598988163421153"/>
        </c:manualLayout>
      </c:layout>
      <c:scatterChart>
        <c:scatterStyle val="lineMarker"/>
        <c:varyColors val="0"/>
        <c:ser>
          <c:idx val="0"/>
          <c:order val="0"/>
          <c:tx>
            <c:strRef>
              <c:f>"Execution time"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'Weak MPI'!$B$4:$B$11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MPI'!$E$4:$E$11</c:f>
              <c:numCache>
                <c:formatCode>0.000</c:formatCode>
                <c:ptCount val="8"/>
                <c:pt idx="0">
                  <c:v>17.02</c:v>
                </c:pt>
                <c:pt idx="1">
                  <c:v>17.65</c:v>
                </c:pt>
                <c:pt idx="2">
                  <c:v>37.99</c:v>
                </c:pt>
                <c:pt idx="3">
                  <c:v>75.21</c:v>
                </c:pt>
                <c:pt idx="4">
                  <c:v>150.53</c:v>
                </c:pt>
                <c:pt idx="5">
                  <c:v>156.99</c:v>
                </c:pt>
                <c:pt idx="6">
                  <c:v>158.72</c:v>
                </c:pt>
              </c:numCache>
            </c:numRef>
          </c:yVal>
          <c:smooth val="0"/>
        </c:ser>
        <c:axId val="9238865"/>
        <c:axId val="48949213"/>
      </c:scatterChart>
      <c:scatterChart>
        <c:scatterStyle val="lineMarker"/>
        <c:varyColors val="0"/>
        <c:ser>
          <c:idx val="1"/>
          <c:order val="1"/>
          <c:tx>
            <c:strRef>
              <c:f>"Weak scaling efficiency"</c:f>
              <c:strCache>
                <c:ptCount val="1"/>
                <c:pt idx="0">
                  <c:v>Weak scaling efficiency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'Weak MPI'!$B$4:$B$11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MPI'!$F$4:$F$11</c:f>
              <c:numCache>
                <c:formatCode>0.00\ %</c:formatCode>
                <c:ptCount val="8"/>
                <c:pt idx="0">
                  <c:v>1</c:v>
                </c:pt>
                <c:pt idx="1">
                  <c:v>0.964305949008499</c:v>
                </c:pt>
                <c:pt idx="2">
                  <c:v>0.448012634903922</c:v>
                </c:pt>
                <c:pt idx="3">
                  <c:v>0.226299694189602</c:v>
                </c:pt>
                <c:pt idx="4">
                  <c:v>0.113067162691822</c:v>
                </c:pt>
                <c:pt idx="5">
                  <c:v>0.108414548697369</c:v>
                </c:pt>
                <c:pt idx="6">
                  <c:v>0.107232862903226</c:v>
                </c:pt>
              </c:numCache>
            </c:numRef>
          </c:yVal>
          <c:smooth val="0"/>
        </c:ser>
        <c:axId val="71257068"/>
        <c:axId val="2764836"/>
      </c:scatterChart>
      <c:valAx>
        <c:axId val="9238865"/>
        <c:scaling>
          <c:logBase val="10"/>
          <c:orientation val="minMax"/>
          <c:max val="64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48949213"/>
        <c:crosses val="autoZero"/>
        <c:crossBetween val="midCat"/>
        <c:majorUnit val="-0.521390227654325"/>
      </c:valAx>
      <c:valAx>
        <c:axId val="48949213"/>
        <c:scaling>
          <c:orientation val="minMax"/>
          <c:max val="25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Execution time</a:t>
                </a:r>
              </a:p>
            </c:rich>
          </c:tx>
          <c:layout>
            <c:manualLayout>
              <c:xMode val="edge"/>
              <c:yMode val="edge"/>
              <c:x val="0.0162564799436308"/>
              <c:y val="0.300687285223368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9238865"/>
        <c:crosses val="autoZero"/>
        <c:crossBetween val="midCat"/>
        <c:majorUnit val="20"/>
      </c:valAx>
      <c:valAx>
        <c:axId val="71257068"/>
        <c:scaling>
          <c:logBase val="10"/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1260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2764836"/>
        <c:crossBetween val="midCat"/>
      </c:valAx>
      <c:valAx>
        <c:axId val="2764836"/>
        <c:scaling>
          <c:orientation val="minMax"/>
          <c:max val="1.1"/>
          <c:min val="0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76616840304"/>
              <c:y val="0.230145093547155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71257068"/>
        <c:crosses val="max"/>
        <c:crossBetween val="midCat"/>
        <c:majorUnit val="0.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Hybrid Weak Scaling (2 threads)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48885915411"/>
          <c:y val="0.136883215850638"/>
          <c:w val="0.711152481238001"/>
          <c:h val="0.598971232615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"Execution time"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'Weak Hybrid'!$B$4:$B$10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'Weak Hybrid'!$C$4:$C$10</c:f>
              <c:numCache>
                <c:formatCode>General</c:formatCode>
                <c:ptCount val="7"/>
                <c:pt idx="0">
                  <c:v>38.1</c:v>
                </c:pt>
                <c:pt idx="1">
                  <c:v>39.72</c:v>
                </c:pt>
                <c:pt idx="2">
                  <c:v>75.85</c:v>
                </c:pt>
                <c:pt idx="3">
                  <c:v>151.01</c:v>
                </c:pt>
                <c:pt idx="4">
                  <c:v>150.16</c:v>
                </c:pt>
                <c:pt idx="5">
                  <c:v>157.85</c:v>
                </c:pt>
              </c:numCache>
            </c:numRef>
          </c:yVal>
          <c:smooth val="0"/>
        </c:ser>
        <c:axId val="19080521"/>
        <c:axId val="69579166"/>
      </c:scatterChart>
      <c:scatterChart>
        <c:scatterStyle val="lineMarker"/>
        <c:varyColors val="0"/>
        <c:ser>
          <c:idx val="1"/>
          <c:order val="1"/>
          <c:tx>
            <c:strRef>
              <c:f>"Weak scaling efficiency"</c:f>
              <c:strCache>
                <c:ptCount val="1"/>
                <c:pt idx="0">
                  <c:v>Weak scaling efficiency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'Weak Hybrid'!$B$4:$B$10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'Weak Hybrid'!$D$4:$D$10</c:f>
              <c:numCache>
                <c:formatCode>0.00\ %</c:formatCode>
                <c:ptCount val="7"/>
                <c:pt idx="0">
                  <c:v>1</c:v>
                </c:pt>
                <c:pt idx="1">
                  <c:v>0.959214501510574</c:v>
                </c:pt>
                <c:pt idx="2">
                  <c:v>0.502307185234015</c:v>
                </c:pt>
                <c:pt idx="3">
                  <c:v>0.252301172107807</c:v>
                </c:pt>
                <c:pt idx="4">
                  <c:v>0.253729355354289</c:v>
                </c:pt>
                <c:pt idx="5">
                  <c:v>0.241368387709851</c:v>
                </c:pt>
              </c:numCache>
            </c:numRef>
          </c:yVal>
          <c:smooth val="0"/>
        </c:ser>
        <c:axId val="60156948"/>
        <c:axId val="7691316"/>
      </c:scatterChart>
      <c:valAx>
        <c:axId val="19080521"/>
        <c:scaling>
          <c:logBase val="10"/>
          <c:orientation val="minMax"/>
          <c:max val="32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69579166"/>
        <c:crosses val="autoZero"/>
        <c:crossBetween val="midCat"/>
        <c:majorUnit val="-0.521390227654325"/>
      </c:valAx>
      <c:valAx>
        <c:axId val="69579166"/>
        <c:scaling>
          <c:orientation val="minMax"/>
          <c:max val="25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Execution time</a:t>
                </a:r>
              </a:p>
            </c:rich>
          </c:tx>
          <c:layout>
            <c:manualLayout>
              <c:xMode val="edge"/>
              <c:yMode val="edge"/>
              <c:x val="0.0162894874629123"/>
              <c:y val="0.300723947418556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19080521"/>
        <c:crosses val="autoZero"/>
        <c:crossBetween val="midCat"/>
        <c:majorUnit val="20"/>
      </c:valAx>
      <c:valAx>
        <c:axId val="60156948"/>
        <c:scaling>
          <c:logBase val="10"/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1260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7691316"/>
        <c:crossBetween val="midCat"/>
      </c:valAx>
      <c:valAx>
        <c:axId val="7691316"/>
        <c:scaling>
          <c:orientation val="minMax"/>
          <c:max val="1.1"/>
          <c:min val="0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73669207051"/>
              <c:y val="0.230139074109354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60156948"/>
        <c:crosses val="max"/>
        <c:crossBetween val="midCat"/>
        <c:majorUnit val="0.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Hybrid Weak Scaling (4 threads)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84293314828"/>
          <c:y val="0.13687707641196"/>
          <c:w val="0.711080268332177"/>
          <c:h val="0.598955861414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"Execution time"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'Weak Hybrid'!$B$4:$B$10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'Weak Hybrid'!$E$4:$E$9</c:f>
              <c:numCache>
                <c:formatCode>0.000</c:formatCode>
                <c:ptCount val="6"/>
                <c:pt idx="0">
                  <c:v>76.37</c:v>
                </c:pt>
                <c:pt idx="1">
                  <c:v>77.67</c:v>
                </c:pt>
                <c:pt idx="2">
                  <c:v>152.19</c:v>
                </c:pt>
                <c:pt idx="3">
                  <c:v>152.82</c:v>
                </c:pt>
                <c:pt idx="4">
                  <c:v>151.95</c:v>
                </c:pt>
              </c:numCache>
            </c:numRef>
          </c:yVal>
          <c:smooth val="0"/>
        </c:ser>
        <c:axId val="69728438"/>
        <c:axId val="56289738"/>
      </c:scatterChart>
      <c:scatterChart>
        <c:scatterStyle val="lineMarker"/>
        <c:varyColors val="0"/>
        <c:ser>
          <c:idx val="1"/>
          <c:order val="1"/>
          <c:tx>
            <c:strRef>
              <c:f>"Weak scaling efficiency"</c:f>
              <c:strCache>
                <c:ptCount val="1"/>
                <c:pt idx="0">
                  <c:v>Weak scaling efficiency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'Weak Hybrid'!$B$4:$B$10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'Weak Hybrid'!$F$4:$F$9</c:f>
              <c:numCache>
                <c:formatCode>0.00\ %</c:formatCode>
                <c:ptCount val="6"/>
                <c:pt idx="0">
                  <c:v>1</c:v>
                </c:pt>
                <c:pt idx="1">
                  <c:v>0.983262520921849</c:v>
                </c:pt>
                <c:pt idx="2">
                  <c:v>0.50180695183652</c:v>
                </c:pt>
                <c:pt idx="3">
                  <c:v>0.499738254155215</c:v>
                </c:pt>
                <c:pt idx="4">
                  <c:v>0.502599539322146</c:v>
                </c:pt>
              </c:numCache>
            </c:numRef>
          </c:yVal>
          <c:smooth val="0"/>
        </c:ser>
        <c:axId val="1585215"/>
        <c:axId val="53376402"/>
      </c:scatterChart>
      <c:valAx>
        <c:axId val="69728438"/>
        <c:scaling>
          <c:logBase val="10"/>
          <c:orientation val="minMax"/>
          <c:max val="16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56289738"/>
        <c:crosses val="autoZero"/>
        <c:crossBetween val="midCat"/>
        <c:majorUnit val="-0.521390227654325"/>
      </c:valAx>
      <c:valAx>
        <c:axId val="56289738"/>
        <c:scaling>
          <c:orientation val="minMax"/>
          <c:max val="25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Execution time</a:t>
                </a:r>
              </a:p>
            </c:rich>
          </c:tx>
          <c:layout>
            <c:manualLayout>
              <c:xMode val="edge"/>
              <c:yMode val="edge"/>
              <c:x val="0.0163081193615545"/>
              <c:y val="0.300711912672046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69728438"/>
        <c:crosses val="autoZero"/>
        <c:crossBetween val="midCat"/>
        <c:majorUnit val="20"/>
      </c:valAx>
      <c:valAx>
        <c:axId val="1585215"/>
        <c:scaling>
          <c:logBase val="10"/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1260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53376402"/>
        <c:crossBetween val="midCat"/>
      </c:valAx>
      <c:valAx>
        <c:axId val="53376402"/>
        <c:scaling>
          <c:orientation val="minMax"/>
          <c:max val="1.1"/>
          <c:min val="0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726578764747"/>
              <c:y val="0.230185097294732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1585215"/>
        <c:crosses val="max"/>
        <c:crossBetween val="midCat"/>
        <c:majorUnit val="0.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Hybrid Weak Scaling (8 threads)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10182460271"/>
          <c:y val="0.13687707641196"/>
          <c:w val="0.711124190700412"/>
          <c:h val="0.598955861414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"Execution time"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'Weak Hybrid'!$B$4:$B$7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'Weak Hybrid'!$G$4:$G$7</c:f>
              <c:numCache>
                <c:formatCode>0.000</c:formatCode>
                <c:ptCount val="4"/>
                <c:pt idx="0">
                  <c:v>151.73</c:v>
                </c:pt>
                <c:pt idx="1">
                  <c:v>155.29</c:v>
                </c:pt>
                <c:pt idx="2">
                  <c:v>153.58</c:v>
                </c:pt>
                <c:pt idx="3">
                  <c:v>158.4</c:v>
                </c:pt>
              </c:numCache>
            </c:numRef>
          </c:yVal>
          <c:smooth val="0"/>
        </c:ser>
        <c:axId val="24709611"/>
        <c:axId val="60954136"/>
      </c:scatterChart>
      <c:scatterChart>
        <c:scatterStyle val="lineMarker"/>
        <c:varyColors val="0"/>
        <c:ser>
          <c:idx val="1"/>
          <c:order val="1"/>
          <c:tx>
            <c:strRef>
              <c:f>"Weak scaling efficiency"</c:f>
              <c:strCache>
                <c:ptCount val="1"/>
                <c:pt idx="0">
                  <c:v>Weak scaling efficiency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'Weak Hybrid'!$B$4:$B$7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'Weak Hybrid'!$H$4:$H$7</c:f>
              <c:numCache>
                <c:formatCode>0.00\ %</c:formatCode>
                <c:ptCount val="4"/>
                <c:pt idx="0">
                  <c:v>1</c:v>
                </c:pt>
                <c:pt idx="1">
                  <c:v>0.977075149719879</c:v>
                </c:pt>
                <c:pt idx="2">
                  <c:v>0.987954160698008</c:v>
                </c:pt>
                <c:pt idx="3">
                  <c:v>0.957891414141414</c:v>
                </c:pt>
              </c:numCache>
            </c:numRef>
          </c:yVal>
          <c:smooth val="0"/>
        </c:ser>
        <c:axId val="80547597"/>
        <c:axId val="5040461"/>
      </c:scatterChart>
      <c:valAx>
        <c:axId val="24709611"/>
        <c:scaling>
          <c:logBase val="10"/>
          <c:orientation val="minMax"/>
          <c:max val="16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60954136"/>
        <c:crosses val="autoZero"/>
        <c:crossBetween val="midCat"/>
        <c:majorUnit val="-0.521390227654325"/>
      </c:valAx>
      <c:valAx>
        <c:axId val="60954136"/>
        <c:scaling>
          <c:orientation val="minMax"/>
          <c:max val="25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Execution time</a:t>
                </a:r>
              </a:p>
            </c:rich>
          </c:tx>
          <c:layout>
            <c:manualLayout>
              <c:xMode val="edge"/>
              <c:yMode val="edge"/>
              <c:x val="0.0162448499117128"/>
              <c:y val="0.300711912672046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24709611"/>
        <c:crosses val="autoZero"/>
        <c:crossBetween val="midCat"/>
        <c:majorUnit val="20"/>
      </c:valAx>
      <c:valAx>
        <c:axId val="80547597"/>
        <c:scaling>
          <c:logBase val="10"/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1260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5040461"/>
        <c:crossBetween val="midCat"/>
      </c:valAx>
      <c:valAx>
        <c:axId val="5040461"/>
        <c:scaling>
          <c:orientation val="minMax"/>
          <c:max val="1.1"/>
          <c:min val="0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784579164214"/>
              <c:y val="0.230185097294732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80547597"/>
        <c:crosses val="max"/>
        <c:crossBetween val="midCat"/>
        <c:majorUnit val="0.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OpenMP Strong Scaling (bind spread)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15850711537"/>
          <c:y val="0.1368843069874"/>
          <c:w val="0.711133983710731"/>
          <c:h val="0.598988163421153"/>
        </c:manualLayout>
      </c:layout>
      <c:scatterChart>
        <c:scatterStyle val="lineMarker"/>
        <c:varyColors val="0"/>
        <c:ser>
          <c:idx val="0"/>
          <c:order val="0"/>
          <c:tx>
            <c:strRef>
              <c:f>"Speedup"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OpenMP'!$L$5:$L$11</c:f>
              <c:numCache>
                <c:formatCode>0.00</c:formatCode>
                <c:ptCount val="7"/>
                <c:pt idx="0">
                  <c:v>1</c:v>
                </c:pt>
                <c:pt idx="1">
                  <c:v>1.62470862470862</c:v>
                </c:pt>
                <c:pt idx="2">
                  <c:v>2.63239613932018</c:v>
                </c:pt>
                <c:pt idx="3">
                  <c:v>10.334431630972</c:v>
                </c:pt>
                <c:pt idx="4">
                  <c:v>20.6009852216749</c:v>
                </c:pt>
                <c:pt idx="5">
                  <c:v>35.9484240687679</c:v>
                </c:pt>
                <c:pt idx="6">
                  <c:v>54.0775862068966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"Ideal Speedup"</c:f>
              <c:strCache>
                <c:ptCount val="1"/>
                <c:pt idx="0">
                  <c:v>Ideal Speedup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OpenMP'!$M$5:$M$11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</c:ser>
        <c:axId val="62049340"/>
        <c:axId val="25695791"/>
      </c:scatterChart>
      <c:scatterChart>
        <c:scatterStyle val="lineMarker"/>
        <c:varyColors val="0"/>
        <c:ser>
          <c:idx val="2"/>
          <c:order val="2"/>
          <c:tx>
            <c:strRef>
              <c:f>"Parallel efficiency"</c:f>
              <c:strCache>
                <c:ptCount val="1"/>
                <c:pt idx="0">
                  <c:v>Parallel efficiency</c:v>
                </c:pt>
              </c:strCache>
            </c:strRef>
          </c:tx>
          <c:spPr>
            <a:solidFill>
              <a:srgbClr val="8ed973"/>
            </a:solidFill>
            <a:ln cap="rnd" w="38160">
              <a:solidFill>
                <a:srgbClr val="8ed973"/>
              </a:solidFill>
              <a:round/>
            </a:ln>
          </c:spPr>
          <c:marker>
            <c:symbol val="circle"/>
            <c:size val="5"/>
            <c:spPr>
              <a:solidFill>
                <a:srgbClr val="8ed973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OpenMP'!$N$5:$N$11</c:f>
              <c:numCache>
                <c:formatCode>0.00\ %</c:formatCode>
                <c:ptCount val="7"/>
                <c:pt idx="0">
                  <c:v>1</c:v>
                </c:pt>
                <c:pt idx="1">
                  <c:v>0.812354312354312</c:v>
                </c:pt>
                <c:pt idx="2">
                  <c:v>0.658099034830046</c:v>
                </c:pt>
                <c:pt idx="3">
                  <c:v>1.2918039538715</c:v>
                </c:pt>
                <c:pt idx="4">
                  <c:v>1.28756157635468</c:v>
                </c:pt>
                <c:pt idx="5">
                  <c:v>1.123388252149</c:v>
                </c:pt>
                <c:pt idx="6">
                  <c:v>0.844962284482759</c:v>
                </c:pt>
              </c:numCache>
            </c:numRef>
          </c:yVal>
          <c:smooth val="1"/>
        </c:ser>
        <c:axId val="83281858"/>
        <c:axId val="68808674"/>
      </c:scatterChart>
      <c:valAx>
        <c:axId val="62049340"/>
        <c:scaling>
          <c:orientation val="minMax"/>
          <c:max val="64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25695791"/>
        <c:crosses val="autoZero"/>
        <c:crossBetween val="midCat"/>
        <c:majorUnit val="16"/>
        <c:minorUnit val="8"/>
      </c:valAx>
      <c:valAx>
        <c:axId val="25695791"/>
        <c:scaling>
          <c:orientation val="minMax"/>
          <c:max val="64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0.0335630537903875"/>
              <c:y val="0.35462008400152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62049340"/>
        <c:crosses val="autoZero"/>
        <c:crossBetween val="midCat"/>
        <c:majorUnit val="8"/>
        <c:minorUnit val="4"/>
      </c:valAx>
      <c:valAx>
        <c:axId val="8328185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1260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68808674"/>
        <c:crossBetween val="midCat"/>
      </c:valAx>
      <c:valAx>
        <c:axId val="68808674"/>
        <c:scaling>
          <c:orientation val="minMax"/>
          <c:max val="2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Parallel efficiency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83281858"/>
        <c:crosses val="max"/>
        <c:crossBetween val="midCat"/>
        <c:majorUnit val="0.25"/>
        <c:minorUnit val="0.0833333333333333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OpenMP Strong Scaling (bind spread)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"Execution time"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OpenMP'!$J$5:$J$11</c:f>
              <c:numCache>
                <c:formatCode>0.000</c:formatCode>
                <c:ptCount val="7"/>
                <c:pt idx="0">
                  <c:v>125.46</c:v>
                </c:pt>
                <c:pt idx="1">
                  <c:v>77.22</c:v>
                </c:pt>
                <c:pt idx="2">
                  <c:v>47.66</c:v>
                </c:pt>
                <c:pt idx="3">
                  <c:v>12.14</c:v>
                </c:pt>
                <c:pt idx="4">
                  <c:v>6.09</c:v>
                </c:pt>
                <c:pt idx="5">
                  <c:v>3.49</c:v>
                </c:pt>
                <c:pt idx="6">
                  <c:v>2.32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"Execution time (ideal)"</c:f>
              <c:strCache>
                <c:ptCount val="1"/>
                <c:pt idx="0">
                  <c:v>Execution time (ideal)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OpenMP'!$K$5:$K$11</c:f>
              <c:numCache>
                <c:formatCode>0.000</c:formatCode>
                <c:ptCount val="7"/>
                <c:pt idx="0">
                  <c:v>125.46</c:v>
                </c:pt>
                <c:pt idx="1">
                  <c:v>62.73</c:v>
                </c:pt>
                <c:pt idx="2">
                  <c:v>31.365</c:v>
                </c:pt>
                <c:pt idx="3">
                  <c:v>15.6825</c:v>
                </c:pt>
                <c:pt idx="4">
                  <c:v>7.84125</c:v>
                </c:pt>
                <c:pt idx="5">
                  <c:v>3.920625</c:v>
                </c:pt>
                <c:pt idx="6">
                  <c:v>1.9603125</c:v>
                </c:pt>
              </c:numCache>
            </c:numRef>
          </c:yVal>
          <c:smooth val="0"/>
        </c:ser>
        <c:axId val="96546962"/>
        <c:axId val="51328431"/>
      </c:scatterChart>
      <c:valAx>
        <c:axId val="96546962"/>
        <c:scaling>
          <c:logBase val="10"/>
          <c:orientation val="minMax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51328431"/>
        <c:crosses val="autoZero"/>
        <c:crossBetween val="midCat"/>
      </c:valAx>
      <c:valAx>
        <c:axId val="51328431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 Execution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9654696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MPI Strong Scaling (close) - single nodes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"Execution time"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MPI (close)'!$B$5:$B$11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 (close)'!$C$5:$C$11</c:f>
              <c:numCache>
                <c:formatCode>0.000</c:formatCode>
                <c:ptCount val="7"/>
                <c:pt idx="0">
                  <c:v>511.46</c:v>
                </c:pt>
                <c:pt idx="1">
                  <c:v>269.81</c:v>
                </c:pt>
                <c:pt idx="2">
                  <c:v>238.01</c:v>
                </c:pt>
                <c:pt idx="3">
                  <c:v>240.1</c:v>
                </c:pt>
                <c:pt idx="4">
                  <c:v>224.62</c:v>
                </c:pt>
                <c:pt idx="5">
                  <c:v>26.03</c:v>
                </c:pt>
                <c:pt idx="6">
                  <c:v>9.45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"Execution time (ideal)"</c:f>
              <c:strCache>
                <c:ptCount val="1"/>
                <c:pt idx="0">
                  <c:v>Execution time (ideal)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MPI (close)'!$B$5:$B$11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 (close)'!$D$5:$D$11</c:f>
              <c:numCache>
                <c:formatCode>0.000</c:formatCode>
                <c:ptCount val="7"/>
                <c:pt idx="0">
                  <c:v>511.46</c:v>
                </c:pt>
                <c:pt idx="1">
                  <c:v>255.73</c:v>
                </c:pt>
                <c:pt idx="2">
                  <c:v>127.865</c:v>
                </c:pt>
                <c:pt idx="3">
                  <c:v>63.9325</c:v>
                </c:pt>
                <c:pt idx="4">
                  <c:v>31.96625</c:v>
                </c:pt>
                <c:pt idx="5">
                  <c:v>15.983125</c:v>
                </c:pt>
                <c:pt idx="6">
                  <c:v>7.9915625</c:v>
                </c:pt>
              </c:numCache>
            </c:numRef>
          </c:yVal>
          <c:smooth val="0"/>
        </c:ser>
        <c:axId val="23331164"/>
        <c:axId val="7788925"/>
      </c:scatterChart>
      <c:valAx>
        <c:axId val="23331164"/>
        <c:scaling>
          <c:logBase val="10"/>
          <c:orientation val="minMax"/>
          <c:min val="2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ranks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7788925"/>
        <c:crosses val="autoZero"/>
        <c:crossBetween val="midCat"/>
      </c:valAx>
      <c:valAx>
        <c:axId val="7788925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 Execution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2333116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MPI Strong Scaling (close) - single nodes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15850711537"/>
          <c:y val="0.136846887778283"/>
          <c:w val="0.711133983710731"/>
          <c:h val="0.599000454338937"/>
        </c:manualLayout>
      </c:layout>
      <c:scatterChart>
        <c:scatterStyle val="lineMarker"/>
        <c:varyColors val="0"/>
        <c:ser>
          <c:idx val="0"/>
          <c:order val="0"/>
          <c:tx>
            <c:strRef>
              <c:f>"Speedup"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MPI (close)'!$B$5:$B$11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 (close)'!$E$5:$E$11</c:f>
              <c:numCache>
                <c:formatCode>0.00</c:formatCode>
                <c:ptCount val="7"/>
                <c:pt idx="0">
                  <c:v>1</c:v>
                </c:pt>
                <c:pt idx="1">
                  <c:v>1.89563025832994</c:v>
                </c:pt>
                <c:pt idx="2">
                  <c:v>2.14890130666779</c:v>
                </c:pt>
                <c:pt idx="3">
                  <c:v>2.1301957517701</c:v>
                </c:pt>
                <c:pt idx="4">
                  <c:v>2.27700115751046</c:v>
                </c:pt>
                <c:pt idx="5">
                  <c:v>19.6488666922781</c:v>
                </c:pt>
                <c:pt idx="6">
                  <c:v>54.1227513227513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"Ideal Speedup"</c:f>
              <c:strCache>
                <c:ptCount val="1"/>
                <c:pt idx="0">
                  <c:v>Ideal Speedup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MPI (close)'!$B$5:$B$11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 (close)'!$F$5:$F$11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</c:ser>
        <c:axId val="72160041"/>
        <c:axId val="78172321"/>
      </c:scatterChart>
      <c:scatterChart>
        <c:scatterStyle val="lineMarker"/>
        <c:varyColors val="0"/>
        <c:ser>
          <c:idx val="2"/>
          <c:order val="2"/>
          <c:tx>
            <c:strRef>
              <c:f>"Parallel efficiency"</c:f>
              <c:strCache>
                <c:ptCount val="1"/>
                <c:pt idx="0">
                  <c:v>Parallel efficiency</c:v>
                </c:pt>
              </c:strCache>
            </c:strRef>
          </c:tx>
          <c:spPr>
            <a:solidFill>
              <a:srgbClr val="8ed973"/>
            </a:solidFill>
            <a:ln cap="rnd" w="38160">
              <a:solidFill>
                <a:srgbClr val="8ed973"/>
              </a:solidFill>
              <a:round/>
            </a:ln>
          </c:spPr>
          <c:marker>
            <c:symbol val="circle"/>
            <c:size val="5"/>
            <c:spPr>
              <a:solidFill>
                <a:srgbClr val="8ed973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MPI (close)'!$B$5:$B$11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 (close)'!$G$5:$G$11</c:f>
              <c:numCache>
                <c:formatCode>0.00\ %</c:formatCode>
                <c:ptCount val="7"/>
                <c:pt idx="0">
                  <c:v>1</c:v>
                </c:pt>
                <c:pt idx="1">
                  <c:v>0.947815129164968</c:v>
                </c:pt>
                <c:pt idx="2">
                  <c:v>0.537225326666947</c:v>
                </c:pt>
                <c:pt idx="3">
                  <c:v>0.266274468971262</c:v>
                </c:pt>
                <c:pt idx="4">
                  <c:v>0.142312572344404</c:v>
                </c:pt>
                <c:pt idx="5">
                  <c:v>0.614027084133692</c:v>
                </c:pt>
                <c:pt idx="6">
                  <c:v>0.84566798941799</c:v>
                </c:pt>
              </c:numCache>
            </c:numRef>
          </c:yVal>
          <c:smooth val="1"/>
        </c:ser>
        <c:axId val="95107495"/>
        <c:axId val="14296581"/>
      </c:scatterChart>
      <c:valAx>
        <c:axId val="72160041"/>
        <c:scaling>
          <c:orientation val="minMax"/>
          <c:max val="64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ranks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78172321"/>
        <c:crosses val="autoZero"/>
        <c:crossBetween val="midCat"/>
        <c:majorUnit val="8"/>
        <c:minorUnit val="4"/>
      </c:valAx>
      <c:valAx>
        <c:axId val="78172321"/>
        <c:scaling>
          <c:orientation val="minMax"/>
          <c:max val="64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0.0335630537903875"/>
              <c:y val="0.354656974102681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72160041"/>
        <c:crosses val="autoZero"/>
        <c:crossBetween val="midCat"/>
        <c:majorUnit val="8"/>
        <c:minorUnit val="4"/>
      </c:valAx>
      <c:valAx>
        <c:axId val="951074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1260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14296581"/>
        <c:crossBetween val="midCat"/>
      </c:valAx>
      <c:valAx>
        <c:axId val="14296581"/>
        <c:scaling>
          <c:orientation val="minMax"/>
          <c:max val="1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Parallel efficiency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95107495"/>
        <c:crosses val="max"/>
        <c:crossBetween val="midCat"/>
        <c:majorUnit val="0.2"/>
        <c:minorUnit val="0.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fr-BE" sz="1600" strike="noStrike" u="none">
                <a:solidFill>
                  <a:srgbClr val="000000"/>
                </a:solidFill>
                <a:uFillTx/>
                <a:latin typeface="Aptos Narrow"/>
              </a:rPr>
              <a:t>Shallow MPI Strong Scaling - 2 nodes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15850711537"/>
          <c:y val="0.136846887778283"/>
          <c:w val="0.711133983710731"/>
          <c:h val="0.599000454338937"/>
        </c:manualLayout>
      </c:layout>
      <c:scatterChart>
        <c:scatterStyle val="lineMarker"/>
        <c:varyColors val="0"/>
        <c:ser>
          <c:idx val="0"/>
          <c:order val="0"/>
          <c:tx>
            <c:strRef>
              <c:f>"Speedup"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MPI (close)'!$I$5:$I$12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 (close)'!$L$5:$L$12</c:f>
              <c:numCache>
                <c:formatCode>0.00</c:formatCode>
                <c:ptCount val="8"/>
                <c:pt idx="0">
                  <c:v>1</c:v>
                </c:pt>
                <c:pt idx="1">
                  <c:v>1.97965578791952</c:v>
                </c:pt>
                <c:pt idx="2">
                  <c:v>3.92240317862289</c:v>
                </c:pt>
                <c:pt idx="3">
                  <c:v>7.74077584572699</c:v>
                </c:pt>
                <c:pt idx="4">
                  <c:v>15.0109948868763</c:v>
                </c:pt>
                <c:pt idx="5">
                  <c:v>28.4882349210376</c:v>
                </c:pt>
                <c:pt idx="6">
                  <c:v>51.9636742248959</c:v>
                </c:pt>
                <c:pt idx="7">
                  <c:v>90.5227730753728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"Ideal Speedup"</c:f>
              <c:strCache>
                <c:ptCount val="1"/>
                <c:pt idx="0">
                  <c:v>Ideal Speedup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MPI (close)'!$I$5:$I$12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 (close)'!$M$5:$M$12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yVal>
          <c:smooth val="1"/>
        </c:ser>
        <c:axId val="77913971"/>
        <c:axId val="78569195"/>
      </c:scatterChart>
      <c:scatterChart>
        <c:scatterStyle val="lineMarker"/>
        <c:varyColors val="0"/>
        <c:ser>
          <c:idx val="2"/>
          <c:order val="2"/>
          <c:tx>
            <c:strRef>
              <c:f>"Parallel efficiency"</c:f>
              <c:strCache>
                <c:ptCount val="1"/>
                <c:pt idx="0">
                  <c:v>Parallel efficiency</c:v>
                </c:pt>
              </c:strCache>
            </c:strRef>
          </c:tx>
          <c:spPr>
            <a:solidFill>
              <a:srgbClr val="8ed973"/>
            </a:solidFill>
            <a:ln cap="rnd" w="38160">
              <a:solidFill>
                <a:srgbClr val="8ed973"/>
              </a:solidFill>
              <a:round/>
            </a:ln>
          </c:spPr>
          <c:marker>
            <c:symbol val="circle"/>
            <c:size val="5"/>
            <c:spPr>
              <a:solidFill>
                <a:srgbClr val="8ed973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MPI (close)'!$I$5:$I$12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 (close)'!$N$5:$N$12</c:f>
              <c:numCache>
                <c:formatCode>0.00\ %</c:formatCode>
                <c:ptCount val="8"/>
                <c:pt idx="0">
                  <c:v>1</c:v>
                </c:pt>
                <c:pt idx="1">
                  <c:v>0.989827893959761</c:v>
                </c:pt>
                <c:pt idx="2">
                  <c:v>0.980600794655722</c:v>
                </c:pt>
                <c:pt idx="3">
                  <c:v>0.967596980715874</c:v>
                </c:pt>
                <c:pt idx="4">
                  <c:v>0.93818718042977</c:v>
                </c:pt>
                <c:pt idx="5">
                  <c:v>0.890257341282425</c:v>
                </c:pt>
                <c:pt idx="6">
                  <c:v>0.811932409763998</c:v>
                </c:pt>
                <c:pt idx="7">
                  <c:v>0.70720916465135</c:v>
                </c:pt>
              </c:numCache>
            </c:numRef>
          </c:yVal>
          <c:smooth val="1"/>
        </c:ser>
        <c:axId val="67236370"/>
        <c:axId val="41465615"/>
      </c:scatterChart>
      <c:valAx>
        <c:axId val="77913971"/>
        <c:scaling>
          <c:orientation val="minMax"/>
          <c:max val="64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ranks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78569195"/>
        <c:crosses val="autoZero"/>
        <c:crossBetween val="midCat"/>
        <c:majorUnit val="8"/>
        <c:minorUnit val="4"/>
      </c:valAx>
      <c:valAx>
        <c:axId val="78569195"/>
        <c:scaling>
          <c:orientation val="minMax"/>
          <c:max val="64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0.0335630537903875"/>
              <c:y val="0.354656974102681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77913971"/>
        <c:crosses val="autoZero"/>
        <c:crossBetween val="midCat"/>
        <c:majorUnit val="8"/>
        <c:minorUnit val="4"/>
      </c:valAx>
      <c:valAx>
        <c:axId val="6723637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1260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41465615"/>
        <c:crossBetween val="midCat"/>
      </c:valAx>
      <c:valAx>
        <c:axId val="41465615"/>
        <c:scaling>
          <c:orientation val="minMax"/>
          <c:max val="1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Parallel efficiency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67236370"/>
        <c:crosses val="max"/>
        <c:crossBetween val="midCat"/>
        <c:majorUnit val="0.2"/>
        <c:minorUnit val="0.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fr-BE" sz="1600" strike="noStrike" u="none">
                <a:solidFill>
                  <a:srgbClr val="000000"/>
                </a:solidFill>
                <a:uFillTx/>
                <a:latin typeface="Aptos Narrow"/>
              </a:rPr>
              <a:t>Shallow MPI Strong Scaling - 2 nodes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"Execution time"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MPI (close)'!$I$5:$I$12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 (close)'!$J$5:$J$13</c:f>
              <c:numCache>
                <c:formatCode>0.000</c:formatCode>
                <c:ptCount val="9"/>
                <c:pt idx="0">
                  <c:v>449.174</c:v>
                </c:pt>
                <c:pt idx="1">
                  <c:v>226.895</c:v>
                </c:pt>
                <c:pt idx="2">
                  <c:v>114.515</c:v>
                </c:pt>
                <c:pt idx="3">
                  <c:v>58.027</c:v>
                </c:pt>
                <c:pt idx="4">
                  <c:v>29.923</c:v>
                </c:pt>
                <c:pt idx="5">
                  <c:v>15.767</c:v>
                </c:pt>
                <c:pt idx="6">
                  <c:v>8.644</c:v>
                </c:pt>
                <c:pt idx="7">
                  <c:v>4.962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"Execution time (ideal)"</c:f>
              <c:strCache>
                <c:ptCount val="1"/>
                <c:pt idx="0">
                  <c:v>Execution time (ideal)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MPI (close)'!$I$5:$I$12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 (close)'!$K$5:$K$12</c:f>
              <c:numCache>
                <c:formatCode>0.000</c:formatCode>
                <c:ptCount val="8"/>
                <c:pt idx="0">
                  <c:v>449.174</c:v>
                </c:pt>
                <c:pt idx="1">
                  <c:v>224.587</c:v>
                </c:pt>
                <c:pt idx="2">
                  <c:v>112.2935</c:v>
                </c:pt>
                <c:pt idx="3">
                  <c:v>56.14675</c:v>
                </c:pt>
                <c:pt idx="4">
                  <c:v>28.073375</c:v>
                </c:pt>
                <c:pt idx="5">
                  <c:v>14.0366875</c:v>
                </c:pt>
                <c:pt idx="6">
                  <c:v>7.01834375</c:v>
                </c:pt>
                <c:pt idx="7">
                  <c:v>3.509171875</c:v>
                </c:pt>
              </c:numCache>
            </c:numRef>
          </c:yVal>
          <c:smooth val="0"/>
        </c:ser>
        <c:axId val="99921081"/>
        <c:axId val="77365841"/>
      </c:scatterChart>
      <c:valAx>
        <c:axId val="99921081"/>
        <c:scaling>
          <c:logBase val="10"/>
          <c:orientation val="minMax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ranks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77365841"/>
        <c:crosses val="autoZero"/>
        <c:crossBetween val="midCat"/>
      </c:valAx>
      <c:valAx>
        <c:axId val="77365841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 Execution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9992108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000000"/>
                </a:solidFill>
                <a:uFillTx/>
                <a:latin typeface="Aptos Narrow"/>
              </a:rPr>
              <a:t>Shallow MPI Strong Scaling (spread) - single nodes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"Execution time"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46b1e1"/>
            </a:solidFill>
            <a:ln cap="rnd" w="381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MPI (spread)'!$B$5:$B$11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 (spread)'!$C$5:$C$11</c:f>
              <c:numCache>
                <c:formatCode>0.000</c:formatCode>
                <c:ptCount val="7"/>
                <c:pt idx="0">
                  <c:v>130.43</c:v>
                </c:pt>
                <c:pt idx="1">
                  <c:v>67.36</c:v>
                </c:pt>
                <c:pt idx="2">
                  <c:v>33.56</c:v>
                </c:pt>
                <c:pt idx="3">
                  <c:v>12.86</c:v>
                </c:pt>
                <c:pt idx="4">
                  <c:v>7.11</c:v>
                </c:pt>
                <c:pt idx="5">
                  <c:v>5.16</c:v>
                </c:pt>
                <c:pt idx="6">
                  <c:v>4.6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"Execution time (ideal)"</c:f>
              <c:strCache>
                <c:ptCount val="1"/>
                <c:pt idx="0">
                  <c:v>Execution time (ideal)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381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'Strong MPI (spread)'!$B$5:$B$11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 (spread)'!$D$5:$D$11</c:f>
              <c:numCache>
                <c:formatCode>0.000</c:formatCode>
                <c:ptCount val="7"/>
                <c:pt idx="0">
                  <c:v>130.43</c:v>
                </c:pt>
                <c:pt idx="1">
                  <c:v>65.215</c:v>
                </c:pt>
                <c:pt idx="2">
                  <c:v>32.6075</c:v>
                </c:pt>
                <c:pt idx="3">
                  <c:v>16.30375</c:v>
                </c:pt>
                <c:pt idx="4">
                  <c:v>8.151875</c:v>
                </c:pt>
                <c:pt idx="5">
                  <c:v>4.0759375</c:v>
                </c:pt>
                <c:pt idx="6">
                  <c:v>2.03796875</c:v>
                </c:pt>
              </c:numCache>
            </c:numRef>
          </c:yVal>
          <c:smooth val="0"/>
        </c:ser>
        <c:axId val="88078843"/>
        <c:axId val="37286105"/>
      </c:scatterChart>
      <c:valAx>
        <c:axId val="88078843"/>
        <c:scaling>
          <c:logBase val="10"/>
          <c:orientation val="minMax"/>
          <c:min val="2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Number of ranks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37286105"/>
        <c:crosses val="autoZero"/>
        <c:crossBetween val="midCat"/>
      </c:valAx>
      <c:valAx>
        <c:axId val="37286105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fr-BE" sz="1200" strike="noStrike" u="none">
                    <a:solidFill>
                      <a:srgbClr val="000000"/>
                    </a:solidFill>
                    <a:uFillTx/>
                    <a:latin typeface="Aptos Narrow"/>
                  </a:rPr>
                  <a:t> Execution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trike="noStrike" u="none">
                <a:solidFill>
                  <a:srgbClr val="000000"/>
                </a:solidFill>
                <a:uFillTx/>
                <a:latin typeface="Aptos Narrow"/>
              </a:defRPr>
            </a:pPr>
          </a:p>
        </c:txPr>
        <c:crossAx val="8807884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trike="noStrike" u="none">
              <a:solidFill>
                <a:srgbClr val="00000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12</xdr:row>
      <xdr:rowOff>19080</xdr:rowOff>
    </xdr:from>
    <xdr:to>
      <xdr:col>7</xdr:col>
      <xdr:colOff>16560</xdr:colOff>
      <xdr:row>32</xdr:row>
      <xdr:rowOff>170640</xdr:rowOff>
    </xdr:to>
    <xdr:graphicFrame>
      <xdr:nvGraphicFramePr>
        <xdr:cNvPr id="0" name="Chart 4"/>
        <xdr:cNvGraphicFramePr/>
      </xdr:nvGraphicFramePr>
      <xdr:xfrm>
        <a:off x="687600" y="2847960"/>
        <a:ext cx="8044200" cy="377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600120</xdr:colOff>
      <xdr:row>32</xdr:row>
      <xdr:rowOff>162000</xdr:rowOff>
    </xdr:from>
    <xdr:to>
      <xdr:col>7</xdr:col>
      <xdr:colOff>8640</xdr:colOff>
      <xdr:row>53</xdr:row>
      <xdr:rowOff>131400</xdr:rowOff>
    </xdr:to>
    <xdr:graphicFrame>
      <xdr:nvGraphicFramePr>
        <xdr:cNvPr id="1" name="Chart 5"/>
        <xdr:cNvGraphicFramePr/>
      </xdr:nvGraphicFramePr>
      <xdr:xfrm>
        <a:off x="600120" y="6610320"/>
        <a:ext cx="8123760" cy="376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0</xdr:colOff>
      <xdr:row>12</xdr:row>
      <xdr:rowOff>19080</xdr:rowOff>
    </xdr:from>
    <xdr:to>
      <xdr:col>14</xdr:col>
      <xdr:colOff>16560</xdr:colOff>
      <xdr:row>32</xdr:row>
      <xdr:rowOff>170640</xdr:rowOff>
    </xdr:to>
    <xdr:graphicFrame>
      <xdr:nvGraphicFramePr>
        <xdr:cNvPr id="2" name="Chart 6"/>
        <xdr:cNvGraphicFramePr/>
      </xdr:nvGraphicFramePr>
      <xdr:xfrm>
        <a:off x="9403200" y="2847960"/>
        <a:ext cx="8044200" cy="377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9360</xdr:colOff>
      <xdr:row>32</xdr:row>
      <xdr:rowOff>123840</xdr:rowOff>
    </xdr:from>
    <xdr:to>
      <xdr:col>14</xdr:col>
      <xdr:colOff>27360</xdr:colOff>
      <xdr:row>53</xdr:row>
      <xdr:rowOff>93240</xdr:rowOff>
    </xdr:to>
    <xdr:graphicFrame>
      <xdr:nvGraphicFramePr>
        <xdr:cNvPr id="3" name="Chart 7"/>
        <xdr:cNvGraphicFramePr/>
      </xdr:nvGraphicFramePr>
      <xdr:xfrm>
        <a:off x="9412560" y="6572160"/>
        <a:ext cx="8045640" cy="376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36</xdr:row>
      <xdr:rowOff>75960</xdr:rowOff>
    </xdr:from>
    <xdr:to>
      <xdr:col>7</xdr:col>
      <xdr:colOff>18000</xdr:colOff>
      <xdr:row>57</xdr:row>
      <xdr:rowOff>36360</xdr:rowOff>
    </xdr:to>
    <xdr:graphicFrame>
      <xdr:nvGraphicFramePr>
        <xdr:cNvPr id="4" name="Chart 3"/>
        <xdr:cNvGraphicFramePr/>
      </xdr:nvGraphicFramePr>
      <xdr:xfrm>
        <a:off x="687600" y="7505640"/>
        <a:ext cx="8045640" cy="396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14</xdr:row>
      <xdr:rowOff>76320</xdr:rowOff>
    </xdr:from>
    <xdr:to>
      <xdr:col>7</xdr:col>
      <xdr:colOff>16560</xdr:colOff>
      <xdr:row>35</xdr:row>
      <xdr:rowOff>37440</xdr:rowOff>
    </xdr:to>
    <xdr:graphicFrame>
      <xdr:nvGraphicFramePr>
        <xdr:cNvPr id="5" name="Chart 4"/>
        <xdr:cNvGraphicFramePr/>
      </xdr:nvGraphicFramePr>
      <xdr:xfrm>
        <a:off x="687600" y="3314880"/>
        <a:ext cx="8044200" cy="396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0</xdr:colOff>
      <xdr:row>14</xdr:row>
      <xdr:rowOff>76320</xdr:rowOff>
    </xdr:from>
    <xdr:to>
      <xdr:col>14</xdr:col>
      <xdr:colOff>16560</xdr:colOff>
      <xdr:row>35</xdr:row>
      <xdr:rowOff>37440</xdr:rowOff>
    </xdr:to>
    <xdr:graphicFrame>
      <xdr:nvGraphicFramePr>
        <xdr:cNvPr id="6" name="Chart 5"/>
        <xdr:cNvGraphicFramePr/>
      </xdr:nvGraphicFramePr>
      <xdr:xfrm>
        <a:off x="9403200" y="3314880"/>
        <a:ext cx="8044200" cy="396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0</xdr:colOff>
      <xdr:row>36</xdr:row>
      <xdr:rowOff>75960</xdr:rowOff>
    </xdr:from>
    <xdr:to>
      <xdr:col>14</xdr:col>
      <xdr:colOff>18000</xdr:colOff>
      <xdr:row>57</xdr:row>
      <xdr:rowOff>36360</xdr:rowOff>
    </xdr:to>
    <xdr:graphicFrame>
      <xdr:nvGraphicFramePr>
        <xdr:cNvPr id="7" name="Chart 6"/>
        <xdr:cNvGraphicFramePr/>
      </xdr:nvGraphicFramePr>
      <xdr:xfrm>
        <a:off x="9403200" y="7505640"/>
        <a:ext cx="8045640" cy="396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34</xdr:row>
      <xdr:rowOff>124200</xdr:rowOff>
    </xdr:from>
    <xdr:to>
      <xdr:col>7</xdr:col>
      <xdr:colOff>18000</xdr:colOff>
      <xdr:row>55</xdr:row>
      <xdr:rowOff>93240</xdr:rowOff>
    </xdr:to>
    <xdr:graphicFrame>
      <xdr:nvGraphicFramePr>
        <xdr:cNvPr id="8" name="Chart 3"/>
        <xdr:cNvGraphicFramePr/>
      </xdr:nvGraphicFramePr>
      <xdr:xfrm>
        <a:off x="687600" y="6944040"/>
        <a:ext cx="8045640" cy="376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14</xdr:row>
      <xdr:rowOff>28440</xdr:rowOff>
    </xdr:from>
    <xdr:to>
      <xdr:col>7</xdr:col>
      <xdr:colOff>16560</xdr:colOff>
      <xdr:row>34</xdr:row>
      <xdr:rowOff>180360</xdr:rowOff>
    </xdr:to>
    <xdr:graphicFrame>
      <xdr:nvGraphicFramePr>
        <xdr:cNvPr id="9" name="Chart 4"/>
        <xdr:cNvGraphicFramePr/>
      </xdr:nvGraphicFramePr>
      <xdr:xfrm>
        <a:off x="687600" y="3228840"/>
        <a:ext cx="8044200" cy="377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0</xdr:colOff>
      <xdr:row>14</xdr:row>
      <xdr:rowOff>28440</xdr:rowOff>
    </xdr:from>
    <xdr:to>
      <xdr:col>14</xdr:col>
      <xdr:colOff>16560</xdr:colOff>
      <xdr:row>34</xdr:row>
      <xdr:rowOff>180360</xdr:rowOff>
    </xdr:to>
    <xdr:graphicFrame>
      <xdr:nvGraphicFramePr>
        <xdr:cNvPr id="10" name="Chart 5"/>
        <xdr:cNvGraphicFramePr/>
      </xdr:nvGraphicFramePr>
      <xdr:xfrm>
        <a:off x="9403200" y="3228840"/>
        <a:ext cx="8044200" cy="377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0</xdr:colOff>
      <xdr:row>35</xdr:row>
      <xdr:rowOff>0</xdr:rowOff>
    </xdr:from>
    <xdr:to>
      <xdr:col>14</xdr:col>
      <xdr:colOff>18000</xdr:colOff>
      <xdr:row>55</xdr:row>
      <xdr:rowOff>150120</xdr:rowOff>
    </xdr:to>
    <xdr:graphicFrame>
      <xdr:nvGraphicFramePr>
        <xdr:cNvPr id="11" name="Chart 6"/>
        <xdr:cNvGraphicFramePr/>
      </xdr:nvGraphicFramePr>
      <xdr:xfrm>
        <a:off x="9403200" y="7000920"/>
        <a:ext cx="8045640" cy="376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0</xdr:colOff>
      <xdr:row>10</xdr:row>
      <xdr:rowOff>19080</xdr:rowOff>
    </xdr:from>
    <xdr:to>
      <xdr:col>17</xdr:col>
      <xdr:colOff>24120</xdr:colOff>
      <xdr:row>30</xdr:row>
      <xdr:rowOff>170640</xdr:rowOff>
    </xdr:to>
    <xdr:graphicFrame>
      <xdr:nvGraphicFramePr>
        <xdr:cNvPr id="12" name="Chart 1"/>
        <xdr:cNvGraphicFramePr/>
      </xdr:nvGraphicFramePr>
      <xdr:xfrm>
        <a:off x="14604840" y="2476440"/>
        <a:ext cx="6314040" cy="377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26640</xdr:colOff>
      <xdr:row>30</xdr:row>
      <xdr:rowOff>152280</xdr:rowOff>
    </xdr:from>
    <xdr:to>
      <xdr:col>7</xdr:col>
      <xdr:colOff>16560</xdr:colOff>
      <xdr:row>51</xdr:row>
      <xdr:rowOff>121680</xdr:rowOff>
    </xdr:to>
    <xdr:graphicFrame>
      <xdr:nvGraphicFramePr>
        <xdr:cNvPr id="13" name="Chart 2"/>
        <xdr:cNvGraphicFramePr/>
      </xdr:nvGraphicFramePr>
      <xdr:xfrm>
        <a:off x="2052360" y="6229080"/>
        <a:ext cx="6279480" cy="376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10</xdr:row>
      <xdr:rowOff>19080</xdr:rowOff>
    </xdr:from>
    <xdr:to>
      <xdr:col>12</xdr:col>
      <xdr:colOff>24120</xdr:colOff>
      <xdr:row>30</xdr:row>
      <xdr:rowOff>170640</xdr:rowOff>
    </xdr:to>
    <xdr:graphicFrame>
      <xdr:nvGraphicFramePr>
        <xdr:cNvPr id="14" name="Chart 3"/>
        <xdr:cNvGraphicFramePr/>
      </xdr:nvGraphicFramePr>
      <xdr:xfrm>
        <a:off x="8315280" y="2476440"/>
        <a:ext cx="6313680" cy="377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0</xdr:colOff>
      <xdr:row>10</xdr:row>
      <xdr:rowOff>19080</xdr:rowOff>
    </xdr:from>
    <xdr:to>
      <xdr:col>7</xdr:col>
      <xdr:colOff>24120</xdr:colOff>
      <xdr:row>30</xdr:row>
      <xdr:rowOff>170640</xdr:rowOff>
    </xdr:to>
    <xdr:graphicFrame>
      <xdr:nvGraphicFramePr>
        <xdr:cNvPr id="15" name="Chart 4"/>
        <xdr:cNvGraphicFramePr/>
      </xdr:nvGraphicFramePr>
      <xdr:xfrm>
        <a:off x="2025720" y="2476440"/>
        <a:ext cx="6313680" cy="377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9360</xdr:colOff>
      <xdr:row>30</xdr:row>
      <xdr:rowOff>171360</xdr:rowOff>
    </xdr:from>
    <xdr:to>
      <xdr:col>12</xdr:col>
      <xdr:colOff>8640</xdr:colOff>
      <xdr:row>51</xdr:row>
      <xdr:rowOff>140760</xdr:rowOff>
    </xdr:to>
    <xdr:graphicFrame>
      <xdr:nvGraphicFramePr>
        <xdr:cNvPr id="16" name="Chart 5"/>
        <xdr:cNvGraphicFramePr/>
      </xdr:nvGraphicFramePr>
      <xdr:xfrm>
        <a:off x="8324640" y="6248160"/>
        <a:ext cx="6288840" cy="376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9360</xdr:colOff>
      <xdr:row>30</xdr:row>
      <xdr:rowOff>162000</xdr:rowOff>
    </xdr:from>
    <xdr:to>
      <xdr:col>17</xdr:col>
      <xdr:colOff>8640</xdr:colOff>
      <xdr:row>51</xdr:row>
      <xdr:rowOff>131400</xdr:rowOff>
    </xdr:to>
    <xdr:graphicFrame>
      <xdr:nvGraphicFramePr>
        <xdr:cNvPr id="17" name="Chart 6"/>
        <xdr:cNvGraphicFramePr/>
      </xdr:nvGraphicFramePr>
      <xdr:xfrm>
        <a:off x="14614200" y="6238800"/>
        <a:ext cx="6289200" cy="376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11</xdr:row>
      <xdr:rowOff>19080</xdr:rowOff>
    </xdr:from>
    <xdr:to>
      <xdr:col>6</xdr:col>
      <xdr:colOff>599400</xdr:colOff>
      <xdr:row>31</xdr:row>
      <xdr:rowOff>170640</xdr:rowOff>
    </xdr:to>
    <xdr:graphicFrame>
      <xdr:nvGraphicFramePr>
        <xdr:cNvPr id="18" name="Chart 1"/>
        <xdr:cNvGraphicFramePr/>
      </xdr:nvGraphicFramePr>
      <xdr:xfrm>
        <a:off x="687600" y="2666880"/>
        <a:ext cx="7289280" cy="377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11</xdr:row>
      <xdr:rowOff>19080</xdr:rowOff>
    </xdr:from>
    <xdr:to>
      <xdr:col>17</xdr:col>
      <xdr:colOff>262080</xdr:colOff>
      <xdr:row>31</xdr:row>
      <xdr:rowOff>170640</xdr:rowOff>
    </xdr:to>
    <xdr:graphicFrame>
      <xdr:nvGraphicFramePr>
        <xdr:cNvPr id="19" name="Chart 3"/>
        <xdr:cNvGraphicFramePr/>
      </xdr:nvGraphicFramePr>
      <xdr:xfrm>
        <a:off x="8065080" y="2666880"/>
        <a:ext cx="7139160" cy="377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12</xdr:row>
      <xdr:rowOff>19080</xdr:rowOff>
    </xdr:from>
    <xdr:to>
      <xdr:col>6</xdr:col>
      <xdr:colOff>686880</xdr:colOff>
      <xdr:row>32</xdr:row>
      <xdr:rowOff>170640</xdr:rowOff>
    </xdr:to>
    <xdr:graphicFrame>
      <xdr:nvGraphicFramePr>
        <xdr:cNvPr id="20" name="Chart 1"/>
        <xdr:cNvGraphicFramePr/>
      </xdr:nvGraphicFramePr>
      <xdr:xfrm>
        <a:off x="687600" y="2857680"/>
        <a:ext cx="7376760" cy="377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9360</xdr:colOff>
      <xdr:row>12</xdr:row>
      <xdr:rowOff>19080</xdr:rowOff>
    </xdr:from>
    <xdr:to>
      <xdr:col>17</xdr:col>
      <xdr:colOff>284760</xdr:colOff>
      <xdr:row>32</xdr:row>
      <xdr:rowOff>170640</xdr:rowOff>
    </xdr:to>
    <xdr:graphicFrame>
      <xdr:nvGraphicFramePr>
        <xdr:cNvPr id="21" name="Chart 2"/>
        <xdr:cNvGraphicFramePr/>
      </xdr:nvGraphicFramePr>
      <xdr:xfrm>
        <a:off x="8074440" y="2857680"/>
        <a:ext cx="7152480" cy="377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11</xdr:row>
      <xdr:rowOff>76320</xdr:rowOff>
    </xdr:from>
    <xdr:to>
      <xdr:col>5</xdr:col>
      <xdr:colOff>1075680</xdr:colOff>
      <xdr:row>32</xdr:row>
      <xdr:rowOff>54720</xdr:rowOff>
    </xdr:to>
    <xdr:graphicFrame>
      <xdr:nvGraphicFramePr>
        <xdr:cNvPr id="22" name="Chart 8"/>
        <xdr:cNvGraphicFramePr/>
      </xdr:nvGraphicFramePr>
      <xdr:xfrm>
        <a:off x="687600" y="2724120"/>
        <a:ext cx="6187680" cy="377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1072800</xdr:colOff>
      <xdr:row>11</xdr:row>
      <xdr:rowOff>53280</xdr:rowOff>
    </xdr:from>
    <xdr:to>
      <xdr:col>13</xdr:col>
      <xdr:colOff>85320</xdr:colOff>
      <xdr:row>32</xdr:row>
      <xdr:rowOff>45000</xdr:rowOff>
    </xdr:to>
    <xdr:graphicFrame>
      <xdr:nvGraphicFramePr>
        <xdr:cNvPr id="23" name="Chart 10"/>
        <xdr:cNvGraphicFramePr/>
      </xdr:nvGraphicFramePr>
      <xdr:xfrm>
        <a:off x="6872400" y="2701080"/>
        <a:ext cx="6224760" cy="379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112680</xdr:colOff>
      <xdr:row>11</xdr:row>
      <xdr:rowOff>76680</xdr:rowOff>
    </xdr:from>
    <xdr:to>
      <xdr:col>22</xdr:col>
      <xdr:colOff>39600</xdr:colOff>
      <xdr:row>32</xdr:row>
      <xdr:rowOff>68400</xdr:rowOff>
    </xdr:to>
    <xdr:graphicFrame>
      <xdr:nvGraphicFramePr>
        <xdr:cNvPr id="24" name="Graphique 1"/>
        <xdr:cNvGraphicFramePr/>
      </xdr:nvGraphicFramePr>
      <xdr:xfrm>
        <a:off x="13124520" y="2724480"/>
        <a:ext cx="6116040" cy="379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00000"/>
    <pageSetUpPr fitToPage="false"/>
  </sheetPr>
  <dimension ref="B2:N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T38" activeCellId="0" sqref="T38"/>
    </sheetView>
  </sheetViews>
  <sheetFormatPr defaultColWidth="8.59765625" defaultRowHeight="14.25" zeroHeight="false" outlineLevelRow="0" outlineLevelCol="0"/>
  <cols>
    <col collapsed="false" customWidth="true" hidden="false" outlineLevel="0" max="2" min="2" style="1" width="16.72"/>
    <col collapsed="false" customWidth="true" hidden="false" outlineLevel="0" max="4" min="3" style="2" width="16.72"/>
    <col collapsed="false" customWidth="true" hidden="false" outlineLevel="0" max="7" min="5" style="1" width="16.72"/>
    <col collapsed="false" customWidth="true" hidden="false" outlineLevel="0" max="14" min="9" style="1" width="16.72"/>
  </cols>
  <sheetData>
    <row r="2" customFormat="false" ht="30" hidden="false" customHeight="true" outlineLevel="0" collapsed="false">
      <c r="B2" s="3" t="s">
        <v>0</v>
      </c>
      <c r="C2" s="3"/>
      <c r="D2" s="3"/>
      <c r="E2" s="3"/>
      <c r="F2" s="3"/>
      <c r="G2" s="3"/>
      <c r="I2" s="3" t="s">
        <v>1</v>
      </c>
      <c r="J2" s="3"/>
      <c r="K2" s="3"/>
      <c r="L2" s="3"/>
      <c r="M2" s="3"/>
      <c r="N2" s="3"/>
    </row>
    <row r="3" customFormat="false" ht="14.25" hidden="false" customHeight="false" outlineLevel="0" collapsed="false">
      <c r="B3" s="4"/>
      <c r="C3" s="5"/>
      <c r="D3" s="5"/>
      <c r="E3" s="4"/>
      <c r="F3" s="4"/>
      <c r="G3" s="4"/>
      <c r="L3" s="4"/>
      <c r="M3" s="4"/>
      <c r="N3" s="4"/>
    </row>
    <row r="4" customFormat="false" ht="45" hidden="false" customHeight="true" outlineLevel="0" collapsed="false">
      <c r="B4" s="6" t="s">
        <v>2</v>
      </c>
      <c r="C4" s="7" t="s">
        <v>3</v>
      </c>
      <c r="D4" s="7" t="s">
        <v>4</v>
      </c>
      <c r="E4" s="8" t="s">
        <v>5</v>
      </c>
      <c r="F4" s="8" t="s">
        <v>6</v>
      </c>
      <c r="G4" s="9" t="s">
        <v>7</v>
      </c>
      <c r="I4" s="10" t="s">
        <v>8</v>
      </c>
      <c r="J4" s="11" t="s">
        <v>3</v>
      </c>
      <c r="K4" s="11" t="s">
        <v>4</v>
      </c>
      <c r="L4" s="12" t="s">
        <v>5</v>
      </c>
      <c r="M4" s="12" t="s">
        <v>6</v>
      </c>
      <c r="N4" s="13" t="s">
        <v>7</v>
      </c>
    </row>
    <row r="5" customFormat="false" ht="15" hidden="false" customHeight="false" outlineLevel="0" collapsed="false">
      <c r="B5" s="14" t="n">
        <v>1</v>
      </c>
      <c r="C5" s="15" t="n">
        <v>125.2</v>
      </c>
      <c r="D5" s="15" t="n">
        <f aca="false">C5</f>
        <v>125.2</v>
      </c>
      <c r="E5" s="16" t="n">
        <f aca="false">C5/C5</f>
        <v>1</v>
      </c>
      <c r="F5" s="16" t="n">
        <f aca="false">B5/B5</f>
        <v>1</v>
      </c>
      <c r="G5" s="17" t="n">
        <f aca="false">E5/F5</f>
        <v>1</v>
      </c>
      <c r="I5" s="14" t="n">
        <v>1</v>
      </c>
      <c r="J5" s="15" t="n">
        <v>125.46</v>
      </c>
      <c r="K5" s="15" t="n">
        <f aca="false">J5</f>
        <v>125.46</v>
      </c>
      <c r="L5" s="16" t="n">
        <f aca="false">J5/J5</f>
        <v>1</v>
      </c>
      <c r="M5" s="16" t="n">
        <f aca="false">I5/I5</f>
        <v>1</v>
      </c>
      <c r="N5" s="17" t="n">
        <f aca="false">L5/M5</f>
        <v>1</v>
      </c>
    </row>
    <row r="6" customFormat="false" ht="15" hidden="false" customHeight="false" outlineLevel="0" collapsed="false">
      <c r="B6" s="14" t="n">
        <v>2</v>
      </c>
      <c r="C6" s="15" t="n">
        <v>111.99</v>
      </c>
      <c r="D6" s="15" t="n">
        <f aca="false">D5/2</f>
        <v>62.6</v>
      </c>
      <c r="E6" s="16" t="n">
        <f aca="false">C5/C6</f>
        <v>1.1179569604429</v>
      </c>
      <c r="F6" s="16" t="n">
        <f aca="false">B6/B5</f>
        <v>2</v>
      </c>
      <c r="G6" s="17" t="n">
        <f aca="false">E6/F6</f>
        <v>0.558978480221448</v>
      </c>
      <c r="I6" s="14" t="n">
        <v>2</v>
      </c>
      <c r="J6" s="15" t="n">
        <v>77.22</v>
      </c>
      <c r="K6" s="15" t="n">
        <f aca="false">K5/2</f>
        <v>62.73</v>
      </c>
      <c r="L6" s="16" t="n">
        <f aca="false">J5/J6</f>
        <v>1.62470862470862</v>
      </c>
      <c r="M6" s="16" t="n">
        <f aca="false">I6/I5</f>
        <v>2</v>
      </c>
      <c r="N6" s="17" t="n">
        <f aca="false">L6/M6</f>
        <v>0.812354312354312</v>
      </c>
    </row>
    <row r="7" customFormat="false" ht="15" hidden="false" customHeight="false" outlineLevel="0" collapsed="false">
      <c r="B7" s="14" t="n">
        <v>4</v>
      </c>
      <c r="C7" s="15" t="n">
        <v>115.89</v>
      </c>
      <c r="D7" s="15" t="n">
        <f aca="false">D6/2</f>
        <v>31.3</v>
      </c>
      <c r="E7" s="16" t="n">
        <f aca="false">C5/C7</f>
        <v>1.08033480024161</v>
      </c>
      <c r="F7" s="16" t="n">
        <f aca="false">B7/B5</f>
        <v>4</v>
      </c>
      <c r="G7" s="17" t="n">
        <f aca="false">E7/F7</f>
        <v>0.270083700060402</v>
      </c>
      <c r="I7" s="14" t="n">
        <v>4</v>
      </c>
      <c r="J7" s="15" t="n">
        <v>47.66</v>
      </c>
      <c r="K7" s="15" t="n">
        <f aca="false">K6/2</f>
        <v>31.365</v>
      </c>
      <c r="L7" s="16" t="n">
        <f aca="false">J5/J7</f>
        <v>2.63239613932018</v>
      </c>
      <c r="M7" s="16" t="n">
        <f aca="false">I7/I5</f>
        <v>4</v>
      </c>
      <c r="N7" s="17" t="n">
        <f aca="false">L7/M7</f>
        <v>0.658099034830046</v>
      </c>
    </row>
    <row r="8" customFormat="false" ht="15" hidden="false" customHeight="false" outlineLevel="0" collapsed="false">
      <c r="B8" s="14" t="n">
        <v>8</v>
      </c>
      <c r="C8" s="15" t="n">
        <v>118.38</v>
      </c>
      <c r="D8" s="15" t="n">
        <f aca="false">D7/2</f>
        <v>15.65</v>
      </c>
      <c r="E8" s="16" t="n">
        <f aca="false">C5/C8</f>
        <v>1.0576110829532</v>
      </c>
      <c r="F8" s="16" t="n">
        <f aca="false">B8/B5</f>
        <v>8</v>
      </c>
      <c r="G8" s="17" t="n">
        <f aca="false">E8/F8</f>
        <v>0.13220138536915</v>
      </c>
      <c r="I8" s="14" t="n">
        <v>8</v>
      </c>
      <c r="J8" s="15" t="n">
        <v>12.14</v>
      </c>
      <c r="K8" s="15" t="n">
        <f aca="false">K7/2</f>
        <v>15.6825</v>
      </c>
      <c r="L8" s="16" t="n">
        <f aca="false">J5/J8</f>
        <v>10.334431630972</v>
      </c>
      <c r="M8" s="16" t="n">
        <f aca="false">I8/I5</f>
        <v>8</v>
      </c>
      <c r="N8" s="17" t="n">
        <f aca="false">L8/M8</f>
        <v>1.2918039538715</v>
      </c>
    </row>
    <row r="9" customFormat="false" ht="15" hidden="false" customHeight="false" outlineLevel="0" collapsed="false">
      <c r="B9" s="14" t="n">
        <v>16</v>
      </c>
      <c r="C9" s="15" t="n">
        <v>65.61</v>
      </c>
      <c r="D9" s="15" t="n">
        <f aca="false">D8/2</f>
        <v>7.825</v>
      </c>
      <c r="E9" s="16" t="n">
        <f aca="false">C5/C9</f>
        <v>1.90824569425392</v>
      </c>
      <c r="F9" s="16" t="n">
        <f aca="false">B9/B5</f>
        <v>16</v>
      </c>
      <c r="G9" s="17" t="n">
        <f aca="false">E9/F9</f>
        <v>0.11926535589087</v>
      </c>
      <c r="I9" s="14" t="n">
        <v>16</v>
      </c>
      <c r="J9" s="15" t="n">
        <v>6.09</v>
      </c>
      <c r="K9" s="15" t="n">
        <f aca="false">K8/2</f>
        <v>7.84125</v>
      </c>
      <c r="L9" s="16" t="n">
        <f aca="false">J5/J9</f>
        <v>20.6009852216749</v>
      </c>
      <c r="M9" s="16" t="n">
        <f aca="false">I9/I5</f>
        <v>16</v>
      </c>
      <c r="N9" s="17" t="n">
        <f aca="false">L9/M9</f>
        <v>1.28756157635468</v>
      </c>
    </row>
    <row r="10" customFormat="false" ht="15" hidden="false" customHeight="false" outlineLevel="0" collapsed="false">
      <c r="B10" s="14" t="n">
        <v>32</v>
      </c>
      <c r="C10" s="15" t="n">
        <v>4.81</v>
      </c>
      <c r="D10" s="15" t="n">
        <f aca="false">D9/2</f>
        <v>3.9125</v>
      </c>
      <c r="E10" s="16" t="n">
        <f aca="false">C5/C10</f>
        <v>26.029106029106</v>
      </c>
      <c r="F10" s="16" t="n">
        <f aca="false">B10/B5</f>
        <v>32</v>
      </c>
      <c r="G10" s="17" t="n">
        <f aca="false">E10/F10</f>
        <v>0.813409563409564</v>
      </c>
      <c r="I10" s="14" t="n">
        <v>32</v>
      </c>
      <c r="J10" s="15" t="n">
        <v>3.49</v>
      </c>
      <c r="K10" s="15" t="n">
        <f aca="false">K9/2</f>
        <v>3.920625</v>
      </c>
      <c r="L10" s="16" t="n">
        <f aca="false">J5/J10</f>
        <v>35.9484240687679</v>
      </c>
      <c r="M10" s="16" t="n">
        <f aca="false">I10/I5</f>
        <v>32</v>
      </c>
      <c r="N10" s="17" t="n">
        <f aca="false">L10/M10</f>
        <v>1.123388252149</v>
      </c>
    </row>
    <row r="11" customFormat="false" ht="15" hidden="false" customHeight="false" outlineLevel="0" collapsed="false">
      <c r="B11" s="18" t="n">
        <v>64</v>
      </c>
      <c r="C11" s="19" t="n">
        <v>2.41</v>
      </c>
      <c r="D11" s="19" t="n">
        <f aca="false">D10/2</f>
        <v>1.95625</v>
      </c>
      <c r="E11" s="20" t="n">
        <f aca="false">C5/C11</f>
        <v>51.9502074688797</v>
      </c>
      <c r="F11" s="20" t="n">
        <f aca="false">B11/B5</f>
        <v>64</v>
      </c>
      <c r="G11" s="21" t="n">
        <f aca="false">E11/F11</f>
        <v>0.811721991701245</v>
      </c>
      <c r="I11" s="18" t="n">
        <v>64</v>
      </c>
      <c r="J11" s="19" t="n">
        <v>2.32</v>
      </c>
      <c r="K11" s="19" t="n">
        <f aca="false">K10/2</f>
        <v>1.9603125</v>
      </c>
      <c r="L11" s="20" t="n">
        <f aca="false">J5/J11</f>
        <v>54.0775862068966</v>
      </c>
      <c r="M11" s="20" t="n">
        <f aca="false">I11/I5</f>
        <v>64</v>
      </c>
      <c r="N11" s="21" t="n">
        <f aca="false">L11/M11</f>
        <v>0.844962284482759</v>
      </c>
    </row>
  </sheetData>
  <mergeCells count="2">
    <mergeCell ref="B2:G2"/>
    <mergeCell ref="I2:N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B2:N1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2" activeCellId="0" sqref="C12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16.72"/>
    <col collapsed="false" customWidth="true" hidden="false" outlineLevel="0" max="4" min="3" style="2" width="16.72"/>
    <col collapsed="false" customWidth="true" hidden="false" outlineLevel="0" max="7" min="5" style="1" width="16.72"/>
    <col collapsed="false" customWidth="true" hidden="false" outlineLevel="0" max="14" min="9" style="1" width="16.72"/>
  </cols>
  <sheetData>
    <row r="2" customFormat="false" ht="30" hidden="false" customHeight="true" outlineLevel="0" collapsed="false">
      <c r="B2" s="3" t="s">
        <v>9</v>
      </c>
      <c r="C2" s="3"/>
      <c r="D2" s="3"/>
      <c r="E2" s="3"/>
      <c r="F2" s="3"/>
      <c r="G2" s="3"/>
      <c r="I2" s="3" t="s">
        <v>10</v>
      </c>
      <c r="J2" s="3"/>
      <c r="K2" s="3"/>
      <c r="L2" s="3"/>
      <c r="M2" s="3"/>
      <c r="N2" s="3"/>
    </row>
    <row r="3" customFormat="false" ht="15" hidden="false" customHeight="false" outlineLevel="0" collapsed="false">
      <c r="B3" s="4"/>
      <c r="C3" s="5"/>
      <c r="D3" s="5"/>
      <c r="E3" s="4"/>
      <c r="F3" s="4"/>
      <c r="G3" s="4"/>
      <c r="L3" s="4"/>
      <c r="M3" s="4"/>
      <c r="N3" s="4"/>
    </row>
    <row r="4" customFormat="false" ht="45" hidden="false" customHeight="true" outlineLevel="0" collapsed="false">
      <c r="B4" s="6" t="s">
        <v>11</v>
      </c>
      <c r="C4" s="7" t="s">
        <v>3</v>
      </c>
      <c r="D4" s="7" t="s">
        <v>4</v>
      </c>
      <c r="E4" s="8" t="s">
        <v>5</v>
      </c>
      <c r="F4" s="8" t="s">
        <v>6</v>
      </c>
      <c r="G4" s="9" t="s">
        <v>7</v>
      </c>
      <c r="I4" s="10" t="s">
        <v>11</v>
      </c>
      <c r="J4" s="11" t="s">
        <v>3</v>
      </c>
      <c r="K4" s="11" t="s">
        <v>4</v>
      </c>
      <c r="L4" s="12" t="s">
        <v>5</v>
      </c>
      <c r="M4" s="12" t="s">
        <v>6</v>
      </c>
      <c r="N4" s="13" t="s">
        <v>7</v>
      </c>
    </row>
    <row r="5" customFormat="false" ht="15" hidden="false" customHeight="false" outlineLevel="0" collapsed="false">
      <c r="B5" s="14" t="n">
        <v>1</v>
      </c>
      <c r="C5" s="15" t="n">
        <v>511.46</v>
      </c>
      <c r="D5" s="15" t="n">
        <f aca="false">C5/B5</f>
        <v>511.46</v>
      </c>
      <c r="E5" s="16" t="n">
        <f aca="false">C5/C5</f>
        <v>1</v>
      </c>
      <c r="F5" s="16" t="n">
        <f aca="false">B5/B5</f>
        <v>1</v>
      </c>
      <c r="G5" s="17" t="n">
        <f aca="false">E5/F5</f>
        <v>1</v>
      </c>
      <c r="I5" s="14" t="n">
        <v>1</v>
      </c>
      <c r="J5" s="15" t="n">
        <v>449.174</v>
      </c>
      <c r="K5" s="15" t="n">
        <f aca="false">J5</f>
        <v>449.174</v>
      </c>
      <c r="L5" s="16" t="n">
        <f aca="false">K5/J5</f>
        <v>1</v>
      </c>
      <c r="M5" s="16" t="n">
        <f aca="false">I5/I5</f>
        <v>1</v>
      </c>
      <c r="N5" s="17" t="n">
        <f aca="false">L5/M5</f>
        <v>1</v>
      </c>
    </row>
    <row r="6" customFormat="false" ht="15" hidden="false" customHeight="false" outlineLevel="0" collapsed="false">
      <c r="B6" s="14" t="n">
        <v>2</v>
      </c>
      <c r="C6" s="15" t="n">
        <v>269.81</v>
      </c>
      <c r="D6" s="15" t="n">
        <f aca="false">C5/B6</f>
        <v>255.73</v>
      </c>
      <c r="E6" s="16" t="n">
        <f aca="false">C5/C6</f>
        <v>1.89563025832994</v>
      </c>
      <c r="F6" s="16" t="n">
        <f aca="false">B6/B5</f>
        <v>2</v>
      </c>
      <c r="G6" s="17" t="n">
        <f aca="false">E6/F6</f>
        <v>0.947815129164968</v>
      </c>
      <c r="I6" s="14" t="n">
        <v>2</v>
      </c>
      <c r="J6" s="15" t="n">
        <v>226.895</v>
      </c>
      <c r="K6" s="15" t="n">
        <f aca="false">K5/I6</f>
        <v>224.587</v>
      </c>
      <c r="L6" s="16" t="n">
        <f aca="false">J5/J6</f>
        <v>1.97965578791952</v>
      </c>
      <c r="M6" s="16" t="n">
        <v>2</v>
      </c>
      <c r="N6" s="17" t="n">
        <f aca="false">L6/M6</f>
        <v>0.989827893959761</v>
      </c>
    </row>
    <row r="7" customFormat="false" ht="15" hidden="false" customHeight="false" outlineLevel="0" collapsed="false">
      <c r="B7" s="14" t="n">
        <v>4</v>
      </c>
      <c r="C7" s="15" t="n">
        <v>238.01</v>
      </c>
      <c r="D7" s="15" t="n">
        <f aca="false">C5/B7</f>
        <v>127.865</v>
      </c>
      <c r="E7" s="16" t="n">
        <f aca="false">C5/C7</f>
        <v>2.14890130666779</v>
      </c>
      <c r="F7" s="16" t="n">
        <f aca="false">B7/B5</f>
        <v>4</v>
      </c>
      <c r="G7" s="17" t="n">
        <f aca="false">E7/F7</f>
        <v>0.537225326666947</v>
      </c>
      <c r="I7" s="14" t="n">
        <v>4</v>
      </c>
      <c r="J7" s="15" t="n">
        <v>114.515</v>
      </c>
      <c r="K7" s="15" t="n">
        <f aca="false">K5/I7</f>
        <v>112.2935</v>
      </c>
      <c r="L7" s="16" t="n">
        <f aca="false">J5/J7</f>
        <v>3.92240317862289</v>
      </c>
      <c r="M7" s="16" t="n">
        <f aca="false">I7/I5</f>
        <v>4</v>
      </c>
      <c r="N7" s="17" t="n">
        <f aca="false">L7/M7</f>
        <v>0.980600794655722</v>
      </c>
    </row>
    <row r="8" customFormat="false" ht="15" hidden="false" customHeight="false" outlineLevel="0" collapsed="false">
      <c r="B8" s="14" t="n">
        <v>8</v>
      </c>
      <c r="C8" s="15" t="n">
        <v>240.1</v>
      </c>
      <c r="D8" s="15" t="n">
        <f aca="false">C5/B8</f>
        <v>63.9325</v>
      </c>
      <c r="E8" s="16" t="n">
        <f aca="false">C5/C8</f>
        <v>2.1301957517701</v>
      </c>
      <c r="F8" s="16" t="n">
        <f aca="false">B8/B5</f>
        <v>8</v>
      </c>
      <c r="G8" s="17" t="n">
        <f aca="false">E8/F8</f>
        <v>0.266274468971262</v>
      </c>
      <c r="I8" s="14" t="n">
        <v>8</v>
      </c>
      <c r="J8" s="15" t="n">
        <v>58.027</v>
      </c>
      <c r="K8" s="15" t="n">
        <f aca="false">K5/I8</f>
        <v>56.14675</v>
      </c>
      <c r="L8" s="16" t="n">
        <f aca="false">J5/J8</f>
        <v>7.74077584572699</v>
      </c>
      <c r="M8" s="16" t="n">
        <f aca="false">I8/I5</f>
        <v>8</v>
      </c>
      <c r="N8" s="17" t="n">
        <f aca="false">L8/M8</f>
        <v>0.967596980715874</v>
      </c>
    </row>
    <row r="9" customFormat="false" ht="15" hidden="false" customHeight="false" outlineLevel="0" collapsed="false">
      <c r="B9" s="14" t="n">
        <v>16</v>
      </c>
      <c r="C9" s="15" t="n">
        <v>224.62</v>
      </c>
      <c r="D9" s="15" t="n">
        <f aca="false">C5/B9</f>
        <v>31.96625</v>
      </c>
      <c r="E9" s="16" t="n">
        <f aca="false">C5/C9</f>
        <v>2.27700115751046</v>
      </c>
      <c r="F9" s="16" t="n">
        <f aca="false">B9/B5</f>
        <v>16</v>
      </c>
      <c r="G9" s="17" t="n">
        <f aca="false">E9/F9</f>
        <v>0.142312572344404</v>
      </c>
      <c r="I9" s="14" t="n">
        <v>16</v>
      </c>
      <c r="J9" s="15" t="n">
        <v>29.923</v>
      </c>
      <c r="K9" s="15" t="n">
        <f aca="false">K5/I9</f>
        <v>28.073375</v>
      </c>
      <c r="L9" s="16" t="n">
        <f aca="false">J5/J9</f>
        <v>15.0109948868763</v>
      </c>
      <c r="M9" s="16" t="n">
        <f aca="false">I9/I5</f>
        <v>16</v>
      </c>
      <c r="N9" s="17" t="n">
        <f aca="false">L9/M9</f>
        <v>0.93818718042977</v>
      </c>
    </row>
    <row r="10" customFormat="false" ht="15" hidden="false" customHeight="false" outlineLevel="0" collapsed="false">
      <c r="B10" s="14" t="n">
        <v>32</v>
      </c>
      <c r="C10" s="15" t="n">
        <v>26.03</v>
      </c>
      <c r="D10" s="15" t="n">
        <f aca="false">C5/B10</f>
        <v>15.983125</v>
      </c>
      <c r="E10" s="16" t="n">
        <f aca="false">C5/C10</f>
        <v>19.6488666922781</v>
      </c>
      <c r="F10" s="16" t="n">
        <f aca="false">B10/B5</f>
        <v>32</v>
      </c>
      <c r="G10" s="17" t="n">
        <f aca="false">E10/F10</f>
        <v>0.614027084133692</v>
      </c>
      <c r="I10" s="14" t="n">
        <v>32</v>
      </c>
      <c r="J10" s="15" t="n">
        <v>15.767</v>
      </c>
      <c r="K10" s="15" t="n">
        <f aca="false">K5/I10</f>
        <v>14.0366875</v>
      </c>
      <c r="L10" s="16" t="n">
        <f aca="false">J5/J10</f>
        <v>28.4882349210376</v>
      </c>
      <c r="M10" s="16" t="n">
        <f aca="false">I10/I5</f>
        <v>32</v>
      </c>
      <c r="N10" s="17" t="n">
        <f aca="false">L10/M10</f>
        <v>0.890257341282425</v>
      </c>
    </row>
    <row r="11" customFormat="false" ht="15" hidden="false" customHeight="false" outlineLevel="0" collapsed="false">
      <c r="B11" s="18" t="n">
        <v>64</v>
      </c>
      <c r="C11" s="19" t="n">
        <v>9.45</v>
      </c>
      <c r="D11" s="19" t="n">
        <f aca="false">C5/B11</f>
        <v>7.9915625</v>
      </c>
      <c r="E11" s="20" t="n">
        <f aca="false">C5/C11</f>
        <v>54.1227513227513</v>
      </c>
      <c r="F11" s="20" t="n">
        <f aca="false">B11/B5</f>
        <v>64</v>
      </c>
      <c r="G11" s="21" t="n">
        <f aca="false">E11/F11</f>
        <v>0.84566798941799</v>
      </c>
      <c r="I11" s="14" t="n">
        <v>64</v>
      </c>
      <c r="J11" s="15" t="n">
        <v>8.644</v>
      </c>
      <c r="K11" s="15" t="n">
        <f aca="false">K5/I11</f>
        <v>7.01834375</v>
      </c>
      <c r="L11" s="16" t="n">
        <f aca="false">J5/J11</f>
        <v>51.9636742248959</v>
      </c>
      <c r="M11" s="16" t="n">
        <f aca="false">I11/I5</f>
        <v>64</v>
      </c>
      <c r="N11" s="17" t="n">
        <f aca="false">L11/M11</f>
        <v>0.811932409763998</v>
      </c>
    </row>
    <row r="12" customFormat="false" ht="15" hidden="false" customHeight="false" outlineLevel="0" collapsed="false">
      <c r="I12" s="18" t="n">
        <v>128</v>
      </c>
      <c r="J12" s="19" t="n">
        <v>4.962</v>
      </c>
      <c r="K12" s="19" t="n">
        <f aca="false">K5/I12</f>
        <v>3.509171875</v>
      </c>
      <c r="L12" s="20" t="n">
        <f aca="false">J5/J12</f>
        <v>90.5227730753728</v>
      </c>
      <c r="M12" s="20" t="n">
        <f aca="false">I12/I5</f>
        <v>128</v>
      </c>
      <c r="N12" s="21" t="n">
        <f aca="false">L12/M12</f>
        <v>0.70720916465135</v>
      </c>
    </row>
  </sheetData>
  <mergeCells count="2">
    <mergeCell ref="B2:G2"/>
    <mergeCell ref="I2:N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B2:N1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P35" activeCellId="0" sqref="P35"/>
    </sheetView>
  </sheetViews>
  <sheetFormatPr defaultColWidth="8.59765625" defaultRowHeight="14.25" zeroHeight="false" outlineLevelRow="0" outlineLevelCol="0"/>
  <cols>
    <col collapsed="false" customWidth="true" hidden="false" outlineLevel="0" max="2" min="2" style="1" width="16.72"/>
    <col collapsed="false" customWidth="true" hidden="false" outlineLevel="0" max="4" min="3" style="2" width="16.72"/>
    <col collapsed="false" customWidth="true" hidden="false" outlineLevel="0" max="7" min="5" style="1" width="16.72"/>
    <col collapsed="false" customWidth="true" hidden="false" outlineLevel="0" max="14" min="9" style="1" width="16.72"/>
  </cols>
  <sheetData>
    <row r="2" customFormat="false" ht="30" hidden="false" customHeight="true" outlineLevel="0" collapsed="false">
      <c r="B2" s="3" t="s">
        <v>9</v>
      </c>
      <c r="C2" s="3"/>
      <c r="D2" s="3"/>
      <c r="E2" s="3"/>
      <c r="F2" s="3"/>
      <c r="G2" s="3"/>
      <c r="I2" s="3" t="s">
        <v>10</v>
      </c>
      <c r="J2" s="3"/>
      <c r="K2" s="3"/>
      <c r="L2" s="3"/>
      <c r="M2" s="3"/>
      <c r="N2" s="3"/>
    </row>
    <row r="3" customFormat="false" ht="14.25" hidden="false" customHeight="false" outlineLevel="0" collapsed="false">
      <c r="B3" s="4"/>
      <c r="C3" s="5"/>
      <c r="D3" s="5"/>
      <c r="E3" s="4"/>
      <c r="F3" s="4"/>
      <c r="G3" s="4"/>
      <c r="L3" s="4"/>
      <c r="M3" s="4"/>
      <c r="N3" s="4"/>
    </row>
    <row r="4" customFormat="false" ht="45" hidden="false" customHeight="true" outlineLevel="0" collapsed="false">
      <c r="B4" s="6" t="s">
        <v>11</v>
      </c>
      <c r="C4" s="7" t="s">
        <v>3</v>
      </c>
      <c r="D4" s="7" t="s">
        <v>4</v>
      </c>
      <c r="E4" s="8" t="s">
        <v>5</v>
      </c>
      <c r="F4" s="8" t="s">
        <v>6</v>
      </c>
      <c r="G4" s="9" t="s">
        <v>7</v>
      </c>
      <c r="I4" s="10" t="s">
        <v>11</v>
      </c>
      <c r="J4" s="11" t="s">
        <v>3</v>
      </c>
      <c r="K4" s="11" t="s">
        <v>4</v>
      </c>
      <c r="L4" s="12" t="s">
        <v>5</v>
      </c>
      <c r="M4" s="12" t="s">
        <v>6</v>
      </c>
      <c r="N4" s="13" t="s">
        <v>7</v>
      </c>
    </row>
    <row r="5" customFormat="false" ht="15" hidden="false" customHeight="false" outlineLevel="0" collapsed="false">
      <c r="B5" s="14" t="n">
        <v>1</v>
      </c>
      <c r="C5" s="15" t="n">
        <v>130.43</v>
      </c>
      <c r="D5" s="15" t="n">
        <f aca="false">C5/B5</f>
        <v>130.43</v>
      </c>
      <c r="E5" s="16" t="n">
        <f aca="false">C5/C5</f>
        <v>1</v>
      </c>
      <c r="F5" s="16" t="n">
        <f aca="false">B5/B5</f>
        <v>1</v>
      </c>
      <c r="G5" s="17" t="n">
        <f aca="false">E5/F5</f>
        <v>1</v>
      </c>
      <c r="I5" s="14" t="n">
        <v>1</v>
      </c>
      <c r="J5" s="15" t="n">
        <v>66.52</v>
      </c>
      <c r="K5" s="15" t="n">
        <f aca="false">J5</f>
        <v>66.52</v>
      </c>
      <c r="L5" s="16" t="n">
        <f aca="false">K5/J5</f>
        <v>1</v>
      </c>
      <c r="M5" s="16" t="n">
        <f aca="false">I5/I5</f>
        <v>1</v>
      </c>
      <c r="N5" s="17" t="n">
        <f aca="false">L5/M5</f>
        <v>1</v>
      </c>
    </row>
    <row r="6" customFormat="false" ht="15" hidden="false" customHeight="false" outlineLevel="0" collapsed="false">
      <c r="B6" s="14" t="n">
        <v>2</v>
      </c>
      <c r="C6" s="15" t="n">
        <v>67.36</v>
      </c>
      <c r="D6" s="15" t="n">
        <f aca="false">C5/B6</f>
        <v>65.215</v>
      </c>
      <c r="E6" s="16" t="n">
        <f aca="false">C5/C6</f>
        <v>1.93631235154394</v>
      </c>
      <c r="F6" s="16" t="n">
        <f aca="false">B6/B5</f>
        <v>2</v>
      </c>
      <c r="G6" s="17" t="n">
        <f aca="false">E6/F6</f>
        <v>0.968156175771972</v>
      </c>
      <c r="I6" s="14" t="n">
        <v>2</v>
      </c>
      <c r="J6" s="15" t="n">
        <v>33.72</v>
      </c>
      <c r="K6" s="15" t="n">
        <f aca="false">K5/I6</f>
        <v>33.26</v>
      </c>
      <c r="L6" s="16" t="n">
        <f aca="false">J5/J6</f>
        <v>1.97271648873072</v>
      </c>
      <c r="M6" s="16" t="n">
        <v>2</v>
      </c>
      <c r="N6" s="17" t="n">
        <f aca="false">L6/M6</f>
        <v>0.986358244365362</v>
      </c>
    </row>
    <row r="7" customFormat="false" ht="15" hidden="false" customHeight="false" outlineLevel="0" collapsed="false">
      <c r="B7" s="14" t="n">
        <v>4</v>
      </c>
      <c r="C7" s="15" t="n">
        <v>33.56</v>
      </c>
      <c r="D7" s="15" t="n">
        <f aca="false">C5/B7</f>
        <v>32.6075</v>
      </c>
      <c r="E7" s="16" t="n">
        <f aca="false">C5/C7</f>
        <v>3.88647199046484</v>
      </c>
      <c r="F7" s="16" t="n">
        <f aca="false">B7/B5</f>
        <v>4</v>
      </c>
      <c r="G7" s="17" t="n">
        <f aca="false">E7/F7</f>
        <v>0.97161799761621</v>
      </c>
      <c r="I7" s="14" t="n">
        <v>4</v>
      </c>
      <c r="J7" s="15" t="n">
        <v>13.02</v>
      </c>
      <c r="K7" s="15" t="n">
        <f aca="false">K5/I7</f>
        <v>16.63</v>
      </c>
      <c r="L7" s="16" t="n">
        <f aca="false">J5/J7</f>
        <v>5.10906298003072</v>
      </c>
      <c r="M7" s="16" t="n">
        <f aca="false">I7/I5</f>
        <v>4</v>
      </c>
      <c r="N7" s="17" t="n">
        <f aca="false">L7/M7</f>
        <v>1.27726574500768</v>
      </c>
    </row>
    <row r="8" customFormat="false" ht="15" hidden="false" customHeight="false" outlineLevel="0" collapsed="false">
      <c r="B8" s="14" t="n">
        <v>8</v>
      </c>
      <c r="C8" s="15" t="n">
        <v>12.86</v>
      </c>
      <c r="D8" s="15" t="n">
        <f aca="false">C5/B8</f>
        <v>16.30375</v>
      </c>
      <c r="E8" s="16" t="n">
        <f aca="false">C5/C8</f>
        <v>10.142301710731</v>
      </c>
      <c r="F8" s="16" t="n">
        <f aca="false">B8/B5</f>
        <v>8</v>
      </c>
      <c r="G8" s="17" t="n">
        <f aca="false">E8/F8</f>
        <v>1.26778771384137</v>
      </c>
      <c r="I8" s="14" t="n">
        <v>8</v>
      </c>
      <c r="J8" s="15" t="n">
        <v>7.05</v>
      </c>
      <c r="K8" s="15" t="n">
        <f aca="false">K5/I8</f>
        <v>8.315</v>
      </c>
      <c r="L8" s="16" t="n">
        <f aca="false">J5/J8</f>
        <v>9.4354609929078</v>
      </c>
      <c r="M8" s="16" t="n">
        <f aca="false">I8/I5</f>
        <v>8</v>
      </c>
      <c r="N8" s="17" t="n">
        <f aca="false">L8/M8</f>
        <v>1.17943262411348</v>
      </c>
    </row>
    <row r="9" customFormat="false" ht="15" hidden="false" customHeight="false" outlineLevel="0" collapsed="false">
      <c r="B9" s="14" t="n">
        <v>16</v>
      </c>
      <c r="C9" s="15" t="n">
        <v>7.11</v>
      </c>
      <c r="D9" s="15" t="n">
        <f aca="false">C5/B9</f>
        <v>8.151875</v>
      </c>
      <c r="E9" s="16" t="n">
        <f aca="false">C5/C9</f>
        <v>18.3445850914205</v>
      </c>
      <c r="F9" s="16" t="n">
        <f aca="false">B9/B5</f>
        <v>16</v>
      </c>
      <c r="G9" s="17" t="n">
        <f aca="false">E9/F9</f>
        <v>1.14653656821378</v>
      </c>
      <c r="I9" s="14" t="n">
        <v>16</v>
      </c>
      <c r="J9" s="15" t="n">
        <v>4.84</v>
      </c>
      <c r="K9" s="15" t="n">
        <f aca="false">K5/I9</f>
        <v>4.1575</v>
      </c>
      <c r="L9" s="16" t="n">
        <f aca="false">J5/J9</f>
        <v>13.7438016528926</v>
      </c>
      <c r="M9" s="16" t="n">
        <f aca="false">I9/I5</f>
        <v>16</v>
      </c>
      <c r="N9" s="17" t="n">
        <f aca="false">L9/M9</f>
        <v>0.858987603305785</v>
      </c>
    </row>
    <row r="10" customFormat="false" ht="15" hidden="false" customHeight="false" outlineLevel="0" collapsed="false">
      <c r="B10" s="14" t="n">
        <v>32</v>
      </c>
      <c r="C10" s="15" t="n">
        <v>5.16</v>
      </c>
      <c r="D10" s="15" t="n">
        <f aca="false">C5/B10</f>
        <v>4.0759375</v>
      </c>
      <c r="E10" s="16" t="n">
        <f aca="false">C5/C10</f>
        <v>25.2771317829457</v>
      </c>
      <c r="F10" s="16" t="n">
        <f aca="false">B10/B5</f>
        <v>32</v>
      </c>
      <c r="G10" s="17" t="n">
        <f aca="false">E10/F10</f>
        <v>0.789910368217054</v>
      </c>
      <c r="I10" s="14" t="n">
        <v>32</v>
      </c>
      <c r="J10" s="15" t="n">
        <v>3.79</v>
      </c>
      <c r="K10" s="15" t="n">
        <f aca="false">K5/I10</f>
        <v>2.07875</v>
      </c>
      <c r="L10" s="16" t="n">
        <f aca="false">J5/J10</f>
        <v>17.5514511873351</v>
      </c>
      <c r="M10" s="16" t="n">
        <f aca="false">I10/I5</f>
        <v>32</v>
      </c>
      <c r="N10" s="17" t="n">
        <f aca="false">L10/M10</f>
        <v>0.548482849604222</v>
      </c>
    </row>
    <row r="11" customFormat="false" ht="15" hidden="false" customHeight="false" outlineLevel="0" collapsed="false">
      <c r="B11" s="18" t="n">
        <v>64</v>
      </c>
      <c r="C11" s="19" t="n">
        <v>4.6</v>
      </c>
      <c r="D11" s="19" t="n">
        <f aca="false">C5/B11</f>
        <v>2.03796875</v>
      </c>
      <c r="E11" s="20" t="n">
        <f aca="false">C5/C11</f>
        <v>28.354347826087</v>
      </c>
      <c r="F11" s="20" t="n">
        <f aca="false">B11/B5</f>
        <v>64</v>
      </c>
      <c r="G11" s="21" t="n">
        <f aca="false">E11/F11</f>
        <v>0.443036684782609</v>
      </c>
      <c r="I11" s="14" t="n">
        <v>64</v>
      </c>
      <c r="J11" s="15" t="n">
        <v>4.12</v>
      </c>
      <c r="K11" s="15" t="n">
        <f aca="false">K5/I11</f>
        <v>1.039375</v>
      </c>
      <c r="L11" s="16" t="n">
        <f aca="false">J5/J11</f>
        <v>16.1456310679612</v>
      </c>
      <c r="M11" s="16" t="n">
        <f aca="false">I11/I5</f>
        <v>64</v>
      </c>
      <c r="N11" s="17" t="n">
        <f aca="false">L11/M11</f>
        <v>0.252275485436893</v>
      </c>
    </row>
    <row r="12" customFormat="false" ht="15" hidden="false" customHeight="false" outlineLevel="0" collapsed="false">
      <c r="I12" s="18" t="n">
        <v>128</v>
      </c>
      <c r="J12" s="19" t="n">
        <v>4.962</v>
      </c>
      <c r="K12" s="19" t="n">
        <f aca="false">K5/I12</f>
        <v>0.5196875</v>
      </c>
      <c r="L12" s="20" t="n">
        <f aca="false">J5/J12</f>
        <v>13.4058847239017</v>
      </c>
      <c r="M12" s="20" t="n">
        <f aca="false">I12/I5</f>
        <v>128</v>
      </c>
      <c r="N12" s="21" t="n">
        <f aca="false">L12/M12</f>
        <v>0.104733474405482</v>
      </c>
    </row>
  </sheetData>
  <mergeCells count="2">
    <mergeCell ref="B2:G2"/>
    <mergeCell ref="I2:N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Q9"/>
  <sheetViews>
    <sheetView showFormulas="false" showGridLines="true" showRowColHeaders="true" showZeros="true" rightToLeft="false" tabSelected="false" showOutlineSymbols="true" defaultGridColor="true" view="normal" topLeftCell="A3" colorId="64" zoomScale="75" zoomScaleNormal="75" zoomScalePageLayoutView="100" workbookViewId="0">
      <selection pane="topLeft" activeCell="T34" activeCellId="0" sqref="T34"/>
    </sheetView>
  </sheetViews>
  <sheetFormatPr defaultColWidth="8.59765625" defaultRowHeight="14.25" zeroHeight="false" outlineLevelRow="0" outlineLevelCol="0"/>
  <cols>
    <col collapsed="false" customWidth="true" hidden="false" outlineLevel="0" max="2" min="2" style="1" width="16.72"/>
    <col collapsed="false" customWidth="true" hidden="false" outlineLevel="0" max="12" min="3" style="1" width="15.72"/>
    <col collapsed="false" customWidth="true" hidden="false" outlineLevel="0" max="14" min="13" style="2" width="15.72"/>
    <col collapsed="false" customWidth="true" hidden="false" outlineLevel="0" max="17" min="15" style="1" width="15.72"/>
  </cols>
  <sheetData>
    <row r="1" customFormat="false" ht="14.25" hidden="false" customHeight="false" outlineLevel="0" collapsed="false">
      <c r="H1" s="4"/>
      <c r="I1" s="4"/>
      <c r="J1" s="4"/>
      <c r="K1" s="4"/>
      <c r="L1" s="4"/>
    </row>
    <row r="2" customFormat="false" ht="30" hidden="false" customHeight="true" outlineLevel="0" collapsed="false">
      <c r="B2" s="22"/>
      <c r="C2" s="23" t="s">
        <v>12</v>
      </c>
      <c r="D2" s="23"/>
      <c r="E2" s="23"/>
      <c r="F2" s="23"/>
      <c r="G2" s="23"/>
      <c r="H2" s="24" t="s">
        <v>13</v>
      </c>
      <c r="I2" s="24"/>
      <c r="J2" s="24"/>
      <c r="K2" s="24"/>
      <c r="L2" s="24"/>
      <c r="M2" s="25" t="s">
        <v>14</v>
      </c>
      <c r="N2" s="25"/>
      <c r="O2" s="25"/>
      <c r="P2" s="25"/>
      <c r="Q2" s="25"/>
    </row>
    <row r="3" customFormat="false" ht="45" hidden="false" customHeight="true" outlineLevel="0" collapsed="false">
      <c r="A3" s="26"/>
      <c r="B3" s="27" t="s">
        <v>11</v>
      </c>
      <c r="C3" s="28" t="s">
        <v>3</v>
      </c>
      <c r="D3" s="28" t="s">
        <v>4</v>
      </c>
      <c r="E3" s="12" t="s">
        <v>5</v>
      </c>
      <c r="F3" s="12" t="s">
        <v>6</v>
      </c>
      <c r="G3" s="29" t="s">
        <v>7</v>
      </c>
      <c r="H3" s="30" t="s">
        <v>3</v>
      </c>
      <c r="I3" s="30" t="s">
        <v>4</v>
      </c>
      <c r="J3" s="31" t="s">
        <v>5</v>
      </c>
      <c r="K3" s="31" t="s">
        <v>6</v>
      </c>
      <c r="L3" s="32" t="s">
        <v>7</v>
      </c>
      <c r="M3" s="33" t="s">
        <v>3</v>
      </c>
      <c r="N3" s="33" t="s">
        <v>4</v>
      </c>
      <c r="O3" s="8" t="s">
        <v>5</v>
      </c>
      <c r="P3" s="8" t="s">
        <v>6</v>
      </c>
      <c r="Q3" s="34" t="s">
        <v>7</v>
      </c>
    </row>
    <row r="4" customFormat="false" ht="15" hidden="false" customHeight="false" outlineLevel="0" collapsed="false">
      <c r="A4" s="26"/>
      <c r="B4" s="35" t="n">
        <v>1</v>
      </c>
      <c r="C4" s="14" t="n">
        <v>113.38</v>
      </c>
      <c r="D4" s="15" t="n">
        <f aca="false">'Strong MPI (spread)'!C5/2</f>
        <v>65.215</v>
      </c>
      <c r="E4" s="16" t="n">
        <f aca="false">'Strong MPI (spread)'!C5/C4</f>
        <v>1.15037925560064</v>
      </c>
      <c r="F4" s="16" t="n">
        <f aca="false">B4*2</f>
        <v>2</v>
      </c>
      <c r="G4" s="36" t="n">
        <f aca="false">E4/F4</f>
        <v>0.575189627800318</v>
      </c>
      <c r="H4" s="15" t="n">
        <v>116.78</v>
      </c>
      <c r="I4" s="15" t="n">
        <f aca="false">'Strong MPI (spread)'!C5/4</f>
        <v>32.6075</v>
      </c>
      <c r="J4" s="16" t="n">
        <f aca="false">'Strong MPI (spread)'!C5/H4</f>
        <v>1.11688645315979</v>
      </c>
      <c r="K4" s="16" t="n">
        <f aca="false">B4*4</f>
        <v>4</v>
      </c>
      <c r="L4" s="36" t="n">
        <f aca="false">J4/K4</f>
        <v>0.279221613289947</v>
      </c>
      <c r="M4" s="15" t="n">
        <v>118.71</v>
      </c>
      <c r="N4" s="15" t="n">
        <f aca="false">'Strong MPI (spread)'!C5/8</f>
        <v>16.30375</v>
      </c>
      <c r="O4" s="16" t="n">
        <f aca="false">'Strong MPI (spread)'!C5/M4</f>
        <v>1.09872799258698</v>
      </c>
      <c r="P4" s="16" t="n">
        <f aca="false">B4*8</f>
        <v>8</v>
      </c>
      <c r="Q4" s="37" t="n">
        <f aca="false">O4/P4</f>
        <v>0.137340999073372</v>
      </c>
    </row>
    <row r="5" customFormat="false" ht="15" hidden="false" customHeight="false" outlineLevel="0" collapsed="false">
      <c r="A5" s="26"/>
      <c r="B5" s="35" t="n">
        <v>2</v>
      </c>
      <c r="C5" s="14" t="n">
        <v>59.7</v>
      </c>
      <c r="D5" s="15" t="n">
        <f aca="false">D4/B5</f>
        <v>32.6075</v>
      </c>
      <c r="E5" s="16" t="n">
        <f aca="false">'Strong MPI (spread)'!C5/C5</f>
        <v>2.18475711892797</v>
      </c>
      <c r="F5" s="16" t="n">
        <f aca="false">B5*2</f>
        <v>4</v>
      </c>
      <c r="G5" s="36" t="n">
        <f aca="false">E5/F5</f>
        <v>0.546189279731993</v>
      </c>
      <c r="H5" s="15" t="n">
        <v>61.15</v>
      </c>
      <c r="I5" s="15" t="n">
        <f aca="false">I4/B5</f>
        <v>16.30375</v>
      </c>
      <c r="J5" s="16" t="n">
        <f aca="false">'Strong MPI (spread)'!C5/H5</f>
        <v>2.1329517579722</v>
      </c>
      <c r="K5" s="16" t="n">
        <f aca="false">B5*4</f>
        <v>8</v>
      </c>
      <c r="L5" s="36" t="n">
        <f aca="false">J5/K5</f>
        <v>0.266618969746525</v>
      </c>
      <c r="M5" s="15" t="n">
        <v>59.28</v>
      </c>
      <c r="N5" s="15" t="n">
        <f aca="false">N4/B5</f>
        <v>8.151875</v>
      </c>
      <c r="O5" s="16" t="n">
        <f aca="false">'Strong MPI (spread)'!C5/M5</f>
        <v>2.20023616734143</v>
      </c>
      <c r="P5" s="16" t="n">
        <f aca="false">B5*8</f>
        <v>16</v>
      </c>
      <c r="Q5" s="36" t="n">
        <f aca="false">O5/P5</f>
        <v>0.137514760458839</v>
      </c>
    </row>
    <row r="6" customFormat="false" ht="15" hidden="false" customHeight="false" outlineLevel="0" collapsed="false">
      <c r="A6" s="26"/>
      <c r="B6" s="35" t="n">
        <v>4</v>
      </c>
      <c r="C6" s="14" t="n">
        <v>59.24</v>
      </c>
      <c r="D6" s="15" t="n">
        <f aca="false">D4/B6</f>
        <v>16.30375</v>
      </c>
      <c r="E6" s="16" t="n">
        <f aca="false">'Strong MPI (spread)'!C5/C6</f>
        <v>2.20172180958812</v>
      </c>
      <c r="F6" s="16" t="n">
        <f aca="false">B6*2</f>
        <v>8</v>
      </c>
      <c r="G6" s="36" t="n">
        <f aca="false">E6/F6</f>
        <v>0.275215226198515</v>
      </c>
      <c r="H6" s="15" t="n">
        <v>55.81</v>
      </c>
      <c r="I6" s="15" t="n">
        <f aca="false">I4/B6</f>
        <v>8.151875</v>
      </c>
      <c r="J6" s="16" t="n">
        <f aca="false">'Strong MPI (spread)'!C5/H6</f>
        <v>2.33703637340978</v>
      </c>
      <c r="K6" s="16" t="n">
        <f aca="false">B6*4</f>
        <v>16</v>
      </c>
      <c r="L6" s="36" t="n">
        <f aca="false">J6/K6</f>
        <v>0.146064773338111</v>
      </c>
      <c r="M6" s="15" t="n">
        <v>7.28</v>
      </c>
      <c r="N6" s="15" t="n">
        <f aca="false">N4/B6</f>
        <v>4.0759375</v>
      </c>
      <c r="O6" s="16" t="n">
        <f aca="false">'Strong MPI (spread)'!C5/M6</f>
        <v>17.9162087912088</v>
      </c>
      <c r="P6" s="16" t="n">
        <f aca="false">B6*8</f>
        <v>32</v>
      </c>
      <c r="Q6" s="36" t="n">
        <f aca="false">O6/P6</f>
        <v>0.559881524725275</v>
      </c>
    </row>
    <row r="7" customFormat="false" ht="15" hidden="false" customHeight="false" outlineLevel="0" collapsed="false">
      <c r="A7" s="26"/>
      <c r="B7" s="35" t="n">
        <v>8</v>
      </c>
      <c r="C7" s="14" t="n">
        <v>55.39</v>
      </c>
      <c r="D7" s="15" t="n">
        <f aca="false">D4/B7</f>
        <v>8.151875</v>
      </c>
      <c r="E7" s="16" t="n">
        <f aca="false">'Strong MPI (spread)'!C5/C7</f>
        <v>2.35475717638563</v>
      </c>
      <c r="F7" s="16" t="n">
        <f aca="false">B7*2</f>
        <v>16</v>
      </c>
      <c r="G7" s="36" t="n">
        <f aca="false">E7/F7</f>
        <v>0.147172323524102</v>
      </c>
      <c r="H7" s="15" t="n">
        <v>6.63</v>
      </c>
      <c r="I7" s="15" t="n">
        <f aca="false">I4/B7</f>
        <v>4.0759375</v>
      </c>
      <c r="J7" s="16" t="n">
        <f aca="false">'Strong MPI (spread)'!C5/H7</f>
        <v>19.6726998491704</v>
      </c>
      <c r="K7" s="16" t="n">
        <f aca="false">B7*4</f>
        <v>32</v>
      </c>
      <c r="L7" s="36" t="n">
        <f aca="false">J7/K7</f>
        <v>0.614771870286576</v>
      </c>
      <c r="M7" s="15" t="n">
        <v>4.51</v>
      </c>
      <c r="N7" s="15" t="n">
        <f aca="false">N4/B7</f>
        <v>2.03796875</v>
      </c>
      <c r="O7" s="16" t="n">
        <f aca="false">'Strong MPI (spread)'!C5/M7</f>
        <v>28.920177383592</v>
      </c>
      <c r="P7" s="16" t="n">
        <f aca="false">B7*8</f>
        <v>64</v>
      </c>
      <c r="Q7" s="36" t="n">
        <f aca="false">O7/P7</f>
        <v>0.451877771618625</v>
      </c>
    </row>
    <row r="8" customFormat="false" ht="15" hidden="false" customHeight="false" outlineLevel="0" collapsed="false">
      <c r="A8" s="26"/>
      <c r="B8" s="35" t="n">
        <v>16</v>
      </c>
      <c r="C8" s="14" t="n">
        <v>6.9</v>
      </c>
      <c r="D8" s="15" t="n">
        <f aca="false">D4/B8</f>
        <v>4.0759375</v>
      </c>
      <c r="E8" s="16" t="n">
        <f aca="false">'Strong MPI (spread)'!C5/C8</f>
        <v>18.9028985507246</v>
      </c>
      <c r="F8" s="16" t="n">
        <f aca="false">B8*2</f>
        <v>32</v>
      </c>
      <c r="G8" s="36" t="n">
        <f aca="false">E8/F8</f>
        <v>0.590715579710145</v>
      </c>
      <c r="H8" s="15" t="n">
        <v>3.76</v>
      </c>
      <c r="I8" s="15" t="n">
        <f aca="false">I4/B8</f>
        <v>2.03796875</v>
      </c>
      <c r="J8" s="16" t="n">
        <f aca="false">'Strong MPI (spread)'!C5/H8</f>
        <v>34.6888297872341</v>
      </c>
      <c r="K8" s="16" t="n">
        <f aca="false">B8*4</f>
        <v>64</v>
      </c>
      <c r="L8" s="36" t="n">
        <f aca="false">J8/K8</f>
        <v>0.542012965425532</v>
      </c>
      <c r="M8" s="38"/>
      <c r="N8" s="38"/>
      <c r="O8" s="39"/>
      <c r="P8" s="39"/>
      <c r="Q8" s="40"/>
    </row>
    <row r="9" customFormat="false" ht="15" hidden="false" customHeight="false" outlineLevel="0" collapsed="false">
      <c r="A9" s="26"/>
      <c r="B9" s="41" t="n">
        <v>32</v>
      </c>
      <c r="C9" s="18" t="n">
        <v>4.14</v>
      </c>
      <c r="D9" s="19" t="n">
        <f aca="false">D4/B9</f>
        <v>2.03796875</v>
      </c>
      <c r="E9" s="20" t="n">
        <f aca="false">'Strong MPI (spread)'!C5/C9</f>
        <v>31.5048309178744</v>
      </c>
      <c r="F9" s="20" t="n">
        <f aca="false">B9*2</f>
        <v>64</v>
      </c>
      <c r="G9" s="42" t="n">
        <f aca="false">E9/F9</f>
        <v>0.492262983091788</v>
      </c>
      <c r="H9" s="43"/>
      <c r="I9" s="43"/>
      <c r="J9" s="43"/>
      <c r="K9" s="43"/>
      <c r="L9" s="44"/>
      <c r="M9" s="45"/>
      <c r="N9" s="45"/>
      <c r="O9" s="46"/>
      <c r="P9" s="46"/>
      <c r="Q9" s="47"/>
    </row>
  </sheetData>
  <mergeCells count="3">
    <mergeCell ref="C2:G2"/>
    <mergeCell ref="H2:L2"/>
    <mergeCell ref="M2:Q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ColWidth="8.59765625" defaultRowHeight="14.25" zeroHeight="false" outlineLevelRow="0" outlineLevelCol="0"/>
  <cols>
    <col collapsed="false" customWidth="true" hidden="false" outlineLevel="0" max="4" min="2" style="1" width="16.72"/>
    <col collapsed="false" customWidth="true" hidden="false" outlineLevel="0" max="5" min="5" style="2" width="16.72"/>
    <col collapsed="false" customWidth="true" hidden="false" outlineLevel="0" max="6" min="6" style="1" width="16.72"/>
  </cols>
  <sheetData>
    <row r="1" customFormat="false" ht="14.25" hidden="false" customHeight="false" outlineLevel="0" collapsed="false">
      <c r="C1" s="4"/>
      <c r="D1" s="4"/>
      <c r="E1" s="5"/>
      <c r="F1" s="4"/>
    </row>
    <row r="2" customFormat="false" ht="30" hidden="false" customHeight="true" outlineLevel="0" collapsed="false">
      <c r="B2" s="22"/>
      <c r="C2" s="23" t="s">
        <v>15</v>
      </c>
      <c r="D2" s="23"/>
      <c r="E2" s="25" t="s">
        <v>16</v>
      </c>
      <c r="F2" s="25"/>
    </row>
    <row r="3" customFormat="false" ht="45" hidden="false" customHeight="true" outlineLevel="0" collapsed="false">
      <c r="A3" s="26"/>
      <c r="B3" s="27" t="s">
        <v>2</v>
      </c>
      <c r="C3" s="28" t="s">
        <v>3</v>
      </c>
      <c r="D3" s="29" t="s">
        <v>17</v>
      </c>
      <c r="E3" s="33" t="s">
        <v>3</v>
      </c>
      <c r="F3" s="34" t="s">
        <v>17</v>
      </c>
    </row>
    <row r="4" customFormat="false" ht="15" hidden="false" customHeight="false" outlineLevel="0" collapsed="false">
      <c r="A4" s="26"/>
      <c r="B4" s="35" t="n">
        <v>1</v>
      </c>
      <c r="C4" s="15" t="n">
        <v>15.86</v>
      </c>
      <c r="D4" s="36" t="n">
        <f aca="false">C4/C4</f>
        <v>1</v>
      </c>
      <c r="E4" s="15" t="n">
        <v>15.86</v>
      </c>
      <c r="F4" s="36" t="n">
        <f aca="false">E4/E4</f>
        <v>1</v>
      </c>
    </row>
    <row r="5" customFormat="false" ht="15" hidden="false" customHeight="false" outlineLevel="0" collapsed="false">
      <c r="A5" s="26"/>
      <c r="B5" s="35" t="n">
        <v>2</v>
      </c>
      <c r="C5" s="15" t="n">
        <v>17.73</v>
      </c>
      <c r="D5" s="36" t="n">
        <f aca="false">C4/C5</f>
        <v>0.894529046813311</v>
      </c>
      <c r="E5" s="15" t="n">
        <v>35.39</v>
      </c>
      <c r="F5" s="36" t="n">
        <f aca="false">E4/E5</f>
        <v>0.448149194687765</v>
      </c>
    </row>
    <row r="6" customFormat="false" ht="15" hidden="false" customHeight="false" outlineLevel="0" collapsed="false">
      <c r="A6" s="26"/>
      <c r="B6" s="35" t="n">
        <v>4</v>
      </c>
      <c r="C6" s="15" t="n">
        <v>18.85</v>
      </c>
      <c r="D6" s="36" t="n">
        <f aca="false">C4/C6</f>
        <v>0.841379310344828</v>
      </c>
      <c r="E6" s="15" t="n">
        <v>72.69</v>
      </c>
      <c r="F6" s="36" t="n">
        <f aca="false">E4/E6</f>
        <v>0.218186820745632</v>
      </c>
    </row>
    <row r="7" customFormat="false" ht="15" hidden="false" customHeight="false" outlineLevel="0" collapsed="false">
      <c r="A7" s="26"/>
      <c r="B7" s="35" t="n">
        <v>8</v>
      </c>
      <c r="C7" s="15" t="n">
        <v>23.29</v>
      </c>
      <c r="D7" s="36" t="n">
        <f aca="false">C4/C7</f>
        <v>0.680978960927437</v>
      </c>
      <c r="E7" s="15" t="n">
        <v>147.61</v>
      </c>
      <c r="F7" s="36" t="n">
        <f aca="false">E4/E7</f>
        <v>0.107445295034212</v>
      </c>
    </row>
    <row r="8" customFormat="false" ht="15" hidden="false" customHeight="false" outlineLevel="0" collapsed="false">
      <c r="A8" s="26"/>
      <c r="B8" s="35" t="n">
        <v>16</v>
      </c>
      <c r="C8" s="15" t="n">
        <v>41.06</v>
      </c>
      <c r="D8" s="36" t="n">
        <f aca="false">C4/C8</f>
        <v>0.386264003896736</v>
      </c>
      <c r="E8" s="15" t="n">
        <v>175.38</v>
      </c>
      <c r="F8" s="36" t="n">
        <f aca="false">E4/E8</f>
        <v>0.090432204356255</v>
      </c>
    </row>
    <row r="9" customFormat="false" ht="15" hidden="false" customHeight="false" outlineLevel="0" collapsed="false">
      <c r="A9" s="26"/>
      <c r="B9" s="35" t="n">
        <v>32</v>
      </c>
      <c r="C9" s="15" t="n">
        <v>221.23</v>
      </c>
      <c r="D9" s="36" t="n">
        <f aca="false">C4/C9</f>
        <v>0.0716900962798897</v>
      </c>
      <c r="E9" s="15" t="n">
        <v>255.05</v>
      </c>
      <c r="F9" s="36" t="n">
        <f aca="false">E4/E9</f>
        <v>0.0621838855126446</v>
      </c>
    </row>
    <row r="10" customFormat="false" ht="15" hidden="false" customHeight="false" outlineLevel="0" collapsed="false">
      <c r="A10" s="26"/>
      <c r="B10" s="41" t="n">
        <v>64</v>
      </c>
      <c r="C10" s="19" t="n">
        <v>455.09</v>
      </c>
      <c r="D10" s="42" t="n">
        <f aca="false">C4/C10</f>
        <v>0.0348502494012173</v>
      </c>
      <c r="E10" s="19" t="n">
        <v>455.09</v>
      </c>
      <c r="F10" s="42" t="n">
        <f aca="false">E4/E10</f>
        <v>0.0348502494012173</v>
      </c>
    </row>
  </sheetData>
  <mergeCells count="2">
    <mergeCell ref="C2:D2"/>
    <mergeCell ref="E2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H11" activeCellId="0" sqref="H11"/>
    </sheetView>
  </sheetViews>
  <sheetFormatPr defaultColWidth="8.59765625" defaultRowHeight="14.25" zeroHeight="false" outlineLevelRow="0" outlineLevelCol="0"/>
  <cols>
    <col collapsed="false" customWidth="true" hidden="false" outlineLevel="0" max="4" min="2" style="1" width="16.72"/>
    <col collapsed="false" customWidth="true" hidden="false" outlineLevel="0" max="5" min="5" style="2" width="16.72"/>
    <col collapsed="false" customWidth="true" hidden="false" outlineLevel="0" max="6" min="6" style="1" width="16.72"/>
  </cols>
  <sheetData>
    <row r="1" customFormat="false" ht="14.25" hidden="false" customHeight="false" outlineLevel="0" collapsed="false">
      <c r="C1" s="4"/>
      <c r="D1" s="4"/>
      <c r="E1" s="5"/>
      <c r="F1" s="4"/>
    </row>
    <row r="2" customFormat="false" ht="30" hidden="false" customHeight="true" outlineLevel="0" collapsed="false">
      <c r="B2" s="22"/>
      <c r="C2" s="48" t="s">
        <v>15</v>
      </c>
      <c r="D2" s="48"/>
      <c r="E2" s="49" t="s">
        <v>16</v>
      </c>
      <c r="F2" s="49"/>
    </row>
    <row r="3" customFormat="false" ht="45" hidden="false" customHeight="true" outlineLevel="0" collapsed="false">
      <c r="A3" s="26"/>
      <c r="B3" s="50" t="s">
        <v>2</v>
      </c>
      <c r="C3" s="28" t="s">
        <v>3</v>
      </c>
      <c r="D3" s="29" t="s">
        <v>17</v>
      </c>
      <c r="E3" s="33" t="s">
        <v>3</v>
      </c>
      <c r="F3" s="34" t="s">
        <v>17</v>
      </c>
    </row>
    <row r="4" customFormat="false" ht="15" hidden="false" customHeight="false" outlineLevel="0" collapsed="false">
      <c r="A4" s="26"/>
      <c r="B4" s="51" t="n">
        <v>1</v>
      </c>
      <c r="C4" s="14" t="n">
        <v>17.27</v>
      </c>
      <c r="D4" s="36" t="n">
        <f aca="false">C4/C4</f>
        <v>1</v>
      </c>
      <c r="E4" s="15" t="n">
        <v>17.02</v>
      </c>
      <c r="F4" s="36" t="n">
        <f aca="false">E4/E4</f>
        <v>1</v>
      </c>
    </row>
    <row r="5" customFormat="false" ht="15" hidden="false" customHeight="false" outlineLevel="0" collapsed="false">
      <c r="A5" s="26"/>
      <c r="B5" s="52" t="n">
        <v>2</v>
      </c>
      <c r="C5" s="14" t="n">
        <v>17.39</v>
      </c>
      <c r="D5" s="36" t="n">
        <f aca="false">C4/C5</f>
        <v>0.993099482461185</v>
      </c>
      <c r="E5" s="15" t="n">
        <v>17.65</v>
      </c>
      <c r="F5" s="36" t="n">
        <f aca="false">E4/E5</f>
        <v>0.964305949008499</v>
      </c>
    </row>
    <row r="6" customFormat="false" ht="15" hidden="false" customHeight="false" outlineLevel="0" collapsed="false">
      <c r="A6" s="26"/>
      <c r="B6" s="52" t="n">
        <v>4</v>
      </c>
      <c r="C6" s="14" t="n">
        <v>17.74</v>
      </c>
      <c r="D6" s="36" t="n">
        <f aca="false">C4/C6</f>
        <v>0.973506200676437</v>
      </c>
      <c r="E6" s="15" t="n">
        <v>37.99</v>
      </c>
      <c r="F6" s="36" t="n">
        <f aca="false">E4/E6</f>
        <v>0.448012634903922</v>
      </c>
    </row>
    <row r="7" customFormat="false" ht="15" hidden="false" customHeight="false" outlineLevel="0" collapsed="false">
      <c r="A7" s="26"/>
      <c r="B7" s="52" t="n">
        <v>8</v>
      </c>
      <c r="C7" s="14" t="n">
        <v>17.68</v>
      </c>
      <c r="D7" s="36" t="n">
        <f aca="false">C4/C7</f>
        <v>0.976809954751131</v>
      </c>
      <c r="E7" s="15" t="n">
        <v>75.21</v>
      </c>
      <c r="F7" s="36" t="n">
        <f aca="false">E4/E7</f>
        <v>0.226299694189602</v>
      </c>
    </row>
    <row r="8" customFormat="false" ht="15" hidden="false" customHeight="false" outlineLevel="0" collapsed="false">
      <c r="A8" s="26"/>
      <c r="B8" s="52" t="n">
        <v>16</v>
      </c>
      <c r="C8" s="14" t="n">
        <v>22.21</v>
      </c>
      <c r="D8" s="36" t="n">
        <f aca="false">C4/C8</f>
        <v>0.777577667717245</v>
      </c>
      <c r="E8" s="15" t="n">
        <v>150.53</v>
      </c>
      <c r="F8" s="36" t="n">
        <f aca="false">E4/E8</f>
        <v>0.113067162691822</v>
      </c>
    </row>
    <row r="9" customFormat="false" ht="15" hidden="false" customHeight="false" outlineLevel="0" collapsed="false">
      <c r="A9" s="26"/>
      <c r="B9" s="52" t="n">
        <v>32</v>
      </c>
      <c r="C9" s="14" t="n">
        <v>77.38</v>
      </c>
      <c r="D9" s="36" t="n">
        <f aca="false">C4/C9</f>
        <v>0.22318428534505</v>
      </c>
      <c r="E9" s="15" t="n">
        <v>156.99</v>
      </c>
      <c r="F9" s="36" t="n">
        <f aca="false">E4/E9</f>
        <v>0.108414548697369</v>
      </c>
    </row>
    <row r="10" customFormat="false" ht="15" hidden="false" customHeight="false" outlineLevel="0" collapsed="false">
      <c r="A10" s="26"/>
      <c r="B10" s="52" t="n">
        <v>64</v>
      </c>
      <c r="C10" s="14" t="n">
        <v>158.67</v>
      </c>
      <c r="D10" s="36" t="n">
        <f aca="false">C4/C10</f>
        <v>0.10884225121321</v>
      </c>
      <c r="E10" s="15" t="n">
        <v>158.72</v>
      </c>
      <c r="F10" s="36" t="n">
        <f aca="false">E4/E10</f>
        <v>0.107232862903226</v>
      </c>
    </row>
    <row r="11" customFormat="false" ht="15" hidden="false" customHeight="false" outlineLevel="0" collapsed="false">
      <c r="A11" s="26"/>
      <c r="B11" s="53"/>
      <c r="C11" s="18"/>
      <c r="D11" s="42"/>
      <c r="E11" s="19"/>
      <c r="F11" s="42"/>
    </row>
  </sheetData>
  <mergeCells count="2">
    <mergeCell ref="C2:D2"/>
    <mergeCell ref="E2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30A0"/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R39" activeCellId="0" sqref="R39"/>
    </sheetView>
  </sheetViews>
  <sheetFormatPr defaultColWidth="8.59765625" defaultRowHeight="14.25" zeroHeight="false" outlineLevelRow="0" outlineLevelCol="0"/>
  <cols>
    <col collapsed="false" customWidth="true" hidden="false" outlineLevel="0" max="2" min="2" style="1" width="16.72"/>
    <col collapsed="false" customWidth="true" hidden="false" outlineLevel="0" max="6" min="3" style="1" width="15.72"/>
    <col collapsed="false" customWidth="true" hidden="false" outlineLevel="0" max="7" min="7" style="2" width="15.72"/>
    <col collapsed="false" customWidth="true" hidden="false" outlineLevel="0" max="8" min="8" style="1" width="15.72"/>
  </cols>
  <sheetData>
    <row r="1" customFormat="false" ht="14.25" hidden="false" customHeight="false" outlineLevel="0" collapsed="false">
      <c r="E1" s="4"/>
      <c r="F1" s="4"/>
    </row>
    <row r="2" customFormat="false" ht="30" hidden="false" customHeight="true" outlineLevel="0" collapsed="false">
      <c r="B2" s="22"/>
      <c r="C2" s="23" t="s">
        <v>12</v>
      </c>
      <c r="D2" s="23"/>
      <c r="E2" s="24" t="s">
        <v>13</v>
      </c>
      <c r="F2" s="24"/>
      <c r="G2" s="25" t="s">
        <v>14</v>
      </c>
      <c r="H2" s="25"/>
    </row>
    <row r="3" customFormat="false" ht="45" hidden="false" customHeight="true" outlineLevel="0" collapsed="false">
      <c r="A3" s="26"/>
      <c r="B3" s="27" t="s">
        <v>11</v>
      </c>
      <c r="C3" s="28" t="s">
        <v>3</v>
      </c>
      <c r="D3" s="29" t="s">
        <v>17</v>
      </c>
      <c r="E3" s="30" t="s">
        <v>3</v>
      </c>
      <c r="F3" s="32" t="s">
        <v>17</v>
      </c>
      <c r="G3" s="33" t="s">
        <v>3</v>
      </c>
      <c r="H3" s="34" t="s">
        <v>17</v>
      </c>
    </row>
    <row r="4" customFormat="false" ht="15" hidden="false" customHeight="false" outlineLevel="0" collapsed="false">
      <c r="A4" s="26"/>
      <c r="B4" s="35" t="n">
        <v>1</v>
      </c>
      <c r="C4" s="14" t="n">
        <v>38.1</v>
      </c>
      <c r="D4" s="36" t="n">
        <f aca="false">C4/C4</f>
        <v>1</v>
      </c>
      <c r="E4" s="15" t="n">
        <v>76.37</v>
      </c>
      <c r="F4" s="36" t="n">
        <f aca="false">E4/E4</f>
        <v>1</v>
      </c>
      <c r="G4" s="15" t="n">
        <v>151.73</v>
      </c>
      <c r="H4" s="37" t="n">
        <f aca="false">G4/G4</f>
        <v>1</v>
      </c>
    </row>
    <row r="5" customFormat="false" ht="15" hidden="false" customHeight="false" outlineLevel="0" collapsed="false">
      <c r="A5" s="26"/>
      <c r="B5" s="35" t="n">
        <v>2</v>
      </c>
      <c r="C5" s="14" t="n">
        <v>39.72</v>
      </c>
      <c r="D5" s="36" t="n">
        <f aca="false">C4/C5</f>
        <v>0.959214501510574</v>
      </c>
      <c r="E5" s="15" t="n">
        <v>77.67</v>
      </c>
      <c r="F5" s="36" t="n">
        <f aca="false">E4/E5</f>
        <v>0.983262520921849</v>
      </c>
      <c r="G5" s="15" t="n">
        <v>155.29</v>
      </c>
      <c r="H5" s="36" t="n">
        <f aca="false">G4/G5</f>
        <v>0.977075149719879</v>
      </c>
    </row>
    <row r="6" customFormat="false" ht="15" hidden="false" customHeight="false" outlineLevel="0" collapsed="false">
      <c r="A6" s="26"/>
      <c r="B6" s="35" t="n">
        <v>4</v>
      </c>
      <c r="C6" s="14" t="n">
        <v>75.85</v>
      </c>
      <c r="D6" s="36" t="n">
        <f aca="false">C4/C6</f>
        <v>0.502307185234015</v>
      </c>
      <c r="E6" s="15" t="n">
        <v>152.19</v>
      </c>
      <c r="F6" s="36" t="n">
        <f aca="false">E4/E6</f>
        <v>0.50180695183652</v>
      </c>
      <c r="G6" s="15" t="n">
        <v>153.58</v>
      </c>
      <c r="H6" s="36" t="n">
        <f aca="false">G4/G6</f>
        <v>0.987954160698008</v>
      </c>
    </row>
    <row r="7" customFormat="false" ht="15" hidden="false" customHeight="false" outlineLevel="0" collapsed="false">
      <c r="A7" s="26"/>
      <c r="B7" s="35" t="n">
        <v>8</v>
      </c>
      <c r="C7" s="14" t="n">
        <v>151.01</v>
      </c>
      <c r="D7" s="36" t="n">
        <f aca="false">C4/C7</f>
        <v>0.252301172107807</v>
      </c>
      <c r="E7" s="15" t="n">
        <v>152.82</v>
      </c>
      <c r="F7" s="36" t="n">
        <f aca="false">E4/E7</f>
        <v>0.499738254155215</v>
      </c>
      <c r="G7" s="15" t="n">
        <v>158.4</v>
      </c>
      <c r="H7" s="36" t="n">
        <f aca="false">G4/G7</f>
        <v>0.957891414141414</v>
      </c>
    </row>
    <row r="8" customFormat="false" ht="15" hidden="false" customHeight="false" outlineLevel="0" collapsed="false">
      <c r="A8" s="26"/>
      <c r="B8" s="35" t="n">
        <v>16</v>
      </c>
      <c r="C8" s="14" t="n">
        <v>150.16</v>
      </c>
      <c r="D8" s="36" t="n">
        <f aca="false">C4/C8</f>
        <v>0.253729355354289</v>
      </c>
      <c r="E8" s="15" t="n">
        <v>151.95</v>
      </c>
      <c r="F8" s="36" t="n">
        <f aca="false">E4/E8</f>
        <v>0.502599539322146</v>
      </c>
      <c r="G8" s="15"/>
      <c r="H8" s="36"/>
    </row>
    <row r="9" customFormat="false" ht="15" hidden="false" customHeight="false" outlineLevel="0" collapsed="false">
      <c r="A9" s="26"/>
      <c r="B9" s="35" t="n">
        <v>32</v>
      </c>
      <c r="C9" s="14" t="n">
        <v>157.85</v>
      </c>
      <c r="D9" s="36" t="n">
        <f aca="false">C4/C9</f>
        <v>0.241368387709851</v>
      </c>
      <c r="E9" s="15"/>
      <c r="F9" s="36"/>
      <c r="G9" s="38"/>
      <c r="H9" s="40"/>
    </row>
    <row r="10" customFormat="false" ht="15" hidden="false" customHeight="false" outlineLevel="0" collapsed="false">
      <c r="A10" s="26"/>
      <c r="B10" s="41"/>
      <c r="C10" s="18"/>
      <c r="D10" s="42"/>
      <c r="E10" s="43"/>
      <c r="F10" s="44"/>
      <c r="G10" s="45"/>
      <c r="H10" s="47"/>
    </row>
  </sheetData>
  <mergeCells count="3">
    <mergeCell ref="C2:D2"/>
    <mergeCell ref="E2:F2"/>
    <mergeCell ref="G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2024-10-30T07:55:20Z</dcterms:created>
  <dc:creator>Louant Orian</dc:creator>
  <dc:description/>
  <dc:language>fr-BE</dc:language>
  <cp:lastModifiedBy/>
  <dcterms:modified xsi:type="dcterms:W3CDTF">2025-01-12T12:28:11Z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