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3"/>
  <workbookPr/>
  <mc:AlternateContent xmlns:mc="http://schemas.openxmlformats.org/markup-compatibility/2006">
    <mc:Choice Requires="x15">
      <x15ac:absPath xmlns:x15ac="http://schemas.microsoft.com/office/spreadsheetml/2010/11/ac" url="D:\Дилбарян\!ИННОВАЦИИ\костя\"/>
    </mc:Choice>
  </mc:AlternateContent>
  <xr:revisionPtr revIDLastSave="5608" documentId="8_{B02838F5-FCCD-244D-8A77-3C7E821D3A22}" xr6:coauthVersionLast="47" xr6:coauthVersionMax="47" xr10:uidLastSave="{EFED2171-76B4-4C6D-B0C9-8578FBD39DA9}"/>
  <bookViews>
    <workbookView xWindow="-120" yWindow="-120" windowWidth="29040" windowHeight="1584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0" i="1" l="1"/>
  <c r="Q121" i="1"/>
  <c r="Q122" i="1"/>
  <c r="P122" i="1"/>
  <c r="P121" i="1"/>
  <c r="P120" i="1"/>
  <c r="AQ123" i="1"/>
  <c r="AR123" i="1"/>
  <c r="AS123" i="1"/>
  <c r="AT123" i="1"/>
  <c r="AU123" i="1"/>
  <c r="AV123" i="1"/>
  <c r="AW123" i="1"/>
  <c r="AX123" i="1"/>
  <c r="AQ124" i="1"/>
  <c r="AR124" i="1"/>
  <c r="AS124" i="1"/>
  <c r="AT124" i="1"/>
  <c r="AU124" i="1"/>
  <c r="AV124" i="1"/>
  <c r="AW124" i="1"/>
  <c r="AX124" i="1"/>
  <c r="AQ125" i="1"/>
  <c r="AR125" i="1"/>
  <c r="AS125" i="1"/>
  <c r="AT125" i="1"/>
  <c r="AU125" i="1"/>
  <c r="AV125" i="1"/>
  <c r="AW125" i="1"/>
  <c r="AX125" i="1"/>
  <c r="AP123" i="1"/>
  <c r="AP125" i="1"/>
  <c r="AP124" i="1"/>
  <c r="D129" i="1"/>
  <c r="F129" i="1"/>
  <c r="H129" i="1"/>
  <c r="I129" i="1"/>
  <c r="J129" i="1"/>
  <c r="L129" i="1"/>
  <c r="M129" i="1"/>
  <c r="N129" i="1"/>
  <c r="D130" i="1"/>
  <c r="F130" i="1"/>
  <c r="H130" i="1"/>
  <c r="I130" i="1"/>
  <c r="J130" i="1"/>
  <c r="L130" i="1"/>
  <c r="M130" i="1"/>
  <c r="N130" i="1"/>
  <c r="D131" i="1"/>
  <c r="F131" i="1"/>
  <c r="H131" i="1"/>
  <c r="I131" i="1"/>
  <c r="J131" i="1"/>
  <c r="L131" i="1"/>
  <c r="M131" i="1"/>
  <c r="N131" i="1"/>
  <c r="B130" i="1"/>
  <c r="B131" i="1"/>
  <c r="B129" i="1"/>
  <c r="L125" i="1"/>
  <c r="F125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" i="1"/>
  <c r="AO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" i="1"/>
  <c r="AM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N11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9" i="1"/>
  <c r="A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K9" i="1"/>
  <c r="CO9" i="1" s="1"/>
  <c r="CK10" i="1"/>
  <c r="CO10" i="1" s="1"/>
  <c r="CK11" i="1"/>
  <c r="CO11" i="1" s="1"/>
  <c r="CK12" i="1"/>
  <c r="CO12" i="1" s="1"/>
  <c r="CK13" i="1"/>
  <c r="CO13" i="1" s="1"/>
  <c r="CK14" i="1"/>
  <c r="CO14" i="1" s="1"/>
  <c r="CK15" i="1"/>
  <c r="CO15" i="1" s="1"/>
  <c r="CK16" i="1"/>
  <c r="CO16" i="1" s="1"/>
  <c r="CK17" i="1"/>
  <c r="CO17" i="1" s="1"/>
  <c r="CK18" i="1"/>
  <c r="CO18" i="1" s="1"/>
  <c r="CK19" i="1"/>
  <c r="CO19" i="1" s="1"/>
  <c r="CK20" i="1"/>
  <c r="CO20" i="1" s="1"/>
  <c r="CK21" i="1"/>
  <c r="CO21" i="1" s="1"/>
  <c r="CK22" i="1"/>
  <c r="CO22" i="1" s="1"/>
  <c r="CK23" i="1"/>
  <c r="CO23" i="1" s="1"/>
  <c r="CK24" i="1"/>
  <c r="CO24" i="1" s="1"/>
  <c r="CK25" i="1"/>
  <c r="CO25" i="1" s="1"/>
  <c r="CK26" i="1"/>
  <c r="CO26" i="1" s="1"/>
  <c r="CK27" i="1"/>
  <c r="CO27" i="1" s="1"/>
  <c r="CK28" i="1"/>
  <c r="CO28" i="1" s="1"/>
  <c r="CK29" i="1"/>
  <c r="CO29" i="1" s="1"/>
  <c r="CK30" i="1"/>
  <c r="CO30" i="1" s="1"/>
  <c r="CK31" i="1"/>
  <c r="CO31" i="1" s="1"/>
  <c r="CK32" i="1"/>
  <c r="CO32" i="1" s="1"/>
  <c r="CK33" i="1"/>
  <c r="CO33" i="1" s="1"/>
  <c r="CK34" i="1"/>
  <c r="CO34" i="1" s="1"/>
  <c r="CK35" i="1"/>
  <c r="CO35" i="1" s="1"/>
  <c r="CK36" i="1"/>
  <c r="CO36" i="1" s="1"/>
  <c r="CK37" i="1"/>
  <c r="CO37" i="1" s="1"/>
  <c r="CK38" i="1"/>
  <c r="CO38" i="1" s="1"/>
  <c r="CK39" i="1"/>
  <c r="CO39" i="1" s="1"/>
  <c r="CK40" i="1"/>
  <c r="CO40" i="1" s="1"/>
  <c r="CK41" i="1"/>
  <c r="CO41" i="1" s="1"/>
  <c r="CK42" i="1"/>
  <c r="CO42" i="1" s="1"/>
  <c r="CK43" i="1"/>
  <c r="CO43" i="1" s="1"/>
  <c r="CK44" i="1"/>
  <c r="CO44" i="1" s="1"/>
  <c r="CK45" i="1"/>
  <c r="CO45" i="1" s="1"/>
  <c r="CK46" i="1"/>
  <c r="CO46" i="1" s="1"/>
  <c r="CK47" i="1"/>
  <c r="CO47" i="1" s="1"/>
  <c r="CK48" i="1"/>
  <c r="CO48" i="1" s="1"/>
  <c r="CK49" i="1"/>
  <c r="CO49" i="1" s="1"/>
  <c r="CK50" i="1"/>
  <c r="CO50" i="1" s="1"/>
  <c r="CK51" i="1"/>
  <c r="CO51" i="1" s="1"/>
  <c r="CK52" i="1"/>
  <c r="CO52" i="1" s="1"/>
  <c r="CK53" i="1"/>
  <c r="CO53" i="1" s="1"/>
  <c r="CK54" i="1"/>
  <c r="CO54" i="1" s="1"/>
  <c r="CK55" i="1"/>
  <c r="CO55" i="1" s="1"/>
  <c r="CK56" i="1"/>
  <c r="CO56" i="1" s="1"/>
  <c r="CK57" i="1"/>
  <c r="CO57" i="1" s="1"/>
  <c r="CK58" i="1"/>
  <c r="CO58" i="1" s="1"/>
  <c r="CK59" i="1"/>
  <c r="CO59" i="1" s="1"/>
  <c r="CK60" i="1"/>
  <c r="CO60" i="1" s="1"/>
  <c r="CK61" i="1"/>
  <c r="CO61" i="1" s="1"/>
  <c r="CK62" i="1"/>
  <c r="CO62" i="1" s="1"/>
  <c r="CK63" i="1"/>
  <c r="CO63" i="1" s="1"/>
  <c r="CK64" i="1"/>
  <c r="CO64" i="1" s="1"/>
  <c r="CK65" i="1"/>
  <c r="CO65" i="1" s="1"/>
  <c r="CK66" i="1"/>
  <c r="CO66" i="1" s="1"/>
  <c r="CK67" i="1"/>
  <c r="CO67" i="1" s="1"/>
  <c r="CK68" i="1"/>
  <c r="CO68" i="1" s="1"/>
  <c r="CK69" i="1"/>
  <c r="CO69" i="1" s="1"/>
  <c r="CK70" i="1"/>
  <c r="CO70" i="1" s="1"/>
  <c r="CK71" i="1"/>
  <c r="CO71" i="1" s="1"/>
  <c r="CK72" i="1"/>
  <c r="CO72" i="1" s="1"/>
  <c r="CK73" i="1"/>
  <c r="CO73" i="1" s="1"/>
  <c r="CK74" i="1"/>
  <c r="CO74" i="1" s="1"/>
  <c r="CK75" i="1"/>
  <c r="CO75" i="1" s="1"/>
  <c r="CK76" i="1"/>
  <c r="CO76" i="1" s="1"/>
  <c r="CK77" i="1"/>
  <c r="CO77" i="1" s="1"/>
  <c r="CK78" i="1"/>
  <c r="CO78" i="1" s="1"/>
  <c r="CK79" i="1"/>
  <c r="CO79" i="1" s="1"/>
  <c r="CK80" i="1"/>
  <c r="CO80" i="1" s="1"/>
  <c r="CK81" i="1"/>
  <c r="CO81" i="1" s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N8" i="1"/>
  <c r="CL8" i="1"/>
  <c r="CK8" i="1"/>
  <c r="CJ8" i="1"/>
  <c r="AJ119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8" i="1"/>
  <c r="D126" i="1"/>
  <c r="B126" i="1"/>
  <c r="B125" i="1"/>
  <c r="D125" i="1"/>
  <c r="AF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127" i="1"/>
  <c r="AJ128" i="1"/>
  <c r="AJ129" i="1"/>
  <c r="AJ130" i="1"/>
  <c r="AJ13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R42" i="1"/>
  <c r="DS42" i="1"/>
  <c r="DT42" i="1"/>
  <c r="DU42" i="1"/>
  <c r="DQ42" i="1"/>
  <c r="DV42" i="1"/>
  <c r="DY9" i="1"/>
  <c r="DY10" i="1"/>
  <c r="DY11" i="1"/>
  <c r="DY12" i="1"/>
  <c r="DY13" i="1"/>
  <c r="DY14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R11" i="1"/>
  <c r="DS11" i="1"/>
  <c r="DT11" i="1"/>
  <c r="DU11" i="1"/>
  <c r="DQ11" i="1"/>
  <c r="DV11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R12" i="1"/>
  <c r="DS12" i="1"/>
  <c r="DT12" i="1"/>
  <c r="DU12" i="1"/>
  <c r="DQ12" i="1"/>
  <c r="DV12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R13" i="1"/>
  <c r="DS13" i="1"/>
  <c r="DT13" i="1"/>
  <c r="DU13" i="1"/>
  <c r="DQ13" i="1"/>
  <c r="DV13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R14" i="1"/>
  <c r="DS14" i="1"/>
  <c r="DT14" i="1"/>
  <c r="DU14" i="1"/>
  <c r="DQ14" i="1"/>
  <c r="DV1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BQ65" i="1"/>
  <c r="BR65" i="1"/>
  <c r="BS65" i="1"/>
  <c r="BT65" i="1"/>
  <c r="BU65" i="1"/>
  <c r="BV65" i="1"/>
  <c r="BW65" i="1"/>
  <c r="BX65" i="1"/>
  <c r="BY65" i="1"/>
  <c r="BZ65" i="1"/>
  <c r="CA65" i="1"/>
  <c r="CF65" i="1"/>
  <c r="CB65" i="1"/>
  <c r="CC65" i="1"/>
  <c r="CD65" i="1"/>
  <c r="CE65" i="1"/>
  <c r="CG65" i="1"/>
  <c r="BQ66" i="1"/>
  <c r="BR66" i="1"/>
  <c r="BS66" i="1"/>
  <c r="BT66" i="1"/>
  <c r="BU66" i="1"/>
  <c r="BV66" i="1"/>
  <c r="BW66" i="1"/>
  <c r="BX66" i="1"/>
  <c r="BY66" i="1"/>
  <c r="BZ66" i="1"/>
  <c r="CA66" i="1"/>
  <c r="CF66" i="1"/>
  <c r="CB66" i="1"/>
  <c r="CC66" i="1"/>
  <c r="CD66" i="1"/>
  <c r="CE66" i="1"/>
  <c r="CG66" i="1"/>
  <c r="BQ67" i="1"/>
  <c r="BR67" i="1"/>
  <c r="BS67" i="1"/>
  <c r="BT67" i="1"/>
  <c r="BU67" i="1"/>
  <c r="BV67" i="1"/>
  <c r="BW67" i="1"/>
  <c r="BX67" i="1"/>
  <c r="BY67" i="1"/>
  <c r="BZ67" i="1"/>
  <c r="CA67" i="1"/>
  <c r="CF67" i="1"/>
  <c r="CB67" i="1"/>
  <c r="CC67" i="1"/>
  <c r="CD67" i="1"/>
  <c r="CE67" i="1"/>
  <c r="CG67" i="1"/>
  <c r="BQ68" i="1"/>
  <c r="BR68" i="1"/>
  <c r="BS68" i="1"/>
  <c r="BT68" i="1"/>
  <c r="BU68" i="1"/>
  <c r="BV68" i="1"/>
  <c r="BW68" i="1"/>
  <c r="BX68" i="1"/>
  <c r="BY68" i="1"/>
  <c r="BZ68" i="1"/>
  <c r="CA68" i="1"/>
  <c r="CF68" i="1"/>
  <c r="CB68" i="1"/>
  <c r="CC68" i="1"/>
  <c r="CD68" i="1"/>
  <c r="CE68" i="1"/>
  <c r="CG68" i="1"/>
  <c r="BQ69" i="1"/>
  <c r="BR69" i="1"/>
  <c r="BS69" i="1"/>
  <c r="BT69" i="1"/>
  <c r="BU69" i="1"/>
  <c r="BV69" i="1"/>
  <c r="BW69" i="1"/>
  <c r="BX69" i="1"/>
  <c r="BY69" i="1"/>
  <c r="BZ69" i="1"/>
  <c r="CA69" i="1"/>
  <c r="CF69" i="1"/>
  <c r="CB69" i="1"/>
  <c r="CC69" i="1"/>
  <c r="CD69" i="1"/>
  <c r="CE69" i="1"/>
  <c r="CG69" i="1"/>
  <c r="BQ70" i="1"/>
  <c r="BR70" i="1"/>
  <c r="BS70" i="1"/>
  <c r="BT70" i="1"/>
  <c r="BU70" i="1"/>
  <c r="BV70" i="1"/>
  <c r="BW70" i="1"/>
  <c r="BX70" i="1"/>
  <c r="BY70" i="1"/>
  <c r="BZ70" i="1"/>
  <c r="CA70" i="1"/>
  <c r="CF70" i="1"/>
  <c r="CB70" i="1"/>
  <c r="CC70" i="1"/>
  <c r="CD70" i="1"/>
  <c r="CE70" i="1"/>
  <c r="CG70" i="1"/>
  <c r="BQ71" i="1"/>
  <c r="BR71" i="1"/>
  <c r="BS71" i="1"/>
  <c r="BT71" i="1"/>
  <c r="BU71" i="1"/>
  <c r="BV71" i="1"/>
  <c r="BW71" i="1"/>
  <c r="BX71" i="1"/>
  <c r="BY71" i="1"/>
  <c r="BZ71" i="1"/>
  <c r="CA71" i="1"/>
  <c r="CF71" i="1"/>
  <c r="CB71" i="1"/>
  <c r="CC71" i="1"/>
  <c r="CD71" i="1"/>
  <c r="CE71" i="1"/>
  <c r="CG71" i="1"/>
  <c r="BQ72" i="1"/>
  <c r="BR72" i="1"/>
  <c r="BS72" i="1"/>
  <c r="BT72" i="1"/>
  <c r="BU72" i="1"/>
  <c r="BV72" i="1"/>
  <c r="BW72" i="1"/>
  <c r="BX72" i="1"/>
  <c r="BY72" i="1"/>
  <c r="BZ72" i="1"/>
  <c r="CA72" i="1"/>
  <c r="CF72" i="1"/>
  <c r="CB72" i="1"/>
  <c r="CC72" i="1"/>
  <c r="CD72" i="1"/>
  <c r="CE72" i="1"/>
  <c r="CG72" i="1"/>
  <c r="BQ73" i="1"/>
  <c r="BR73" i="1"/>
  <c r="BS73" i="1"/>
  <c r="BT73" i="1"/>
  <c r="BU73" i="1"/>
  <c r="BV73" i="1"/>
  <c r="BW73" i="1"/>
  <c r="BX73" i="1"/>
  <c r="BY73" i="1"/>
  <c r="BZ73" i="1"/>
  <c r="CA73" i="1"/>
  <c r="CF73" i="1"/>
  <c r="CB73" i="1"/>
  <c r="CC73" i="1"/>
  <c r="CD73" i="1"/>
  <c r="CE73" i="1"/>
  <c r="CG73" i="1"/>
  <c r="BQ74" i="1"/>
  <c r="BR74" i="1"/>
  <c r="BS74" i="1"/>
  <c r="BT74" i="1"/>
  <c r="BU74" i="1"/>
  <c r="BV74" i="1"/>
  <c r="BW74" i="1"/>
  <c r="BX74" i="1"/>
  <c r="BY74" i="1"/>
  <c r="BZ74" i="1"/>
  <c r="CA74" i="1"/>
  <c r="CF74" i="1"/>
  <c r="CB74" i="1"/>
  <c r="CC74" i="1"/>
  <c r="CD74" i="1"/>
  <c r="CE74" i="1"/>
  <c r="CG74" i="1"/>
  <c r="BQ75" i="1"/>
  <c r="BR75" i="1"/>
  <c r="BS75" i="1"/>
  <c r="BT75" i="1"/>
  <c r="BU75" i="1"/>
  <c r="BV75" i="1"/>
  <c r="BW75" i="1"/>
  <c r="BX75" i="1"/>
  <c r="BY75" i="1"/>
  <c r="BZ75" i="1"/>
  <c r="CA75" i="1"/>
  <c r="CF75" i="1"/>
  <c r="CB75" i="1"/>
  <c r="CC75" i="1"/>
  <c r="CD75" i="1"/>
  <c r="CE75" i="1"/>
  <c r="CG75" i="1"/>
  <c r="BQ76" i="1"/>
  <c r="BR76" i="1"/>
  <c r="BS76" i="1"/>
  <c r="BT76" i="1"/>
  <c r="BU76" i="1"/>
  <c r="BV76" i="1"/>
  <c r="BW76" i="1"/>
  <c r="BX76" i="1"/>
  <c r="BY76" i="1"/>
  <c r="BZ76" i="1"/>
  <c r="CA76" i="1"/>
  <c r="CF76" i="1"/>
  <c r="CB76" i="1"/>
  <c r="CC76" i="1"/>
  <c r="CD76" i="1"/>
  <c r="CE76" i="1"/>
  <c r="CG76" i="1"/>
  <c r="BQ77" i="1"/>
  <c r="BR77" i="1"/>
  <c r="BS77" i="1"/>
  <c r="BT77" i="1"/>
  <c r="BU77" i="1"/>
  <c r="BV77" i="1"/>
  <c r="BW77" i="1"/>
  <c r="BX77" i="1"/>
  <c r="BY77" i="1"/>
  <c r="BZ77" i="1"/>
  <c r="CA77" i="1"/>
  <c r="CF77" i="1"/>
  <c r="CB77" i="1"/>
  <c r="CC77" i="1"/>
  <c r="CD77" i="1"/>
  <c r="CE77" i="1"/>
  <c r="CG77" i="1"/>
  <c r="BQ78" i="1"/>
  <c r="BR78" i="1"/>
  <c r="BS78" i="1"/>
  <c r="BT78" i="1"/>
  <c r="BU78" i="1"/>
  <c r="BV78" i="1"/>
  <c r="BW78" i="1"/>
  <c r="BX78" i="1"/>
  <c r="BY78" i="1"/>
  <c r="BZ78" i="1"/>
  <c r="CA78" i="1"/>
  <c r="CF78" i="1"/>
  <c r="CB78" i="1"/>
  <c r="CC78" i="1"/>
  <c r="CD78" i="1"/>
  <c r="CE78" i="1"/>
  <c r="CG78" i="1"/>
  <c r="BQ79" i="1"/>
  <c r="BR79" i="1"/>
  <c r="BS79" i="1"/>
  <c r="BT79" i="1"/>
  <c r="BU79" i="1"/>
  <c r="BV79" i="1"/>
  <c r="BW79" i="1"/>
  <c r="BX79" i="1"/>
  <c r="BY79" i="1"/>
  <c r="BZ79" i="1"/>
  <c r="CA79" i="1"/>
  <c r="CF79" i="1"/>
  <c r="CB79" i="1"/>
  <c r="CC79" i="1"/>
  <c r="CD79" i="1"/>
  <c r="CE79" i="1"/>
  <c r="CG79" i="1"/>
  <c r="BQ80" i="1"/>
  <c r="BR80" i="1"/>
  <c r="BS80" i="1"/>
  <c r="BT80" i="1"/>
  <c r="BU80" i="1"/>
  <c r="BV80" i="1"/>
  <c r="BW80" i="1"/>
  <c r="BX80" i="1"/>
  <c r="BY80" i="1"/>
  <c r="BZ80" i="1"/>
  <c r="CA80" i="1"/>
  <c r="CF80" i="1"/>
  <c r="CB80" i="1"/>
  <c r="CC80" i="1"/>
  <c r="CD80" i="1"/>
  <c r="CE80" i="1"/>
  <c r="CG80" i="1"/>
  <c r="BQ81" i="1"/>
  <c r="BR81" i="1"/>
  <c r="BS81" i="1"/>
  <c r="BT81" i="1"/>
  <c r="BU81" i="1"/>
  <c r="BV81" i="1"/>
  <c r="BW81" i="1"/>
  <c r="BX81" i="1"/>
  <c r="BY81" i="1"/>
  <c r="BZ81" i="1"/>
  <c r="CA81" i="1"/>
  <c r="CF81" i="1"/>
  <c r="CB81" i="1"/>
  <c r="CC81" i="1"/>
  <c r="CD81" i="1"/>
  <c r="CE81" i="1"/>
  <c r="CG81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DY42" i="1"/>
  <c r="DY8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H8" i="1"/>
  <c r="AD8" i="1"/>
  <c r="AH9" i="1"/>
  <c r="AD9" i="1"/>
  <c r="AH10" i="1"/>
  <c r="AD10" i="1"/>
  <c r="AH11" i="1"/>
  <c r="AD11" i="1"/>
  <c r="AH12" i="1"/>
  <c r="AD12" i="1"/>
  <c r="AH13" i="1"/>
  <c r="AD13" i="1"/>
  <c r="AH14" i="1"/>
  <c r="AD14" i="1"/>
  <c r="AH15" i="1"/>
  <c r="AD15" i="1"/>
  <c r="AH16" i="1"/>
  <c r="AD16" i="1"/>
  <c r="AH17" i="1"/>
  <c r="AD17" i="1"/>
  <c r="AH18" i="1"/>
  <c r="AD18" i="1"/>
  <c r="AH19" i="1"/>
  <c r="AD19" i="1"/>
  <c r="AH20" i="1"/>
  <c r="AD20" i="1"/>
  <c r="AH21" i="1"/>
  <c r="AD21" i="1"/>
  <c r="AH22" i="1"/>
  <c r="AD22" i="1"/>
  <c r="AH23" i="1"/>
  <c r="AD23" i="1"/>
  <c r="AH24" i="1"/>
  <c r="AD24" i="1"/>
  <c r="AH25" i="1"/>
  <c r="AD25" i="1"/>
  <c r="AH26" i="1"/>
  <c r="AD26" i="1"/>
  <c r="AH27" i="1"/>
  <c r="AD27" i="1"/>
  <c r="AH28" i="1"/>
  <c r="AD28" i="1"/>
  <c r="AH29" i="1"/>
  <c r="AD29" i="1"/>
  <c r="AH30" i="1"/>
  <c r="AD30" i="1"/>
  <c r="AH31" i="1"/>
  <c r="AD31" i="1"/>
  <c r="AH32" i="1"/>
  <c r="AD32" i="1"/>
  <c r="AH33" i="1"/>
  <c r="AD33" i="1"/>
  <c r="AH34" i="1"/>
  <c r="AD34" i="1"/>
  <c r="AH35" i="1"/>
  <c r="AD35" i="1"/>
  <c r="AH36" i="1"/>
  <c r="AD36" i="1"/>
  <c r="AH37" i="1"/>
  <c r="AD37" i="1"/>
  <c r="AH38" i="1"/>
  <c r="AD38" i="1"/>
  <c r="AH39" i="1"/>
  <c r="AD39" i="1"/>
  <c r="AH40" i="1"/>
  <c r="AD40" i="1"/>
  <c r="AH41" i="1"/>
  <c r="AD41" i="1"/>
  <c r="AH42" i="1"/>
  <c r="AD42" i="1"/>
  <c r="AH43" i="1"/>
  <c r="AD43" i="1"/>
  <c r="AH44" i="1"/>
  <c r="AD44" i="1"/>
  <c r="AH45" i="1"/>
  <c r="AD45" i="1"/>
  <c r="AH46" i="1"/>
  <c r="AD46" i="1"/>
  <c r="AH47" i="1"/>
  <c r="AD47" i="1"/>
  <c r="AH48" i="1"/>
  <c r="AD48" i="1"/>
  <c r="AH49" i="1"/>
  <c r="AD49" i="1"/>
  <c r="AH50" i="1"/>
  <c r="AD50" i="1"/>
  <c r="AH51" i="1"/>
  <c r="AD51" i="1"/>
  <c r="AH52" i="1"/>
  <c r="AD52" i="1"/>
  <c r="AH53" i="1"/>
  <c r="AD53" i="1"/>
  <c r="AH54" i="1"/>
  <c r="AD54" i="1"/>
  <c r="AH55" i="1"/>
  <c r="AD55" i="1"/>
  <c r="AH56" i="1"/>
  <c r="AD56" i="1"/>
  <c r="AH57" i="1"/>
  <c r="AD57" i="1"/>
  <c r="AH58" i="1"/>
  <c r="AD58" i="1"/>
  <c r="AH59" i="1"/>
  <c r="AD59" i="1"/>
  <c r="AH60" i="1"/>
  <c r="AD60" i="1"/>
  <c r="AH61" i="1"/>
  <c r="AD61" i="1"/>
  <c r="AH62" i="1"/>
  <c r="AD62" i="1"/>
  <c r="AH63" i="1"/>
  <c r="AD63" i="1"/>
  <c r="AH64" i="1"/>
  <c r="AD64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R8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8" i="1"/>
  <c r="BR64" i="1"/>
  <c r="BS64" i="1"/>
  <c r="BT64" i="1"/>
  <c r="BU64" i="1"/>
  <c r="BV64" i="1"/>
  <c r="BW64" i="1"/>
  <c r="BX64" i="1"/>
  <c r="BY64" i="1"/>
  <c r="BZ64" i="1"/>
  <c r="CA64" i="1"/>
  <c r="CC64" i="1"/>
  <c r="CF64" i="1"/>
  <c r="CB64" i="1"/>
  <c r="CG64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Q8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F8" i="1"/>
  <c r="CB8" i="1"/>
  <c r="CF9" i="1"/>
  <c r="CB9" i="1"/>
  <c r="CF10" i="1"/>
  <c r="CB10" i="1"/>
  <c r="CF11" i="1"/>
  <c r="CB11" i="1"/>
  <c r="CF12" i="1"/>
  <c r="CB12" i="1"/>
  <c r="CF13" i="1"/>
  <c r="CB13" i="1"/>
  <c r="CF14" i="1"/>
  <c r="CB14" i="1"/>
  <c r="CF15" i="1"/>
  <c r="CB15" i="1"/>
  <c r="CF16" i="1"/>
  <c r="CB16" i="1"/>
  <c r="CF17" i="1"/>
  <c r="CB17" i="1"/>
  <c r="CF18" i="1"/>
  <c r="CB18" i="1"/>
  <c r="CF19" i="1"/>
  <c r="CB19" i="1"/>
  <c r="CF20" i="1"/>
  <c r="CB20" i="1"/>
  <c r="CF21" i="1"/>
  <c r="CB21" i="1"/>
  <c r="CF22" i="1"/>
  <c r="CB22" i="1"/>
  <c r="CF23" i="1"/>
  <c r="CB23" i="1"/>
  <c r="CF24" i="1"/>
  <c r="CB24" i="1"/>
  <c r="CF25" i="1"/>
  <c r="CB25" i="1"/>
  <c r="CF26" i="1"/>
  <c r="CB26" i="1"/>
  <c r="CF27" i="1"/>
  <c r="CB27" i="1"/>
  <c r="CF28" i="1"/>
  <c r="CB28" i="1"/>
  <c r="CF29" i="1"/>
  <c r="CB29" i="1"/>
  <c r="CF30" i="1"/>
  <c r="CB30" i="1"/>
  <c r="CF31" i="1"/>
  <c r="CB31" i="1"/>
  <c r="CF32" i="1"/>
  <c r="CB32" i="1"/>
  <c r="CF33" i="1"/>
  <c r="CB33" i="1"/>
  <c r="CF34" i="1"/>
  <c r="CB34" i="1"/>
  <c r="CF35" i="1"/>
  <c r="CB35" i="1"/>
  <c r="CF36" i="1"/>
  <c r="CB36" i="1"/>
  <c r="CF37" i="1"/>
  <c r="CB37" i="1"/>
  <c r="CF38" i="1"/>
  <c r="CB38" i="1"/>
  <c r="CF39" i="1"/>
  <c r="CB39" i="1"/>
  <c r="CF40" i="1"/>
  <c r="CB40" i="1"/>
  <c r="CF41" i="1"/>
  <c r="CB41" i="1"/>
  <c r="CF42" i="1"/>
  <c r="CB42" i="1"/>
  <c r="CF43" i="1"/>
  <c r="CB43" i="1"/>
  <c r="CF44" i="1"/>
  <c r="CB44" i="1"/>
  <c r="CF45" i="1"/>
  <c r="CB45" i="1"/>
  <c r="CF46" i="1"/>
  <c r="CB46" i="1"/>
  <c r="CF47" i="1"/>
  <c r="CB47" i="1"/>
  <c r="CF48" i="1"/>
  <c r="CB48" i="1"/>
  <c r="CF49" i="1"/>
  <c r="CB49" i="1"/>
  <c r="CF50" i="1"/>
  <c r="CB50" i="1"/>
  <c r="CF51" i="1"/>
  <c r="CB51" i="1"/>
  <c r="CF52" i="1"/>
  <c r="CB52" i="1"/>
  <c r="CF53" i="1"/>
  <c r="CB53" i="1"/>
  <c r="CF54" i="1"/>
  <c r="CB54" i="1"/>
  <c r="CF55" i="1"/>
  <c r="CB55" i="1"/>
  <c r="CF56" i="1"/>
  <c r="CB56" i="1"/>
  <c r="CF57" i="1"/>
  <c r="CB57" i="1"/>
  <c r="CF58" i="1"/>
  <c r="CB58" i="1"/>
  <c r="CF59" i="1"/>
  <c r="CB59" i="1"/>
  <c r="CF60" i="1"/>
  <c r="CB60" i="1"/>
  <c r="CF61" i="1"/>
  <c r="CB61" i="1"/>
  <c r="CF62" i="1"/>
  <c r="CB62" i="1"/>
  <c r="CF63" i="1"/>
  <c r="CB63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E8" i="1"/>
  <c r="DE9" i="1"/>
  <c r="DF9" i="1"/>
  <c r="DG9" i="1"/>
  <c r="DH9" i="1"/>
  <c r="DI9" i="1"/>
  <c r="DJ9" i="1"/>
  <c r="DK9" i="1"/>
  <c r="DL9" i="1"/>
  <c r="DM9" i="1"/>
  <c r="DN9" i="1"/>
  <c r="DO9" i="1"/>
  <c r="DP9" i="1"/>
  <c r="DR9" i="1"/>
  <c r="DS9" i="1"/>
  <c r="DT9" i="1"/>
  <c r="DU9" i="1"/>
  <c r="DQ9" i="1"/>
  <c r="DV9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R10" i="1"/>
  <c r="DS10" i="1"/>
  <c r="DT10" i="1"/>
  <c r="DU10" i="1"/>
  <c r="DQ10" i="1"/>
  <c r="DV10" i="1"/>
  <c r="DU8" i="1"/>
  <c r="DT8" i="1"/>
  <c r="DS8" i="1"/>
  <c r="DV8" i="1"/>
  <c r="DR8" i="1"/>
  <c r="DP8" i="1"/>
  <c r="DQ8" i="1"/>
  <c r="DO8" i="1"/>
  <c r="DN8" i="1"/>
  <c r="DM8" i="1"/>
  <c r="DL8" i="1"/>
  <c r="DK8" i="1"/>
  <c r="DJ8" i="1"/>
  <c r="DI8" i="1"/>
  <c r="DH8" i="1"/>
  <c r="DG8" i="1"/>
  <c r="DF8" i="1"/>
  <c r="DE8" i="1"/>
  <c r="AF65" i="1"/>
  <c r="AI65" i="1"/>
  <c r="AF66" i="1"/>
  <c r="AI66" i="1"/>
  <c r="AF67" i="1"/>
  <c r="AI67" i="1"/>
  <c r="AF68" i="1"/>
  <c r="AI68" i="1"/>
  <c r="AF69" i="1"/>
  <c r="AI69" i="1"/>
  <c r="AF70" i="1"/>
  <c r="AI70" i="1"/>
  <c r="AF71" i="1"/>
  <c r="AI71" i="1"/>
  <c r="AF72" i="1"/>
  <c r="AI72" i="1"/>
  <c r="AF73" i="1"/>
  <c r="AI73" i="1"/>
  <c r="AF74" i="1"/>
  <c r="AI74" i="1"/>
  <c r="AF75" i="1"/>
  <c r="AI75" i="1"/>
  <c r="AF76" i="1"/>
  <c r="AI76" i="1"/>
  <c r="AF77" i="1"/>
  <c r="AI77" i="1"/>
  <c r="AF78" i="1"/>
  <c r="AI78" i="1"/>
  <c r="AF79" i="1"/>
  <c r="AI79" i="1"/>
  <c r="AF80" i="1"/>
  <c r="AI80" i="1"/>
  <c r="AF81" i="1"/>
  <c r="AI81" i="1"/>
  <c r="AF82" i="1"/>
  <c r="AI82" i="1"/>
  <c r="AF83" i="1"/>
  <c r="AI83" i="1"/>
  <c r="AF84" i="1"/>
  <c r="AI84" i="1"/>
  <c r="AF85" i="1"/>
  <c r="AI85" i="1"/>
  <c r="AF86" i="1"/>
  <c r="AI86" i="1"/>
  <c r="AF87" i="1"/>
  <c r="AI87" i="1"/>
  <c r="AF88" i="1"/>
  <c r="AI88" i="1"/>
  <c r="AF89" i="1"/>
  <c r="AI89" i="1"/>
  <c r="AF90" i="1"/>
  <c r="AI90" i="1"/>
  <c r="AF91" i="1"/>
  <c r="AI91" i="1"/>
  <c r="AF92" i="1"/>
  <c r="AI92" i="1"/>
  <c r="AF93" i="1"/>
  <c r="AI93" i="1"/>
  <c r="AF94" i="1"/>
  <c r="AI94" i="1"/>
  <c r="AF95" i="1"/>
  <c r="AI95" i="1"/>
  <c r="AF96" i="1"/>
  <c r="AI96" i="1"/>
  <c r="AF97" i="1"/>
  <c r="AI97" i="1"/>
  <c r="AF98" i="1"/>
  <c r="AI98" i="1"/>
  <c r="AF99" i="1"/>
  <c r="AI99" i="1"/>
  <c r="AF100" i="1"/>
  <c r="AI100" i="1"/>
  <c r="AF101" i="1"/>
  <c r="AI101" i="1"/>
  <c r="AF102" i="1"/>
  <c r="AI102" i="1"/>
  <c r="AF103" i="1"/>
  <c r="AI103" i="1"/>
  <c r="AF104" i="1"/>
  <c r="AI104" i="1"/>
  <c r="AF105" i="1"/>
  <c r="AI105" i="1"/>
  <c r="AF106" i="1"/>
  <c r="AI106" i="1"/>
  <c r="AF107" i="1"/>
  <c r="AI107" i="1"/>
  <c r="AF108" i="1"/>
  <c r="AI108" i="1"/>
  <c r="AF109" i="1"/>
  <c r="AI109" i="1"/>
  <c r="AF110" i="1"/>
  <c r="AI110" i="1"/>
  <c r="AF111" i="1"/>
  <c r="AI111" i="1"/>
  <c r="AF112" i="1"/>
  <c r="AI112" i="1"/>
  <c r="AF113" i="1"/>
  <c r="AI113" i="1"/>
  <c r="AF114" i="1"/>
  <c r="AI114" i="1"/>
  <c r="AF115" i="1"/>
  <c r="AI115" i="1"/>
  <c r="AF116" i="1"/>
  <c r="AI116" i="1"/>
  <c r="AF117" i="1"/>
  <c r="AI117" i="1"/>
  <c r="AF118" i="1"/>
  <c r="AI118" i="1"/>
  <c r="AF119" i="1"/>
  <c r="AI119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H65" i="1"/>
  <c r="AD65" i="1"/>
  <c r="AH66" i="1"/>
  <c r="AD66" i="1"/>
  <c r="AH67" i="1"/>
  <c r="AD67" i="1"/>
  <c r="AH68" i="1"/>
  <c r="AD68" i="1"/>
  <c r="AH69" i="1"/>
  <c r="AD69" i="1"/>
  <c r="AH70" i="1"/>
  <c r="AD70" i="1"/>
  <c r="AH71" i="1"/>
  <c r="AD71" i="1"/>
  <c r="AH72" i="1"/>
  <c r="AD72" i="1"/>
  <c r="AH73" i="1"/>
  <c r="AD73" i="1"/>
  <c r="AH74" i="1"/>
  <c r="AD74" i="1"/>
  <c r="AH75" i="1"/>
  <c r="AD75" i="1"/>
  <c r="AH76" i="1"/>
  <c r="AD76" i="1"/>
  <c r="AH77" i="1"/>
  <c r="AD77" i="1"/>
  <c r="AH78" i="1"/>
  <c r="AD78" i="1"/>
  <c r="AH79" i="1"/>
  <c r="AD79" i="1"/>
  <c r="AH80" i="1"/>
  <c r="AD80" i="1"/>
  <c r="AH81" i="1"/>
  <c r="AD81" i="1"/>
  <c r="AH82" i="1"/>
  <c r="AD82" i="1"/>
  <c r="AH83" i="1"/>
  <c r="AD83" i="1"/>
  <c r="AH84" i="1"/>
  <c r="AD84" i="1"/>
  <c r="AH85" i="1"/>
  <c r="AD85" i="1"/>
  <c r="AH86" i="1"/>
  <c r="AD86" i="1"/>
  <c r="AH87" i="1"/>
  <c r="AD87" i="1"/>
  <c r="AH88" i="1"/>
  <c r="AD88" i="1"/>
  <c r="AH89" i="1"/>
  <c r="AD89" i="1"/>
  <c r="AH90" i="1"/>
  <c r="AD90" i="1"/>
  <c r="AH91" i="1"/>
  <c r="AD91" i="1"/>
  <c r="AH92" i="1"/>
  <c r="AD92" i="1"/>
  <c r="AH93" i="1"/>
  <c r="AD93" i="1"/>
  <c r="AH94" i="1"/>
  <c r="AD94" i="1"/>
  <c r="AH95" i="1"/>
  <c r="AD95" i="1"/>
  <c r="AH96" i="1"/>
  <c r="AD96" i="1"/>
  <c r="AH97" i="1"/>
  <c r="AD97" i="1"/>
  <c r="AH98" i="1"/>
  <c r="AD98" i="1"/>
  <c r="AH99" i="1"/>
  <c r="AD99" i="1"/>
  <c r="AH100" i="1"/>
  <c r="AD100" i="1"/>
  <c r="AH101" i="1"/>
  <c r="AD101" i="1"/>
  <c r="AH102" i="1"/>
  <c r="AD102" i="1"/>
  <c r="AH103" i="1"/>
  <c r="AD103" i="1"/>
  <c r="AH104" i="1"/>
  <c r="AD104" i="1"/>
  <c r="AH105" i="1"/>
  <c r="AD105" i="1"/>
  <c r="AH106" i="1"/>
  <c r="AD106" i="1"/>
  <c r="AH107" i="1"/>
  <c r="AD107" i="1"/>
  <c r="AH108" i="1"/>
  <c r="AD108" i="1"/>
  <c r="AH109" i="1"/>
  <c r="AD109" i="1"/>
  <c r="AH110" i="1"/>
  <c r="AD110" i="1"/>
  <c r="AH111" i="1"/>
  <c r="AD111" i="1"/>
  <c r="AH112" i="1"/>
  <c r="AD112" i="1"/>
  <c r="AH113" i="1"/>
  <c r="AD113" i="1"/>
  <c r="AH114" i="1"/>
  <c r="AD114" i="1"/>
  <c r="AH115" i="1"/>
  <c r="AD115" i="1"/>
  <c r="AH116" i="1"/>
  <c r="AD116" i="1"/>
  <c r="AH117" i="1"/>
  <c r="AD117" i="1"/>
  <c r="AH118" i="1"/>
  <c r="AD118" i="1"/>
  <c r="AH119" i="1"/>
  <c r="AD119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BP88" i="1"/>
  <c r="BP89" i="1"/>
  <c r="BP90" i="1"/>
  <c r="BP91" i="1"/>
  <c r="BP92" i="1"/>
  <c r="BP93" i="1"/>
  <c r="BP87" i="1"/>
  <c r="CG87" i="1"/>
  <c r="CG88" i="1"/>
  <c r="CG89" i="1"/>
  <c r="CG90" i="1"/>
  <c r="CG91" i="1"/>
  <c r="CG92" i="1"/>
  <c r="CG93" i="1"/>
  <c r="CE87" i="1"/>
  <c r="CE88" i="1"/>
  <c r="CE89" i="1"/>
  <c r="CE90" i="1"/>
  <c r="CE91" i="1"/>
  <c r="CE92" i="1"/>
  <c r="CE93" i="1"/>
  <c r="CC87" i="1"/>
  <c r="CC88" i="1"/>
  <c r="CC89" i="1"/>
  <c r="CC90" i="1"/>
  <c r="CC91" i="1"/>
  <c r="CC92" i="1"/>
  <c r="CC93" i="1"/>
  <c r="CB87" i="1"/>
  <c r="CB88" i="1"/>
  <c r="CB89" i="1"/>
  <c r="CB90" i="1"/>
  <c r="CB91" i="1"/>
  <c r="CB92" i="1"/>
  <c r="CB93" i="1"/>
  <c r="CF87" i="1"/>
  <c r="CF88" i="1"/>
  <c r="CF89" i="1"/>
  <c r="CF90" i="1"/>
  <c r="CF91" i="1"/>
  <c r="CF92" i="1"/>
  <c r="CF93" i="1"/>
  <c r="CA87" i="1"/>
  <c r="CA88" i="1"/>
  <c r="CA89" i="1"/>
  <c r="CA90" i="1"/>
  <c r="CA91" i="1"/>
  <c r="CA92" i="1"/>
  <c r="CA93" i="1"/>
  <c r="BZ87" i="1"/>
  <c r="BZ88" i="1"/>
  <c r="BZ89" i="1"/>
  <c r="BZ90" i="1"/>
  <c r="BZ91" i="1"/>
  <c r="BZ92" i="1"/>
  <c r="BZ93" i="1"/>
  <c r="BX87" i="1"/>
  <c r="BX88" i="1"/>
  <c r="BX89" i="1"/>
  <c r="BX90" i="1"/>
  <c r="BX91" i="1"/>
  <c r="BX92" i="1"/>
  <c r="BX93" i="1"/>
  <c r="BW87" i="1"/>
  <c r="BW88" i="1"/>
  <c r="BW89" i="1"/>
  <c r="BW90" i="1"/>
  <c r="BW91" i="1"/>
  <c r="BW92" i="1"/>
  <c r="BW93" i="1"/>
  <c r="BV87" i="1"/>
  <c r="BV88" i="1"/>
  <c r="BV89" i="1"/>
  <c r="BV90" i="1"/>
  <c r="BV91" i="1"/>
  <c r="BV92" i="1"/>
  <c r="BV93" i="1"/>
  <c r="BU87" i="1"/>
  <c r="BU88" i="1"/>
  <c r="BU89" i="1"/>
  <c r="BU90" i="1"/>
  <c r="BU91" i="1"/>
  <c r="BU92" i="1"/>
  <c r="BU93" i="1"/>
  <c r="BT87" i="1"/>
  <c r="BT88" i="1"/>
  <c r="BT89" i="1"/>
  <c r="BT90" i="1"/>
  <c r="BT91" i="1"/>
  <c r="BT92" i="1"/>
  <c r="BT93" i="1"/>
  <c r="BS87" i="1"/>
  <c r="BS88" i="1"/>
  <c r="BS89" i="1"/>
  <c r="BS90" i="1"/>
  <c r="BS91" i="1"/>
  <c r="BS92" i="1"/>
  <c r="BS93" i="1"/>
  <c r="BQ87" i="1"/>
  <c r="BQ88" i="1"/>
  <c r="BQ89" i="1"/>
  <c r="BQ90" i="1"/>
  <c r="BQ91" i="1"/>
  <c r="BQ92" i="1"/>
  <c r="BQ93" i="1"/>
  <c r="BR87" i="1"/>
  <c r="BR88" i="1"/>
  <c r="BR89" i="1"/>
  <c r="BR90" i="1"/>
  <c r="BR91" i="1"/>
  <c r="BR92" i="1"/>
  <c r="BR93" i="1"/>
  <c r="CD87" i="1"/>
  <c r="CD88" i="1"/>
  <c r="CD89" i="1"/>
  <c r="CD90" i="1"/>
  <c r="CD91" i="1"/>
  <c r="CD92" i="1"/>
  <c r="CD93" i="1"/>
  <c r="CI87" i="1"/>
  <c r="CI88" i="1"/>
  <c r="CI89" i="1"/>
  <c r="CI90" i="1"/>
  <c r="CI91" i="1"/>
  <c r="CI92" i="1"/>
  <c r="CI93" i="1"/>
  <c r="AJ125" i="1"/>
  <c r="AJ126" i="1"/>
  <c r="R125" i="1"/>
  <c r="R126" i="1"/>
  <c r="R127" i="1"/>
  <c r="R128" i="1"/>
  <c r="R129" i="1"/>
  <c r="R130" i="1"/>
  <c r="R131" i="1"/>
  <c r="S125" i="1"/>
  <c r="S126" i="1"/>
  <c r="S127" i="1"/>
  <c r="S128" i="1"/>
  <c r="S129" i="1"/>
  <c r="S130" i="1"/>
  <c r="S131" i="1"/>
  <c r="BY87" i="1"/>
  <c r="BY88" i="1"/>
  <c r="BY89" i="1"/>
  <c r="BY90" i="1"/>
  <c r="BY91" i="1"/>
  <c r="BY92" i="1"/>
  <c r="BY93" i="1"/>
  <c r="AG125" i="1"/>
  <c r="AG126" i="1"/>
  <c r="AG127" i="1"/>
  <c r="AG128" i="1"/>
  <c r="AG129" i="1"/>
  <c r="AG130" i="1"/>
  <c r="AG131" i="1"/>
  <c r="AF125" i="1"/>
  <c r="AF126" i="1"/>
  <c r="AF127" i="1"/>
  <c r="AF128" i="1"/>
  <c r="AF129" i="1"/>
  <c r="AF130" i="1"/>
  <c r="AF131" i="1"/>
  <c r="AE125" i="1"/>
  <c r="AE126" i="1"/>
  <c r="AE127" i="1"/>
  <c r="AE128" i="1"/>
  <c r="AE129" i="1"/>
  <c r="AE130" i="1"/>
  <c r="AE131" i="1"/>
  <c r="AD125" i="1"/>
  <c r="AD126" i="1"/>
  <c r="AD127" i="1"/>
  <c r="AD128" i="1"/>
  <c r="AD129" i="1"/>
  <c r="AD130" i="1"/>
  <c r="AD131" i="1"/>
  <c r="AH125" i="1"/>
  <c r="AH126" i="1"/>
  <c r="AH127" i="1"/>
  <c r="AH128" i="1"/>
  <c r="AH129" i="1"/>
  <c r="AH130" i="1"/>
  <c r="AH131" i="1"/>
  <c r="AC125" i="1"/>
  <c r="AC126" i="1"/>
  <c r="AC127" i="1"/>
  <c r="AC128" i="1"/>
  <c r="AC129" i="1"/>
  <c r="AC130" i="1"/>
  <c r="AC131" i="1"/>
  <c r="AB125" i="1"/>
  <c r="AB126" i="1"/>
  <c r="AB127" i="1"/>
  <c r="AB128" i="1"/>
  <c r="AB129" i="1"/>
  <c r="AB130" i="1"/>
  <c r="AB131" i="1"/>
  <c r="AA125" i="1"/>
  <c r="AA126" i="1"/>
  <c r="AA127" i="1"/>
  <c r="AA128" i="1"/>
  <c r="AA129" i="1"/>
  <c r="AA130" i="1"/>
  <c r="AA131" i="1"/>
  <c r="Z125" i="1"/>
  <c r="Z126" i="1"/>
  <c r="Z127" i="1"/>
  <c r="Z128" i="1"/>
  <c r="Z129" i="1"/>
  <c r="Z130" i="1"/>
  <c r="Z131" i="1"/>
  <c r="Y125" i="1"/>
  <c r="Y126" i="1"/>
  <c r="Y127" i="1"/>
  <c r="Y128" i="1"/>
  <c r="Y129" i="1"/>
  <c r="Y130" i="1"/>
  <c r="Y131" i="1"/>
  <c r="X125" i="1"/>
  <c r="X126" i="1"/>
  <c r="X127" i="1"/>
  <c r="X128" i="1"/>
  <c r="X129" i="1"/>
  <c r="X130" i="1"/>
  <c r="X131" i="1"/>
  <c r="W125" i="1"/>
  <c r="W126" i="1"/>
  <c r="W127" i="1"/>
  <c r="W128" i="1"/>
  <c r="W129" i="1"/>
  <c r="W130" i="1"/>
  <c r="W131" i="1"/>
  <c r="V125" i="1"/>
  <c r="V126" i="1"/>
  <c r="V127" i="1"/>
  <c r="V128" i="1"/>
  <c r="V129" i="1"/>
  <c r="V130" i="1"/>
  <c r="V131" i="1"/>
  <c r="U125" i="1"/>
  <c r="U126" i="1"/>
  <c r="U127" i="1"/>
  <c r="U128" i="1"/>
  <c r="U129" i="1"/>
  <c r="U130" i="1"/>
  <c r="U131" i="1"/>
  <c r="T125" i="1"/>
  <c r="T126" i="1"/>
  <c r="T127" i="1"/>
  <c r="T128" i="1"/>
  <c r="T129" i="1"/>
  <c r="T130" i="1"/>
  <c r="T131" i="1"/>
  <c r="AK125" i="1"/>
  <c r="AK126" i="1"/>
  <c r="AK127" i="1"/>
  <c r="AK128" i="1"/>
  <c r="AK129" i="1"/>
  <c r="AK130" i="1"/>
  <c r="AK131" i="1"/>
  <c r="CH88" i="1"/>
  <c r="CH89" i="1"/>
  <c r="CH90" i="1"/>
  <c r="CH91" i="1"/>
  <c r="CH92" i="1"/>
  <c r="CH93" i="1"/>
  <c r="CH87" i="1"/>
  <c r="AI125" i="1"/>
  <c r="AI126" i="1"/>
  <c r="AI127" i="1"/>
  <c r="AI128" i="1"/>
  <c r="AI129" i="1"/>
  <c r="AI130" i="1"/>
  <c r="AI131" i="1"/>
  <c r="CJ87" i="1" l="1"/>
  <c r="CJ90" i="1"/>
  <c r="CJ91" i="1"/>
  <c r="CK87" i="1"/>
  <c r="CK90" i="1"/>
  <c r="CK91" i="1"/>
  <c r="CO8" i="1"/>
  <c r="CL87" i="1"/>
  <c r="CL90" i="1"/>
  <c r="CL91" i="1"/>
  <c r="CN87" i="1"/>
  <c r="CN90" i="1"/>
  <c r="CN91" i="1"/>
  <c r="CM87" i="1"/>
  <c r="CM90" i="1"/>
  <c r="CM91" i="1"/>
  <c r="CP87" i="1"/>
  <c r="CP90" i="1"/>
  <c r="CP91" i="1"/>
  <c r="CO87" i="1" l="1"/>
  <c r="CO90" i="1"/>
  <c r="CO91" i="1"/>
</calcChain>
</file>

<file path=xl/sharedStrings.xml><?xml version="1.0" encoding="utf-8"?>
<sst xmlns="http://schemas.openxmlformats.org/spreadsheetml/2006/main" count="199" uniqueCount="68">
  <si>
    <t>ЭИН РЕПРО</t>
  </si>
  <si>
    <t>ЭИН АРЕПРО</t>
  </si>
  <si>
    <t>КОНТРОЛБНАЯ ГРУППА</t>
  </si>
  <si>
    <t>не используется</t>
  </si>
  <si>
    <t>НОВЫЕ ИНДЕКСЫ</t>
  </si>
  <si>
    <t>№</t>
  </si>
  <si>
    <t>ЛИМФ</t>
  </si>
  <si>
    <t>НЕЙТР</t>
  </si>
  <si>
    <t>МОН</t>
  </si>
  <si>
    <t>ЭОЗ.</t>
  </si>
  <si>
    <t>БАЗ</t>
  </si>
  <si>
    <t>ЛЕЙК</t>
  </si>
  <si>
    <t>СОЭ</t>
  </si>
  <si>
    <t>ТРОМБ</t>
  </si>
  <si>
    <t>ТРО-КР</t>
  </si>
  <si>
    <t>ГЕМОГЛ</t>
  </si>
  <si>
    <t>ГЕМАТО</t>
  </si>
  <si>
    <t>Лимфоцитарный индекс
(ЛИ)</t>
  </si>
  <si>
    <t>Индекс соотношения лимфоцитов и моноцитов (ИСЛМ)</t>
  </si>
  <si>
    <t>Индекс соотношения нейтрофилов и лимфоцитов (ИСНЛ)</t>
  </si>
  <si>
    <t>Индекс соотношения нейтрофилов и моноцитов (ИСНМ)</t>
  </si>
  <si>
    <t>Индекс соотношения лимфоцитов и эозинофилов (ИСЛЭ)</t>
  </si>
  <si>
    <t>Индекс соотношения лимфоцитов и СОЭ ложный
(ИЛСОЭ)</t>
  </si>
  <si>
    <t>Лимфоцитарно-гранулоцитарный индекс
(ИЛГ)</t>
  </si>
  <si>
    <t>Общий индекс
(ОИ)</t>
  </si>
  <si>
    <t>Индекс иммунореактивности
(ИРИ)</t>
  </si>
  <si>
    <t>Лейкоцитарный индекс интоксикации по Островскому
(ЛИИ)</t>
  </si>
  <si>
    <t>Индекс сдвига лейкоцитов в крови по Яблучанскому
(ИСЛК)</t>
  </si>
  <si>
    <t>Индекс соотношения лейкоцитов и СОЭ (ИЛСОЭ)</t>
  </si>
  <si>
    <t>Показатель интоксикации (ПИ)</t>
  </si>
  <si>
    <t>ИСАСОЭ (ИСЛМСОЭ)</t>
  </si>
  <si>
    <t>лейкоцитарный индекс резистентности по Химичу (ЛИР)</t>
  </si>
  <si>
    <t>ТЛИ</t>
  </si>
  <si>
    <t>SIRI</t>
  </si>
  <si>
    <t>СИВИ SII</t>
  </si>
  <si>
    <t>AISI</t>
  </si>
  <si>
    <t>эритроц</t>
  </si>
  <si>
    <t>ср V эритроц</t>
  </si>
  <si>
    <t>ср содерж гемогл</t>
  </si>
  <si>
    <t>ср конц гемогл</t>
  </si>
  <si>
    <t>ширина распред эр СО</t>
  </si>
  <si>
    <t>ширина распред эр КВ</t>
  </si>
  <si>
    <t>MPV</t>
  </si>
  <si>
    <t>PDW</t>
  </si>
  <si>
    <t>P-LCR</t>
  </si>
  <si>
    <t>Индекс соотношения нейтрофилов и лимфоцитов (ИСНЛ) индекс Кребса</t>
  </si>
  <si>
    <t>ИСАСОЭ</t>
  </si>
  <si>
    <t>ЛИР по Химичу</t>
  </si>
  <si>
    <t>НЕЙТ-ЛИМ НЛО</t>
  </si>
  <si>
    <t>НЕЙТ-МОН НМО</t>
  </si>
  <si>
    <t>ЛИМ-МОН ЛМО</t>
  </si>
  <si>
    <t>Индекс ЛИР по Химичу</t>
  </si>
  <si>
    <t>абс.</t>
  </si>
  <si>
    <t>отн.(%)</t>
  </si>
  <si>
    <t>74 ЧЕЛОВЕКА</t>
  </si>
  <si>
    <t>Ме</t>
  </si>
  <si>
    <t>M</t>
  </si>
  <si>
    <t>+/-SD</t>
  </si>
  <si>
    <t>Q1</t>
  </si>
  <si>
    <t>Q3</t>
  </si>
  <si>
    <t>ДИСП</t>
  </si>
  <si>
    <t>РАЗМ</t>
  </si>
  <si>
    <t>+</t>
  </si>
  <si>
    <t>-</t>
  </si>
  <si>
    <t>Me</t>
  </si>
  <si>
    <t>YTHG</t>
  </si>
  <si>
    <t>НОРМА</t>
  </si>
  <si>
    <t xml:space="preserve"> 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</si>
</sst>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C00000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rgb="FF242424"/>
      <name val="Aptos Narrow"/>
      <charset val="1"/>
    </font>
    <font>
      <b/>
      <sz val="11"/>
      <color theme="1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  <font>
      <sz val="11"/>
      <color rgb="FF242424"/>
      <name val="Aptos Narrow"/>
      <family val="2"/>
    </font>
    <font>
      <b/>
      <sz val="11"/>
      <color theme="0"/>
      <name val="Aptos Narrow"/>
      <family val="2"/>
      <scheme val="minor"/>
    </font>
    <font>
      <sz val="10"/>
      <color rgb="FF000000"/>
      <name val="Verdana"/>
      <charset val="1"/>
    </font>
    <font>
      <sz val="9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rgb="FF242424"/>
      <name val="Aptos Narrow"/>
      <charset val="1"/>
    </font>
    <font>
      <u/>
      <sz val="12"/>
      <color theme="1"/>
      <name val="Aptos Narrow"/>
      <family val="2"/>
      <scheme val="minor"/>
    </font>
    <font>
      <u/>
      <sz val="9"/>
      <color theme="1"/>
      <name val="Aptos Narrow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double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1" fillId="0" borderId="0" xfId="0" applyFont="1" applyFill="1"/>
    <xf numFmtId="2" fontId="0" fillId="0" borderId="0" xfId="0" applyNumberFormat="1" applyFill="1"/>
    <xf numFmtId="0" fontId="0" fillId="0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2" fontId="0" fillId="0" borderId="1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Border="1"/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/>
    <xf numFmtId="0" fontId="0" fillId="2" borderId="0" xfId="0" applyFill="1"/>
    <xf numFmtId="2" fontId="0" fillId="0" borderId="0" xfId="0" applyNumberFormat="1" applyBorder="1" applyAlignment="1">
      <alignment wrapText="1"/>
    </xf>
    <xf numFmtId="2" fontId="0" fillId="0" borderId="0" xfId="0" applyNumberFormat="1" applyFill="1" applyAlignment="1">
      <alignment horizontal="center" vertical="center"/>
    </xf>
    <xf numFmtId="0" fontId="0" fillId="10" borderId="0" xfId="0" applyFill="1"/>
    <xf numFmtId="2" fontId="0" fillId="10" borderId="0" xfId="0" applyNumberFormat="1" applyFill="1" applyAlignment="1">
      <alignment horizontal="center" vertical="center"/>
    </xf>
    <xf numFmtId="2" fontId="0" fillId="10" borderId="0" xfId="0" applyNumberFormat="1" applyFill="1"/>
    <xf numFmtId="2" fontId="0" fillId="11" borderId="0" xfId="0" applyNumberFormat="1" applyFill="1" applyAlignment="1">
      <alignment horizontal="center" vertical="center"/>
    </xf>
    <xf numFmtId="2" fontId="0" fillId="11" borderId="0" xfId="0" applyNumberFormat="1" applyFill="1"/>
    <xf numFmtId="2" fontId="0" fillId="13" borderId="0" xfId="0" applyNumberFormat="1" applyFill="1" applyAlignment="1">
      <alignment horizontal="center" vertical="center"/>
    </xf>
    <xf numFmtId="2" fontId="0" fillId="13" borderId="0" xfId="0" applyNumberFormat="1" applyFill="1"/>
    <xf numFmtId="2" fontId="0" fillId="0" borderId="0" xfId="0" applyNumberFormat="1" applyAlignment="1">
      <alignment wrapText="1"/>
    </xf>
    <xf numFmtId="2" fontId="5" fillId="0" borderId="0" xfId="0" applyNumberFormat="1" applyFont="1" applyAlignment="1">
      <alignment horizontal="center" vertical="center"/>
    </xf>
    <xf numFmtId="2" fontId="0" fillId="0" borderId="0" xfId="0" applyNumberFormat="1" applyFill="1" applyBorder="1"/>
    <xf numFmtId="2" fontId="6" fillId="0" borderId="0" xfId="0" applyNumberFormat="1" applyFont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  <xf numFmtId="2" fontId="0" fillId="0" borderId="0" xfId="0" applyNumberFormat="1" applyFill="1" applyBorder="1" applyAlignment="1">
      <alignment textRotation="90" wrapText="1"/>
    </xf>
    <xf numFmtId="2" fontId="8" fillId="10" borderId="1" xfId="0" applyNumberFormat="1" applyFont="1" applyFill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14" borderId="25" xfId="0" applyNumberFormat="1" applyFont="1" applyFill="1" applyBorder="1" applyAlignment="1">
      <alignment horizontal="center" vertical="center"/>
    </xf>
    <xf numFmtId="2" fontId="5" fillId="6" borderId="25" xfId="0" applyNumberFormat="1" applyFont="1" applyFill="1" applyBorder="1" applyAlignment="1">
      <alignment horizontal="center" vertical="center"/>
    </xf>
    <xf numFmtId="2" fontId="5" fillId="15" borderId="25" xfId="0" applyNumberFormat="1" applyFont="1" applyFill="1" applyBorder="1" applyAlignment="1">
      <alignment horizontal="center" vertical="center"/>
    </xf>
    <xf numFmtId="2" fontId="12" fillId="16" borderId="24" xfId="0" applyNumberFormat="1" applyFont="1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2" fontId="0" fillId="0" borderId="27" xfId="0" applyNumberFormat="1" applyFill="1" applyBorder="1" applyAlignment="1">
      <alignment horizontal="center" vertical="center" wrapText="1"/>
    </xf>
    <xf numFmtId="2" fontId="0" fillId="0" borderId="27" xfId="0" applyNumberFormat="1" applyFill="1" applyBorder="1" applyAlignment="1">
      <alignment horizontal="center" vertical="top" textRotation="90" wrapText="1"/>
    </xf>
    <xf numFmtId="2" fontId="0" fillId="0" borderId="27" xfId="0" applyNumberFormat="1" applyFill="1" applyBorder="1" applyAlignment="1">
      <alignment textRotation="90" wrapText="1"/>
    </xf>
    <xf numFmtId="2" fontId="9" fillId="0" borderId="27" xfId="0" applyNumberFormat="1" applyFont="1" applyBorder="1" applyAlignment="1">
      <alignment wrapText="1"/>
    </xf>
    <xf numFmtId="2" fontId="0" fillId="0" borderId="1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 wrapText="1"/>
    </xf>
    <xf numFmtId="2" fontId="0" fillId="12" borderId="8" xfId="0" applyNumberFormat="1" applyFill="1" applyBorder="1" applyAlignment="1">
      <alignment horizontal="center" vertical="center" wrapText="1"/>
    </xf>
    <xf numFmtId="2" fontId="0" fillId="0" borderId="8" xfId="0" applyNumberFormat="1" applyFill="1" applyBorder="1" applyAlignment="1">
      <alignment horizontal="center" vertical="center" wrapText="1"/>
    </xf>
    <xf numFmtId="2" fontId="0" fillId="0" borderId="29" xfId="0" applyNumberFormat="1" applyFill="1" applyBorder="1" applyAlignment="1">
      <alignment horizontal="center" vertical="center" wrapText="1"/>
    </xf>
    <xf numFmtId="2" fontId="0" fillId="0" borderId="29" xfId="0" applyNumberFormat="1" applyFill="1" applyBorder="1"/>
    <xf numFmtId="2" fontId="0" fillId="0" borderId="29" xfId="0" applyNumberFormat="1" applyBorder="1"/>
    <xf numFmtId="2" fontId="0" fillId="0" borderId="28" xfId="0" applyNumberFormat="1" applyBorder="1"/>
    <xf numFmtId="2" fontId="0" fillId="0" borderId="26" xfId="0" applyNumberFormat="1" applyBorder="1"/>
    <xf numFmtId="2" fontId="0" fillId="0" borderId="30" xfId="0" applyNumberFormat="1" applyBorder="1"/>
    <xf numFmtId="2" fontId="5" fillId="0" borderId="12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2" borderId="0" xfId="0" applyNumberFormat="1" applyFill="1" applyAlignment="1">
      <alignment wrapText="1"/>
    </xf>
    <xf numFmtId="2" fontId="0" fillId="12" borderId="18" xfId="0" applyNumberFormat="1" applyFill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 wrapText="1"/>
    </xf>
    <xf numFmtId="2" fontId="0" fillId="0" borderId="18" xfId="0" applyNumberFormat="1" applyFill="1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2" fontId="0" fillId="12" borderId="19" xfId="0" applyNumberFormat="1" applyFill="1" applyBorder="1" applyAlignment="1">
      <alignment horizontal="center" vertical="center" wrapText="1"/>
    </xf>
    <xf numFmtId="2" fontId="0" fillId="0" borderId="19" xfId="0" applyNumberFormat="1" applyBorder="1" applyAlignment="1">
      <alignment horizontal="center" vertical="center" wrapText="1"/>
    </xf>
    <xf numFmtId="2" fontId="0" fillId="0" borderId="19" xfId="0" applyNumberFormat="1" applyFill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 wrapText="1"/>
    </xf>
    <xf numFmtId="2" fontId="0" fillId="0" borderId="16" xfId="0" applyNumberFormat="1" applyFill="1" applyBorder="1" applyAlignment="1">
      <alignment horizontal="center" vertical="center" wrapText="1"/>
    </xf>
    <xf numFmtId="2" fontId="0" fillId="0" borderId="24" xfId="0" applyNumberFormat="1" applyBorder="1" applyAlignment="1">
      <alignment wrapText="1"/>
    </xf>
    <xf numFmtId="2" fontId="0" fillId="0" borderId="24" xfId="0" applyNumberFormat="1" applyBorder="1" applyAlignment="1">
      <alignment horizontal="center" vertical="center" wrapText="1"/>
    </xf>
    <xf numFmtId="2" fontId="0" fillId="0" borderId="31" xfId="0" applyNumberFormat="1" applyBorder="1"/>
    <xf numFmtId="2" fontId="11" fillId="0" borderId="27" xfId="0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17" borderId="0" xfId="0" applyNumberFormat="1" applyFill="1"/>
    <xf numFmtId="2" fontId="10" fillId="12" borderId="31" xfId="0" applyNumberFormat="1" applyFont="1" applyFill="1" applyBorder="1" applyAlignment="1">
      <alignment horizontal="center" vertical="center" wrapText="1"/>
    </xf>
    <xf numFmtId="2" fontId="10" fillId="12" borderId="27" xfId="0" applyNumberFormat="1" applyFont="1" applyFill="1" applyBorder="1" applyAlignment="1">
      <alignment horizontal="center" vertical="center" wrapText="1"/>
    </xf>
    <xf numFmtId="2" fontId="13" fillId="12" borderId="27" xfId="0" applyNumberFormat="1" applyFont="1" applyFill="1" applyBorder="1" applyAlignment="1">
      <alignment horizontal="center" vertical="center"/>
    </xf>
    <xf numFmtId="2" fontId="13" fillId="12" borderId="14" xfId="0" applyNumberFormat="1" applyFont="1" applyFill="1" applyBorder="1" applyAlignment="1">
      <alignment horizontal="center" vertical="center"/>
    </xf>
    <xf numFmtId="2" fontId="14" fillId="12" borderId="27" xfId="0" applyNumberFormat="1" applyFont="1" applyFill="1" applyBorder="1" applyAlignment="1">
      <alignment horizontal="center" vertical="center" wrapText="1"/>
    </xf>
    <xf numFmtId="2" fontId="11" fillId="12" borderId="24" xfId="0" applyNumberFormat="1" applyFont="1" applyFill="1" applyBorder="1" applyAlignment="1">
      <alignment horizontal="center" vertical="center" wrapText="1"/>
    </xf>
    <xf numFmtId="2" fontId="0" fillId="18" borderId="1" xfId="0" applyNumberFormat="1" applyFill="1" applyBorder="1" applyAlignment="1">
      <alignment horizontal="center" vertical="center" wrapText="1"/>
    </xf>
    <xf numFmtId="2" fontId="5" fillId="5" borderId="2" xfId="0" applyNumberFormat="1" applyFont="1" applyFill="1" applyBorder="1" applyAlignment="1">
      <alignment horizontal="center" vertical="center"/>
    </xf>
    <xf numFmtId="2" fontId="5" fillId="5" borderId="3" xfId="0" applyNumberFormat="1" applyFont="1" applyFill="1" applyBorder="1" applyAlignment="1">
      <alignment horizontal="center" vertical="center"/>
    </xf>
    <xf numFmtId="2" fontId="8" fillId="7" borderId="2" xfId="0" applyNumberFormat="1" applyFont="1" applyFill="1" applyBorder="1" applyAlignment="1">
      <alignment horizontal="center" vertical="center"/>
    </xf>
    <xf numFmtId="2" fontId="8" fillId="7" borderId="3" xfId="0" applyNumberFormat="1" applyFont="1" applyFill="1" applyBorder="1" applyAlignment="1">
      <alignment horizontal="center" vertical="center"/>
    </xf>
    <xf numFmtId="2" fontId="5" fillId="6" borderId="2" xfId="0" applyNumberFormat="1" applyFont="1" applyFill="1" applyBorder="1" applyAlignment="1">
      <alignment horizontal="center" vertical="center"/>
    </xf>
    <xf numFmtId="2" fontId="5" fillId="6" borderId="3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2" fontId="7" fillId="0" borderId="3" xfId="0" applyNumberFormat="1" applyFont="1" applyFill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8" borderId="14" xfId="0" applyNumberFormat="1" applyFill="1" applyBorder="1" applyAlignment="1">
      <alignment horizontal="center" vertical="center" wrapText="1"/>
    </xf>
    <xf numFmtId="2" fontId="0" fillId="8" borderId="16" xfId="0" applyNumberFormat="1" applyFill="1" applyBorder="1" applyAlignment="1">
      <alignment horizontal="center" vertical="center" wrapText="1"/>
    </xf>
    <xf numFmtId="2" fontId="0" fillId="8" borderId="0" xfId="0" applyNumberFormat="1" applyFill="1" applyAlignment="1">
      <alignment horizontal="center"/>
    </xf>
    <xf numFmtId="2" fontId="0" fillId="2" borderId="1" xfId="0" applyNumberFormat="1" applyFill="1" applyBorder="1" applyAlignment="1">
      <alignment horizontal="center" vertical="center" wrapText="1"/>
    </xf>
    <xf numFmtId="2" fontId="0" fillId="2" borderId="8" xfId="0" applyNumberFormat="1" applyFill="1" applyBorder="1" applyAlignment="1">
      <alignment horizontal="center" vertical="center" wrapText="1"/>
    </xf>
    <xf numFmtId="2" fontId="0" fillId="8" borderId="1" xfId="0" applyNumberFormat="1" applyFill="1" applyBorder="1" applyAlignment="1">
      <alignment horizontal="center" vertical="center" wrapText="1"/>
    </xf>
    <xf numFmtId="2" fontId="0" fillId="8" borderId="8" xfId="0" applyNumberForma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0" borderId="34" xfId="0" applyBorder="1" applyAlignment="1">
      <alignment vertical="center" wrapText="1"/>
    </xf>
    <xf numFmtId="2" fontId="10" fillId="21" borderId="0" xfId="0" applyNumberFormat="1" applyFont="1" applyFill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" vertical="center"/>
    </xf>
    <xf numFmtId="2" fontId="7" fillId="0" borderId="4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0" fillId="16" borderId="23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0" fillId="12" borderId="2" xfId="0" applyNumberFormat="1" applyFill="1" applyBorder="1" applyAlignment="1">
      <alignment horizontal="center" vertical="center" wrapText="1"/>
    </xf>
    <xf numFmtId="2" fontId="0" fillId="12" borderId="3" xfId="0" applyNumberFormat="1" applyFill="1" applyBorder="1" applyAlignment="1">
      <alignment horizontal="center" vertical="center" wrapText="1"/>
    </xf>
    <xf numFmtId="2" fontId="0" fillId="0" borderId="0" xfId="0" applyNumberFormat="1" applyFill="1" applyAlignment="1">
      <alignment horizontal="left" vertical="center"/>
    </xf>
    <xf numFmtId="2" fontId="0" fillId="0" borderId="0" xfId="0" applyNumberFormat="1" applyAlignment="1">
      <alignment horizontal="left"/>
    </xf>
    <xf numFmtId="2" fontId="5" fillId="3" borderId="3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0" borderId="33" xfId="0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2" fontId="5" fillId="3" borderId="17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/>
    </xf>
    <xf numFmtId="2" fontId="0" fillId="16" borderId="23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 wrapText="1"/>
    </xf>
    <xf numFmtId="2" fontId="0" fillId="0" borderId="7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0" fillId="12" borderId="2" xfId="0" applyNumberFormat="1" applyFill="1" applyBorder="1" applyAlignment="1">
      <alignment horizontal="center" vertical="center" wrapText="1"/>
    </xf>
    <xf numFmtId="2" fontId="0" fillId="12" borderId="3" xfId="0" applyNumberFormat="1" applyFill="1" applyBorder="1" applyAlignment="1">
      <alignment horizontal="center" vertical="center" wrapText="1"/>
    </xf>
    <xf numFmtId="2" fontId="5" fillId="0" borderId="20" xfId="0" applyNumberFormat="1" applyFont="1" applyBorder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2" fontId="7" fillId="0" borderId="4" xfId="0" applyNumberFormat="1" applyFont="1" applyFill="1" applyBorder="1" applyAlignment="1">
      <alignment horizontal="center" vertical="center" wrapText="1"/>
    </xf>
    <xf numFmtId="2" fontId="4" fillId="0" borderId="3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140"/>
  <sheetViews>
    <sheetView tabSelected="1" zoomScale="115" zoomScaleNormal="115" workbookViewId="0">
      <pane ySplit="7" topLeftCell="C98" activePane="bottomLeft" state="frozen"/>
      <selection pane="bottomLeft" activeCell="M120" sqref="M120:Q122"/>
      <selection activeCell="Q1" sqref="Q1"/>
    </sheetView>
  </sheetViews>
  <sheetFormatPr defaultRowHeight="15"/>
  <cols>
    <col min="1" max="1" width="9.140625" style="6"/>
    <col min="2" max="13" width="7.7109375" customWidth="1"/>
    <col min="14" max="23" width="7.7109375" style="1" customWidth="1"/>
    <col min="24" max="29" width="14.7109375" style="1" customWidth="1"/>
    <col min="30" max="30" width="13.42578125" bestFit="1" customWidth="1"/>
    <col min="32" max="32" width="9" customWidth="1"/>
    <col min="33" max="33" width="16.85546875" customWidth="1"/>
    <col min="35" max="35" width="12.140625" customWidth="1"/>
    <col min="36" max="36" width="13.85546875" customWidth="1"/>
    <col min="37" max="37" width="14.7109375" customWidth="1"/>
    <col min="38" max="38" width="10.7109375" bestFit="1" customWidth="1"/>
    <col min="47" max="47" width="10.28515625" bestFit="1" customWidth="1"/>
    <col min="52" max="52" width="12.85546875" bestFit="1" customWidth="1"/>
    <col min="56" max="56" width="13" bestFit="1" customWidth="1"/>
    <col min="59" max="59" width="12" customWidth="1"/>
    <col min="69" max="69" width="14.28515625" customWidth="1"/>
    <col min="70" max="70" width="13.28515625" customWidth="1"/>
    <col min="71" max="71" width="11.5703125" customWidth="1"/>
    <col min="73" max="73" width="15.28515625" customWidth="1"/>
    <col min="74" max="74" width="15.7109375" customWidth="1"/>
    <col min="75" max="75" width="15.28515625" customWidth="1"/>
    <col min="76" max="76" width="12" customWidth="1"/>
    <col min="109" max="109" width="10.85546875" customWidth="1"/>
    <col min="114" max="114" width="15.140625" bestFit="1" customWidth="1"/>
    <col min="117" max="117" width="12.28515625" customWidth="1"/>
    <col min="118" max="118" width="19.7109375" bestFit="1" customWidth="1"/>
    <col min="120" max="120" width="14.140625" customWidth="1"/>
    <col min="123" max="123" width="21.28515625" bestFit="1" customWidth="1"/>
  </cols>
  <sheetData>
    <row r="1" spans="1:129">
      <c r="B1" s="131"/>
      <c r="C1" s="131"/>
      <c r="D1" s="131"/>
      <c r="E1" s="132"/>
      <c r="F1" s="133"/>
      <c r="G1" s="133"/>
      <c r="H1" s="131"/>
      <c r="I1" s="131"/>
      <c r="J1" s="131"/>
      <c r="K1" s="2"/>
      <c r="L1" s="2"/>
      <c r="M1" s="2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2"/>
      <c r="AE1" s="2"/>
      <c r="AF1" s="3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129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</row>
    <row r="3" spans="1:129">
      <c r="A3" s="26"/>
      <c r="B3" s="4"/>
      <c r="C3" s="4"/>
      <c r="D3" s="4"/>
      <c r="E3" s="4"/>
      <c r="F3" s="4"/>
      <c r="G3" s="4"/>
      <c r="H3" s="4"/>
      <c r="I3" s="4"/>
      <c r="J3" s="4"/>
      <c r="K3" s="4"/>
      <c r="L3" s="137"/>
      <c r="M3" s="4"/>
      <c r="N3" s="144" t="s">
        <v>0</v>
      </c>
      <c r="O3" s="144"/>
      <c r="P3" s="144"/>
      <c r="Q3" s="144"/>
      <c r="R3" s="144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90" t="s">
        <v>1</v>
      </c>
      <c r="BM3" s="90"/>
      <c r="BN3" s="90"/>
      <c r="BO3" s="90"/>
      <c r="CP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96" t="s">
        <v>2</v>
      </c>
      <c r="DD3" s="96"/>
      <c r="DE3" s="96"/>
      <c r="DF3" s="96"/>
      <c r="DG3" s="96"/>
      <c r="DH3" s="11" t="s">
        <v>3</v>
      </c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</row>
    <row r="4" spans="1:129">
      <c r="A4" s="26"/>
      <c r="B4" s="4"/>
      <c r="C4" s="4"/>
      <c r="D4" s="4"/>
      <c r="E4" s="4"/>
      <c r="F4" s="4"/>
      <c r="G4" s="4"/>
      <c r="H4" s="4"/>
      <c r="I4" s="4"/>
      <c r="J4" s="4"/>
      <c r="K4" s="4"/>
      <c r="L4" s="137"/>
      <c r="M4" s="4"/>
      <c r="N4" s="7"/>
      <c r="O4" s="7"/>
      <c r="P4" s="7"/>
      <c r="Q4" s="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4"/>
      <c r="AI4" s="27"/>
      <c r="AJ4" s="27"/>
      <c r="AK4" s="27"/>
      <c r="AL4" s="4"/>
      <c r="AM4" s="4"/>
      <c r="AN4" s="4"/>
      <c r="AO4" s="4"/>
      <c r="AP4" s="4"/>
      <c r="AQ4" s="4"/>
      <c r="AR4" s="4"/>
      <c r="AS4" s="2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P4" s="4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P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</row>
    <row r="5" spans="1:129">
      <c r="A5" s="26"/>
      <c r="B5" s="11"/>
      <c r="C5" s="11"/>
      <c r="D5" s="11"/>
      <c r="E5" s="11"/>
      <c r="F5" s="11"/>
      <c r="G5" s="11"/>
      <c r="H5" s="11"/>
      <c r="I5" s="11"/>
      <c r="J5" s="11"/>
      <c r="K5" s="11"/>
      <c r="L5" s="138"/>
      <c r="M5" s="11"/>
      <c r="N5" s="7"/>
      <c r="O5" s="7"/>
      <c r="P5" s="7"/>
      <c r="Q5" s="7"/>
      <c r="R5" s="28">
        <v>1</v>
      </c>
      <c r="S5" s="28">
        <v>2</v>
      </c>
      <c r="T5" s="28">
        <v>3</v>
      </c>
      <c r="U5" s="28">
        <v>4</v>
      </c>
      <c r="V5" s="28">
        <v>5</v>
      </c>
      <c r="W5" s="28">
        <v>6</v>
      </c>
      <c r="X5" s="28">
        <v>7</v>
      </c>
      <c r="Y5" s="28">
        <v>8</v>
      </c>
      <c r="Z5" s="29">
        <v>9</v>
      </c>
      <c r="AA5" s="29">
        <v>10</v>
      </c>
      <c r="AB5" s="28">
        <v>11</v>
      </c>
      <c r="AC5" s="28">
        <v>12</v>
      </c>
      <c r="AD5" s="28">
        <v>13</v>
      </c>
      <c r="AE5" s="28">
        <v>14</v>
      </c>
      <c r="AF5" s="28">
        <v>15</v>
      </c>
      <c r="AG5" s="28">
        <v>16</v>
      </c>
      <c r="AH5" s="12"/>
      <c r="AI5" s="30"/>
      <c r="AJ5" s="30"/>
      <c r="AK5" s="12"/>
      <c r="AL5" s="11"/>
      <c r="AM5" s="136" t="s">
        <v>4</v>
      </c>
      <c r="AN5" s="136"/>
      <c r="AO5" s="136"/>
      <c r="AP5" s="136"/>
      <c r="AQ5" s="136"/>
      <c r="AR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8" t="s">
        <v>4</v>
      </c>
      <c r="CL5" s="118"/>
      <c r="CM5" s="118"/>
      <c r="CN5" s="118"/>
      <c r="CO5" s="118"/>
      <c r="CP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</row>
    <row r="6" spans="1:129" ht="80.25" customHeight="1">
      <c r="A6" s="145" t="s">
        <v>5</v>
      </c>
      <c r="B6" s="125" t="s">
        <v>6</v>
      </c>
      <c r="C6" s="126"/>
      <c r="D6" s="127" t="s">
        <v>7</v>
      </c>
      <c r="E6" s="127"/>
      <c r="F6" s="151" t="s">
        <v>8</v>
      </c>
      <c r="G6" s="151"/>
      <c r="H6" s="150" t="s">
        <v>9</v>
      </c>
      <c r="I6" s="150"/>
      <c r="J6" s="149" t="s">
        <v>10</v>
      </c>
      <c r="K6" s="149"/>
      <c r="L6" s="31" t="s">
        <v>11</v>
      </c>
      <c r="M6" s="32" t="s">
        <v>12</v>
      </c>
      <c r="N6" s="33" t="s">
        <v>13</v>
      </c>
      <c r="O6" s="34" t="s">
        <v>14</v>
      </c>
      <c r="P6" s="35" t="s">
        <v>15</v>
      </c>
      <c r="Q6" s="36" t="s">
        <v>16</v>
      </c>
      <c r="R6" s="146" t="s">
        <v>17</v>
      </c>
      <c r="S6" s="147"/>
      <c r="T6" s="148" t="s">
        <v>18</v>
      </c>
      <c r="U6" s="148"/>
      <c r="V6" s="139" t="s">
        <v>19</v>
      </c>
      <c r="W6" s="140"/>
      <c r="X6" s="139" t="s">
        <v>20</v>
      </c>
      <c r="Y6" s="140"/>
      <c r="Z6" s="141" t="s">
        <v>21</v>
      </c>
      <c r="AA6" s="142"/>
      <c r="AB6" s="83" t="s">
        <v>22</v>
      </c>
      <c r="AC6" s="114" t="s">
        <v>23</v>
      </c>
      <c r="AD6" s="38" t="s">
        <v>24</v>
      </c>
      <c r="AE6" s="114" t="s">
        <v>25</v>
      </c>
      <c r="AF6" s="37" t="s">
        <v>26</v>
      </c>
      <c r="AG6" s="119" t="s">
        <v>27</v>
      </c>
      <c r="AH6" s="39" t="s">
        <v>28</v>
      </c>
      <c r="AI6" s="40" t="s">
        <v>29</v>
      </c>
      <c r="AJ6" s="41" t="s">
        <v>30</v>
      </c>
      <c r="AK6" s="42" t="s">
        <v>31</v>
      </c>
      <c r="AL6" s="43" t="s">
        <v>32</v>
      </c>
      <c r="AM6" s="79" t="s">
        <v>33</v>
      </c>
      <c r="AN6" s="74" t="s">
        <v>34</v>
      </c>
      <c r="AO6" s="80" t="s">
        <v>35</v>
      </c>
      <c r="AP6" s="106" t="s">
        <v>36</v>
      </c>
      <c r="AQ6" s="108" t="s">
        <v>37</v>
      </c>
      <c r="AR6" s="109" t="s">
        <v>38</v>
      </c>
      <c r="AS6" s="111" t="s">
        <v>39</v>
      </c>
      <c r="AT6" s="107" t="s">
        <v>40</v>
      </c>
      <c r="AU6" s="110" t="s">
        <v>41</v>
      </c>
      <c r="AV6" s="103" t="s">
        <v>42</v>
      </c>
      <c r="AW6" s="104" t="s">
        <v>43</v>
      </c>
      <c r="AX6" s="105" t="s">
        <v>44</v>
      </c>
      <c r="AY6" s="129" t="s">
        <v>5</v>
      </c>
      <c r="AZ6" s="130" t="s">
        <v>6</v>
      </c>
      <c r="BA6" s="125"/>
      <c r="BB6" s="134" t="s">
        <v>7</v>
      </c>
      <c r="BC6" s="135"/>
      <c r="BD6" s="88" t="s">
        <v>8</v>
      </c>
      <c r="BE6" s="89"/>
      <c r="BF6" s="84" t="s">
        <v>9</v>
      </c>
      <c r="BG6" s="85"/>
      <c r="BH6" s="86" t="s">
        <v>10</v>
      </c>
      <c r="BI6" s="87"/>
      <c r="BJ6" s="31" t="s">
        <v>11</v>
      </c>
      <c r="BK6" s="32" t="s">
        <v>12</v>
      </c>
      <c r="BL6" s="33" t="s">
        <v>13</v>
      </c>
      <c r="BM6" s="34" t="s">
        <v>14</v>
      </c>
      <c r="BN6" s="35" t="s">
        <v>15</v>
      </c>
      <c r="BO6" s="36" t="s">
        <v>16</v>
      </c>
      <c r="BP6" s="113" t="s">
        <v>17</v>
      </c>
      <c r="BQ6" s="91"/>
      <c r="BR6" s="119" t="s">
        <v>18</v>
      </c>
      <c r="BS6" s="120"/>
      <c r="BT6" s="119" t="s">
        <v>45</v>
      </c>
      <c r="BU6" s="120"/>
      <c r="BV6" s="119" t="s">
        <v>20</v>
      </c>
      <c r="BW6" s="120"/>
      <c r="BX6" s="121" t="s">
        <v>21</v>
      </c>
      <c r="BY6" s="122"/>
      <c r="BZ6" s="62" t="s">
        <v>22</v>
      </c>
      <c r="CA6" s="63" t="s">
        <v>23</v>
      </c>
      <c r="CB6" s="64" t="s">
        <v>24</v>
      </c>
      <c r="CC6" s="63" t="s">
        <v>25</v>
      </c>
      <c r="CD6" s="62" t="s">
        <v>26</v>
      </c>
      <c r="CE6" s="65" t="s">
        <v>27</v>
      </c>
      <c r="CF6" s="39" t="s">
        <v>28</v>
      </c>
      <c r="CG6" s="72" t="s">
        <v>29</v>
      </c>
      <c r="CH6" s="73" t="s">
        <v>46</v>
      </c>
      <c r="CI6" s="71" t="s">
        <v>47</v>
      </c>
      <c r="CJ6" s="43" t="s">
        <v>32</v>
      </c>
      <c r="CK6" s="77" t="s">
        <v>48</v>
      </c>
      <c r="CL6" s="78" t="s">
        <v>49</v>
      </c>
      <c r="CM6" s="81" t="s">
        <v>33</v>
      </c>
      <c r="CN6" s="78" t="s">
        <v>50</v>
      </c>
      <c r="CO6" s="74" t="s">
        <v>34</v>
      </c>
      <c r="CP6" s="82" t="s">
        <v>35</v>
      </c>
      <c r="CR6" s="128" t="s">
        <v>5</v>
      </c>
      <c r="CS6" s="125" t="s">
        <v>6</v>
      </c>
      <c r="CT6" s="126"/>
      <c r="CU6" s="127" t="s">
        <v>7</v>
      </c>
      <c r="CV6" s="127"/>
      <c r="CW6" s="117" t="s">
        <v>8</v>
      </c>
      <c r="CX6" s="117"/>
      <c r="CY6" s="116" t="s">
        <v>9</v>
      </c>
      <c r="CZ6" s="116"/>
      <c r="DA6" s="115" t="s">
        <v>10</v>
      </c>
      <c r="DB6" s="115"/>
      <c r="DC6" s="31" t="s">
        <v>11</v>
      </c>
      <c r="DD6" s="112" t="s">
        <v>12</v>
      </c>
      <c r="DE6" s="101" t="s">
        <v>17</v>
      </c>
      <c r="DF6" s="102"/>
      <c r="DG6" s="114" t="s">
        <v>18</v>
      </c>
      <c r="DH6" s="114"/>
      <c r="DI6" s="119" t="s">
        <v>45</v>
      </c>
      <c r="DJ6" s="120"/>
      <c r="DK6" s="119" t="s">
        <v>20</v>
      </c>
      <c r="DL6" s="120"/>
      <c r="DM6" s="119" t="s">
        <v>21</v>
      </c>
      <c r="DN6" s="120"/>
      <c r="DO6" s="97" t="s">
        <v>22</v>
      </c>
      <c r="DP6" s="114" t="s">
        <v>23</v>
      </c>
      <c r="DQ6" s="99" t="s">
        <v>24</v>
      </c>
      <c r="DR6" s="114" t="s">
        <v>25</v>
      </c>
      <c r="DS6" s="114" t="s">
        <v>26</v>
      </c>
      <c r="DT6" s="119" t="s">
        <v>27</v>
      </c>
      <c r="DU6" s="94" t="s">
        <v>28</v>
      </c>
      <c r="DV6" s="7" t="s">
        <v>29</v>
      </c>
      <c r="DW6" s="11"/>
      <c r="DX6" s="11"/>
      <c r="DY6" s="11" t="s">
        <v>51</v>
      </c>
    </row>
    <row r="7" spans="1:129">
      <c r="A7" s="129"/>
      <c r="B7" s="44" t="s">
        <v>52</v>
      </c>
      <c r="C7" s="45" t="s">
        <v>53</v>
      </c>
      <c r="D7" s="45" t="s">
        <v>52</v>
      </c>
      <c r="E7" s="45" t="s">
        <v>53</v>
      </c>
      <c r="F7" s="45" t="s">
        <v>52</v>
      </c>
      <c r="G7" s="45" t="s">
        <v>53</v>
      </c>
      <c r="H7" s="45" t="s">
        <v>52</v>
      </c>
      <c r="I7" s="45" t="s">
        <v>53</v>
      </c>
      <c r="J7" s="45" t="s">
        <v>52</v>
      </c>
      <c r="K7" s="45" t="s">
        <v>53</v>
      </c>
      <c r="L7" s="46" t="s">
        <v>52</v>
      </c>
      <c r="M7" s="47" t="s">
        <v>53</v>
      </c>
      <c r="N7" s="48"/>
      <c r="O7" s="48"/>
      <c r="P7" s="48"/>
      <c r="Q7" s="48"/>
      <c r="R7" s="49" t="s">
        <v>52</v>
      </c>
      <c r="S7" s="92" t="s">
        <v>53</v>
      </c>
      <c r="T7" s="92" t="s">
        <v>52</v>
      </c>
      <c r="U7" s="92" t="s">
        <v>53</v>
      </c>
      <c r="V7" s="92" t="s">
        <v>52</v>
      </c>
      <c r="W7" s="92" t="s">
        <v>53</v>
      </c>
      <c r="X7" s="92" t="s">
        <v>52</v>
      </c>
      <c r="Y7" s="92" t="s">
        <v>53</v>
      </c>
      <c r="Z7" s="92" t="s">
        <v>52</v>
      </c>
      <c r="AA7" s="92" t="s">
        <v>53</v>
      </c>
      <c r="AB7" s="50"/>
      <c r="AC7" s="92"/>
      <c r="AD7" s="51"/>
      <c r="AE7" s="92"/>
      <c r="AF7" s="92"/>
      <c r="AG7" s="93"/>
      <c r="AH7" s="52"/>
      <c r="AI7" s="53"/>
      <c r="AJ7" s="53"/>
      <c r="AK7" s="54"/>
      <c r="AL7" s="55"/>
      <c r="AM7" s="57"/>
      <c r="AN7" s="75"/>
      <c r="AO7" s="55"/>
      <c r="AY7" s="143"/>
      <c r="AZ7" s="44" t="s">
        <v>52</v>
      </c>
      <c r="BA7" s="45" t="s">
        <v>53</v>
      </c>
      <c r="BB7" s="45" t="s">
        <v>52</v>
      </c>
      <c r="BC7" s="45" t="s">
        <v>53</v>
      </c>
      <c r="BD7" s="45" t="s">
        <v>52</v>
      </c>
      <c r="BE7" s="45" t="s">
        <v>53</v>
      </c>
      <c r="BF7" s="45" t="s">
        <v>52</v>
      </c>
      <c r="BG7" s="45" t="s">
        <v>53</v>
      </c>
      <c r="BH7" s="45" t="s">
        <v>52</v>
      </c>
      <c r="BI7" s="45" t="s">
        <v>53</v>
      </c>
      <c r="BJ7" s="46" t="s">
        <v>52</v>
      </c>
      <c r="BK7" s="47" t="s">
        <v>53</v>
      </c>
      <c r="BL7" s="12"/>
      <c r="BM7" s="11"/>
      <c r="BN7" s="11"/>
      <c r="BO7" s="11"/>
      <c r="BP7" s="49" t="s">
        <v>52</v>
      </c>
      <c r="BQ7" s="92" t="s">
        <v>53</v>
      </c>
      <c r="BR7" s="92" t="s">
        <v>52</v>
      </c>
      <c r="BS7" s="92" t="s">
        <v>53</v>
      </c>
      <c r="BT7" s="92" t="s">
        <v>52</v>
      </c>
      <c r="BU7" s="92" t="s">
        <v>53</v>
      </c>
      <c r="BV7" s="92" t="s">
        <v>52</v>
      </c>
      <c r="BW7" s="92" t="s">
        <v>53</v>
      </c>
      <c r="BX7" s="92" t="s">
        <v>52</v>
      </c>
      <c r="BY7" s="92" t="s">
        <v>53</v>
      </c>
      <c r="BZ7" s="66"/>
      <c r="CA7" s="67"/>
      <c r="CB7" s="68"/>
      <c r="CC7" s="67"/>
      <c r="CD7" s="67"/>
      <c r="CE7" s="69"/>
      <c r="CF7" s="70"/>
      <c r="CG7" s="11"/>
      <c r="CH7" s="11"/>
      <c r="CI7" s="11"/>
      <c r="CJ7" s="55"/>
      <c r="CK7" s="56"/>
      <c r="CL7" s="55"/>
      <c r="CM7" s="57"/>
      <c r="CN7" s="57"/>
      <c r="CO7" s="57"/>
      <c r="CP7" s="11"/>
      <c r="CR7" s="129"/>
      <c r="CS7" s="44" t="s">
        <v>52</v>
      </c>
      <c r="CT7" s="45" t="s">
        <v>53</v>
      </c>
      <c r="CU7" s="45" t="s">
        <v>52</v>
      </c>
      <c r="CV7" s="45" t="s">
        <v>53</v>
      </c>
      <c r="CW7" s="45" t="s">
        <v>52</v>
      </c>
      <c r="CX7" s="45" t="s">
        <v>53</v>
      </c>
      <c r="CY7" s="45" t="s">
        <v>52</v>
      </c>
      <c r="CZ7" s="45" t="s">
        <v>53</v>
      </c>
      <c r="DA7" s="45" t="s">
        <v>52</v>
      </c>
      <c r="DB7" s="45" t="s">
        <v>53</v>
      </c>
      <c r="DC7" s="46" t="s">
        <v>52</v>
      </c>
      <c r="DD7" s="47" t="s">
        <v>53</v>
      </c>
      <c r="DE7" s="49" t="s">
        <v>52</v>
      </c>
      <c r="DF7" s="92" t="s">
        <v>53</v>
      </c>
      <c r="DG7" s="92" t="s">
        <v>52</v>
      </c>
      <c r="DH7" s="92" t="s">
        <v>53</v>
      </c>
      <c r="DI7" s="92" t="s">
        <v>52</v>
      </c>
      <c r="DJ7" s="92" t="s">
        <v>53</v>
      </c>
      <c r="DK7" s="92" t="s">
        <v>52</v>
      </c>
      <c r="DL7" s="92" t="s">
        <v>53</v>
      </c>
      <c r="DM7" s="92" t="s">
        <v>52</v>
      </c>
      <c r="DN7" s="92" t="s">
        <v>53</v>
      </c>
      <c r="DO7" s="98"/>
      <c r="DP7" s="92"/>
      <c r="DQ7" s="100"/>
      <c r="DR7" s="92"/>
      <c r="DS7" s="92"/>
      <c r="DT7" s="93"/>
      <c r="DU7" s="95"/>
      <c r="DV7" s="11"/>
      <c r="DW7" s="11"/>
      <c r="DX7" s="11"/>
      <c r="DY7" s="11"/>
    </row>
    <row r="8" spans="1:129">
      <c r="A8" s="58">
        <v>1</v>
      </c>
      <c r="B8" s="7">
        <v>2.04</v>
      </c>
      <c r="C8" s="7">
        <v>18</v>
      </c>
      <c r="D8" s="7">
        <v>8.2100000000000009</v>
      </c>
      <c r="E8" s="7">
        <v>72.3</v>
      </c>
      <c r="F8" s="7">
        <v>1</v>
      </c>
      <c r="G8" s="7">
        <v>8.8000000000000007</v>
      </c>
      <c r="H8" s="7">
        <v>0</v>
      </c>
      <c r="I8" s="7">
        <v>0</v>
      </c>
      <c r="J8" s="7">
        <v>0.03</v>
      </c>
      <c r="K8" s="7">
        <v>0.03</v>
      </c>
      <c r="L8" s="17">
        <v>11.35</v>
      </c>
      <c r="M8" s="10">
        <v>30</v>
      </c>
      <c r="N8" s="10">
        <v>293</v>
      </c>
      <c r="O8" s="7">
        <v>0.3</v>
      </c>
      <c r="P8" s="7">
        <v>116</v>
      </c>
      <c r="Q8" s="7">
        <v>36</v>
      </c>
      <c r="R8" s="7">
        <f>B8/D8</f>
        <v>0.24847746650426308</v>
      </c>
      <c r="S8" s="7">
        <f>C8/E8</f>
        <v>0.24896265560165975</v>
      </c>
      <c r="T8" s="7">
        <f>B8/F8</f>
        <v>2.04</v>
      </c>
      <c r="U8" s="7">
        <f>C8/G8</f>
        <v>2.0454545454545454</v>
      </c>
      <c r="V8" s="7">
        <f>D8/B8</f>
        <v>4.0245098039215685</v>
      </c>
      <c r="W8" s="7">
        <f>E8/C8</f>
        <v>4.0166666666666666</v>
      </c>
      <c r="X8" s="7">
        <f>D8/F8</f>
        <v>8.2100000000000009</v>
      </c>
      <c r="Y8" s="7">
        <f>E8/G8</f>
        <v>8.2159090909090899</v>
      </c>
      <c r="Z8" s="7" t="str">
        <f>IFERROR(B8/H8,"ERR.")</f>
        <v>ERR.</v>
      </c>
      <c r="AA8" s="7" t="str">
        <f>IFERROR(C8/I8,"ERR.")</f>
        <v>ERR.</v>
      </c>
      <c r="AB8" s="7">
        <f>C8*M8/100</f>
        <v>5.4</v>
      </c>
      <c r="AC8" s="7">
        <f>C8*10/(I8+E8)</f>
        <v>2.4896265560165975</v>
      </c>
      <c r="AD8" s="7">
        <f>AH8+AC8</f>
        <v>5.8946265560165969</v>
      </c>
      <c r="AE8" s="7">
        <f>(C8+I8)/G8</f>
        <v>2.0454545454545454</v>
      </c>
      <c r="AF8" s="7">
        <f>E8/(K8+I8+G8)</f>
        <v>8.1879954699886746</v>
      </c>
      <c r="AG8" s="9">
        <f>(D8+H8+J8)/(B8+F8)</f>
        <v>2.7105263157894739</v>
      </c>
      <c r="AH8" s="12">
        <f>(L8*M8)/100</f>
        <v>3.4049999999999998</v>
      </c>
      <c r="AI8" s="12">
        <f xml:space="preserve"> (AF8 * L8 * M8) / 1000</f>
        <v>2.7880124575311438</v>
      </c>
      <c r="AJ8" s="12">
        <f xml:space="preserve"> (B8 + F8) / M8</f>
        <v>0.10133333333333333</v>
      </c>
      <c r="AK8" s="16">
        <f>(0.1*L8 * E8)/ (100 - E8)</f>
        <v>2.962472924187725</v>
      </c>
      <c r="AL8" s="11">
        <f>N8/B8</f>
        <v>143.62745098039215</v>
      </c>
      <c r="AM8" s="11">
        <f>D8*F8/B8</f>
        <v>4.0245098039215685</v>
      </c>
      <c r="AN8" s="11">
        <f>N8*D8/B8</f>
        <v>1179.1813725490197</v>
      </c>
      <c r="AO8" s="11">
        <f>D8*F8*N8/B8</f>
        <v>1179.1813725490197</v>
      </c>
      <c r="AP8" s="11">
        <v>4.3099999999999996</v>
      </c>
      <c r="AQ8" s="11">
        <v>83.5</v>
      </c>
      <c r="AR8" s="11">
        <v>26.9</v>
      </c>
      <c r="AS8" s="11">
        <v>322</v>
      </c>
      <c r="AT8" s="11">
        <v>38.5</v>
      </c>
      <c r="AU8" s="11">
        <v>12.7</v>
      </c>
      <c r="AV8" s="11">
        <v>10.199999999999999</v>
      </c>
      <c r="AW8" s="11">
        <v>11.5</v>
      </c>
      <c r="AX8" s="11">
        <v>26.6</v>
      </c>
      <c r="AY8" s="11">
        <v>1</v>
      </c>
      <c r="AZ8" s="11">
        <v>2.13</v>
      </c>
      <c r="BA8" s="11">
        <v>15.9</v>
      </c>
      <c r="BB8" s="11">
        <v>10.41</v>
      </c>
      <c r="BC8" s="11">
        <v>77.599999999999994</v>
      </c>
      <c r="BD8" s="11">
        <v>0.84</v>
      </c>
      <c r="BE8" s="11">
        <v>6.3</v>
      </c>
      <c r="BF8" s="11">
        <v>0.01</v>
      </c>
      <c r="BG8" s="11">
        <v>0.1</v>
      </c>
      <c r="BH8" s="11">
        <v>0.02</v>
      </c>
      <c r="BI8" s="11">
        <v>0.1</v>
      </c>
      <c r="BJ8" s="11">
        <v>13.41</v>
      </c>
      <c r="BK8" s="11">
        <v>15</v>
      </c>
      <c r="BL8" s="12">
        <v>217</v>
      </c>
      <c r="BM8" s="11">
        <v>0.22</v>
      </c>
      <c r="BN8" s="11">
        <v>140</v>
      </c>
      <c r="BO8" s="11">
        <v>43.9</v>
      </c>
      <c r="BP8" s="7">
        <f>AZ8/BB8</f>
        <v>0.20461095100864551</v>
      </c>
      <c r="BQ8" s="7">
        <f>BA8/BC8</f>
        <v>0.20489690721649487</v>
      </c>
      <c r="BR8" s="7">
        <f>AZ8/BD8</f>
        <v>2.5357142857142856</v>
      </c>
      <c r="BS8" s="7">
        <f>BA8/BE8</f>
        <v>2.5238095238095237</v>
      </c>
      <c r="BT8" s="7">
        <f>BB8/AZ8</f>
        <v>4.887323943661972</v>
      </c>
      <c r="BU8" s="7">
        <f>BC8/BA8</f>
        <v>4.8805031446540879</v>
      </c>
      <c r="BV8" s="7">
        <f>BB8/BD8</f>
        <v>12.392857142857144</v>
      </c>
      <c r="BW8" s="7">
        <f>BC8/BE8</f>
        <v>12.317460317460316</v>
      </c>
      <c r="BX8" s="7">
        <f>IFERROR(AZ8/BF8,"ERR.")</f>
        <v>212.99999999999997</v>
      </c>
      <c r="BY8" s="7">
        <f>IFERROR(BA8/BG8,"ERR.")</f>
        <v>159</v>
      </c>
      <c r="BZ8" s="7">
        <f>BA8*BK8/100</f>
        <v>2.3849999999999998</v>
      </c>
      <c r="CA8" s="7">
        <f>BA8*10/(BG8+BC8)</f>
        <v>2.0463320463320467</v>
      </c>
      <c r="CB8" s="7">
        <f>CF8+CA8</f>
        <v>4.057832046332047</v>
      </c>
      <c r="CC8" s="7">
        <f>(BA8+BG8)/BE8</f>
        <v>2.5396825396825395</v>
      </c>
      <c r="CD8" s="7">
        <f>BC8/(BI8+BG8+BE8)</f>
        <v>11.938461538461537</v>
      </c>
      <c r="CE8" s="9">
        <f>(BB8+BF8+BH8)/(AZ8+BD8)</f>
        <v>3.5151515151515151</v>
      </c>
      <c r="CF8" s="12">
        <f>(BJ8*BK8)/100</f>
        <v>2.0114999999999998</v>
      </c>
      <c r="CG8" s="11">
        <f xml:space="preserve"> (CD8 * BJ8 * BK8) / 1000</f>
        <v>2.4014215384615381</v>
      </c>
      <c r="CH8" s="11">
        <f xml:space="preserve"> (AZ8 + BD8) / BK8</f>
        <v>0.19799999999999998</v>
      </c>
      <c r="CI8" s="11">
        <f>(0.1*L8 * E8)/ (100 - E8)</f>
        <v>2.962472924187725</v>
      </c>
      <c r="CJ8" s="11">
        <f>BL8/AZ8</f>
        <v>101.87793427230048</v>
      </c>
      <c r="CK8">
        <f>BB8/AZ8</f>
        <v>4.887323943661972</v>
      </c>
      <c r="CL8">
        <f>BB8/BD8</f>
        <v>12.392857142857144</v>
      </c>
      <c r="CM8">
        <f>BB8*BD8/AZ8</f>
        <v>4.1053521126760568</v>
      </c>
      <c r="CN8">
        <f>AZ8/BD8</f>
        <v>2.5357142857142856</v>
      </c>
      <c r="CO8">
        <f>BL8*CK8</f>
        <v>1060.5492957746478</v>
      </c>
      <c r="CP8" s="11">
        <f>BB8*BD8*BL8/AZ8</f>
        <v>890.86140845070429</v>
      </c>
      <c r="CR8" s="11">
        <v>1</v>
      </c>
      <c r="CS8" s="11">
        <v>1.86</v>
      </c>
      <c r="CT8" s="11">
        <v>28.9</v>
      </c>
      <c r="CU8" s="11">
        <v>3.94</v>
      </c>
      <c r="CV8" s="11">
        <v>61.3</v>
      </c>
      <c r="CW8" s="11">
        <v>0.56000000000000005</v>
      </c>
      <c r="CX8" s="11">
        <v>8.6999999999999993</v>
      </c>
      <c r="CY8" s="11">
        <v>0.06</v>
      </c>
      <c r="CZ8" s="11">
        <v>0.9</v>
      </c>
      <c r="DA8" s="11">
        <v>0</v>
      </c>
      <c r="DB8" s="11">
        <v>0.2</v>
      </c>
      <c r="DC8" s="11">
        <v>6.43</v>
      </c>
      <c r="DD8" s="11">
        <v>3</v>
      </c>
      <c r="DE8" s="7">
        <f>CS8/CU8</f>
        <v>0.4720812182741117</v>
      </c>
      <c r="DF8" s="7">
        <f>CT8/CV8</f>
        <v>0.47145187601957583</v>
      </c>
      <c r="DG8" s="7">
        <f>CS8/CW8</f>
        <v>3.3214285714285712</v>
      </c>
      <c r="DH8" s="7">
        <f>CT8/CX8</f>
        <v>3.3218390804597702</v>
      </c>
      <c r="DI8" s="7">
        <f>CU8/CS8</f>
        <v>2.118279569892473</v>
      </c>
      <c r="DJ8" s="7">
        <f>CV8/CT8</f>
        <v>2.121107266435986</v>
      </c>
      <c r="DK8" s="7">
        <f>CU8/CW8</f>
        <v>7.0357142857142847</v>
      </c>
      <c r="DL8" s="7">
        <f>CV8/CX8</f>
        <v>7.0459770114942533</v>
      </c>
      <c r="DM8" s="7">
        <f>IFERROR(CS8/CY8,"ERR.")</f>
        <v>31.000000000000004</v>
      </c>
      <c r="DN8" s="7">
        <f>IFERROR(CT8/CZ8,"ERR.")</f>
        <v>32.111111111111107</v>
      </c>
      <c r="DO8" s="7">
        <f>CT8*DD8/100</f>
        <v>0.86699999999999988</v>
      </c>
      <c r="DP8" s="7">
        <f>CT8*10/(CZ8+CV8)</f>
        <v>4.6463022508038589</v>
      </c>
      <c r="DQ8" s="7">
        <f>DU8+DP8</f>
        <v>4.8392022508038588</v>
      </c>
      <c r="DR8" s="7">
        <f>(CT8+CZ8)/CX8</f>
        <v>3.4252873563218391</v>
      </c>
      <c r="DS8" s="7">
        <f>CV8/(DB8+CZ8+CX8)</f>
        <v>6.2551020408163271</v>
      </c>
      <c r="DT8" s="9">
        <f>(CU8+CY8+DA8)/(CS8+CW8)</f>
        <v>1.6528925619834711</v>
      </c>
      <c r="DU8" s="12">
        <f>(DC8*DD8)/100</f>
        <v>0.19289999999999999</v>
      </c>
      <c r="DV8" s="11">
        <f xml:space="preserve"> (DS8 * DC8 * DD8) / 1000</f>
        <v>0.12066091836734694</v>
      </c>
      <c r="DW8" s="11"/>
      <c r="DX8" s="11"/>
      <c r="DY8" s="11">
        <f>(0.1*DC8 * CV8)/ (100 - CV8)</f>
        <v>1.0184987080103358</v>
      </c>
    </row>
    <row r="9" spans="1:129">
      <c r="A9" s="59">
        <v>2</v>
      </c>
      <c r="B9" s="7">
        <v>2.08</v>
      </c>
      <c r="C9" s="7">
        <v>13.9</v>
      </c>
      <c r="D9" s="7">
        <v>11.89</v>
      </c>
      <c r="E9" s="7">
        <v>79.599999999999994</v>
      </c>
      <c r="F9" s="7">
        <v>0.88</v>
      </c>
      <c r="G9" s="7">
        <v>5.9</v>
      </c>
      <c r="H9" s="7">
        <v>0</v>
      </c>
      <c r="I9" s="7">
        <v>0</v>
      </c>
      <c r="J9" s="7">
        <v>0.01</v>
      </c>
      <c r="K9" s="7">
        <v>0.1</v>
      </c>
      <c r="L9" s="7">
        <v>14.93</v>
      </c>
      <c r="M9" s="10">
        <v>27</v>
      </c>
      <c r="N9" s="10">
        <v>269</v>
      </c>
      <c r="O9" s="7">
        <v>0.27</v>
      </c>
      <c r="P9" s="7">
        <v>114</v>
      </c>
      <c r="Q9" s="7">
        <v>36.299999999999997</v>
      </c>
      <c r="R9" s="7">
        <f t="shared" ref="R9:R72" si="0">B9/D9</f>
        <v>0.17493692178301093</v>
      </c>
      <c r="S9" s="7">
        <f>C9/E9</f>
        <v>0.17462311557788945</v>
      </c>
      <c r="T9" s="7">
        <f>B9/F9</f>
        <v>2.3636363636363638</v>
      </c>
      <c r="U9" s="7">
        <f>C9/G9</f>
        <v>2.3559322033898304</v>
      </c>
      <c r="V9" s="7">
        <f>D9/B9</f>
        <v>5.7163461538461542</v>
      </c>
      <c r="W9" s="7">
        <f>E9/C9</f>
        <v>5.7266187050359703</v>
      </c>
      <c r="X9" s="7">
        <f>D9/F9</f>
        <v>13.511363636363637</v>
      </c>
      <c r="Y9" s="7">
        <f>E9/G9</f>
        <v>13.491525423728811</v>
      </c>
      <c r="Z9" s="7" t="str">
        <f>IFERROR(B9/H9,"ERR.")</f>
        <v>ERR.</v>
      </c>
      <c r="AA9" s="7" t="str">
        <f>IFERROR(C9/I9,"ERR.")</f>
        <v>ERR.</v>
      </c>
      <c r="AB9" s="7">
        <f>C9*M9/100</f>
        <v>3.7530000000000001</v>
      </c>
      <c r="AC9" s="7">
        <f>C9*10/(I9+E9)</f>
        <v>1.7462311557788945</v>
      </c>
      <c r="AD9" s="7">
        <f t="shared" ref="AD9:AD72" si="1">AH9+AC9</f>
        <v>5.7773311557788949</v>
      </c>
      <c r="AE9" s="7">
        <f>(C9+I9)/G9</f>
        <v>2.3559322033898304</v>
      </c>
      <c r="AF9" s="7">
        <f>E9/(K9+I9+G9)</f>
        <v>13.266666666666666</v>
      </c>
      <c r="AG9" s="10">
        <f>(D9+H9+J9)/(B9+F9)</f>
        <v>4.0202702702702702</v>
      </c>
      <c r="AH9" s="12">
        <f>(L9*M9)/100</f>
        <v>4.0311000000000003</v>
      </c>
      <c r="AI9" s="12">
        <f xml:space="preserve"> (AF9 * L9 * M9) / 1000</f>
        <v>5.3479259999999993</v>
      </c>
      <c r="AJ9" s="12">
        <f xml:space="preserve"> (B9 + F9) / M9</f>
        <v>0.10962962962962963</v>
      </c>
      <c r="AK9" s="16">
        <f>(0.1*L9 * E9)/ (100 - E9)</f>
        <v>5.8256274509803907</v>
      </c>
      <c r="AL9" s="11">
        <f t="shared" ref="AL9:AL72" si="2">N9/B9</f>
        <v>129.32692307692307</v>
      </c>
      <c r="AM9" s="11">
        <f>D9*F9/B9</f>
        <v>5.030384615384615</v>
      </c>
      <c r="AN9" s="11">
        <f>N9*D9/B9</f>
        <v>1537.6971153846155</v>
      </c>
      <c r="AO9" s="11">
        <f>D9*F9*N9/B9</f>
        <v>1353.1734615384617</v>
      </c>
      <c r="AP9" s="11">
        <v>4.5</v>
      </c>
      <c r="AQ9" s="11">
        <v>80.7</v>
      </c>
      <c r="AR9" s="11">
        <v>25.3</v>
      </c>
      <c r="AS9" s="11">
        <v>314</v>
      </c>
      <c r="AT9" s="11">
        <v>44.5</v>
      </c>
      <c r="AU9" s="11">
        <v>15.3</v>
      </c>
      <c r="AV9" s="11">
        <v>10.199999999999999</v>
      </c>
      <c r="AW9" s="11">
        <v>11.7</v>
      </c>
      <c r="AX9" s="11">
        <v>27</v>
      </c>
      <c r="AY9" s="11">
        <v>2</v>
      </c>
      <c r="AZ9" s="11">
        <v>1.56</v>
      </c>
      <c r="BA9" s="11">
        <v>38.9</v>
      </c>
      <c r="BB9" s="11">
        <v>2</v>
      </c>
      <c r="BC9" s="11">
        <v>49.7</v>
      </c>
      <c r="BD9" s="11">
        <v>0.34</v>
      </c>
      <c r="BE9" s="11">
        <v>8.4</v>
      </c>
      <c r="BF9" s="11">
        <v>0.11</v>
      </c>
      <c r="BG9" s="11">
        <v>2.6</v>
      </c>
      <c r="BH9" s="11">
        <v>0.2</v>
      </c>
      <c r="BI9" s="11">
        <v>0.4</v>
      </c>
      <c r="BJ9" s="11">
        <v>4.03</v>
      </c>
      <c r="BK9" s="11">
        <v>17</v>
      </c>
      <c r="BL9" s="12">
        <v>251</v>
      </c>
      <c r="BM9" s="11">
        <v>0.26</v>
      </c>
      <c r="BN9" s="11">
        <v>146</v>
      </c>
      <c r="BO9" s="11">
        <v>43.4</v>
      </c>
      <c r="BP9" s="7">
        <f t="shared" ref="BP9:BP72" si="3">AZ9/BB9</f>
        <v>0.78</v>
      </c>
      <c r="BQ9" s="7">
        <f>BA9/BC9</f>
        <v>0.78269617706237415</v>
      </c>
      <c r="BR9" s="7">
        <f>AZ9/BD9</f>
        <v>4.5882352941176467</v>
      </c>
      <c r="BS9" s="7">
        <f>BA9/BE9</f>
        <v>4.6309523809523805</v>
      </c>
      <c r="BT9" s="7">
        <f>BB9/AZ9</f>
        <v>1.2820512820512819</v>
      </c>
      <c r="BU9" s="7">
        <f>BC9/BA9</f>
        <v>1.2776349614395888</v>
      </c>
      <c r="BV9" s="7">
        <f>BB9/BD9</f>
        <v>5.8823529411764701</v>
      </c>
      <c r="BW9" s="7">
        <f>BC9/BE9</f>
        <v>5.916666666666667</v>
      </c>
      <c r="BX9" s="7">
        <f>IFERROR(AZ9/BF9,"ERR.")</f>
        <v>14.181818181818182</v>
      </c>
      <c r="BY9" s="7">
        <f>IFERROR(BA9/BG9,"ERR.")</f>
        <v>14.96153846153846</v>
      </c>
      <c r="BZ9" s="7">
        <f>BA9*BK9/100</f>
        <v>6.6129999999999995</v>
      </c>
      <c r="CA9" s="7">
        <f>BA9*10/(BG9+BC9)</f>
        <v>7.4378585086042062</v>
      </c>
      <c r="CB9" s="7">
        <f t="shared" ref="CB9:CB64" si="4">CF9+CA9</f>
        <v>8.1229585086042064</v>
      </c>
      <c r="CC9" s="7">
        <f>(BA9+BG9)/BE9</f>
        <v>4.9404761904761907</v>
      </c>
      <c r="CD9" s="7">
        <f>BC9/(BI9+BG9+BE9)</f>
        <v>4.359649122807018</v>
      </c>
      <c r="CE9" s="10">
        <f>(BB9+BF9+BH9)/(AZ9+BD9)</f>
        <v>1.2157894736842105</v>
      </c>
      <c r="CF9" s="12">
        <f>(BJ9*BK9)/100</f>
        <v>0.68510000000000004</v>
      </c>
      <c r="CG9" s="11">
        <f xml:space="preserve"> (CD9 * BJ9 * BK9) / 1000</f>
        <v>0.29867956140350876</v>
      </c>
      <c r="CH9" s="11">
        <f xml:space="preserve"> (AZ9 + BD9) / BK9</f>
        <v>0.11176470588235295</v>
      </c>
      <c r="CI9" s="11">
        <f>(0.1*L9 * E9)/ (100 - E9)</f>
        <v>5.8256274509803907</v>
      </c>
      <c r="CJ9" s="11">
        <f t="shared" ref="CJ9:CJ72" si="5">BL9/AZ9</f>
        <v>160.89743589743588</v>
      </c>
      <c r="CK9">
        <f t="shared" ref="CK9:CK72" si="6">BB9/AZ9</f>
        <v>1.2820512820512819</v>
      </c>
      <c r="CL9">
        <f t="shared" ref="CL9:CL72" si="7">BB9/BD9</f>
        <v>5.8823529411764701</v>
      </c>
      <c r="CM9">
        <f t="shared" ref="CM9:CM72" si="8">BB9*BD9/AZ9</f>
        <v>0.4358974358974359</v>
      </c>
      <c r="CN9">
        <f t="shared" ref="CN9:CN72" si="9">AZ9/BD9</f>
        <v>4.5882352941176467</v>
      </c>
      <c r="CO9">
        <f t="shared" ref="CO9:CO72" si="10">BL9*CK9</f>
        <v>321.79487179487177</v>
      </c>
      <c r="CP9" s="11">
        <f t="shared" ref="CP9:CP72" si="11">BB9*BD9*BL9/AZ9</f>
        <v>109.41025641025641</v>
      </c>
      <c r="CR9" s="11">
        <v>2</v>
      </c>
      <c r="CS9" s="11">
        <v>2.2400000000000002</v>
      </c>
      <c r="CT9" s="11">
        <v>36.200000000000003</v>
      </c>
      <c r="CU9" s="11">
        <v>3.38</v>
      </c>
      <c r="CV9" s="11">
        <v>54.6</v>
      </c>
      <c r="CW9" s="11">
        <v>0.47</v>
      </c>
      <c r="CX9" s="11">
        <v>7.6</v>
      </c>
      <c r="CY9" s="11">
        <v>0</v>
      </c>
      <c r="CZ9" s="11">
        <v>0.8</v>
      </c>
      <c r="DA9" s="11">
        <v>0</v>
      </c>
      <c r="DB9" s="11">
        <v>0.8</v>
      </c>
      <c r="DC9" s="11">
        <v>6.19</v>
      </c>
      <c r="DD9" s="11">
        <v>3</v>
      </c>
      <c r="DE9" s="7">
        <f t="shared" ref="DE9:DE10" si="12">CS9/CU9</f>
        <v>0.66272189349112431</v>
      </c>
      <c r="DF9" s="7">
        <f t="shared" ref="DF9:DF10" si="13">CT9/CV9</f>
        <v>0.66300366300366309</v>
      </c>
      <c r="DG9" s="7">
        <f t="shared" ref="DG9:DG10" si="14">CS9/CW9</f>
        <v>4.7659574468085113</v>
      </c>
      <c r="DH9" s="7">
        <f t="shared" ref="DH9:DH10" si="15">CT9/CX9</f>
        <v>4.7631578947368425</v>
      </c>
      <c r="DI9" s="7">
        <f t="shared" ref="DI9:DI10" si="16">CU9/CS9</f>
        <v>1.5089285714285712</v>
      </c>
      <c r="DJ9" s="7">
        <f t="shared" ref="DJ9:DJ10" si="17">CV9/CT9</f>
        <v>1.5082872928176794</v>
      </c>
      <c r="DK9" s="7">
        <f t="shared" ref="DK9:DK10" si="18">CU9/CW9</f>
        <v>7.1914893617021276</v>
      </c>
      <c r="DL9" s="7">
        <f t="shared" ref="DL9:DL10" si="19">CV9/CX9</f>
        <v>7.1842105263157903</v>
      </c>
      <c r="DM9" s="7" t="str">
        <f t="shared" ref="DM9:DM10" si="20">IFERROR(CS9/CY9,"ERR.")</f>
        <v>ERR.</v>
      </c>
      <c r="DN9" s="7">
        <f t="shared" ref="DN9:DN10" si="21">IFERROR(CT9/CZ9,"ERR.")</f>
        <v>45.25</v>
      </c>
      <c r="DO9" s="7">
        <f t="shared" ref="DO9:DO10" si="22">CT9*DD9/100</f>
        <v>1.0860000000000001</v>
      </c>
      <c r="DP9" s="7">
        <f t="shared" ref="DP9:DP10" si="23">CT9*10/(CZ9+CV9)</f>
        <v>6.5342960288808669</v>
      </c>
      <c r="DQ9" s="7">
        <f t="shared" ref="DQ9:DQ10" si="24">DU9+DP9</f>
        <v>6.7199960288808667</v>
      </c>
      <c r="DR9" s="7">
        <f t="shared" ref="DR9:DR10" si="25">(CT9+CZ9)/CX9</f>
        <v>4.8684210526315788</v>
      </c>
      <c r="DS9" s="7">
        <f t="shared" ref="DS9:DS10" si="26">CV9/(DB9+CZ9+CX9)</f>
        <v>5.9347826086956532</v>
      </c>
      <c r="DT9" s="10">
        <f t="shared" ref="DT9:DT10" si="27">(CU9+CY9+DA9)/(CS9+CW9)</f>
        <v>1.2472324723247232</v>
      </c>
      <c r="DU9" s="12">
        <f t="shared" ref="DU9:DU10" si="28">(DC9*DD9)/100</f>
        <v>0.1857</v>
      </c>
      <c r="DV9" s="11">
        <f t="shared" ref="DV9:DV10" si="29" xml:space="preserve"> (DS9 * DC9 * DD9) / 1000</f>
        <v>0.11020891304347831</v>
      </c>
      <c r="DW9" s="11"/>
      <c r="DX9" s="11"/>
      <c r="DY9" s="11">
        <f t="shared" ref="DY9:DY14" si="30">(0.1*DC9 * CV9)/ (100 - CV9)</f>
        <v>0.74443612334801768</v>
      </c>
    </row>
    <row r="10" spans="1:129">
      <c r="A10" s="59">
        <v>3</v>
      </c>
      <c r="B10" s="7">
        <v>2.6</v>
      </c>
      <c r="C10" s="7">
        <v>35.1</v>
      </c>
      <c r="D10" s="7">
        <v>4.28</v>
      </c>
      <c r="E10" s="7">
        <v>57.7</v>
      </c>
      <c r="F10" s="7">
        <v>0.46</v>
      </c>
      <c r="G10" s="7">
        <v>6.2</v>
      </c>
      <c r="H10" s="7">
        <v>0.03</v>
      </c>
      <c r="I10" s="7">
        <v>0.04</v>
      </c>
      <c r="J10" s="7">
        <v>0.02</v>
      </c>
      <c r="K10" s="7">
        <v>0.3</v>
      </c>
      <c r="L10" s="7">
        <v>7.41</v>
      </c>
      <c r="M10" s="10">
        <v>10</v>
      </c>
      <c r="N10" s="10">
        <v>214</v>
      </c>
      <c r="O10" s="7">
        <v>0.26</v>
      </c>
      <c r="P10" s="7">
        <v>153</v>
      </c>
      <c r="Q10" s="7">
        <v>44.1</v>
      </c>
      <c r="R10" s="7">
        <f t="shared" si="0"/>
        <v>0.60747663551401865</v>
      </c>
      <c r="S10" s="7">
        <f>C10/E10</f>
        <v>0.60831889081455803</v>
      </c>
      <c r="T10" s="7">
        <f>B10/F10</f>
        <v>5.6521739130434785</v>
      </c>
      <c r="U10" s="7">
        <f>C10/G10</f>
        <v>5.661290322580645</v>
      </c>
      <c r="V10" s="7">
        <f>D10/B10</f>
        <v>1.6461538461538463</v>
      </c>
      <c r="W10" s="7">
        <f>E10/C10</f>
        <v>1.6438746438746439</v>
      </c>
      <c r="X10" s="7">
        <f>D10/F10</f>
        <v>9.304347826086957</v>
      </c>
      <c r="Y10" s="7">
        <f>E10/G10</f>
        <v>9.306451612903226</v>
      </c>
      <c r="Z10" s="7">
        <f>IFERROR(B10/H10,"ERR.")</f>
        <v>86.666666666666671</v>
      </c>
      <c r="AA10" s="7">
        <f>IFERROR(C10/I10,"ERR.")</f>
        <v>877.5</v>
      </c>
      <c r="AB10" s="7">
        <f>C10*M10/100</f>
        <v>3.51</v>
      </c>
      <c r="AC10" s="7">
        <f>C10*10/(I10+E10)</f>
        <v>6.0789747142362316</v>
      </c>
      <c r="AD10" s="7">
        <f t="shared" si="1"/>
        <v>6.8199747142362313</v>
      </c>
      <c r="AE10" s="7">
        <f>(C10+I10)/G10</f>
        <v>5.6677419354838712</v>
      </c>
      <c r="AF10" s="7">
        <f>E10/(K10+I10+G10)</f>
        <v>8.8226299694189603</v>
      </c>
      <c r="AG10" s="10">
        <f>(D10+H10+J10)/(B10+F10)</f>
        <v>1.4150326797385622</v>
      </c>
      <c r="AH10" s="12">
        <f>(L10*M10)/100</f>
        <v>0.74099999999999999</v>
      </c>
      <c r="AI10" s="12">
        <f xml:space="preserve"> (AF10 * L10 * M10) / 1000</f>
        <v>0.653756880733945</v>
      </c>
      <c r="AJ10" s="12">
        <f xml:space="preserve"> (B10 + F10) / M10</f>
        <v>0.30599999999999999</v>
      </c>
      <c r="AK10" s="16">
        <f>(0.1*L10 * E10)/ (100 - E10)</f>
        <v>1.0107730496453904</v>
      </c>
      <c r="AL10" s="11">
        <f t="shared" si="2"/>
        <v>82.307692307692307</v>
      </c>
      <c r="AM10" s="11">
        <f>D10*F10/B10</f>
        <v>0.75723076923076926</v>
      </c>
      <c r="AN10" s="11">
        <f>N10*D10/B10</f>
        <v>352.27692307692308</v>
      </c>
      <c r="AO10" s="11">
        <f>D10*F10*N10/B10</f>
        <v>162.04738461538463</v>
      </c>
      <c r="AP10" s="11">
        <v>4.97</v>
      </c>
      <c r="AQ10" s="11">
        <v>88.7</v>
      </c>
      <c r="AR10" s="11">
        <v>30.8</v>
      </c>
      <c r="AS10" s="11">
        <v>347</v>
      </c>
      <c r="AT10" s="11">
        <v>37.5</v>
      </c>
      <c r="AU10" s="11">
        <v>11.7</v>
      </c>
      <c r="AV10" s="11">
        <v>12.2</v>
      </c>
      <c r="AW10" s="11">
        <v>16.100000000000001</v>
      </c>
      <c r="AX10" s="11">
        <v>44.1</v>
      </c>
      <c r="AY10" s="11">
        <v>3</v>
      </c>
      <c r="AZ10" s="11">
        <v>1.49</v>
      </c>
      <c r="BA10" s="11">
        <v>23.7</v>
      </c>
      <c r="BB10" s="11">
        <v>3.99</v>
      </c>
      <c r="BC10" s="11">
        <v>63.6</v>
      </c>
      <c r="BD10" s="11">
        <v>0.61</v>
      </c>
      <c r="BE10" s="11">
        <v>9.6999999999999993</v>
      </c>
      <c r="BF10" s="11">
        <v>0.1</v>
      </c>
      <c r="BG10" s="11">
        <v>1.6</v>
      </c>
      <c r="BH10" s="11">
        <v>0.09</v>
      </c>
      <c r="BI10" s="11">
        <v>1.4</v>
      </c>
      <c r="BJ10" s="11">
        <v>6.28</v>
      </c>
      <c r="BK10" s="11">
        <v>30</v>
      </c>
      <c r="BL10" s="12">
        <v>398</v>
      </c>
      <c r="BM10" s="11">
        <v>0.42</v>
      </c>
      <c r="BN10" s="11">
        <v>88</v>
      </c>
      <c r="BO10" s="11">
        <v>29.6</v>
      </c>
      <c r="BP10" s="7">
        <f t="shared" si="3"/>
        <v>0.37343358395989973</v>
      </c>
      <c r="BQ10" s="7">
        <f>BA10/BC10</f>
        <v>0.37264150943396224</v>
      </c>
      <c r="BR10" s="7">
        <f>AZ10/BD10</f>
        <v>2.442622950819672</v>
      </c>
      <c r="BS10" s="7">
        <f>BA10/BE10</f>
        <v>2.4432989690721651</v>
      </c>
      <c r="BT10" s="7">
        <f>BB10/AZ10</f>
        <v>2.6778523489932886</v>
      </c>
      <c r="BU10" s="7">
        <f>BC10/BA10</f>
        <v>2.6835443037974684</v>
      </c>
      <c r="BV10" s="7">
        <f>BB10/BD10</f>
        <v>6.5409836065573774</v>
      </c>
      <c r="BW10" s="7">
        <f>BC10/BE10</f>
        <v>6.5567010309278357</v>
      </c>
      <c r="BX10" s="7">
        <f>IFERROR(AZ10/BF10,"ERR.")</f>
        <v>14.899999999999999</v>
      </c>
      <c r="BY10" s="7">
        <f>IFERROR(BA10/BG10,"ERR.")</f>
        <v>14.812499999999998</v>
      </c>
      <c r="BZ10" s="7">
        <f>BA10*BK10/100</f>
        <v>7.11</v>
      </c>
      <c r="CA10" s="7">
        <f>BA10*10/(BG10+BC10)</f>
        <v>3.6349693251533739</v>
      </c>
      <c r="CB10" s="7">
        <f t="shared" si="4"/>
        <v>5.5189693251533738</v>
      </c>
      <c r="CC10" s="7">
        <f>(BA10+BG10)/BE10</f>
        <v>2.6082474226804124</v>
      </c>
      <c r="CD10" s="7">
        <f>BC10/(BI10+BG10+BE10)</f>
        <v>5.0078740157480315</v>
      </c>
      <c r="CE10" s="10">
        <f>(BB10+BF10+BH10)/(AZ10+BD10)</f>
        <v>1.9904761904761903</v>
      </c>
      <c r="CF10" s="12">
        <f>(BJ10*BK10)/100</f>
        <v>1.8840000000000001</v>
      </c>
      <c r="CG10" s="11">
        <f xml:space="preserve"> (CD10 * BJ10 * BK10) / 1000</f>
        <v>0.94348346456692922</v>
      </c>
      <c r="CH10" s="11">
        <f xml:space="preserve"> (AZ10 + BD10) / BK10</f>
        <v>7.0000000000000007E-2</v>
      </c>
      <c r="CI10" s="11">
        <f>(0.1*L10 * E10)/ (100 - E10)</f>
        <v>1.0107730496453904</v>
      </c>
      <c r="CJ10" s="11">
        <f t="shared" si="5"/>
        <v>267.11409395973152</v>
      </c>
      <c r="CK10">
        <f t="shared" si="6"/>
        <v>2.6778523489932886</v>
      </c>
      <c r="CL10">
        <f t="shared" si="7"/>
        <v>6.5409836065573774</v>
      </c>
      <c r="CM10">
        <f t="shared" si="8"/>
        <v>1.633489932885906</v>
      </c>
      <c r="CN10">
        <f t="shared" si="9"/>
        <v>2.442622950819672</v>
      </c>
      <c r="CO10">
        <f t="shared" si="10"/>
        <v>1065.7852348993288</v>
      </c>
      <c r="CP10" s="11">
        <f t="shared" si="11"/>
        <v>650.12899328859055</v>
      </c>
      <c r="CR10" s="11">
        <v>3</v>
      </c>
      <c r="CS10" s="11">
        <v>1.81</v>
      </c>
      <c r="CT10" s="11">
        <v>33.200000000000003</v>
      </c>
      <c r="CU10" s="11">
        <v>2.83</v>
      </c>
      <c r="CV10" s="11">
        <v>51.9</v>
      </c>
      <c r="CW10" s="11">
        <v>0.6</v>
      </c>
      <c r="CX10" s="11">
        <v>11</v>
      </c>
      <c r="CY10" s="11">
        <v>0</v>
      </c>
      <c r="CZ10" s="11">
        <v>2.8</v>
      </c>
      <c r="DA10" s="11">
        <v>1</v>
      </c>
      <c r="DB10" s="11">
        <v>0.1</v>
      </c>
      <c r="DC10" s="11">
        <v>5.45</v>
      </c>
      <c r="DD10" s="11">
        <v>2</v>
      </c>
      <c r="DE10" s="7">
        <f t="shared" si="12"/>
        <v>0.63957597173144876</v>
      </c>
      <c r="DF10" s="7">
        <f t="shared" si="13"/>
        <v>0.63969171483622356</v>
      </c>
      <c r="DG10" s="7">
        <f t="shared" si="14"/>
        <v>3.0166666666666671</v>
      </c>
      <c r="DH10" s="7">
        <f t="shared" si="15"/>
        <v>3.0181818181818185</v>
      </c>
      <c r="DI10" s="7">
        <f t="shared" si="16"/>
        <v>1.5635359116022098</v>
      </c>
      <c r="DJ10" s="7">
        <f t="shared" si="17"/>
        <v>1.5632530120481927</v>
      </c>
      <c r="DK10" s="7">
        <f t="shared" si="18"/>
        <v>4.7166666666666668</v>
      </c>
      <c r="DL10" s="7">
        <f t="shared" si="19"/>
        <v>4.7181818181818178</v>
      </c>
      <c r="DM10" s="7" t="str">
        <f t="shared" si="20"/>
        <v>ERR.</v>
      </c>
      <c r="DN10" s="7">
        <f t="shared" si="21"/>
        <v>11.857142857142859</v>
      </c>
      <c r="DO10" s="7">
        <f t="shared" si="22"/>
        <v>0.66400000000000003</v>
      </c>
      <c r="DP10" s="7">
        <f t="shared" si="23"/>
        <v>6.0694698354661796</v>
      </c>
      <c r="DQ10" s="7">
        <f t="shared" si="24"/>
        <v>6.1784698354661796</v>
      </c>
      <c r="DR10" s="7">
        <f t="shared" si="25"/>
        <v>3.2727272727272729</v>
      </c>
      <c r="DS10" s="7">
        <f t="shared" si="26"/>
        <v>3.7338129496402876</v>
      </c>
      <c r="DT10" s="10">
        <f t="shared" si="27"/>
        <v>1.5892116182572613</v>
      </c>
      <c r="DU10" s="12">
        <f t="shared" si="28"/>
        <v>0.109</v>
      </c>
      <c r="DV10" s="11">
        <f t="shared" si="29"/>
        <v>4.0698561151079143E-2</v>
      </c>
      <c r="DW10" s="11"/>
      <c r="DX10" s="11"/>
      <c r="DY10" s="11">
        <f t="shared" si="30"/>
        <v>0.58805613305613313</v>
      </c>
    </row>
    <row r="11" spans="1:129">
      <c r="A11" s="59">
        <v>4</v>
      </c>
      <c r="B11" s="7">
        <v>1.83</v>
      </c>
      <c r="C11" s="7">
        <v>15.2</v>
      </c>
      <c r="D11" s="7">
        <v>9.2799999999999994</v>
      </c>
      <c r="E11" s="7">
        <v>76.900000000000006</v>
      </c>
      <c r="F11" s="7">
        <v>0.89</v>
      </c>
      <c r="G11" s="7">
        <v>7.4</v>
      </c>
      <c r="H11" s="7">
        <v>0</v>
      </c>
      <c r="I11" s="7">
        <v>0</v>
      </c>
      <c r="J11" s="7">
        <v>0.01</v>
      </c>
      <c r="K11" s="7">
        <v>0.1</v>
      </c>
      <c r="L11" s="7">
        <v>12.06</v>
      </c>
      <c r="M11" s="10">
        <v>17</v>
      </c>
      <c r="N11" s="10">
        <v>287</v>
      </c>
      <c r="O11" s="7">
        <v>0.31</v>
      </c>
      <c r="P11" s="7">
        <v>136</v>
      </c>
      <c r="Q11" s="7">
        <v>42.1</v>
      </c>
      <c r="R11" s="7">
        <f t="shared" si="0"/>
        <v>0.19719827586206898</v>
      </c>
      <c r="S11" s="7">
        <f>C11/E11</f>
        <v>0.19765929778933677</v>
      </c>
      <c r="T11" s="7">
        <f>B11/F11</f>
        <v>2.0561797752808988</v>
      </c>
      <c r="U11" s="7">
        <f>C11/G11</f>
        <v>2.0540540540540539</v>
      </c>
      <c r="V11" s="7">
        <f>D11/B11</f>
        <v>5.0710382513661196</v>
      </c>
      <c r="W11" s="7">
        <f>E11/C11</f>
        <v>5.0592105263157903</v>
      </c>
      <c r="X11" s="7">
        <f>D11/F11</f>
        <v>10.42696629213483</v>
      </c>
      <c r="Y11" s="7">
        <f>E11/G11</f>
        <v>10.391891891891893</v>
      </c>
      <c r="Z11" s="7" t="str">
        <f>IFERROR(B11/H11,"ERR.")</f>
        <v>ERR.</v>
      </c>
      <c r="AA11" s="7" t="str">
        <f>IFERROR(C11/I11,"ERR.")</f>
        <v>ERR.</v>
      </c>
      <c r="AB11" s="7">
        <f>C11*M11/100</f>
        <v>2.5839999999999996</v>
      </c>
      <c r="AC11" s="7">
        <f>C11*10/(I11+E11)</f>
        <v>1.976592977893368</v>
      </c>
      <c r="AD11" s="7">
        <f t="shared" si="1"/>
        <v>4.0267929778933684</v>
      </c>
      <c r="AE11" s="7">
        <f>(C11+I11)/G11</f>
        <v>2.0540540540540539</v>
      </c>
      <c r="AF11" s="7">
        <f>E11/(K11+I11+G11)</f>
        <v>10.253333333333334</v>
      </c>
      <c r="AG11" s="10">
        <f>(D11+H11+J11)/(B11+F11)</f>
        <v>3.4154411764705879</v>
      </c>
      <c r="AH11" s="12">
        <f>(L11*M11)/100</f>
        <v>2.0502000000000002</v>
      </c>
      <c r="AI11" s="12">
        <f xml:space="preserve"> (AF11 * L11 * M11) / 1000</f>
        <v>2.1021384000000003</v>
      </c>
      <c r="AJ11" s="11">
        <f xml:space="preserve"> (B11 + F11) / M11</f>
        <v>0.16</v>
      </c>
      <c r="AK11" s="16">
        <f>(0.1*L11 * E11)/ (100 - E11)</f>
        <v>4.0147792207792232</v>
      </c>
      <c r="AL11" s="11">
        <f t="shared" si="2"/>
        <v>156.83060109289616</v>
      </c>
      <c r="AM11" s="11">
        <f>D11*F11/B11</f>
        <v>4.5132240437158471</v>
      </c>
      <c r="AN11" s="11">
        <f>N11*D11/B11</f>
        <v>1455.3879781420762</v>
      </c>
      <c r="AO11" s="11">
        <f>D11*F11*N11/B11</f>
        <v>1295.2953005464478</v>
      </c>
      <c r="AP11" s="11">
        <v>4.84</v>
      </c>
      <c r="AQ11" s="11">
        <v>87</v>
      </c>
      <c r="AR11" s="11">
        <v>28.1</v>
      </c>
      <c r="AS11" s="11">
        <v>323</v>
      </c>
      <c r="AT11" s="11">
        <v>43.3</v>
      </c>
      <c r="AU11" s="11">
        <v>13.7</v>
      </c>
      <c r="AV11" s="11">
        <v>10.7</v>
      </c>
      <c r="AW11" s="11">
        <v>13.7</v>
      </c>
      <c r="AX11" s="11">
        <v>31.6</v>
      </c>
      <c r="AY11" s="11">
        <v>4</v>
      </c>
      <c r="AZ11" s="11">
        <v>2.2599999999999998</v>
      </c>
      <c r="BA11" s="11">
        <v>23.8</v>
      </c>
      <c r="BB11" s="11">
        <v>6.47</v>
      </c>
      <c r="BC11" s="11">
        <v>68.3</v>
      </c>
      <c r="BD11" s="11">
        <v>0.73</v>
      </c>
      <c r="BE11" s="11">
        <v>7.7</v>
      </c>
      <c r="BF11" s="11">
        <v>0.01</v>
      </c>
      <c r="BG11" s="11">
        <v>0.1</v>
      </c>
      <c r="BH11" s="11">
        <v>0.01</v>
      </c>
      <c r="BI11" s="11">
        <v>0.1</v>
      </c>
      <c r="BJ11" s="11">
        <v>9.48</v>
      </c>
      <c r="BK11" s="11">
        <v>67</v>
      </c>
      <c r="BL11" s="11">
        <v>283</v>
      </c>
      <c r="BM11" s="11">
        <v>0.28999999999999998</v>
      </c>
      <c r="BN11" s="11">
        <v>97</v>
      </c>
      <c r="BO11" s="11">
        <v>31.3</v>
      </c>
      <c r="BP11" s="7">
        <f t="shared" si="3"/>
        <v>0.34930448222565685</v>
      </c>
      <c r="BQ11" s="7">
        <f>BA11/BC11</f>
        <v>0.34846266471449489</v>
      </c>
      <c r="BR11" s="7">
        <f>AZ11/BD11</f>
        <v>3.095890410958904</v>
      </c>
      <c r="BS11" s="7">
        <f>BA11/BE11</f>
        <v>3.0909090909090908</v>
      </c>
      <c r="BT11" s="7">
        <f>BB11/AZ11</f>
        <v>2.86283185840708</v>
      </c>
      <c r="BU11" s="7">
        <f>BC11/BA11</f>
        <v>2.8697478991596634</v>
      </c>
      <c r="BV11" s="7">
        <f>BB11/BD11</f>
        <v>8.8630136986301373</v>
      </c>
      <c r="BW11" s="7">
        <f>BC11/BE11</f>
        <v>8.870129870129869</v>
      </c>
      <c r="BX11" s="7">
        <f>IFERROR(AZ11/BF11,"ERR.")</f>
        <v>225.99999999999997</v>
      </c>
      <c r="BY11" s="7">
        <f>IFERROR(BA11/BG11,"ERR.")</f>
        <v>238</v>
      </c>
      <c r="BZ11" s="7">
        <f>BA11*BK11/100</f>
        <v>15.946000000000002</v>
      </c>
      <c r="CA11" s="7">
        <f>BA11*10/(BG11+BC11)</f>
        <v>3.4795321637426904</v>
      </c>
      <c r="CB11" s="7">
        <f t="shared" si="4"/>
        <v>9.8311321637426907</v>
      </c>
      <c r="CC11" s="7">
        <f>(BA11+BG11)/BE11</f>
        <v>3.1038961038961039</v>
      </c>
      <c r="CD11" s="7">
        <f>BC11/(BI11+BG11+BE11)</f>
        <v>8.6455696202531644</v>
      </c>
      <c r="CE11" s="10">
        <f>(BB11+BF11+BH11)/(AZ11+BD11)</f>
        <v>2.1705685618729098</v>
      </c>
      <c r="CF11" s="12">
        <f>(BJ11*BK11)/100</f>
        <v>6.3516000000000012</v>
      </c>
      <c r="CG11" s="11">
        <f xml:space="preserve"> (CD11 * BJ11 * BK11) / 1000</f>
        <v>5.4913200000000009</v>
      </c>
      <c r="CH11" s="11">
        <f xml:space="preserve"> (AZ11 + BD11) / BK11</f>
        <v>4.4626865671641786E-2</v>
      </c>
      <c r="CI11" s="11">
        <f>(0.1*L11 * E11)/ (100 - E11)</f>
        <v>4.0147792207792232</v>
      </c>
      <c r="CJ11" s="11">
        <f t="shared" si="5"/>
        <v>125.22123893805311</v>
      </c>
      <c r="CK11">
        <f t="shared" si="6"/>
        <v>2.86283185840708</v>
      </c>
      <c r="CL11">
        <f t="shared" si="7"/>
        <v>8.8630136986301373</v>
      </c>
      <c r="CM11">
        <f t="shared" si="8"/>
        <v>2.0898672566371683</v>
      </c>
      <c r="CN11">
        <f t="shared" si="9"/>
        <v>3.095890410958904</v>
      </c>
      <c r="CO11">
        <f t="shared" si="10"/>
        <v>810.18141592920358</v>
      </c>
      <c r="CP11" s="11">
        <f t="shared" si="11"/>
        <v>591.43243362831856</v>
      </c>
      <c r="CR11" s="11">
        <v>4</v>
      </c>
      <c r="CS11" s="11">
        <v>1.19</v>
      </c>
      <c r="CT11" s="11">
        <v>20.399999999999999</v>
      </c>
      <c r="CU11" s="11">
        <v>3.8</v>
      </c>
      <c r="CV11" s="11">
        <v>65.3</v>
      </c>
      <c r="CW11" s="11">
        <v>0.54</v>
      </c>
      <c r="CX11" s="11">
        <v>9.3000000000000007</v>
      </c>
      <c r="CY11" s="11">
        <v>0</v>
      </c>
      <c r="CZ11" s="11">
        <v>3.8</v>
      </c>
      <c r="DA11" s="11">
        <v>0</v>
      </c>
      <c r="DB11" s="11">
        <v>1.2</v>
      </c>
      <c r="DC11" s="11">
        <v>5.82</v>
      </c>
      <c r="DD11" s="11">
        <v>2</v>
      </c>
      <c r="DE11" s="7">
        <f t="shared" ref="DE11:DE14" si="31">CS11/CU11</f>
        <v>0.31315789473684208</v>
      </c>
      <c r="DF11" s="7">
        <f t="shared" ref="DF11:DF14" si="32">CT11/CV11</f>
        <v>0.31240428790199082</v>
      </c>
      <c r="DG11" s="7">
        <f t="shared" ref="DG11:DG14" si="33">CS11/CW11</f>
        <v>2.2037037037037033</v>
      </c>
      <c r="DH11" s="7">
        <f t="shared" ref="DH11:DH14" si="34">CT11/CX11</f>
        <v>2.193548387096774</v>
      </c>
      <c r="DI11" s="7">
        <f t="shared" ref="DI11:DI14" si="35">CU11/CS11</f>
        <v>3.1932773109243699</v>
      </c>
      <c r="DJ11" s="7">
        <f t="shared" ref="DJ11:DJ14" si="36">CV11/CT11</f>
        <v>3.2009803921568629</v>
      </c>
      <c r="DK11" s="7">
        <f t="shared" ref="DK11:DK14" si="37">CU11/CW11</f>
        <v>7.0370370370370363</v>
      </c>
      <c r="DL11" s="7">
        <f t="shared" ref="DL11:DL14" si="38">CV11/CX11</f>
        <v>7.0215053763440851</v>
      </c>
      <c r="DM11" s="7" t="str">
        <f t="shared" ref="DM11:DM14" si="39">IFERROR(CS11/CY11,"ERR.")</f>
        <v>ERR.</v>
      </c>
      <c r="DN11" s="7">
        <f t="shared" ref="DN11:DN14" si="40">IFERROR(CT11/CZ11,"ERR.")</f>
        <v>5.3684210526315788</v>
      </c>
      <c r="DO11" s="7">
        <f t="shared" ref="DO11:DO14" si="41">CT11*DD11/100</f>
        <v>0.40799999999999997</v>
      </c>
      <c r="DP11" s="7">
        <f t="shared" ref="DP11:DP14" si="42">CT11*10/(CZ11+CV11)</f>
        <v>2.9522431259044866</v>
      </c>
      <c r="DQ11" s="7">
        <f t="shared" ref="DQ11:DQ14" si="43">DU11+DP11</f>
        <v>3.0686431259044866</v>
      </c>
      <c r="DR11" s="7">
        <f t="shared" ref="DR11:DR14" si="44">(CT11+CZ11)/CX11</f>
        <v>2.6021505376344085</v>
      </c>
      <c r="DS11" s="7">
        <f t="shared" ref="DS11:DS14" si="45">CV11/(DB11+CZ11+CX11)</f>
        <v>4.5664335664335658</v>
      </c>
      <c r="DT11" s="10">
        <f t="shared" ref="DT11:DT14" si="46">(CU11+CY11+DA11)/(CS11+CW11)</f>
        <v>2.1965317919075145</v>
      </c>
      <c r="DU11" s="12">
        <f t="shared" ref="DU11:DU14" si="47">(DC11*DD11)/100</f>
        <v>0.1164</v>
      </c>
      <c r="DV11" s="11">
        <f t="shared" ref="DV11:DV14" si="48" xml:space="preserve"> (DS11 * DC11 * DD11) / 1000</f>
        <v>5.3153286713286708E-2</v>
      </c>
      <c r="DW11" s="11"/>
      <c r="DX11" s="11"/>
      <c r="DY11" s="11">
        <f t="shared" si="30"/>
        <v>1.0952334293948127</v>
      </c>
    </row>
    <row r="12" spans="1:129">
      <c r="A12" s="59">
        <v>5</v>
      </c>
      <c r="B12" s="7">
        <v>3.35</v>
      </c>
      <c r="C12" s="7">
        <v>20.8</v>
      </c>
      <c r="D12" s="7">
        <v>11.76</v>
      </c>
      <c r="E12" s="7">
        <v>73.2</v>
      </c>
      <c r="F12" s="7">
        <v>0.92</v>
      </c>
      <c r="G12" s="7">
        <v>5.7</v>
      </c>
      <c r="H12" s="7">
        <v>0</v>
      </c>
      <c r="I12" s="7">
        <v>0</v>
      </c>
      <c r="J12" s="7">
        <v>0.02</v>
      </c>
      <c r="K12" s="7">
        <v>0.1</v>
      </c>
      <c r="L12" s="7">
        <v>16.09</v>
      </c>
      <c r="M12" s="7">
        <v>9</v>
      </c>
      <c r="N12" s="10">
        <v>374</v>
      </c>
      <c r="O12" s="7">
        <v>0.41</v>
      </c>
      <c r="P12" s="7">
        <v>141</v>
      </c>
      <c r="Q12" s="7">
        <v>43.5</v>
      </c>
      <c r="R12" s="7">
        <f t="shared" si="0"/>
        <v>0.2848639455782313</v>
      </c>
      <c r="S12" s="7">
        <f>C12/E12</f>
        <v>0.28415300546448086</v>
      </c>
      <c r="T12" s="7">
        <f>B12/F12</f>
        <v>3.6413043478260869</v>
      </c>
      <c r="U12" s="7">
        <f>C12/G12</f>
        <v>3.6491228070175437</v>
      </c>
      <c r="V12" s="7">
        <f>D12/B12</f>
        <v>3.5104477611940297</v>
      </c>
      <c r="W12" s="7">
        <f>E12/C12</f>
        <v>3.5192307692307692</v>
      </c>
      <c r="X12" s="7">
        <f>D12/F12</f>
        <v>12.782608695652174</v>
      </c>
      <c r="Y12" s="7">
        <f>E12/G12</f>
        <v>12.842105263157896</v>
      </c>
      <c r="Z12" s="7" t="str">
        <f>IFERROR(B12/H12,"ERR.")</f>
        <v>ERR.</v>
      </c>
      <c r="AA12" s="7" t="str">
        <f>IFERROR(C12/I12,"ERR.")</f>
        <v>ERR.</v>
      </c>
      <c r="AB12" s="7">
        <f>C12*M12/100</f>
        <v>1.8720000000000001</v>
      </c>
      <c r="AC12" s="7">
        <f>C12*10/(I12+E12)</f>
        <v>2.8415300546448088</v>
      </c>
      <c r="AD12" s="7">
        <f t="shared" si="1"/>
        <v>4.2896300546448085</v>
      </c>
      <c r="AE12" s="7">
        <f>(C12+I12)/G12</f>
        <v>3.6491228070175437</v>
      </c>
      <c r="AF12" s="7">
        <f>E12/(K12+I12+G12)</f>
        <v>12.620689655172415</v>
      </c>
      <c r="AG12" s="10">
        <f>(D12+H12+J12)/(B12+F12)</f>
        <v>2.7587822014051517</v>
      </c>
      <c r="AH12" s="12">
        <f>(L12*M12)/100</f>
        <v>1.4480999999999999</v>
      </c>
      <c r="AI12" s="12">
        <f xml:space="preserve"> (AF12 * L12 * M12) / 1000</f>
        <v>1.8276020689655172</v>
      </c>
      <c r="AJ12" s="11">
        <f xml:space="preserve"> (B12 + F12) / M12</f>
        <v>0.4744444444444445</v>
      </c>
      <c r="AK12" s="16">
        <f>(0.1*L12 * E12)/ (100 - E12)</f>
        <v>4.3947313432835831</v>
      </c>
      <c r="AL12" s="11">
        <f t="shared" si="2"/>
        <v>111.64179104477611</v>
      </c>
      <c r="AM12" s="11">
        <f>D12*F12/B12</f>
        <v>3.2296119402985073</v>
      </c>
      <c r="AN12" s="11">
        <f>N12*D12/B12</f>
        <v>1312.907462686567</v>
      </c>
      <c r="AO12" s="11">
        <f>D12*F12*N12/B12</f>
        <v>1207.8748656716418</v>
      </c>
      <c r="AP12" s="11">
        <v>4.8600000000000003</v>
      </c>
      <c r="AQ12" s="11">
        <v>89.5</v>
      </c>
      <c r="AR12" s="11">
        <v>29</v>
      </c>
      <c r="AS12" s="11">
        <v>324</v>
      </c>
      <c r="AT12" s="11">
        <v>41.1</v>
      </c>
      <c r="AU12" s="11">
        <v>12.4</v>
      </c>
      <c r="AV12" s="11">
        <v>10.9</v>
      </c>
      <c r="AW12" s="11">
        <v>12.7</v>
      </c>
      <c r="AX12" s="11">
        <v>31.6</v>
      </c>
      <c r="AY12" s="11">
        <v>5</v>
      </c>
      <c r="AZ12" s="11">
        <v>2.4500000000000002</v>
      </c>
      <c r="BA12" s="11">
        <v>17.7</v>
      </c>
      <c r="BB12" s="11">
        <v>10.41</v>
      </c>
      <c r="BC12" s="11">
        <v>75</v>
      </c>
      <c r="BD12" s="11">
        <v>0.98</v>
      </c>
      <c r="BE12" s="11">
        <v>7.1</v>
      </c>
      <c r="BF12" s="11">
        <v>0.01</v>
      </c>
      <c r="BG12" s="11">
        <v>0.1</v>
      </c>
      <c r="BH12" s="11">
        <v>0.01</v>
      </c>
      <c r="BI12" s="11">
        <v>0.1</v>
      </c>
      <c r="BJ12" s="11">
        <v>13.86</v>
      </c>
      <c r="BK12" s="11">
        <v>61</v>
      </c>
      <c r="BL12" s="11">
        <v>221</v>
      </c>
      <c r="BM12" s="11">
        <v>0.26</v>
      </c>
      <c r="BN12" s="11">
        <v>138</v>
      </c>
      <c r="BO12" s="11">
        <v>42.3</v>
      </c>
      <c r="BP12" s="7">
        <f t="shared" si="3"/>
        <v>0.23535062439961577</v>
      </c>
      <c r="BQ12" s="7">
        <f>BA12/BC12</f>
        <v>0.23599999999999999</v>
      </c>
      <c r="BR12" s="7">
        <f>AZ12/BD12</f>
        <v>2.5000000000000004</v>
      </c>
      <c r="BS12" s="7">
        <f>BA12/BE12</f>
        <v>2.4929577464788735</v>
      </c>
      <c r="BT12" s="7">
        <f>BB12/AZ12</f>
        <v>4.2489795918367346</v>
      </c>
      <c r="BU12" s="7">
        <f>BC12/BA12</f>
        <v>4.2372881355932206</v>
      </c>
      <c r="BV12" s="7">
        <f>BB12/BD12</f>
        <v>10.622448979591837</v>
      </c>
      <c r="BW12" s="7">
        <f>BC12/BE12</f>
        <v>10.563380281690142</v>
      </c>
      <c r="BX12" s="7">
        <f>IFERROR(AZ12/BF12,"ERR.")</f>
        <v>245</v>
      </c>
      <c r="BY12" s="7">
        <f>IFERROR(BA12/BG12,"ERR.")</f>
        <v>176.99999999999997</v>
      </c>
      <c r="BZ12" s="7">
        <f>BA12*BK12/100</f>
        <v>10.797000000000001</v>
      </c>
      <c r="CA12" s="7">
        <f>BA12*10/(BG12+BC12)</f>
        <v>2.3568575233022639</v>
      </c>
      <c r="CB12" s="7">
        <f t="shared" si="4"/>
        <v>10.811457523302263</v>
      </c>
      <c r="CC12" s="7">
        <f>(BA12+BG12)/BE12</f>
        <v>2.507042253521127</v>
      </c>
      <c r="CD12" s="7">
        <f>BC12/(BI12+BG12+BE12)</f>
        <v>10.273972602739727</v>
      </c>
      <c r="CE12" s="10">
        <f>(BB12+BF12+BH12)/(AZ12+BD12)</f>
        <v>3.0408163265306118</v>
      </c>
      <c r="CF12" s="12">
        <f>(BJ12*BK12)/100</f>
        <v>8.4545999999999992</v>
      </c>
      <c r="CG12" s="11">
        <f xml:space="preserve"> (CD12 * BJ12 * BK12) / 1000</f>
        <v>8.6862328767123298</v>
      </c>
      <c r="CH12" s="11">
        <f xml:space="preserve"> (AZ12 + BD12) / BK12</f>
        <v>5.6229508196721317E-2</v>
      </c>
      <c r="CI12" s="11">
        <f>(0.1*L12 * E12)/ (100 - E12)</f>
        <v>4.3947313432835831</v>
      </c>
      <c r="CJ12" s="11">
        <f t="shared" si="5"/>
        <v>90.204081632653057</v>
      </c>
      <c r="CK12">
        <f t="shared" si="6"/>
        <v>4.2489795918367346</v>
      </c>
      <c r="CL12">
        <f t="shared" si="7"/>
        <v>10.622448979591837</v>
      </c>
      <c r="CM12">
        <f t="shared" si="8"/>
        <v>4.1639999999999997</v>
      </c>
      <c r="CN12">
        <f t="shared" si="9"/>
        <v>2.5000000000000004</v>
      </c>
      <c r="CO12">
        <f t="shared" si="10"/>
        <v>939.02448979591838</v>
      </c>
      <c r="CP12" s="11">
        <f t="shared" si="11"/>
        <v>920.24399999999991</v>
      </c>
      <c r="CR12" s="11">
        <v>5</v>
      </c>
      <c r="CS12" s="11">
        <v>2.0299999999999998</v>
      </c>
      <c r="CT12" s="11">
        <v>35.9</v>
      </c>
      <c r="CU12" s="11">
        <v>2.74</v>
      </c>
      <c r="CV12" s="11">
        <v>48.6</v>
      </c>
      <c r="CW12" s="11">
        <v>0.59</v>
      </c>
      <c r="CX12" s="11">
        <v>10.4</v>
      </c>
      <c r="CY12" s="11">
        <v>0</v>
      </c>
      <c r="CZ12" s="11">
        <v>4.4000000000000004</v>
      </c>
      <c r="DA12" s="11">
        <v>0</v>
      </c>
      <c r="DB12" s="11">
        <v>0.7</v>
      </c>
      <c r="DC12" s="11">
        <v>5.65</v>
      </c>
      <c r="DD12" s="11">
        <v>6</v>
      </c>
      <c r="DE12" s="7">
        <f t="shared" si="31"/>
        <v>0.74087591240875894</v>
      </c>
      <c r="DF12" s="7">
        <f t="shared" si="32"/>
        <v>0.73868312757201637</v>
      </c>
      <c r="DG12" s="7">
        <f t="shared" si="33"/>
        <v>3.4406779661016946</v>
      </c>
      <c r="DH12" s="7">
        <f t="shared" si="34"/>
        <v>3.4519230769230766</v>
      </c>
      <c r="DI12" s="7">
        <f t="shared" si="35"/>
        <v>1.3497536945812809</v>
      </c>
      <c r="DJ12" s="7">
        <f t="shared" si="36"/>
        <v>1.3537604456824512</v>
      </c>
      <c r="DK12" s="7">
        <f t="shared" si="37"/>
        <v>4.6440677966101704</v>
      </c>
      <c r="DL12" s="7">
        <f t="shared" si="38"/>
        <v>4.6730769230769234</v>
      </c>
      <c r="DM12" s="7" t="str">
        <f t="shared" si="39"/>
        <v>ERR.</v>
      </c>
      <c r="DN12" s="7">
        <f t="shared" si="40"/>
        <v>8.1590909090909083</v>
      </c>
      <c r="DO12" s="7">
        <f t="shared" si="41"/>
        <v>2.1539999999999999</v>
      </c>
      <c r="DP12" s="7">
        <f t="shared" si="42"/>
        <v>6.7735849056603774</v>
      </c>
      <c r="DQ12" s="7">
        <f t="shared" si="43"/>
        <v>7.1125849056603778</v>
      </c>
      <c r="DR12" s="7">
        <f t="shared" si="44"/>
        <v>3.8749999999999996</v>
      </c>
      <c r="DS12" s="7">
        <f t="shared" si="45"/>
        <v>3.1354838709677422</v>
      </c>
      <c r="DT12" s="10">
        <f t="shared" si="46"/>
        <v>1.0458015267175576</v>
      </c>
      <c r="DU12" s="12">
        <f t="shared" si="47"/>
        <v>0.33900000000000008</v>
      </c>
      <c r="DV12" s="11">
        <f t="shared" si="48"/>
        <v>0.10629290322580646</v>
      </c>
      <c r="DW12" s="11"/>
      <c r="DX12" s="11"/>
      <c r="DY12" s="11">
        <f t="shared" si="30"/>
        <v>0.53422178988326852</v>
      </c>
    </row>
    <row r="13" spans="1:129">
      <c r="A13" s="26">
        <v>6</v>
      </c>
      <c r="B13" s="11">
        <v>1.73</v>
      </c>
      <c r="C13" s="11">
        <v>23.6</v>
      </c>
      <c r="D13" s="11">
        <v>4.96</v>
      </c>
      <c r="E13" s="11">
        <v>67.7</v>
      </c>
      <c r="F13" s="11">
        <v>0.49</v>
      </c>
      <c r="G13" s="11">
        <v>6.7</v>
      </c>
      <c r="H13" s="11">
        <v>0.11</v>
      </c>
      <c r="I13" s="11">
        <v>1.5</v>
      </c>
      <c r="J13" s="11">
        <v>0.04</v>
      </c>
      <c r="K13" s="11">
        <v>0.5</v>
      </c>
      <c r="L13" s="11">
        <v>7.33</v>
      </c>
      <c r="M13" s="11">
        <v>22</v>
      </c>
      <c r="N13" s="7">
        <v>239</v>
      </c>
      <c r="O13" s="7">
        <v>0.23</v>
      </c>
      <c r="P13" s="7">
        <v>141</v>
      </c>
      <c r="Q13" s="7">
        <v>41.7</v>
      </c>
      <c r="R13" s="7">
        <f t="shared" si="0"/>
        <v>0.34879032258064518</v>
      </c>
      <c r="S13" s="7">
        <f>C13/E13</f>
        <v>0.34859675036927623</v>
      </c>
      <c r="T13" s="7">
        <f>B13/F13</f>
        <v>3.5306122448979593</v>
      </c>
      <c r="U13" s="7">
        <f>C13/G13</f>
        <v>3.5223880597014925</v>
      </c>
      <c r="V13" s="7">
        <f>D13/B13</f>
        <v>2.8670520231213872</v>
      </c>
      <c r="W13" s="7">
        <f>E13/C13</f>
        <v>2.8686440677966103</v>
      </c>
      <c r="X13" s="7">
        <f>D13/F13</f>
        <v>10.122448979591837</v>
      </c>
      <c r="Y13" s="7">
        <f>E13/G13</f>
        <v>10.104477611940299</v>
      </c>
      <c r="Z13" s="7">
        <f>IFERROR(B13/H13,"ERR.")</f>
        <v>15.727272727272727</v>
      </c>
      <c r="AA13" s="7">
        <f>IFERROR(C13/I13,"ERR.")</f>
        <v>15.733333333333334</v>
      </c>
      <c r="AB13" s="7">
        <f>C13*M13/100</f>
        <v>5.1920000000000002</v>
      </c>
      <c r="AC13" s="7">
        <f>C13*10/(I13+E13)</f>
        <v>3.4104046242774566</v>
      </c>
      <c r="AD13" s="7">
        <f t="shared" si="1"/>
        <v>5.0230046242774566</v>
      </c>
      <c r="AE13" s="7">
        <f>(C13+I13)/G13</f>
        <v>3.7462686567164178</v>
      </c>
      <c r="AF13" s="7">
        <f>E13/(K13+I13+G13)</f>
        <v>7.7816091954023001</v>
      </c>
      <c r="AG13" s="10">
        <f>(D13+H13+J13)/(B13+F13)</f>
        <v>2.301801801801802</v>
      </c>
      <c r="AH13" s="12">
        <f>(L13*M13)/100</f>
        <v>1.6125999999999998</v>
      </c>
      <c r="AI13" s="12">
        <f xml:space="preserve"> (AF13 * L13 * M13) / 1000</f>
        <v>1.2548622988505749</v>
      </c>
      <c r="AJ13" s="11">
        <f xml:space="preserve"> (B13 + F13) / M13</f>
        <v>0.10090909090909089</v>
      </c>
      <c r="AK13" s="16">
        <f>(0.1*L13 * E13)/ (100 - E13)</f>
        <v>1.5363498452012387</v>
      </c>
      <c r="AL13" s="11">
        <f t="shared" si="2"/>
        <v>138.15028901734104</v>
      </c>
      <c r="AM13" s="11">
        <f>D13*F13/B13</f>
        <v>1.40485549132948</v>
      </c>
      <c r="AN13" s="11">
        <f>N13*D13/B13</f>
        <v>685.22543352601156</v>
      </c>
      <c r="AO13" s="11">
        <f>D13*F13*N13/B13</f>
        <v>335.76046242774567</v>
      </c>
      <c r="AP13" s="11">
        <v>4.75</v>
      </c>
      <c r="AQ13" s="11">
        <v>87.8</v>
      </c>
      <c r="AR13" s="11">
        <v>29.7</v>
      </c>
      <c r="AS13" s="11">
        <v>338</v>
      </c>
      <c r="AT13" s="11">
        <v>40.9</v>
      </c>
      <c r="AU13" s="11">
        <v>12.9</v>
      </c>
      <c r="AV13" s="11">
        <v>9.6999999999999993</v>
      </c>
      <c r="AW13" s="11">
        <v>10.5</v>
      </c>
      <c r="AX13" s="11">
        <v>22.2</v>
      </c>
      <c r="AY13" s="11">
        <v>6</v>
      </c>
      <c r="AZ13" s="11">
        <v>2.6</v>
      </c>
      <c r="BA13" s="11">
        <v>23.7</v>
      </c>
      <c r="BB13" s="11">
        <v>7.35</v>
      </c>
      <c r="BC13" s="11">
        <v>66.900000000000006</v>
      </c>
      <c r="BD13" s="11">
        <v>0.8</v>
      </c>
      <c r="BE13" s="11">
        <v>7.3</v>
      </c>
      <c r="BF13" s="11">
        <v>0.19</v>
      </c>
      <c r="BG13" s="11">
        <v>1.7</v>
      </c>
      <c r="BH13" s="11">
        <v>0.04</v>
      </c>
      <c r="BI13" s="11">
        <v>0.4</v>
      </c>
      <c r="BJ13" s="11">
        <v>10.98</v>
      </c>
      <c r="BK13" s="11">
        <v>25</v>
      </c>
      <c r="BL13" s="11">
        <v>217</v>
      </c>
      <c r="BM13" s="11">
        <v>0.26</v>
      </c>
      <c r="BN13" s="11">
        <v>139</v>
      </c>
      <c r="BO13" s="11">
        <v>42.8</v>
      </c>
      <c r="BP13" s="7">
        <f t="shared" si="3"/>
        <v>0.35374149659863946</v>
      </c>
      <c r="BQ13" s="7">
        <f>BA13/BC13</f>
        <v>0.35426008968609862</v>
      </c>
      <c r="BR13" s="7">
        <f>AZ13/BD13</f>
        <v>3.25</v>
      </c>
      <c r="BS13" s="7">
        <f>BA13/BE13</f>
        <v>3.2465753424657535</v>
      </c>
      <c r="BT13" s="7">
        <f>BB13/AZ13</f>
        <v>2.8269230769230766</v>
      </c>
      <c r="BU13" s="7">
        <f>BC13/BA13</f>
        <v>2.8227848101265827</v>
      </c>
      <c r="BV13" s="7">
        <f>BB13/BD13</f>
        <v>9.1874999999999982</v>
      </c>
      <c r="BW13" s="7">
        <f>BC13/BE13</f>
        <v>9.1643835616438363</v>
      </c>
      <c r="BX13" s="7">
        <f>IFERROR(AZ13/BF13,"ERR.")</f>
        <v>13.684210526315789</v>
      </c>
      <c r="BY13" s="7">
        <f>IFERROR(BA13/BG13,"ERR.")</f>
        <v>13.941176470588236</v>
      </c>
      <c r="BZ13" s="7">
        <f>BA13*BK13/100</f>
        <v>5.9249999999999998</v>
      </c>
      <c r="CA13" s="7">
        <f>BA13*10/(BG13+BC13)</f>
        <v>3.4548104956268215</v>
      </c>
      <c r="CB13" s="7">
        <f t="shared" si="4"/>
        <v>6.1998104956268216</v>
      </c>
      <c r="CC13" s="7">
        <f>(BA13+BG13)/BE13</f>
        <v>3.4794520547945202</v>
      </c>
      <c r="CD13" s="7">
        <f>BC13/(BI13+BG13+BE13)</f>
        <v>7.1170212765957448</v>
      </c>
      <c r="CE13" s="10">
        <f>(BB13+BF13+BH13)/(AZ13+BD13)</f>
        <v>2.229411764705882</v>
      </c>
      <c r="CF13" s="12">
        <f>(BJ13*BK13)/100</f>
        <v>2.7450000000000001</v>
      </c>
      <c r="CG13" s="11">
        <f xml:space="preserve"> (CD13 * BJ13 * BK13) / 1000</f>
        <v>1.953622340425532</v>
      </c>
      <c r="CH13" s="11">
        <f xml:space="preserve"> (AZ13 + BD13) / BK13</f>
        <v>0.13600000000000001</v>
      </c>
      <c r="CI13" s="11">
        <f>(0.1*L13 * E13)/ (100 - E13)</f>
        <v>1.5363498452012387</v>
      </c>
      <c r="CJ13" s="11">
        <f t="shared" si="5"/>
        <v>83.461538461538453</v>
      </c>
      <c r="CK13">
        <f t="shared" si="6"/>
        <v>2.8269230769230766</v>
      </c>
      <c r="CL13">
        <f t="shared" si="7"/>
        <v>9.1874999999999982</v>
      </c>
      <c r="CM13">
        <f t="shared" si="8"/>
        <v>2.2615384615384615</v>
      </c>
      <c r="CN13">
        <f t="shared" si="9"/>
        <v>3.25</v>
      </c>
      <c r="CO13">
        <f t="shared" si="10"/>
        <v>613.44230769230762</v>
      </c>
      <c r="CP13" s="11">
        <f t="shared" si="11"/>
        <v>490.75384615384615</v>
      </c>
      <c r="CR13" s="11">
        <v>6</v>
      </c>
      <c r="CS13" s="11">
        <v>1.75</v>
      </c>
      <c r="CT13" s="11">
        <v>34.799999999999997</v>
      </c>
      <c r="CU13" s="11">
        <v>2.8</v>
      </c>
      <c r="CV13" s="11">
        <v>55.6</v>
      </c>
      <c r="CW13" s="11">
        <v>0.39</v>
      </c>
      <c r="CX13" s="11">
        <v>7.8</v>
      </c>
      <c r="CY13" s="11">
        <v>0.05</v>
      </c>
      <c r="CZ13" s="11">
        <v>1</v>
      </c>
      <c r="DA13" s="11">
        <v>0</v>
      </c>
      <c r="DB13" s="11">
        <v>0.8</v>
      </c>
      <c r="DC13" s="11">
        <v>5.03</v>
      </c>
      <c r="DD13" s="11">
        <v>5</v>
      </c>
      <c r="DE13" s="7">
        <f t="shared" si="31"/>
        <v>0.625</v>
      </c>
      <c r="DF13" s="7">
        <f t="shared" si="32"/>
        <v>0.62589928057553945</v>
      </c>
      <c r="DG13" s="7">
        <f t="shared" si="33"/>
        <v>4.4871794871794872</v>
      </c>
      <c r="DH13" s="7">
        <f t="shared" si="34"/>
        <v>4.4615384615384617</v>
      </c>
      <c r="DI13" s="7">
        <f t="shared" si="35"/>
        <v>1.5999999999999999</v>
      </c>
      <c r="DJ13" s="7">
        <f t="shared" si="36"/>
        <v>1.5977011494252875</v>
      </c>
      <c r="DK13" s="7">
        <f t="shared" si="37"/>
        <v>7.1794871794871788</v>
      </c>
      <c r="DL13" s="7">
        <f t="shared" si="38"/>
        <v>7.1282051282051286</v>
      </c>
      <c r="DM13" s="7">
        <f t="shared" si="39"/>
        <v>35</v>
      </c>
      <c r="DN13" s="7">
        <f t="shared" si="40"/>
        <v>34.799999999999997</v>
      </c>
      <c r="DO13" s="7">
        <f t="shared" si="41"/>
        <v>1.74</v>
      </c>
      <c r="DP13" s="7">
        <f t="shared" si="42"/>
        <v>6.148409893992933</v>
      </c>
      <c r="DQ13" s="7">
        <f t="shared" si="43"/>
        <v>6.3999098939929331</v>
      </c>
      <c r="DR13" s="7">
        <f t="shared" si="44"/>
        <v>4.5897435897435894</v>
      </c>
      <c r="DS13" s="7">
        <f t="shared" si="45"/>
        <v>5.791666666666667</v>
      </c>
      <c r="DT13" s="10">
        <f t="shared" si="46"/>
        <v>1.3317757009345792</v>
      </c>
      <c r="DU13" s="12">
        <f t="shared" si="47"/>
        <v>0.2515</v>
      </c>
      <c r="DV13" s="11">
        <f t="shared" si="48"/>
        <v>0.14566041666666668</v>
      </c>
      <c r="DW13" s="11"/>
      <c r="DX13" s="11"/>
      <c r="DY13" s="11">
        <f t="shared" si="30"/>
        <v>0.62988288288288286</v>
      </c>
    </row>
    <row r="14" spans="1:129">
      <c r="A14" s="26">
        <v>7</v>
      </c>
      <c r="B14" s="11">
        <v>1.82</v>
      </c>
      <c r="C14" s="11">
        <v>12.3</v>
      </c>
      <c r="D14" s="11">
        <v>11.78</v>
      </c>
      <c r="E14" s="11">
        <v>79.3</v>
      </c>
      <c r="F14" s="11">
        <v>1.21</v>
      </c>
      <c r="G14" s="11">
        <v>8.1</v>
      </c>
      <c r="H14" s="11">
        <v>0.01</v>
      </c>
      <c r="I14" s="11">
        <v>0.1</v>
      </c>
      <c r="J14" s="11">
        <v>0.03</v>
      </c>
      <c r="K14" s="11">
        <v>0.2</v>
      </c>
      <c r="L14" s="11">
        <v>14.85</v>
      </c>
      <c r="M14" s="11">
        <v>6</v>
      </c>
      <c r="N14" s="7">
        <v>264</v>
      </c>
      <c r="O14" s="7">
        <v>0.31</v>
      </c>
      <c r="P14" s="7">
        <v>129</v>
      </c>
      <c r="Q14" s="7">
        <v>38.4</v>
      </c>
      <c r="R14" s="7">
        <f t="shared" si="0"/>
        <v>0.15449915110356538</v>
      </c>
      <c r="S14" s="7">
        <f>C14/E14</f>
        <v>0.15510718789407316</v>
      </c>
      <c r="T14" s="7">
        <f>B14/F14</f>
        <v>1.5041322314049588</v>
      </c>
      <c r="U14" s="7">
        <f>C14/G14</f>
        <v>1.5185185185185186</v>
      </c>
      <c r="V14" s="7">
        <f>D14/B14</f>
        <v>6.4725274725274717</v>
      </c>
      <c r="W14" s="7">
        <f>E14/C14</f>
        <v>6.4471544715447147</v>
      </c>
      <c r="X14" s="7">
        <f>D14/F14</f>
        <v>9.7355371900826437</v>
      </c>
      <c r="Y14" s="7">
        <f>E14/G14</f>
        <v>9.7901234567901234</v>
      </c>
      <c r="Z14" s="7">
        <f>IFERROR(B14/H14,"ERR.")</f>
        <v>182</v>
      </c>
      <c r="AA14" s="7">
        <f>IFERROR(C14/I14,"ERR.")</f>
        <v>123</v>
      </c>
      <c r="AB14" s="7">
        <f>C14*M14/100</f>
        <v>0.7380000000000001</v>
      </c>
      <c r="AC14" s="7">
        <f>C14*10/(I14+E14)</f>
        <v>1.54911838790932</v>
      </c>
      <c r="AD14" s="7">
        <f t="shared" si="1"/>
        <v>2.4401183879093198</v>
      </c>
      <c r="AE14" s="7">
        <f>(C14+I14)/G14</f>
        <v>1.5308641975308643</v>
      </c>
      <c r="AF14" s="7">
        <f>E14/(K14+I14+G14)</f>
        <v>9.4404761904761898</v>
      </c>
      <c r="AG14" s="10">
        <f>(D14+H14+J14)/(B14+F14)</f>
        <v>3.9009900990099</v>
      </c>
      <c r="AH14" s="12">
        <f>(L14*M14)/100</f>
        <v>0.8909999999999999</v>
      </c>
      <c r="AI14" s="12">
        <f xml:space="preserve"> (AF14 * L14 * M14) / 1000</f>
        <v>0.84114642857142852</v>
      </c>
      <c r="AJ14" s="11">
        <f xml:space="preserve"> (B14 + F14) / M14</f>
        <v>0.505</v>
      </c>
      <c r="AK14" s="16">
        <f>(0.1*L14 * E14)/ (100 - E14)</f>
        <v>5.6889130434782604</v>
      </c>
      <c r="AL14" s="11">
        <f t="shared" si="2"/>
        <v>145.05494505494505</v>
      </c>
      <c r="AM14" s="11">
        <f>D14*F14/B14</f>
        <v>7.8317582417582408</v>
      </c>
      <c r="AN14" s="11">
        <f>N14*D14/B14</f>
        <v>1708.7472527472526</v>
      </c>
      <c r="AO14" s="11">
        <f>D14*F14*N14/B14</f>
        <v>2067.5841758241754</v>
      </c>
      <c r="AP14" s="11">
        <v>4.0199999999999996</v>
      </c>
      <c r="AQ14" s="11">
        <v>95.5</v>
      </c>
      <c r="AR14" s="11">
        <v>32.1</v>
      </c>
      <c r="AS14" s="11">
        <v>336</v>
      </c>
      <c r="AT14" s="11">
        <v>44.1</v>
      </c>
      <c r="AU14" s="11">
        <v>12.5</v>
      </c>
      <c r="AV14" s="11">
        <v>11.9</v>
      </c>
      <c r="AW14" s="11">
        <v>15</v>
      </c>
      <c r="AX14" s="11">
        <v>40.299999999999997</v>
      </c>
      <c r="AY14" s="11">
        <v>7</v>
      </c>
      <c r="AZ14" s="11">
        <v>1.32</v>
      </c>
      <c r="BA14" s="11">
        <v>18</v>
      </c>
      <c r="BB14" s="11">
        <v>5.54</v>
      </c>
      <c r="BC14" s="11">
        <v>75.8</v>
      </c>
      <c r="BD14" s="11">
        <v>0.41</v>
      </c>
      <c r="BE14" s="11">
        <v>5.6</v>
      </c>
      <c r="BF14" s="11">
        <v>0.01</v>
      </c>
      <c r="BG14" s="11">
        <v>0.1</v>
      </c>
      <c r="BH14" s="11">
        <v>0.04</v>
      </c>
      <c r="BI14" s="11">
        <v>0.5</v>
      </c>
      <c r="BJ14" s="11">
        <v>7.32</v>
      </c>
      <c r="BK14" s="11">
        <v>29</v>
      </c>
      <c r="BL14" s="11">
        <v>263</v>
      </c>
      <c r="BM14" s="11">
        <v>0.27</v>
      </c>
      <c r="BN14" s="11">
        <v>155</v>
      </c>
      <c r="BO14" s="11">
        <v>46.6</v>
      </c>
      <c r="BP14" s="7">
        <f t="shared" si="3"/>
        <v>0.23826714801444043</v>
      </c>
      <c r="BQ14" s="7">
        <f>BA14/BC14</f>
        <v>0.23746701846965701</v>
      </c>
      <c r="BR14" s="7">
        <f>AZ14/BD14</f>
        <v>3.2195121951219514</v>
      </c>
      <c r="BS14" s="7">
        <f>BA14/BE14</f>
        <v>3.2142857142857144</v>
      </c>
      <c r="BT14" s="7">
        <f>BB14/AZ14</f>
        <v>4.1969696969696972</v>
      </c>
      <c r="BU14" s="7">
        <f>BC14/BA14</f>
        <v>4.2111111111111112</v>
      </c>
      <c r="BV14" s="7">
        <f>BB14/BD14</f>
        <v>13.512195121951221</v>
      </c>
      <c r="BW14" s="7">
        <f>BC14/BE14</f>
        <v>13.535714285714286</v>
      </c>
      <c r="BX14" s="7">
        <f>IFERROR(AZ14/BF14,"ERR.")</f>
        <v>132</v>
      </c>
      <c r="BY14" s="7">
        <f>IFERROR(BA14/BG14,"ERR.")</f>
        <v>180</v>
      </c>
      <c r="BZ14" s="7">
        <f>BA14*BK14/100</f>
        <v>5.22</v>
      </c>
      <c r="CA14" s="7">
        <f>BA14*10/(BG14+BC14)</f>
        <v>2.3715415019762847</v>
      </c>
      <c r="CB14" s="7">
        <f t="shared" si="4"/>
        <v>4.4943415019762849</v>
      </c>
      <c r="CC14" s="7">
        <f>(BA14+BG14)/BE14</f>
        <v>3.2321428571428577</v>
      </c>
      <c r="CD14" s="7">
        <f>BC14/(BI14+BG14+BE14)</f>
        <v>12.225806451612904</v>
      </c>
      <c r="CE14" s="10">
        <f>(BB14+BF14+BH14)/(AZ14+BD14)</f>
        <v>3.2312138728323698</v>
      </c>
      <c r="CF14" s="12">
        <f>(BJ14*BK14)/100</f>
        <v>2.1227999999999998</v>
      </c>
      <c r="CG14" s="11">
        <f xml:space="preserve"> (CD14 * BJ14 * BK14) / 1000</f>
        <v>2.5952941935483871</v>
      </c>
      <c r="CH14" s="11">
        <f xml:space="preserve"> (AZ14 + BD14) / BK14</f>
        <v>5.9655172413793103E-2</v>
      </c>
      <c r="CI14" s="11">
        <f>(0.1*L14 * E14)/ (100 - E14)</f>
        <v>5.6889130434782604</v>
      </c>
      <c r="CJ14" s="11">
        <f t="shared" si="5"/>
        <v>199.24242424242422</v>
      </c>
      <c r="CK14">
        <f t="shared" si="6"/>
        <v>4.1969696969696972</v>
      </c>
      <c r="CL14">
        <f t="shared" si="7"/>
        <v>13.512195121951221</v>
      </c>
      <c r="CM14">
        <f t="shared" si="8"/>
        <v>1.7207575757575755</v>
      </c>
      <c r="CN14">
        <f t="shared" si="9"/>
        <v>3.2195121951219514</v>
      </c>
      <c r="CO14">
        <f t="shared" si="10"/>
        <v>1103.8030303030305</v>
      </c>
      <c r="CP14" s="11">
        <f t="shared" si="11"/>
        <v>452.55924242424237</v>
      </c>
      <c r="CR14" s="11">
        <v>7</v>
      </c>
      <c r="CS14" s="11">
        <v>2.19</v>
      </c>
      <c r="CT14" s="11">
        <v>35.1</v>
      </c>
      <c r="CU14" s="11">
        <v>3.39</v>
      </c>
      <c r="CV14" s="11">
        <v>54.3</v>
      </c>
      <c r="CW14" s="11">
        <v>0.47</v>
      </c>
      <c r="CX14" s="11">
        <v>7.5</v>
      </c>
      <c r="CY14" s="11">
        <v>0</v>
      </c>
      <c r="CZ14" s="11">
        <v>2.6</v>
      </c>
      <c r="DA14" s="11">
        <v>0</v>
      </c>
      <c r="DB14" s="11">
        <v>0.5</v>
      </c>
      <c r="DC14" s="11">
        <v>6.24</v>
      </c>
      <c r="DD14" s="11">
        <v>3</v>
      </c>
      <c r="DE14" s="7">
        <f t="shared" si="31"/>
        <v>0.64601769911504425</v>
      </c>
      <c r="DF14" s="7">
        <f t="shared" si="32"/>
        <v>0.64640883977900554</v>
      </c>
      <c r="DG14" s="7">
        <f t="shared" si="33"/>
        <v>4.6595744680851068</v>
      </c>
      <c r="DH14" s="7">
        <f t="shared" si="34"/>
        <v>4.6800000000000006</v>
      </c>
      <c r="DI14" s="7">
        <f t="shared" si="35"/>
        <v>1.5479452054794522</v>
      </c>
      <c r="DJ14" s="7">
        <f t="shared" si="36"/>
        <v>1.5470085470085468</v>
      </c>
      <c r="DK14" s="7">
        <f t="shared" si="37"/>
        <v>7.212765957446809</v>
      </c>
      <c r="DL14" s="7">
        <f t="shared" si="38"/>
        <v>7.2399999999999993</v>
      </c>
      <c r="DM14" s="7" t="str">
        <f t="shared" si="39"/>
        <v>ERR.</v>
      </c>
      <c r="DN14" s="7">
        <f t="shared" si="40"/>
        <v>13.5</v>
      </c>
      <c r="DO14" s="7">
        <f t="shared" si="41"/>
        <v>1.0530000000000002</v>
      </c>
      <c r="DP14" s="7">
        <f t="shared" si="42"/>
        <v>6.1687170474516702</v>
      </c>
      <c r="DQ14" s="7">
        <f t="shared" si="43"/>
        <v>6.35591704745167</v>
      </c>
      <c r="DR14" s="10">
        <f t="shared" si="44"/>
        <v>5.0266666666666673</v>
      </c>
      <c r="DS14" s="10">
        <f t="shared" si="45"/>
        <v>5.1226415094339623</v>
      </c>
      <c r="DT14" s="10">
        <f t="shared" si="46"/>
        <v>1.2744360902255638</v>
      </c>
      <c r="DU14" s="12">
        <f t="shared" si="47"/>
        <v>0.18719999999999998</v>
      </c>
      <c r="DV14" s="11">
        <f t="shared" si="48"/>
        <v>9.5895849056603782E-2</v>
      </c>
      <c r="DW14" s="11"/>
      <c r="DX14" s="11"/>
      <c r="DY14" s="11">
        <f t="shared" si="30"/>
        <v>0.7414266958424508</v>
      </c>
    </row>
    <row r="15" spans="1:129">
      <c r="A15" s="26">
        <v>8</v>
      </c>
      <c r="B15" s="11">
        <v>0.4</v>
      </c>
      <c r="C15" s="11">
        <v>4.0999999999999996</v>
      </c>
      <c r="D15" s="11">
        <v>8.75</v>
      </c>
      <c r="E15" s="11">
        <v>89.7</v>
      </c>
      <c r="F15" s="11">
        <v>0.59</v>
      </c>
      <c r="G15" s="11">
        <v>6.1</v>
      </c>
      <c r="H15" s="11">
        <v>0</v>
      </c>
      <c r="I15" s="11">
        <v>0</v>
      </c>
      <c r="J15" s="11">
        <v>0.1</v>
      </c>
      <c r="K15" s="11">
        <v>0.1</v>
      </c>
      <c r="L15" s="11">
        <v>9.75</v>
      </c>
      <c r="M15" s="11">
        <v>30</v>
      </c>
      <c r="N15" s="7">
        <v>363</v>
      </c>
      <c r="O15" s="7">
        <v>0.41</v>
      </c>
      <c r="P15" s="7">
        <v>92</v>
      </c>
      <c r="Q15" s="7">
        <v>31.9</v>
      </c>
      <c r="R15" s="7">
        <f t="shared" si="0"/>
        <v>4.5714285714285714E-2</v>
      </c>
      <c r="S15" s="7">
        <f>C15/E15</f>
        <v>4.5707915273132657E-2</v>
      </c>
      <c r="T15" s="7">
        <f>B15/F15</f>
        <v>0.67796610169491534</v>
      </c>
      <c r="U15" s="7">
        <f>C15/G15</f>
        <v>0.67213114754098358</v>
      </c>
      <c r="V15" s="7">
        <f>D15/B15</f>
        <v>21.875</v>
      </c>
      <c r="W15" s="7">
        <f>E15/C15</f>
        <v>21.878048780487809</v>
      </c>
      <c r="X15" s="7">
        <f>D15/F15</f>
        <v>14.830508474576272</v>
      </c>
      <c r="Y15" s="7">
        <f>E15/G15</f>
        <v>14.704918032786887</v>
      </c>
      <c r="Z15" s="7" t="str">
        <f>IFERROR(B15/H15,"ERR.")</f>
        <v>ERR.</v>
      </c>
      <c r="AA15" s="7" t="str">
        <f>IFERROR(C15/I15,"ERR.")</f>
        <v>ERR.</v>
      </c>
      <c r="AB15" s="7">
        <f>C15*M15/100</f>
        <v>1.2299999999999998</v>
      </c>
      <c r="AC15" s="7">
        <f>C15*10/(I15+E15)</f>
        <v>0.45707915273132665</v>
      </c>
      <c r="AD15" s="7">
        <f t="shared" si="1"/>
        <v>3.3820791527313263</v>
      </c>
      <c r="AE15" s="7">
        <f>(C15+I15)/G15</f>
        <v>0.67213114754098358</v>
      </c>
      <c r="AF15" s="7">
        <f>E15/(K15+I15+G15)</f>
        <v>14.467741935483874</v>
      </c>
      <c r="AG15" s="10">
        <f>(D15+H15+J15)/(B15+F15)</f>
        <v>8.9393939393939394</v>
      </c>
      <c r="AH15" s="12">
        <f>(L15*M15)/100</f>
        <v>2.9249999999999998</v>
      </c>
      <c r="AI15" s="12">
        <f xml:space="preserve"> (AF15 * L15 * M15) / 1000</f>
        <v>4.2318145161290328</v>
      </c>
      <c r="AJ15" s="11">
        <f xml:space="preserve"> (B15 + F15) / M15</f>
        <v>3.3000000000000002E-2</v>
      </c>
      <c r="AK15" s="16">
        <f>(0.1*L15 * E15)/ (100 - E15)</f>
        <v>8.4910194174757319</v>
      </c>
      <c r="AL15" s="11">
        <f t="shared" si="2"/>
        <v>907.5</v>
      </c>
      <c r="AM15" s="11">
        <f>D15*F15/B15</f>
        <v>12.906249999999998</v>
      </c>
      <c r="AN15" s="11">
        <f>N15*D15/B15</f>
        <v>7940.625</v>
      </c>
      <c r="AO15" s="11">
        <f>D15*F15*N15/B15</f>
        <v>4684.96875</v>
      </c>
      <c r="AP15" s="11">
        <v>4.1100000000000003</v>
      </c>
      <c r="AQ15" s="11">
        <v>77.599999999999994</v>
      </c>
      <c r="AR15" s="11">
        <v>22.4</v>
      </c>
      <c r="AS15" s="11">
        <v>288</v>
      </c>
      <c r="AT15" s="11">
        <v>42.7</v>
      </c>
      <c r="AU15" s="11">
        <v>15.4</v>
      </c>
      <c r="AV15" s="11">
        <v>11.4</v>
      </c>
      <c r="AW15" s="11">
        <v>12.9</v>
      </c>
      <c r="AX15" s="11">
        <v>33.9</v>
      </c>
      <c r="AY15" s="11">
        <v>8</v>
      </c>
      <c r="AZ15" s="11">
        <v>2.06</v>
      </c>
      <c r="BA15" s="11">
        <v>13.4</v>
      </c>
      <c r="BB15" s="11">
        <v>12.43</v>
      </c>
      <c r="BC15" s="11">
        <v>80.8</v>
      </c>
      <c r="BD15" s="11">
        <v>0.86</v>
      </c>
      <c r="BE15" s="11">
        <v>5.6</v>
      </c>
      <c r="BF15" s="11">
        <v>0.01</v>
      </c>
      <c r="BG15" s="11">
        <v>0.1</v>
      </c>
      <c r="BH15" s="11">
        <v>0.02</v>
      </c>
      <c r="BI15" s="11">
        <v>0.1</v>
      </c>
      <c r="BJ15" s="11">
        <v>15.38</v>
      </c>
      <c r="BK15" s="11">
        <v>37</v>
      </c>
      <c r="BL15" s="11">
        <v>301</v>
      </c>
      <c r="BM15" s="11">
        <v>0.35</v>
      </c>
      <c r="BN15" s="11">
        <v>144</v>
      </c>
      <c r="BO15" s="11">
        <v>41.6</v>
      </c>
      <c r="BP15" s="7">
        <f t="shared" si="3"/>
        <v>0.16572807723250202</v>
      </c>
      <c r="BQ15" s="7">
        <f>BA15/BC15</f>
        <v>0.16584158415841585</v>
      </c>
      <c r="BR15" s="7">
        <f>AZ15/BD15</f>
        <v>2.3953488372093026</v>
      </c>
      <c r="BS15" s="7">
        <f>BA15/BE15</f>
        <v>2.3928571428571432</v>
      </c>
      <c r="BT15" s="7">
        <f>BB15/AZ15</f>
        <v>6.0339805825242712</v>
      </c>
      <c r="BU15" s="7">
        <f>BC15/BA15</f>
        <v>6.0298507462686564</v>
      </c>
      <c r="BV15" s="7">
        <f>BB15/BD15</f>
        <v>14.453488372093023</v>
      </c>
      <c r="BW15" s="7">
        <f>BC15/BE15</f>
        <v>14.428571428571429</v>
      </c>
      <c r="BX15" s="7">
        <f>IFERROR(AZ15/BF15,"ERR.")</f>
        <v>206</v>
      </c>
      <c r="BY15" s="7">
        <f>IFERROR(BA15/BG15,"ERR.")</f>
        <v>134</v>
      </c>
      <c r="BZ15" s="7">
        <f>BA15*BK15/100</f>
        <v>4.9580000000000002</v>
      </c>
      <c r="CA15" s="7">
        <f>BA15*10/(BG15+BC15)</f>
        <v>1.6563658838071695</v>
      </c>
      <c r="CB15" s="7">
        <f t="shared" si="4"/>
        <v>7.3469658838071705</v>
      </c>
      <c r="CC15" s="7">
        <f>(BA15+BG15)/BE15</f>
        <v>2.410714285714286</v>
      </c>
      <c r="CD15" s="7">
        <f>BC15/(BI15+BG15+BE15)</f>
        <v>13.931034482758621</v>
      </c>
      <c r="CE15" s="10">
        <f>(BB15+BF15+BH15)/(AZ15+BD15)</f>
        <v>4.2671232876712324</v>
      </c>
      <c r="CF15" s="12">
        <f>(BJ15*BK15)/100</f>
        <v>5.6906000000000008</v>
      </c>
      <c r="CG15" s="11">
        <f xml:space="preserve"> (CD15 * BJ15 * BK15) / 1000</f>
        <v>7.9275944827586216</v>
      </c>
      <c r="CH15" s="11">
        <f xml:space="preserve"> (AZ15 + BD15) / BK15</f>
        <v>7.8918918918918918E-2</v>
      </c>
      <c r="CI15" s="11">
        <f>(0.1*L15 * E15)/ (100 - E15)</f>
        <v>8.4910194174757319</v>
      </c>
      <c r="CJ15" s="11">
        <f t="shared" si="5"/>
        <v>146.11650485436894</v>
      </c>
      <c r="CK15">
        <f t="shared" si="6"/>
        <v>6.0339805825242712</v>
      </c>
      <c r="CL15">
        <f t="shared" si="7"/>
        <v>14.453488372093023</v>
      </c>
      <c r="CM15">
        <f t="shared" si="8"/>
        <v>5.1892233009708733</v>
      </c>
      <c r="CN15">
        <f t="shared" si="9"/>
        <v>2.3953488372093026</v>
      </c>
      <c r="CO15">
        <f t="shared" si="10"/>
        <v>1816.2281553398057</v>
      </c>
      <c r="CP15" s="11">
        <f t="shared" si="11"/>
        <v>1561.9562135922331</v>
      </c>
      <c r="CR15" s="11">
        <v>8</v>
      </c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10"/>
      <c r="DS15" s="10"/>
      <c r="DT15" s="10"/>
      <c r="DU15" s="12"/>
      <c r="DV15" s="11"/>
      <c r="DW15" s="11"/>
      <c r="DX15" s="11"/>
      <c r="DY15" s="11"/>
    </row>
    <row r="16" spans="1:129">
      <c r="A16" s="26">
        <v>9</v>
      </c>
      <c r="B16" s="11">
        <v>3</v>
      </c>
      <c r="C16" s="11">
        <v>23.4</v>
      </c>
      <c r="D16" s="11">
        <v>8.8699999999999992</v>
      </c>
      <c r="E16" s="11">
        <v>69.3</v>
      </c>
      <c r="F16" s="11">
        <v>0.9</v>
      </c>
      <c r="G16" s="11">
        <v>7</v>
      </c>
      <c r="H16" s="11">
        <v>0.01</v>
      </c>
      <c r="I16" s="11">
        <v>0.1</v>
      </c>
      <c r="J16" s="11">
        <v>0.02</v>
      </c>
      <c r="K16" s="11">
        <v>0.2</v>
      </c>
      <c r="L16" s="11">
        <v>12.8</v>
      </c>
      <c r="M16" s="11">
        <v>28</v>
      </c>
      <c r="N16" s="7">
        <v>400</v>
      </c>
      <c r="O16" s="7">
        <v>0.39</v>
      </c>
      <c r="P16" s="7">
        <v>144</v>
      </c>
      <c r="Q16" s="7">
        <v>43.6</v>
      </c>
      <c r="R16" s="7">
        <f t="shared" si="0"/>
        <v>0.33821871476888393</v>
      </c>
      <c r="S16" s="7">
        <f>C16/E16</f>
        <v>0.33766233766233766</v>
      </c>
      <c r="T16" s="7">
        <f>B16/F16</f>
        <v>3.333333333333333</v>
      </c>
      <c r="U16" s="7">
        <f>C16/G16</f>
        <v>3.3428571428571425</v>
      </c>
      <c r="V16" s="7">
        <f>D16/B16</f>
        <v>2.9566666666666666</v>
      </c>
      <c r="W16" s="7">
        <f>E16/C16</f>
        <v>2.9615384615384617</v>
      </c>
      <c r="X16" s="7">
        <f>D16/F16</f>
        <v>9.8555555555555543</v>
      </c>
      <c r="Y16" s="7">
        <f>E16/G16</f>
        <v>9.9</v>
      </c>
      <c r="Z16" s="7">
        <f>IFERROR(B16/H16,"ERR.")</f>
        <v>300</v>
      </c>
      <c r="AA16" s="7">
        <f>IFERROR(C16/I16,"ERR.")</f>
        <v>233.99999999999997</v>
      </c>
      <c r="AB16" s="7">
        <f>C16*M16/100</f>
        <v>6.5519999999999996</v>
      </c>
      <c r="AC16" s="7">
        <f>C16*10/(I16+E16)</f>
        <v>3.3717579250720466</v>
      </c>
      <c r="AD16" s="7">
        <f t="shared" si="1"/>
        <v>6.9557579250720476</v>
      </c>
      <c r="AE16" s="7">
        <f>(C16+I16)/G16</f>
        <v>3.3571428571428572</v>
      </c>
      <c r="AF16" s="7">
        <f>E16/(K16+I16+G16)</f>
        <v>9.493150684931507</v>
      </c>
      <c r="AG16" s="10">
        <f>(D16+H16+J16)/(B16+F16)</f>
        <v>2.2820512820512819</v>
      </c>
      <c r="AH16" s="12">
        <f>(L16*M16)/100</f>
        <v>3.5840000000000005</v>
      </c>
      <c r="AI16" s="12">
        <f xml:space="preserve"> (AF16 * L16 * M16) / 1000</f>
        <v>3.4023452054794521</v>
      </c>
      <c r="AJ16" s="11">
        <f xml:space="preserve"> (B16 + F16) / M16</f>
        <v>0.13928571428571429</v>
      </c>
      <c r="AK16" s="16">
        <f>(0.1*L16 * E16)/ (100 - E16)</f>
        <v>2.8893811074918565</v>
      </c>
      <c r="AL16" s="11">
        <f t="shared" si="2"/>
        <v>133.33333333333334</v>
      </c>
      <c r="AM16" s="11">
        <f>D16*F16/B16</f>
        <v>2.661</v>
      </c>
      <c r="AN16" s="11">
        <f>N16*D16/B16</f>
        <v>1182.6666666666665</v>
      </c>
      <c r="AO16" s="11">
        <f>D16*F16*N16/B16</f>
        <v>1064.3999999999999</v>
      </c>
      <c r="AP16" s="11">
        <v>4.7300000000000004</v>
      </c>
      <c r="AQ16" s="11">
        <v>92.2</v>
      </c>
      <c r="AR16" s="11">
        <v>30.4</v>
      </c>
      <c r="AS16" s="11">
        <v>330</v>
      </c>
      <c r="AT16" s="11">
        <v>41.1</v>
      </c>
      <c r="AU16" s="11">
        <v>12</v>
      </c>
      <c r="AV16" s="11">
        <v>9.6999999999999993</v>
      </c>
      <c r="AW16" s="11">
        <v>9.9</v>
      </c>
      <c r="AX16" s="11">
        <v>22.4</v>
      </c>
      <c r="AY16" s="11">
        <v>9</v>
      </c>
      <c r="AZ16" s="11">
        <v>1.49</v>
      </c>
      <c r="BA16" s="11">
        <v>13.4</v>
      </c>
      <c r="BB16" s="11">
        <v>8.3699999999999992</v>
      </c>
      <c r="BC16" s="11">
        <v>75.099999999999994</v>
      </c>
      <c r="BD16" s="11">
        <v>1.23</v>
      </c>
      <c r="BE16" s="11">
        <v>11.1</v>
      </c>
      <c r="BF16" s="11">
        <v>0.01</v>
      </c>
      <c r="BG16" s="11">
        <v>0.1</v>
      </c>
      <c r="BH16" s="11">
        <v>0.03</v>
      </c>
      <c r="BI16" s="11">
        <v>0.3</v>
      </c>
      <c r="BJ16" s="11">
        <v>11.13</v>
      </c>
      <c r="BK16" s="11">
        <v>35</v>
      </c>
      <c r="BL16" s="11">
        <v>214</v>
      </c>
      <c r="BM16" s="11">
        <v>0.25</v>
      </c>
      <c r="BN16" s="11">
        <v>128</v>
      </c>
      <c r="BO16" s="11">
        <v>38.6</v>
      </c>
      <c r="BP16" s="7">
        <f t="shared" si="3"/>
        <v>0.17801672640382318</v>
      </c>
      <c r="BQ16" s="7">
        <f>BA16/BC16</f>
        <v>0.17842876165113183</v>
      </c>
      <c r="BR16" s="7">
        <f>AZ16/BD16</f>
        <v>1.2113821138211383</v>
      </c>
      <c r="BS16" s="7">
        <f>BA16/BE16</f>
        <v>1.2072072072072073</v>
      </c>
      <c r="BT16" s="7">
        <f>BB16/AZ16</f>
        <v>5.6174496644295298</v>
      </c>
      <c r="BU16" s="7">
        <f>BC16/BA16</f>
        <v>5.6044776119402977</v>
      </c>
      <c r="BV16" s="7">
        <f>BB16/BD16</f>
        <v>6.8048780487804876</v>
      </c>
      <c r="BW16" s="7">
        <f>BC16/BE16</f>
        <v>6.7657657657657655</v>
      </c>
      <c r="BX16" s="7">
        <f>IFERROR(AZ16/BF16,"ERR.")</f>
        <v>149</v>
      </c>
      <c r="BY16" s="7">
        <f>IFERROR(BA16/BG16,"ERR.")</f>
        <v>134</v>
      </c>
      <c r="BZ16" s="7">
        <f>BA16*BK16/100</f>
        <v>4.6900000000000004</v>
      </c>
      <c r="CA16" s="7">
        <f>BA16*10/(BG16+BC16)</f>
        <v>1.7819148936170215</v>
      </c>
      <c r="CB16" s="7">
        <f t="shared" si="4"/>
        <v>5.6774148936170219</v>
      </c>
      <c r="CC16" s="7">
        <f>(BA16+BG16)/BE16</f>
        <v>1.2162162162162162</v>
      </c>
      <c r="CD16" s="7">
        <f>BC16/(BI16+BG16+BE16)</f>
        <v>6.5304347826086948</v>
      </c>
      <c r="CE16" s="10">
        <f>(BB16+BF16+BH16)/(AZ16+BD16)</f>
        <v>3.0919117647058822</v>
      </c>
      <c r="CF16" s="12">
        <f>(BJ16*BK16)/100</f>
        <v>3.8955000000000002</v>
      </c>
      <c r="CG16" s="11">
        <f xml:space="preserve"> (CD16 * BJ16 * BK16) / 1000</f>
        <v>2.5439308695652172</v>
      </c>
      <c r="CH16" s="11">
        <f xml:space="preserve"> (AZ16 + BD16) / BK16</f>
        <v>7.7714285714285708E-2</v>
      </c>
      <c r="CI16" s="11">
        <f>(0.1*L16 * E16)/ (100 - E16)</f>
        <v>2.8893811074918565</v>
      </c>
      <c r="CJ16" s="11">
        <f t="shared" si="5"/>
        <v>143.62416107382549</v>
      </c>
      <c r="CK16">
        <f t="shared" si="6"/>
        <v>5.6174496644295298</v>
      </c>
      <c r="CL16">
        <f t="shared" si="7"/>
        <v>6.8048780487804876</v>
      </c>
      <c r="CM16">
        <f t="shared" si="8"/>
        <v>6.909463087248322</v>
      </c>
      <c r="CN16">
        <f t="shared" si="9"/>
        <v>1.2113821138211383</v>
      </c>
      <c r="CO16">
        <f t="shared" si="10"/>
        <v>1202.1342281879195</v>
      </c>
      <c r="CP16" s="11">
        <f t="shared" si="11"/>
        <v>1478.6251006711407</v>
      </c>
      <c r="CR16" s="11">
        <v>9</v>
      </c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10"/>
      <c r="DS16" s="10"/>
      <c r="DT16" s="10"/>
      <c r="DU16" s="12"/>
      <c r="DV16" s="11"/>
      <c r="DW16" s="11"/>
      <c r="DX16" s="11"/>
      <c r="DY16" s="11"/>
    </row>
    <row r="17" spans="1:129">
      <c r="A17" s="26">
        <v>10</v>
      </c>
      <c r="B17" s="11">
        <v>2.14</v>
      </c>
      <c r="C17" s="11">
        <v>19.399999999999999</v>
      </c>
      <c r="D17" s="11">
        <v>8.1300000000000008</v>
      </c>
      <c r="E17" s="11">
        <v>73.8</v>
      </c>
      <c r="F17" s="11">
        <v>0.7</v>
      </c>
      <c r="G17" s="11">
        <v>6.4</v>
      </c>
      <c r="H17" s="11">
        <v>0.02</v>
      </c>
      <c r="I17" s="11">
        <v>0.2</v>
      </c>
      <c r="J17" s="11">
        <v>0.02</v>
      </c>
      <c r="K17" s="11">
        <v>0.2</v>
      </c>
      <c r="L17" s="11">
        <v>11.01</v>
      </c>
      <c r="M17" s="11">
        <v>16</v>
      </c>
      <c r="N17" s="7">
        <v>158</v>
      </c>
      <c r="O17" s="7">
        <v>0.18</v>
      </c>
      <c r="P17" s="10">
        <v>141</v>
      </c>
      <c r="Q17" s="7">
        <v>42.9</v>
      </c>
      <c r="R17" s="7">
        <f t="shared" si="0"/>
        <v>0.26322263222632225</v>
      </c>
      <c r="S17" s="7">
        <f>C17/E17</f>
        <v>0.26287262872628725</v>
      </c>
      <c r="T17" s="7">
        <f>B17/F17</f>
        <v>3.0571428571428574</v>
      </c>
      <c r="U17" s="7">
        <f>C17/G17</f>
        <v>3.0312499999999996</v>
      </c>
      <c r="V17" s="7">
        <f>D17/B17</f>
        <v>3.7990654205607477</v>
      </c>
      <c r="W17" s="7">
        <f>E17/C17</f>
        <v>3.8041237113402064</v>
      </c>
      <c r="X17" s="7">
        <f>D17/F17</f>
        <v>11.614285714285716</v>
      </c>
      <c r="Y17" s="7">
        <f>E17/G17</f>
        <v>11.531249999999998</v>
      </c>
      <c r="Z17" s="7">
        <f>IFERROR(B17/H17,"ERR.")</f>
        <v>107</v>
      </c>
      <c r="AA17" s="7">
        <f>IFERROR(C17/I17,"ERR.")</f>
        <v>96.999999999999986</v>
      </c>
      <c r="AB17" s="7">
        <f>C17*M17/100</f>
        <v>3.1039999999999996</v>
      </c>
      <c r="AC17" s="7">
        <f>C17*10/(I17+E17)</f>
        <v>2.6216216216216215</v>
      </c>
      <c r="AD17" s="7">
        <f t="shared" si="1"/>
        <v>4.3832216216216215</v>
      </c>
      <c r="AE17" s="7">
        <f>(C17+I17)/G17</f>
        <v>3.0624999999999996</v>
      </c>
      <c r="AF17" s="7">
        <f>E17/(K17+I17+G17)</f>
        <v>10.852941176470587</v>
      </c>
      <c r="AG17" s="10">
        <f>(D17+H17+J17)/(B17+F17)</f>
        <v>2.876760563380282</v>
      </c>
      <c r="AH17" s="12">
        <f>(L17*M17)/100</f>
        <v>1.7616000000000001</v>
      </c>
      <c r="AI17" s="12">
        <f xml:space="preserve"> (AF17 * L17 * M17) / 1000</f>
        <v>1.9118541176470585</v>
      </c>
      <c r="AJ17" s="11">
        <f xml:space="preserve"> (B17 + F17) / M17</f>
        <v>0.17749999999999999</v>
      </c>
      <c r="AK17" s="16">
        <f>(0.1*L17 * E17)/ (100 - E17)</f>
        <v>3.1012900763358773</v>
      </c>
      <c r="AL17" s="11">
        <f t="shared" si="2"/>
        <v>73.831775700934571</v>
      </c>
      <c r="AM17" s="11">
        <f>D17*F17/B17</f>
        <v>2.6593457943925229</v>
      </c>
      <c r="AN17" s="11">
        <f>N17*D17/B17</f>
        <v>600.25233644859816</v>
      </c>
      <c r="AO17" s="11">
        <f>D17*F17*N17/B17</f>
        <v>420.17663551401864</v>
      </c>
      <c r="AP17" s="11">
        <v>4.92</v>
      </c>
      <c r="AQ17" s="11">
        <v>87.2</v>
      </c>
      <c r="AR17" s="11">
        <v>28.7</v>
      </c>
      <c r="AS17" s="11">
        <v>329</v>
      </c>
      <c r="AT17" s="11">
        <v>40.6</v>
      </c>
      <c r="AU17" s="11">
        <v>13.2</v>
      </c>
      <c r="AV17" s="11">
        <v>11.3</v>
      </c>
      <c r="AW17" s="11">
        <v>13.6</v>
      </c>
      <c r="AX17" s="11">
        <v>35.200000000000003</v>
      </c>
      <c r="AY17" s="11">
        <v>10</v>
      </c>
      <c r="AZ17" s="11">
        <v>2.4700000000000002</v>
      </c>
      <c r="BA17" s="11">
        <v>34.6</v>
      </c>
      <c r="BB17" s="11">
        <v>3.66</v>
      </c>
      <c r="BC17" s="11">
        <v>51.3</v>
      </c>
      <c r="BD17" s="11">
        <v>0.56000000000000005</v>
      </c>
      <c r="BE17" s="11">
        <v>7.8</v>
      </c>
      <c r="BF17" s="11">
        <v>0.38</v>
      </c>
      <c r="BG17" s="11">
        <v>5.3</v>
      </c>
      <c r="BH17" s="11">
        <v>7.0000000000000007E-2</v>
      </c>
      <c r="BI17" s="11">
        <v>1</v>
      </c>
      <c r="BJ17" s="11">
        <v>7.14</v>
      </c>
      <c r="BK17" s="11">
        <v>14</v>
      </c>
      <c r="BL17" s="11">
        <v>308</v>
      </c>
      <c r="BM17" s="11">
        <v>0.28000000000000003</v>
      </c>
      <c r="BN17" s="11">
        <v>125</v>
      </c>
      <c r="BO17" s="11">
        <v>38</v>
      </c>
      <c r="BP17" s="7">
        <f t="shared" si="3"/>
        <v>0.67486338797814205</v>
      </c>
      <c r="BQ17" s="7">
        <f>BA17/BC17</f>
        <v>0.67446393762183243</v>
      </c>
      <c r="BR17" s="7">
        <f>AZ17/BD17</f>
        <v>4.4107142857142856</v>
      </c>
      <c r="BS17" s="7">
        <f>BA17/BE17</f>
        <v>4.4358974358974361</v>
      </c>
      <c r="BT17" s="7">
        <f>BB17/AZ17</f>
        <v>1.4817813765182186</v>
      </c>
      <c r="BU17" s="7">
        <f>BC17/BA17</f>
        <v>1.4826589595375721</v>
      </c>
      <c r="BV17" s="7">
        <f>BB17/BD17</f>
        <v>6.5357142857142856</v>
      </c>
      <c r="BW17" s="7">
        <f>BC17/BE17</f>
        <v>6.5769230769230766</v>
      </c>
      <c r="BX17" s="7">
        <f>IFERROR(AZ17/BF17,"ERR.")</f>
        <v>6.5</v>
      </c>
      <c r="BY17" s="7">
        <f>IFERROR(BA17/BG17,"ERR.")</f>
        <v>6.5283018867924536</v>
      </c>
      <c r="BZ17" s="7">
        <f>BA17*BK17/100</f>
        <v>4.8440000000000003</v>
      </c>
      <c r="CA17" s="7">
        <f>BA17*10/(BG17+BC17)</f>
        <v>6.1130742049469973</v>
      </c>
      <c r="CB17" s="7">
        <f t="shared" si="4"/>
        <v>7.1126742049469973</v>
      </c>
      <c r="CC17" s="7">
        <f>(BA17+BG17)/BE17</f>
        <v>5.115384615384615</v>
      </c>
      <c r="CD17" s="7">
        <f>BC17/(BI17+BG17+BE17)</f>
        <v>3.6382978723404253</v>
      </c>
      <c r="CE17" s="10">
        <f>(BB17+BF17+BH17)/(AZ17+BD17)</f>
        <v>1.3564356435643565</v>
      </c>
      <c r="CF17" s="12">
        <f>(BJ17*BK17)/100</f>
        <v>0.99959999999999993</v>
      </c>
      <c r="CG17" s="11">
        <f xml:space="preserve"> (CD17 * BJ17 * BK17) / 1000</f>
        <v>0.36368425531914889</v>
      </c>
      <c r="CH17" s="11">
        <f xml:space="preserve"> (AZ17 + BD17) / BK17</f>
        <v>0.21642857142857144</v>
      </c>
      <c r="CI17" s="11">
        <f>(0.1*L17 * E17)/ (100 - E17)</f>
        <v>3.1012900763358773</v>
      </c>
      <c r="CJ17" s="11">
        <f t="shared" si="5"/>
        <v>124.69635627530363</v>
      </c>
      <c r="CK17">
        <f t="shared" si="6"/>
        <v>1.4817813765182186</v>
      </c>
      <c r="CL17">
        <f t="shared" si="7"/>
        <v>6.5357142857142856</v>
      </c>
      <c r="CM17">
        <f t="shared" si="8"/>
        <v>0.82979757085020245</v>
      </c>
      <c r="CN17">
        <f t="shared" si="9"/>
        <v>4.4107142857142856</v>
      </c>
      <c r="CO17">
        <f t="shared" si="10"/>
        <v>456.38866396761131</v>
      </c>
      <c r="CP17" s="11">
        <f t="shared" si="11"/>
        <v>255.57765182186236</v>
      </c>
      <c r="CR17" s="11">
        <v>10</v>
      </c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10"/>
      <c r="DS17" s="10"/>
      <c r="DT17" s="10"/>
      <c r="DU17" s="12"/>
      <c r="DV17" s="11"/>
      <c r="DW17" s="11"/>
      <c r="DX17" s="11"/>
      <c r="DY17" s="11"/>
    </row>
    <row r="18" spans="1:129">
      <c r="A18" s="26">
        <v>11</v>
      </c>
      <c r="B18" s="11">
        <v>1.92</v>
      </c>
      <c r="C18" s="11">
        <v>40.6</v>
      </c>
      <c r="D18" s="11">
        <v>2.13</v>
      </c>
      <c r="E18" s="11">
        <v>45</v>
      </c>
      <c r="F18" s="11">
        <v>0.42</v>
      </c>
      <c r="G18" s="11">
        <v>8.9</v>
      </c>
      <c r="H18" s="11">
        <v>0.22</v>
      </c>
      <c r="I18" s="11">
        <v>4.7</v>
      </c>
      <c r="J18" s="11">
        <v>0.04</v>
      </c>
      <c r="K18" s="11">
        <v>0.8</v>
      </c>
      <c r="L18" s="11">
        <v>4.7300000000000004</v>
      </c>
      <c r="M18" s="11">
        <v>20</v>
      </c>
      <c r="N18" s="7">
        <v>288</v>
      </c>
      <c r="O18" s="7">
        <v>0.34</v>
      </c>
      <c r="P18" s="10">
        <v>120</v>
      </c>
      <c r="Q18" s="7">
        <v>37.200000000000003</v>
      </c>
      <c r="R18" s="7">
        <f t="shared" si="0"/>
        <v>0.90140845070422537</v>
      </c>
      <c r="S18" s="7">
        <f>C18/E18</f>
        <v>0.90222222222222226</v>
      </c>
      <c r="T18" s="7">
        <f>B18/F18</f>
        <v>4.5714285714285712</v>
      </c>
      <c r="U18" s="7">
        <f>C18/G18</f>
        <v>4.5617977528089888</v>
      </c>
      <c r="V18" s="7">
        <f>D18/B18</f>
        <v>1.109375</v>
      </c>
      <c r="W18" s="7">
        <f>E18/C18</f>
        <v>1.1083743842364531</v>
      </c>
      <c r="X18" s="7">
        <f>D18/F18</f>
        <v>5.0714285714285712</v>
      </c>
      <c r="Y18" s="7">
        <f>E18/G18</f>
        <v>5.0561797752808983</v>
      </c>
      <c r="Z18" s="7">
        <f>IFERROR(B18/H18,"ERR.")</f>
        <v>8.7272727272727266</v>
      </c>
      <c r="AA18" s="7">
        <f>IFERROR(C18/I18,"ERR.")</f>
        <v>8.6382978723404253</v>
      </c>
      <c r="AB18" s="7">
        <f>C18*M18/100</f>
        <v>8.1199999999999992</v>
      </c>
      <c r="AC18" s="7">
        <f>C18*10/(I18+E18)</f>
        <v>8.169014084507042</v>
      </c>
      <c r="AD18" s="7">
        <f t="shared" si="1"/>
        <v>9.1150140845070418</v>
      </c>
      <c r="AE18" s="7">
        <f>(C18+I18)/G18</f>
        <v>5.0898876404494384</v>
      </c>
      <c r="AF18" s="7">
        <f>E18/(K18+I18+G18)</f>
        <v>3.125</v>
      </c>
      <c r="AG18" s="10">
        <f>(D18+H18+J18)/(B18+F18)</f>
        <v>1.0213675213675215</v>
      </c>
      <c r="AH18" s="12">
        <f>(L18*M18)/100</f>
        <v>0.94600000000000006</v>
      </c>
      <c r="AI18" s="12">
        <f xml:space="preserve"> (AF18 * L18 * M18) / 1000</f>
        <v>0.29562500000000008</v>
      </c>
      <c r="AJ18" s="11">
        <f xml:space="preserve"> (B18 + F18) / M18</f>
        <v>0.11699999999999999</v>
      </c>
      <c r="AK18" s="16">
        <f>(0.1*L18 * E18)/ (100 - E18)</f>
        <v>0.38700000000000007</v>
      </c>
      <c r="AL18" s="11">
        <f t="shared" si="2"/>
        <v>150</v>
      </c>
      <c r="AM18" s="11">
        <f>D18*F18/B18</f>
        <v>0.4659375</v>
      </c>
      <c r="AN18" s="11">
        <f>N18*D18/B18</f>
        <v>319.5</v>
      </c>
      <c r="AO18" s="11">
        <f>D18*F18*N18/B18</f>
        <v>134.19</v>
      </c>
      <c r="AP18" s="11">
        <v>4.58</v>
      </c>
      <c r="AQ18" s="11">
        <v>81.2</v>
      </c>
      <c r="AR18" s="11">
        <v>26.2</v>
      </c>
      <c r="AS18" s="11">
        <v>323</v>
      </c>
      <c r="AT18" s="11">
        <v>39.700000000000003</v>
      </c>
      <c r="AU18" s="11">
        <v>13.5</v>
      </c>
      <c r="AV18" s="11">
        <v>11.9</v>
      </c>
      <c r="AW18" s="11">
        <v>14.1</v>
      </c>
      <c r="AX18" s="11">
        <v>41</v>
      </c>
      <c r="AY18" s="11">
        <v>11</v>
      </c>
      <c r="AZ18" s="11">
        <v>2.35</v>
      </c>
      <c r="BA18" s="11">
        <v>18.2</v>
      </c>
      <c r="BB18" s="11">
        <v>9.39</v>
      </c>
      <c r="BC18" s="11">
        <v>72.7</v>
      </c>
      <c r="BD18" s="11">
        <v>1.1599999999999999</v>
      </c>
      <c r="BE18" s="11">
        <v>9</v>
      </c>
      <c r="BF18" s="11">
        <v>0</v>
      </c>
      <c r="BG18" s="11">
        <v>0</v>
      </c>
      <c r="BH18" s="11">
        <v>0.01</v>
      </c>
      <c r="BI18" s="11">
        <v>0.1</v>
      </c>
      <c r="BJ18" s="11">
        <v>12.91</v>
      </c>
      <c r="BK18" s="11">
        <v>24</v>
      </c>
      <c r="BL18" s="11">
        <v>250</v>
      </c>
      <c r="BM18" s="11">
        <v>0.28999999999999998</v>
      </c>
      <c r="BN18" s="11">
        <v>140</v>
      </c>
      <c r="BO18" s="11">
        <v>43.1</v>
      </c>
      <c r="BP18" s="7">
        <f t="shared" si="3"/>
        <v>0.25026624068157616</v>
      </c>
      <c r="BQ18" s="7">
        <f>BA18/BC18</f>
        <v>0.25034387895460797</v>
      </c>
      <c r="BR18" s="7">
        <f>AZ18/BD18</f>
        <v>2.0258620689655173</v>
      </c>
      <c r="BS18" s="7">
        <f>BA18/BE18</f>
        <v>2.0222222222222221</v>
      </c>
      <c r="BT18" s="7">
        <f>BB18/AZ18</f>
        <v>3.9957446808510637</v>
      </c>
      <c r="BU18" s="7">
        <f>BC18/BA18</f>
        <v>3.994505494505495</v>
      </c>
      <c r="BV18" s="7">
        <f>BB18/BD18</f>
        <v>8.0948275862068968</v>
      </c>
      <c r="BW18" s="7">
        <f>BC18/BE18</f>
        <v>8.0777777777777775</v>
      </c>
      <c r="BX18" s="7" t="str">
        <f>IFERROR(AZ18/BF18,"ERR.")</f>
        <v>ERR.</v>
      </c>
      <c r="BY18" s="7" t="str">
        <f>IFERROR(BA18/BG18,"ERR.")</f>
        <v>ERR.</v>
      </c>
      <c r="BZ18" s="7">
        <f>BA18*BK18/100</f>
        <v>4.3679999999999994</v>
      </c>
      <c r="CA18" s="7">
        <f>BA18*10/(BG18+BC18)</f>
        <v>2.5034387895460797</v>
      </c>
      <c r="CB18" s="7">
        <f t="shared" si="4"/>
        <v>5.6018387895460799</v>
      </c>
      <c r="CC18" s="7">
        <f>(BA18+BG18)/BE18</f>
        <v>2.0222222222222221</v>
      </c>
      <c r="CD18" s="7">
        <f>BC18/(BI18+BG18+BE18)</f>
        <v>7.9890109890109899</v>
      </c>
      <c r="CE18" s="10">
        <f>(BB18+BF18+BH18)/(AZ18+BD18)</f>
        <v>2.6780626780626782</v>
      </c>
      <c r="CF18" s="12">
        <f>(BJ18*BK18)/100</f>
        <v>3.0984000000000003</v>
      </c>
      <c r="CG18" s="11">
        <f xml:space="preserve"> (CD18 * BJ18 * BK18) / 1000</f>
        <v>2.4753151648351648</v>
      </c>
      <c r="CH18" s="11">
        <f xml:space="preserve"> (AZ18 + BD18) / BK18</f>
        <v>0.14624999999999999</v>
      </c>
      <c r="CI18" s="11">
        <f>(0.1*L18 * E18)/ (100 - E18)</f>
        <v>0.38700000000000007</v>
      </c>
      <c r="CJ18" s="11">
        <f t="shared" si="5"/>
        <v>106.38297872340425</v>
      </c>
      <c r="CK18">
        <f t="shared" si="6"/>
        <v>3.9957446808510637</v>
      </c>
      <c r="CL18">
        <f t="shared" si="7"/>
        <v>8.0948275862068968</v>
      </c>
      <c r="CM18">
        <f t="shared" si="8"/>
        <v>4.6350638297872342</v>
      </c>
      <c r="CN18">
        <f t="shared" si="9"/>
        <v>2.0258620689655173</v>
      </c>
      <c r="CO18">
        <f t="shared" si="10"/>
        <v>998.93617021276589</v>
      </c>
      <c r="CP18" s="11">
        <f t="shared" si="11"/>
        <v>1158.7659574468084</v>
      </c>
      <c r="CR18" s="11">
        <v>11</v>
      </c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10"/>
      <c r="DS18" s="10"/>
      <c r="DT18" s="10"/>
      <c r="DU18" s="12"/>
      <c r="DV18" s="11"/>
      <c r="DW18" s="11"/>
      <c r="DX18" s="11"/>
      <c r="DY18" s="11"/>
    </row>
    <row r="19" spans="1:129">
      <c r="A19" s="26">
        <v>12</v>
      </c>
      <c r="B19" s="11">
        <v>2.09</v>
      </c>
      <c r="C19" s="11">
        <v>21.6</v>
      </c>
      <c r="D19" s="11">
        <v>6.72</v>
      </c>
      <c r="E19" s="11">
        <v>69.5</v>
      </c>
      <c r="F19" s="11">
        <v>0.84</v>
      </c>
      <c r="G19" s="11">
        <v>8.6999999999999993</v>
      </c>
      <c r="H19" s="11">
        <v>0</v>
      </c>
      <c r="I19" s="11">
        <v>0</v>
      </c>
      <c r="J19" s="11">
        <v>0.02</v>
      </c>
      <c r="K19" s="11">
        <v>0.2</v>
      </c>
      <c r="L19" s="11">
        <v>9.67</v>
      </c>
      <c r="M19" s="11">
        <v>31</v>
      </c>
      <c r="N19" s="7">
        <v>223</v>
      </c>
      <c r="O19" s="7">
        <v>0.24</v>
      </c>
      <c r="P19" s="10">
        <v>111</v>
      </c>
      <c r="Q19" s="7">
        <v>35.6</v>
      </c>
      <c r="R19" s="7">
        <f t="shared" si="0"/>
        <v>0.31101190476190477</v>
      </c>
      <c r="S19" s="7">
        <f>C19/E19</f>
        <v>0.31079136690647485</v>
      </c>
      <c r="T19" s="7">
        <f>B19/F19</f>
        <v>2.4880952380952381</v>
      </c>
      <c r="U19" s="7">
        <f>C19/G19</f>
        <v>2.4827586206896557</v>
      </c>
      <c r="V19" s="7">
        <f>D19/B19</f>
        <v>3.2153110047846889</v>
      </c>
      <c r="W19" s="7">
        <f>E19/C19</f>
        <v>3.2175925925925926</v>
      </c>
      <c r="X19" s="7">
        <f>D19/F19</f>
        <v>8</v>
      </c>
      <c r="Y19" s="7">
        <f>E19/G19</f>
        <v>7.9885057471264371</v>
      </c>
      <c r="Z19" s="7" t="str">
        <f>IFERROR(B19/H19,"ERR.")</f>
        <v>ERR.</v>
      </c>
      <c r="AA19" s="7" t="str">
        <f>IFERROR(C19/I19,"ERR.")</f>
        <v>ERR.</v>
      </c>
      <c r="AB19" s="7">
        <f>C19*M19/100</f>
        <v>6.6960000000000006</v>
      </c>
      <c r="AC19" s="7">
        <f>C19*10/(I19+E19)</f>
        <v>3.1079136690647484</v>
      </c>
      <c r="AD19" s="7">
        <f t="shared" si="1"/>
        <v>6.1056136690647484</v>
      </c>
      <c r="AE19" s="7">
        <f>(C19+I19)/G19</f>
        <v>2.4827586206896557</v>
      </c>
      <c r="AF19" s="7">
        <f>E19/(K19+I19+G19)</f>
        <v>7.8089887640449449</v>
      </c>
      <c r="AG19" s="10">
        <f>(D19+H19+J19)/(B19+F19)</f>
        <v>2.3003412969283277</v>
      </c>
      <c r="AH19" s="12">
        <f>(L19*M19)/100</f>
        <v>2.9977</v>
      </c>
      <c r="AI19" s="12">
        <f xml:space="preserve"> (AF19 * L19 * M19) / 1000</f>
        <v>2.3409005617977532</v>
      </c>
      <c r="AJ19" s="11">
        <f xml:space="preserve"> (B19 + F19) / M19</f>
        <v>9.4516129032258062E-2</v>
      </c>
      <c r="AK19" s="16">
        <f>(0.1*L19 * E19)/ (100 - E19)</f>
        <v>2.2034918032786885</v>
      </c>
      <c r="AL19" s="11">
        <f t="shared" si="2"/>
        <v>106.69856459330144</v>
      </c>
      <c r="AM19" s="11">
        <f>D19*F19/B19</f>
        <v>2.7008612440191384</v>
      </c>
      <c r="AN19" s="11">
        <f>N19*D19/B19</f>
        <v>717.01435406698567</v>
      </c>
      <c r="AO19" s="11">
        <f>D19*F19*N19/B19</f>
        <v>602.29205741626788</v>
      </c>
      <c r="AP19" s="11">
        <v>4.3600000000000003</v>
      </c>
      <c r="AQ19" s="11">
        <v>81.7</v>
      </c>
      <c r="AR19" s="11">
        <v>25.5</v>
      </c>
      <c r="AS19" s="11">
        <v>312</v>
      </c>
      <c r="AT19" s="11">
        <v>48</v>
      </c>
      <c r="AU19" s="11">
        <v>16.100000000000001</v>
      </c>
      <c r="AV19" s="11">
        <v>11</v>
      </c>
      <c r="AW19" s="11">
        <v>12.3</v>
      </c>
      <c r="AX19" s="11">
        <v>32.5</v>
      </c>
      <c r="AY19" s="11">
        <v>12</v>
      </c>
      <c r="AZ19" s="11">
        <v>1.9</v>
      </c>
      <c r="BA19" s="11">
        <v>15.8</v>
      </c>
      <c r="BB19" s="11">
        <v>9.0500000000000007</v>
      </c>
      <c r="BC19" s="11">
        <v>75.2</v>
      </c>
      <c r="BD19" s="11">
        <v>1.07</v>
      </c>
      <c r="BE19" s="11">
        <v>8.9</v>
      </c>
      <c r="BF19" s="11">
        <v>0</v>
      </c>
      <c r="BG19" s="11">
        <v>0</v>
      </c>
      <c r="BH19" s="11">
        <v>0.01</v>
      </c>
      <c r="BI19" s="11">
        <v>0.1</v>
      </c>
      <c r="BJ19" s="11">
        <v>12.03</v>
      </c>
      <c r="BK19" s="11">
        <v>30</v>
      </c>
      <c r="BL19" s="11">
        <v>272</v>
      </c>
      <c r="BM19" s="11">
        <v>0.24</v>
      </c>
      <c r="BN19" s="11">
        <v>127</v>
      </c>
      <c r="BO19" s="11">
        <v>40.5</v>
      </c>
      <c r="BP19" s="7">
        <f t="shared" si="3"/>
        <v>0.20994475138121543</v>
      </c>
      <c r="BQ19" s="7">
        <f>BA19/BC19</f>
        <v>0.21010638297872342</v>
      </c>
      <c r="BR19" s="7">
        <f>AZ19/BD19</f>
        <v>1.775700934579439</v>
      </c>
      <c r="BS19" s="7">
        <f>BA19/BE19</f>
        <v>1.7752808988764046</v>
      </c>
      <c r="BT19" s="7">
        <f>BB19/AZ19</f>
        <v>4.7631578947368425</v>
      </c>
      <c r="BU19" s="7">
        <f>BC19/BA19</f>
        <v>4.7594936708860756</v>
      </c>
      <c r="BV19" s="7">
        <f>BB19/BD19</f>
        <v>8.4579439252336446</v>
      </c>
      <c r="BW19" s="7">
        <f>BC19/BE19</f>
        <v>8.4494382022471903</v>
      </c>
      <c r="BX19" s="7" t="str">
        <f>IFERROR(AZ19/BF19,"ERR.")</f>
        <v>ERR.</v>
      </c>
      <c r="BY19" s="7" t="str">
        <f>IFERROR(BA19/BG19,"ERR.")</f>
        <v>ERR.</v>
      </c>
      <c r="BZ19" s="7">
        <f>BA19*BK19/100</f>
        <v>4.74</v>
      </c>
      <c r="CA19" s="7">
        <f>BA19*10/(BG19+BC19)</f>
        <v>2.1010638297872339</v>
      </c>
      <c r="CB19" s="7">
        <f t="shared" si="4"/>
        <v>5.7100638297872344</v>
      </c>
      <c r="CC19" s="7">
        <f>(BA19+BG19)/BE19</f>
        <v>1.7752808988764046</v>
      </c>
      <c r="CD19" s="7">
        <f>BC19/(BI19+BG19+BE19)</f>
        <v>8.3555555555555561</v>
      </c>
      <c r="CE19" s="10">
        <f>(BB19+BF19+BH19)/(AZ19+BD19)</f>
        <v>3.0505050505050511</v>
      </c>
      <c r="CF19" s="12">
        <f>(BJ19*BK19)/100</f>
        <v>3.609</v>
      </c>
      <c r="CG19" s="11">
        <f xml:space="preserve"> (CD19 * BJ19 * BK19) / 1000</f>
        <v>3.0155200000000004</v>
      </c>
      <c r="CH19" s="11">
        <f xml:space="preserve"> (AZ19 + BD19) / BK19</f>
        <v>9.8999999999999991E-2</v>
      </c>
      <c r="CI19" s="11">
        <f>(0.1*L19 * E19)/ (100 - E19)</f>
        <v>2.2034918032786885</v>
      </c>
      <c r="CJ19" s="11">
        <f t="shared" si="5"/>
        <v>143.15789473684211</v>
      </c>
      <c r="CK19">
        <f t="shared" si="6"/>
        <v>4.7631578947368425</v>
      </c>
      <c r="CL19">
        <f t="shared" si="7"/>
        <v>8.4579439252336446</v>
      </c>
      <c r="CM19">
        <f t="shared" si="8"/>
        <v>5.0965789473684211</v>
      </c>
      <c r="CN19">
        <f t="shared" si="9"/>
        <v>1.775700934579439</v>
      </c>
      <c r="CO19">
        <f t="shared" si="10"/>
        <v>1295.5789473684213</v>
      </c>
      <c r="CP19" s="11">
        <f t="shared" si="11"/>
        <v>1386.2694736842107</v>
      </c>
      <c r="CR19" s="11">
        <v>12</v>
      </c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10"/>
      <c r="DQ19" s="10"/>
      <c r="DR19" s="10"/>
      <c r="DS19" s="10"/>
      <c r="DT19" s="10"/>
      <c r="DU19" s="12"/>
      <c r="DV19" s="11"/>
      <c r="DW19" s="11"/>
      <c r="DX19" s="11"/>
      <c r="DY19" s="11"/>
    </row>
    <row r="20" spans="1:129">
      <c r="A20" s="26">
        <v>13</v>
      </c>
      <c r="B20" s="11">
        <v>1.85</v>
      </c>
      <c r="C20" s="11">
        <v>16.100000000000001</v>
      </c>
      <c r="D20" s="11">
        <v>8.7100000000000009</v>
      </c>
      <c r="E20" s="11">
        <v>75.599999999999994</v>
      </c>
      <c r="F20" s="11">
        <v>0.93</v>
      </c>
      <c r="G20" s="11">
        <v>8.1</v>
      </c>
      <c r="H20" s="11">
        <v>0</v>
      </c>
      <c r="I20" s="11">
        <v>0</v>
      </c>
      <c r="J20" s="11">
        <v>0.02</v>
      </c>
      <c r="K20" s="11">
        <v>0.2</v>
      </c>
      <c r="L20" s="11">
        <v>11.51</v>
      </c>
      <c r="M20" s="11">
        <v>30</v>
      </c>
      <c r="N20" s="7">
        <v>216</v>
      </c>
      <c r="O20" s="7">
        <v>0.23</v>
      </c>
      <c r="P20" s="60">
        <v>97</v>
      </c>
      <c r="Q20" s="7">
        <v>34.299999999999997</v>
      </c>
      <c r="R20" s="7">
        <f t="shared" si="0"/>
        <v>0.21239954075774969</v>
      </c>
      <c r="S20" s="7">
        <f>C20/E20</f>
        <v>0.21296296296296299</v>
      </c>
      <c r="T20" s="7">
        <f>B20/F20</f>
        <v>1.989247311827957</v>
      </c>
      <c r="U20" s="7">
        <f>C20/G20</f>
        <v>1.9876543209876545</v>
      </c>
      <c r="V20" s="7">
        <f>D20/B20</f>
        <v>4.7081081081081084</v>
      </c>
      <c r="W20" s="7">
        <f>E20/C20</f>
        <v>4.695652173913043</v>
      </c>
      <c r="X20" s="7">
        <f>D20/F20</f>
        <v>9.365591397849462</v>
      </c>
      <c r="Y20" s="7">
        <f>E20/G20</f>
        <v>9.3333333333333339</v>
      </c>
      <c r="Z20" s="7" t="str">
        <f>IFERROR(B20/H20,"ERR.")</f>
        <v>ERR.</v>
      </c>
      <c r="AA20" s="7" t="str">
        <f>IFERROR(C20/I20,"ERR.")</f>
        <v>ERR.</v>
      </c>
      <c r="AB20" s="7">
        <f>C20*M20/100</f>
        <v>4.830000000000001</v>
      </c>
      <c r="AC20" s="7">
        <f>C20*10/(I20+E20)</f>
        <v>2.1296296296296298</v>
      </c>
      <c r="AD20" s="7">
        <f t="shared" si="1"/>
        <v>5.5826296296296301</v>
      </c>
      <c r="AE20" s="7">
        <f>(C20+I20)/G20</f>
        <v>1.9876543209876545</v>
      </c>
      <c r="AF20" s="7">
        <f>E20/(K20+I20+G20)</f>
        <v>9.1084337349397604</v>
      </c>
      <c r="AG20" s="10">
        <f>(D20+H20+J20)/(B20+F20)</f>
        <v>3.1402877697841727</v>
      </c>
      <c r="AH20" s="12">
        <f>(L20*M20)/100</f>
        <v>3.4530000000000003</v>
      </c>
      <c r="AI20" s="12">
        <f xml:space="preserve"> (AF20 * L20 * M20) / 1000</f>
        <v>3.1451421686746994</v>
      </c>
      <c r="AJ20" s="11">
        <f xml:space="preserve"> (B20 + F20) / M20</f>
        <v>9.2666666666666675E-2</v>
      </c>
      <c r="AK20" s="16">
        <f>(0.1*L20 * E20)/ (100 - E20)</f>
        <v>3.5662131147540972</v>
      </c>
      <c r="AL20" s="11">
        <f t="shared" si="2"/>
        <v>116.75675675675676</v>
      </c>
      <c r="AM20" s="11">
        <f>D20*F20/B20</f>
        <v>4.3785405405405404</v>
      </c>
      <c r="AN20" s="11">
        <f>N20*D20/B20</f>
        <v>1016.9513513513514</v>
      </c>
      <c r="AO20" s="11">
        <f>D20*F20*N20/B20</f>
        <v>945.76475675675681</v>
      </c>
      <c r="AP20" s="11">
        <v>4.42</v>
      </c>
      <c r="AQ20" s="11">
        <v>77.599999999999994</v>
      </c>
      <c r="AR20" s="11">
        <v>21.9</v>
      </c>
      <c r="AS20" s="11">
        <v>283</v>
      </c>
      <c r="AT20" s="11">
        <v>55.7</v>
      </c>
      <c r="AU20" s="11">
        <v>19.600000000000001</v>
      </c>
      <c r="AV20" s="11">
        <v>10.5</v>
      </c>
      <c r="AW20" s="11">
        <v>13.3</v>
      </c>
      <c r="AX20" s="11">
        <v>30.6</v>
      </c>
      <c r="AY20" s="11">
        <v>13</v>
      </c>
      <c r="AZ20" s="11">
        <v>4.13</v>
      </c>
      <c r="BA20" s="11">
        <v>35.1</v>
      </c>
      <c r="BB20" s="11">
        <v>6.89</v>
      </c>
      <c r="BC20" s="11">
        <v>58.5</v>
      </c>
      <c r="BD20" s="11">
        <v>0.52</v>
      </c>
      <c r="BE20" s="11">
        <v>4.4000000000000004</v>
      </c>
      <c r="BF20" s="11">
        <v>0.19</v>
      </c>
      <c r="BG20" s="11">
        <v>1.6</v>
      </c>
      <c r="BH20" s="11">
        <v>0.05</v>
      </c>
      <c r="BI20" s="11">
        <v>0.4</v>
      </c>
      <c r="BJ20" s="11">
        <v>11.78</v>
      </c>
      <c r="BK20" s="11">
        <v>16</v>
      </c>
      <c r="BL20" s="11">
        <v>337</v>
      </c>
      <c r="BM20" s="11">
        <v>0.35</v>
      </c>
      <c r="BN20" s="11">
        <v>128</v>
      </c>
      <c r="BO20" s="11">
        <v>41.9</v>
      </c>
      <c r="BP20" s="7">
        <f t="shared" si="3"/>
        <v>0.59941944847605222</v>
      </c>
      <c r="BQ20" s="7">
        <f>BA20/BC20</f>
        <v>0.6</v>
      </c>
      <c r="BR20" s="7">
        <f>AZ20/BD20</f>
        <v>7.9423076923076916</v>
      </c>
      <c r="BS20" s="7">
        <f>BA20/BE20</f>
        <v>7.9772727272727266</v>
      </c>
      <c r="BT20" s="7">
        <f>BB20/AZ20</f>
        <v>1.668280871670702</v>
      </c>
      <c r="BU20" s="7">
        <f>BC20/BA20</f>
        <v>1.6666666666666665</v>
      </c>
      <c r="BV20" s="7">
        <f>BB20/BD20</f>
        <v>13.249999999999998</v>
      </c>
      <c r="BW20" s="7">
        <f>BC20/BE20</f>
        <v>13.295454545454545</v>
      </c>
      <c r="BX20" s="7">
        <f>IFERROR(AZ20/BF20,"ERR.")</f>
        <v>21.736842105263158</v>
      </c>
      <c r="BY20" s="7">
        <f>IFERROR(BA20/BG20,"ERR.")</f>
        <v>21.9375</v>
      </c>
      <c r="BZ20" s="7">
        <f>BA20*BK20/100</f>
        <v>5.6160000000000005</v>
      </c>
      <c r="CA20" s="7">
        <f>BA20*10/(BG20+BC20)</f>
        <v>5.8402662229617306</v>
      </c>
      <c r="CB20" s="7">
        <f t="shared" si="4"/>
        <v>7.7250662229617308</v>
      </c>
      <c r="CC20" s="7">
        <f>(BA20+BG20)/BE20</f>
        <v>8.3409090909090917</v>
      </c>
      <c r="CD20" s="7">
        <f>BC20/(BI20+BG20+BE20)</f>
        <v>9.140625</v>
      </c>
      <c r="CE20" s="10">
        <f>(BB20+BF20+BH20)/(AZ20+BD20)</f>
        <v>1.5333333333333332</v>
      </c>
      <c r="CF20" s="12">
        <f>(BJ20*BK20)/100</f>
        <v>1.8847999999999998</v>
      </c>
      <c r="CG20" s="11">
        <f xml:space="preserve"> (CD20 * BJ20 * BK20) / 1000</f>
        <v>1.7228249999999998</v>
      </c>
      <c r="CH20" s="11">
        <f xml:space="preserve"> (AZ20 + BD20) / BK20</f>
        <v>0.29062500000000002</v>
      </c>
      <c r="CI20" s="11">
        <f>(0.1*L20 * E20)/ (100 - E20)</f>
        <v>3.5662131147540972</v>
      </c>
      <c r="CJ20" s="11">
        <f t="shared" si="5"/>
        <v>81.598062953995154</v>
      </c>
      <c r="CK20">
        <f t="shared" si="6"/>
        <v>1.668280871670702</v>
      </c>
      <c r="CL20">
        <f t="shared" si="7"/>
        <v>13.249999999999998</v>
      </c>
      <c r="CM20">
        <f t="shared" si="8"/>
        <v>0.86750605326876506</v>
      </c>
      <c r="CN20">
        <f t="shared" si="9"/>
        <v>7.9423076923076916</v>
      </c>
      <c r="CO20">
        <f t="shared" si="10"/>
        <v>562.21065375302658</v>
      </c>
      <c r="CP20" s="11">
        <f t="shared" si="11"/>
        <v>292.34953995157383</v>
      </c>
      <c r="CR20" s="11">
        <v>13</v>
      </c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10"/>
      <c r="DQ20" s="10"/>
      <c r="DR20" s="10"/>
      <c r="DS20" s="10"/>
      <c r="DT20" s="10"/>
      <c r="DU20" s="12"/>
      <c r="DV20" s="11"/>
      <c r="DW20" s="11"/>
      <c r="DX20" s="11"/>
      <c r="DY20" s="11"/>
    </row>
    <row r="21" spans="1:129">
      <c r="A21" s="26">
        <v>14</v>
      </c>
      <c r="B21" s="11">
        <v>0.55000000000000004</v>
      </c>
      <c r="C21" s="11">
        <v>4.3</v>
      </c>
      <c r="D21" s="11">
        <v>11.5</v>
      </c>
      <c r="E21" s="11">
        <v>90.2</v>
      </c>
      <c r="F21" s="11">
        <v>0.59</v>
      </c>
      <c r="G21" s="11">
        <v>4.5999999999999996</v>
      </c>
      <c r="H21" s="11">
        <v>0.02</v>
      </c>
      <c r="I21" s="11">
        <v>0.2</v>
      </c>
      <c r="J21" s="11">
        <v>0.03</v>
      </c>
      <c r="K21" s="11">
        <v>0.2</v>
      </c>
      <c r="L21" s="11">
        <v>12.75</v>
      </c>
      <c r="M21" s="11">
        <v>20</v>
      </c>
      <c r="N21" s="7">
        <v>124</v>
      </c>
      <c r="O21" s="7">
        <v>0.14000000000000001</v>
      </c>
      <c r="P21" s="10">
        <v>137</v>
      </c>
      <c r="Q21" s="7">
        <v>41.2</v>
      </c>
      <c r="R21" s="7">
        <f t="shared" si="0"/>
        <v>4.7826086956521741E-2</v>
      </c>
      <c r="S21" s="7">
        <f>C21/E21</f>
        <v>4.7671840354767181E-2</v>
      </c>
      <c r="T21" s="7">
        <f>B21/F21</f>
        <v>0.93220338983050854</v>
      </c>
      <c r="U21" s="7">
        <f>C21/G21</f>
        <v>0.93478260869565222</v>
      </c>
      <c r="V21" s="7">
        <f>D21/B21</f>
        <v>20.909090909090907</v>
      </c>
      <c r="W21" s="7">
        <f>E21/C21</f>
        <v>20.976744186046513</v>
      </c>
      <c r="X21" s="7">
        <f>D21/F21</f>
        <v>19.491525423728813</v>
      </c>
      <c r="Y21" s="7">
        <f>E21/G21</f>
        <v>19.608695652173914</v>
      </c>
      <c r="Z21" s="7">
        <f>IFERROR(B21/H21,"ERR.")</f>
        <v>27.5</v>
      </c>
      <c r="AA21" s="7">
        <f>IFERROR(C21/I21,"ERR.")</f>
        <v>21.499999999999996</v>
      </c>
      <c r="AB21" s="7">
        <f>C21*M21/100</f>
        <v>0.86</v>
      </c>
      <c r="AC21" s="7">
        <f>C21*10/(I21+E21)</f>
        <v>0.47566371681415925</v>
      </c>
      <c r="AD21" s="7">
        <f t="shared" si="1"/>
        <v>3.0256637168141589</v>
      </c>
      <c r="AE21" s="7">
        <f>(C21+I21)/G21</f>
        <v>0.97826086956521752</v>
      </c>
      <c r="AF21" s="7">
        <f>E21/(K21+I21+G21)</f>
        <v>18.04</v>
      </c>
      <c r="AG21" s="10">
        <f>(D21+H21+J21)/(B21+F21)</f>
        <v>10.131578947368419</v>
      </c>
      <c r="AH21" s="12">
        <f>(L21*M21)/100</f>
        <v>2.5499999999999998</v>
      </c>
      <c r="AI21" s="12">
        <f xml:space="preserve"> (AF21 * L21 * M21) / 1000</f>
        <v>4.6002000000000001</v>
      </c>
      <c r="AJ21" s="11">
        <f xml:space="preserve"> (B21 + F21) / M21</f>
        <v>5.7000000000000009E-2</v>
      </c>
      <c r="AK21" s="16">
        <f>(0.1*L21 * E21)/ (100 - E21)</f>
        <v>11.735204081632657</v>
      </c>
      <c r="AL21" s="11">
        <f t="shared" si="2"/>
        <v>225.45454545454544</v>
      </c>
      <c r="AM21" s="11">
        <f>D21*F21/B21</f>
        <v>12.336363636363634</v>
      </c>
      <c r="AN21" s="11">
        <f>N21*D21/B21</f>
        <v>2592.7272727272725</v>
      </c>
      <c r="AO21" s="11">
        <f>D21*F21*N21/B21</f>
        <v>1529.7090909090907</v>
      </c>
      <c r="AP21" s="11">
        <v>4.3499999999999996</v>
      </c>
      <c r="AQ21" s="11">
        <v>94.7</v>
      </c>
      <c r="AR21" s="11">
        <v>31.5</v>
      </c>
      <c r="AS21" s="11">
        <v>333</v>
      </c>
      <c r="AT21" s="11">
        <v>41.4</v>
      </c>
      <c r="AU21" s="11">
        <v>11.9</v>
      </c>
      <c r="AV21" s="11">
        <v>11.3</v>
      </c>
      <c r="AW21" s="11">
        <v>14.7</v>
      </c>
      <c r="AX21" s="11">
        <v>36.700000000000003</v>
      </c>
      <c r="AY21" s="11">
        <v>14</v>
      </c>
      <c r="AZ21" s="11">
        <v>2.58</v>
      </c>
      <c r="BA21" s="11">
        <v>28.6</v>
      </c>
      <c r="BB21" s="11">
        <v>5.58</v>
      </c>
      <c r="BC21" s="11">
        <v>61.8</v>
      </c>
      <c r="BD21" s="11">
        <v>0.74</v>
      </c>
      <c r="BE21" s="11">
        <v>8.1999999999999993</v>
      </c>
      <c r="BF21" s="11">
        <v>0.09</v>
      </c>
      <c r="BG21" s="11">
        <v>1</v>
      </c>
      <c r="BH21" s="11">
        <v>0.04</v>
      </c>
      <c r="BI21" s="11">
        <v>0.4</v>
      </c>
      <c r="BJ21" s="11">
        <v>9.0299999999999994</v>
      </c>
      <c r="BK21" s="11">
        <v>11</v>
      </c>
      <c r="BL21" s="11">
        <v>287</v>
      </c>
      <c r="BM21" s="11">
        <v>0.3</v>
      </c>
      <c r="BN21" s="11">
        <v>142</v>
      </c>
      <c r="BO21" s="11">
        <v>44.7</v>
      </c>
      <c r="BP21" s="7">
        <f t="shared" si="3"/>
        <v>0.4623655913978495</v>
      </c>
      <c r="BQ21" s="7">
        <f>BA21/BC21</f>
        <v>0.46278317152103565</v>
      </c>
      <c r="BR21" s="7">
        <f>AZ21/BD21</f>
        <v>3.4864864864864864</v>
      </c>
      <c r="BS21" s="7">
        <f>BA21/BE21</f>
        <v>3.4878048780487809</v>
      </c>
      <c r="BT21" s="7">
        <f>BB21/AZ21</f>
        <v>2.1627906976744184</v>
      </c>
      <c r="BU21" s="7">
        <f>BC21/BA21</f>
        <v>2.1608391608391608</v>
      </c>
      <c r="BV21" s="7">
        <f>BB21/BD21</f>
        <v>7.5405405405405403</v>
      </c>
      <c r="BW21" s="7">
        <f>BC21/BE21</f>
        <v>7.536585365853659</v>
      </c>
      <c r="BX21" s="7">
        <f>IFERROR(AZ21/BF21,"ERR.")</f>
        <v>28.666666666666668</v>
      </c>
      <c r="BY21" s="7">
        <f>IFERROR(BA21/BG21,"ERR.")</f>
        <v>28.6</v>
      </c>
      <c r="BZ21" s="7">
        <f>BA21*BK21/100</f>
        <v>3.1460000000000004</v>
      </c>
      <c r="CA21" s="7">
        <f>BA21*10/(BG21+BC21)</f>
        <v>4.5541401273885356</v>
      </c>
      <c r="CB21" s="7">
        <f t="shared" si="4"/>
        <v>5.5474401273885352</v>
      </c>
      <c r="CC21" s="7">
        <f>(BA21+BG21)/BE21</f>
        <v>3.6097560975609762</v>
      </c>
      <c r="CD21" s="7">
        <f>BC21/(BI21+BG21+BE21)</f>
        <v>6.4375</v>
      </c>
      <c r="CE21" s="10">
        <f>(BB21+BF21+BH21)/(AZ21+BD21)</f>
        <v>1.719879518072289</v>
      </c>
      <c r="CF21" s="12">
        <f>(BJ21*BK21)/100</f>
        <v>0.99329999999999996</v>
      </c>
      <c r="CG21" s="11">
        <f xml:space="preserve"> (CD21 * BJ21 * BK21) / 1000</f>
        <v>0.63943687500000002</v>
      </c>
      <c r="CH21" s="11">
        <f xml:space="preserve"> (AZ21 + BD21) / BK21</f>
        <v>0.30181818181818182</v>
      </c>
      <c r="CI21" s="11">
        <f>(0.1*L21 * E21)/ (100 - E21)</f>
        <v>11.735204081632657</v>
      </c>
      <c r="CJ21" s="11">
        <f t="shared" si="5"/>
        <v>111.24031007751938</v>
      </c>
      <c r="CK21">
        <f t="shared" si="6"/>
        <v>2.1627906976744184</v>
      </c>
      <c r="CL21">
        <f t="shared" si="7"/>
        <v>7.5405405405405403</v>
      </c>
      <c r="CM21">
        <f t="shared" si="8"/>
        <v>1.6004651162790697</v>
      </c>
      <c r="CN21">
        <f t="shared" si="9"/>
        <v>3.4864864864864864</v>
      </c>
      <c r="CO21">
        <f t="shared" si="10"/>
        <v>620.72093023255809</v>
      </c>
      <c r="CP21" s="11">
        <f t="shared" si="11"/>
        <v>459.33348837209303</v>
      </c>
      <c r="CR21" s="11">
        <v>14</v>
      </c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10"/>
      <c r="DQ21" s="10"/>
      <c r="DR21" s="10"/>
      <c r="DS21" s="10"/>
      <c r="DT21" s="10"/>
      <c r="DU21" s="12"/>
      <c r="DV21" s="11"/>
      <c r="DW21" s="11"/>
      <c r="DX21" s="11"/>
      <c r="DY21" s="11"/>
    </row>
    <row r="22" spans="1:129">
      <c r="A22" s="26">
        <v>15</v>
      </c>
      <c r="B22" s="11">
        <v>1.19</v>
      </c>
      <c r="C22" s="11">
        <v>7.8</v>
      </c>
      <c r="D22" s="11">
        <v>13.2</v>
      </c>
      <c r="E22" s="11">
        <v>85.4</v>
      </c>
      <c r="F22" s="11">
        <v>0.96</v>
      </c>
      <c r="G22" s="11">
        <v>6.3</v>
      </c>
      <c r="H22" s="11">
        <v>0</v>
      </c>
      <c r="I22" s="11">
        <v>0</v>
      </c>
      <c r="J22" s="11">
        <v>0.02</v>
      </c>
      <c r="K22" s="11">
        <v>0.1</v>
      </c>
      <c r="L22" s="11">
        <v>15.35</v>
      </c>
      <c r="M22" s="11">
        <v>20</v>
      </c>
      <c r="N22" s="7">
        <v>246</v>
      </c>
      <c r="O22" s="7">
        <v>0.27</v>
      </c>
      <c r="P22" s="10">
        <v>122</v>
      </c>
      <c r="Q22" s="7">
        <v>35.700000000000003</v>
      </c>
      <c r="R22" s="7">
        <f t="shared" si="0"/>
        <v>9.0151515151515149E-2</v>
      </c>
      <c r="S22" s="7">
        <f>C22/E22</f>
        <v>9.1334894613583129E-2</v>
      </c>
      <c r="T22" s="7">
        <f>B22/F22</f>
        <v>1.2395833333333333</v>
      </c>
      <c r="U22" s="7">
        <f>C22/G22</f>
        <v>1.2380952380952381</v>
      </c>
      <c r="V22" s="7">
        <f>D22/B22</f>
        <v>11.092436974789916</v>
      </c>
      <c r="W22" s="7">
        <f>E22/C22</f>
        <v>10.948717948717949</v>
      </c>
      <c r="X22" s="7">
        <f>D22/F22</f>
        <v>13.75</v>
      </c>
      <c r="Y22" s="7">
        <f>E22/G22</f>
        <v>13.555555555555557</v>
      </c>
      <c r="Z22" s="7" t="str">
        <f>IFERROR(B22/H22,"ERR.")</f>
        <v>ERR.</v>
      </c>
      <c r="AA22" s="7" t="str">
        <f>IFERROR(C22/I22,"ERR.")</f>
        <v>ERR.</v>
      </c>
      <c r="AB22" s="7">
        <f>C22*M22/100</f>
        <v>1.56</v>
      </c>
      <c r="AC22" s="7">
        <f>C22*10/(I22+E22)</f>
        <v>0.91334894613583129</v>
      </c>
      <c r="AD22" s="7">
        <f t="shared" si="1"/>
        <v>3.9833489461358313</v>
      </c>
      <c r="AE22" s="7">
        <f>(C22+I22)/G22</f>
        <v>1.2380952380952381</v>
      </c>
      <c r="AF22" s="7">
        <f>E22/(K22+I22+G22)</f>
        <v>13.343750000000002</v>
      </c>
      <c r="AG22" s="10">
        <f>(D22+H22+J22)/(B22+F22)</f>
        <v>6.1488372093023251</v>
      </c>
      <c r="AH22" s="12">
        <f>(L22*M22)/100</f>
        <v>3.07</v>
      </c>
      <c r="AI22" s="12">
        <f xml:space="preserve"> (AF22 * L22 * M22) / 1000</f>
        <v>4.09653125</v>
      </c>
      <c r="AJ22" s="11">
        <f xml:space="preserve"> (B22 + F22) / M22</f>
        <v>0.1075</v>
      </c>
      <c r="AK22" s="16">
        <f>(0.1*L22 * E22)/ (100 - E22)</f>
        <v>8.9786986301369911</v>
      </c>
      <c r="AL22" s="11">
        <f t="shared" si="2"/>
        <v>206.72268907563026</v>
      </c>
      <c r="AM22" s="11">
        <f>D22*F22/B22</f>
        <v>10.648739495798319</v>
      </c>
      <c r="AN22" s="11">
        <f>N22*D22/B22</f>
        <v>2728.7394957983192</v>
      </c>
      <c r="AO22" s="11">
        <f>D22*F22*N22/B22</f>
        <v>2619.5899159663868</v>
      </c>
      <c r="AP22" s="11">
        <v>4.0999999999999996</v>
      </c>
      <c r="AQ22" s="11">
        <v>87.1</v>
      </c>
      <c r="AR22" s="11">
        <v>29.8</v>
      </c>
      <c r="AS22" s="11">
        <v>342</v>
      </c>
      <c r="AT22" s="11">
        <v>41.2</v>
      </c>
      <c r="AU22" s="11">
        <v>12.9</v>
      </c>
      <c r="AV22" s="11">
        <v>10.9</v>
      </c>
      <c r="AW22" s="11">
        <v>12.6</v>
      </c>
      <c r="AX22" s="11">
        <v>31.6</v>
      </c>
      <c r="AY22" s="11">
        <v>15</v>
      </c>
      <c r="AZ22" s="11">
        <v>0.86</v>
      </c>
      <c r="BA22" s="11">
        <v>6.7</v>
      </c>
      <c r="BB22" s="11">
        <v>11.26</v>
      </c>
      <c r="BC22" s="11">
        <v>88.1</v>
      </c>
      <c r="BD22" s="11">
        <v>0.65</v>
      </c>
      <c r="BE22" s="11">
        <v>5.0999999999999996</v>
      </c>
      <c r="BF22" s="11">
        <v>0</v>
      </c>
      <c r="BG22" s="11">
        <v>0</v>
      </c>
      <c r="BH22" s="11">
        <v>0.01</v>
      </c>
      <c r="BI22" s="11">
        <v>0.1</v>
      </c>
      <c r="BJ22" s="11">
        <v>12.78</v>
      </c>
      <c r="BK22" s="11">
        <v>16</v>
      </c>
      <c r="BL22" s="11">
        <v>199</v>
      </c>
      <c r="BM22" s="11">
        <v>0.224</v>
      </c>
      <c r="BN22" s="12">
        <v>138</v>
      </c>
      <c r="BO22" s="11">
        <v>39.700000000000003</v>
      </c>
      <c r="BP22" s="7">
        <f t="shared" si="3"/>
        <v>7.6376554174067496E-2</v>
      </c>
      <c r="BQ22" s="7">
        <f>BA22/BC22</f>
        <v>7.6049943246311022E-2</v>
      </c>
      <c r="BR22" s="7">
        <f>AZ22/BD22</f>
        <v>1.323076923076923</v>
      </c>
      <c r="BS22" s="7">
        <f>BA22/BE22</f>
        <v>1.3137254901960786</v>
      </c>
      <c r="BT22" s="7">
        <f>BB22/AZ22</f>
        <v>13.093023255813954</v>
      </c>
      <c r="BU22" s="7">
        <f>BC22/BA22</f>
        <v>13.149253731343283</v>
      </c>
      <c r="BV22" s="7">
        <f>BB22/BD22</f>
        <v>17.323076923076922</v>
      </c>
      <c r="BW22" s="7">
        <f>BC22/BE22</f>
        <v>17.274509803921568</v>
      </c>
      <c r="BX22" s="7" t="str">
        <f>IFERROR(AZ22/BF22,"ERR.")</f>
        <v>ERR.</v>
      </c>
      <c r="BY22" s="7" t="str">
        <f>IFERROR(BA22/BG22,"ERR.")</f>
        <v>ERR.</v>
      </c>
      <c r="BZ22" s="7">
        <f>BA22*BK22/100</f>
        <v>1.0720000000000001</v>
      </c>
      <c r="CA22" s="7">
        <f>BA22*10/(BG22+BC22)</f>
        <v>0.76049943246311014</v>
      </c>
      <c r="CB22" s="7">
        <f t="shared" si="4"/>
        <v>2.80529943246311</v>
      </c>
      <c r="CC22" s="7">
        <f>(BA22+BG22)/BE22</f>
        <v>1.3137254901960786</v>
      </c>
      <c r="CD22" s="7">
        <f>BC22/(BI22+BG22+BE22)</f>
        <v>16.942307692307693</v>
      </c>
      <c r="CE22" s="10">
        <f>(BB22+BF22+BH22)/(AZ22+BD22)</f>
        <v>7.4635761589403966</v>
      </c>
      <c r="CF22" s="12">
        <f>(BJ22*BK22)/100</f>
        <v>2.0448</v>
      </c>
      <c r="CG22" s="11">
        <f xml:space="preserve"> (CD22 * BJ22 * BK22) / 1000</f>
        <v>3.4643630769230773</v>
      </c>
      <c r="CH22" s="11">
        <f xml:space="preserve"> (AZ22 + BD22) / BK22</f>
        <v>9.4375000000000001E-2</v>
      </c>
      <c r="CI22" s="11">
        <f>(0.1*L22 * E22)/ (100 - E22)</f>
        <v>8.9786986301369911</v>
      </c>
      <c r="CJ22" s="11">
        <f t="shared" si="5"/>
        <v>231.3953488372093</v>
      </c>
      <c r="CK22">
        <f t="shared" si="6"/>
        <v>13.093023255813954</v>
      </c>
      <c r="CL22">
        <f t="shared" si="7"/>
        <v>17.323076923076922</v>
      </c>
      <c r="CM22">
        <f t="shared" si="8"/>
        <v>8.5104651162790699</v>
      </c>
      <c r="CN22">
        <f t="shared" si="9"/>
        <v>1.323076923076923</v>
      </c>
      <c r="CO22">
        <f t="shared" si="10"/>
        <v>2605.5116279069766</v>
      </c>
      <c r="CP22" s="11">
        <f t="shared" si="11"/>
        <v>1693.582558139535</v>
      </c>
      <c r="CR22" s="11">
        <v>15</v>
      </c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10"/>
      <c r="DQ22" s="10"/>
      <c r="DR22" s="10"/>
      <c r="DS22" s="10"/>
      <c r="DT22" s="10"/>
      <c r="DU22" s="12"/>
      <c r="DV22" s="11"/>
      <c r="DW22" s="11"/>
      <c r="DX22" s="11"/>
      <c r="DY22" s="11"/>
    </row>
    <row r="23" spans="1:129">
      <c r="A23" s="26">
        <v>16</v>
      </c>
      <c r="B23" s="11">
        <v>1.47</v>
      </c>
      <c r="C23" s="11">
        <v>9.1</v>
      </c>
      <c r="D23" s="11">
        <v>13.92</v>
      </c>
      <c r="E23" s="11">
        <v>85.9</v>
      </c>
      <c r="F23" s="11">
        <v>0.69</v>
      </c>
      <c r="G23" s="11">
        <v>4.3</v>
      </c>
      <c r="H23" s="11">
        <v>0</v>
      </c>
      <c r="I23" s="11">
        <v>0</v>
      </c>
      <c r="J23" s="11">
        <v>0.02</v>
      </c>
      <c r="K23" s="11">
        <v>0.1</v>
      </c>
      <c r="L23" s="11">
        <v>16.2</v>
      </c>
      <c r="M23" s="11">
        <v>25</v>
      </c>
      <c r="N23" s="7">
        <v>288</v>
      </c>
      <c r="O23" s="7">
        <v>0.33</v>
      </c>
      <c r="P23" s="7">
        <v>131</v>
      </c>
      <c r="Q23" s="7">
        <v>39.299999999999997</v>
      </c>
      <c r="R23" s="7">
        <f t="shared" si="0"/>
        <v>0.10560344827586207</v>
      </c>
      <c r="S23" s="7">
        <f>C23/E23</f>
        <v>0.1059371362048894</v>
      </c>
      <c r="T23" s="7">
        <f>B23/F23</f>
        <v>2.1304347826086958</v>
      </c>
      <c r="U23" s="7">
        <f>C23/G23</f>
        <v>2.1162790697674421</v>
      </c>
      <c r="V23" s="7">
        <f>D23/B23</f>
        <v>9.4693877551020407</v>
      </c>
      <c r="W23" s="7">
        <f>E23/C23</f>
        <v>9.4395604395604398</v>
      </c>
      <c r="X23" s="7">
        <f>D23/F23</f>
        <v>20.173913043478262</v>
      </c>
      <c r="Y23" s="7">
        <f>E23/G23</f>
        <v>19.976744186046513</v>
      </c>
      <c r="Z23" s="7" t="str">
        <f>IFERROR(B23/H23,"ERR.")</f>
        <v>ERR.</v>
      </c>
      <c r="AA23" s="7" t="str">
        <f>IFERROR(C23/I23,"ERR.")</f>
        <v>ERR.</v>
      </c>
      <c r="AB23" s="7">
        <f>C23*M23/100</f>
        <v>2.2749999999999999</v>
      </c>
      <c r="AC23" s="7">
        <f>C23*10/(I23+E23)</f>
        <v>1.059371362048894</v>
      </c>
      <c r="AD23" s="7">
        <f t="shared" si="1"/>
        <v>5.1093713620488934</v>
      </c>
      <c r="AE23" s="7">
        <f>(C23+I23)/G23</f>
        <v>2.1162790697674421</v>
      </c>
      <c r="AF23" s="7">
        <f>E23/(K23+I23+G23)</f>
        <v>19.522727272727277</v>
      </c>
      <c r="AG23" s="10">
        <f>(D23+H23+J23)/(B23+F23)</f>
        <v>6.4537037037037033</v>
      </c>
      <c r="AH23" s="12">
        <f>(L23*M23)/100</f>
        <v>4.05</v>
      </c>
      <c r="AI23" s="12">
        <f xml:space="preserve"> (AF23 * L23 * M23) / 1000</f>
        <v>7.9067045454545468</v>
      </c>
      <c r="AJ23" s="11">
        <f xml:space="preserve"> (B23 + F23) / M23</f>
        <v>8.6400000000000005E-2</v>
      </c>
      <c r="AK23" s="16">
        <f>(0.1*L23 * E23)/ (100 - E23)</f>
        <v>9.8693617021276641</v>
      </c>
      <c r="AL23" s="11">
        <f t="shared" si="2"/>
        <v>195.91836734693877</v>
      </c>
      <c r="AM23" s="11">
        <f>D23*F23/B23</f>
        <v>6.5338775510204075</v>
      </c>
      <c r="AN23" s="11">
        <f>N23*D23/B23</f>
        <v>2727.1836734693879</v>
      </c>
      <c r="AO23" s="11">
        <f>D23*F23*N23/B23</f>
        <v>1881.7567346938774</v>
      </c>
      <c r="AP23" s="11">
        <v>4.58</v>
      </c>
      <c r="AQ23" s="11">
        <v>85.8</v>
      </c>
      <c r="AR23" s="11">
        <v>28.6</v>
      </c>
      <c r="AS23" s="11">
        <v>333</v>
      </c>
      <c r="AT23" s="11">
        <v>42</v>
      </c>
      <c r="AU23" s="11">
        <v>13.5</v>
      </c>
      <c r="AV23" s="11">
        <v>11.6</v>
      </c>
      <c r="AW23" s="11">
        <v>15.2</v>
      </c>
      <c r="AX23" s="11">
        <v>38.799999999999997</v>
      </c>
      <c r="AY23" s="11">
        <v>16</v>
      </c>
      <c r="AZ23" s="11">
        <v>1.62</v>
      </c>
      <c r="BA23" s="11">
        <v>12.2</v>
      </c>
      <c r="BB23" s="11">
        <v>10.64</v>
      </c>
      <c r="BC23" s="11">
        <v>79.900000000000006</v>
      </c>
      <c r="BD23" s="11">
        <v>1.03</v>
      </c>
      <c r="BE23" s="11">
        <v>7.7</v>
      </c>
      <c r="BF23" s="11">
        <v>0.01</v>
      </c>
      <c r="BG23" s="11">
        <v>0.1</v>
      </c>
      <c r="BH23" s="11">
        <v>0.01</v>
      </c>
      <c r="BI23" s="11">
        <v>0.1</v>
      </c>
      <c r="BJ23" s="11">
        <v>13.31</v>
      </c>
      <c r="BK23" s="11">
        <v>25</v>
      </c>
      <c r="BL23" s="11">
        <v>245</v>
      </c>
      <c r="BM23" s="11">
        <v>0.27</v>
      </c>
      <c r="BN23" s="11">
        <v>116</v>
      </c>
      <c r="BO23" s="11">
        <v>36.4</v>
      </c>
      <c r="BP23" s="7">
        <f t="shared" si="3"/>
        <v>0.15225563909774437</v>
      </c>
      <c r="BQ23" s="7">
        <f>BA23/BC23</f>
        <v>0.15269086357947431</v>
      </c>
      <c r="BR23" s="7">
        <f>AZ23/BD23</f>
        <v>1.5728155339805825</v>
      </c>
      <c r="BS23" s="7">
        <f>BA23/BE23</f>
        <v>1.5844155844155843</v>
      </c>
      <c r="BT23" s="7">
        <f>BB23/AZ23</f>
        <v>6.5679012345679011</v>
      </c>
      <c r="BU23" s="7">
        <f>BC23/BA23</f>
        <v>6.5491803278688536</v>
      </c>
      <c r="BV23" s="7">
        <f>BB23/BD23</f>
        <v>10.330097087378642</v>
      </c>
      <c r="BW23" s="7">
        <f>BC23/BE23</f>
        <v>10.376623376623376</v>
      </c>
      <c r="BX23" s="7">
        <f>IFERROR(AZ23/BF23,"ERR.")</f>
        <v>162</v>
      </c>
      <c r="BY23" s="7">
        <f>IFERROR(BA23/BG23,"ERR.")</f>
        <v>121.99999999999999</v>
      </c>
      <c r="BZ23" s="7">
        <f>BA23*BK23/100</f>
        <v>3.05</v>
      </c>
      <c r="CA23" s="7">
        <f>BA23*10/(BG23+BC23)</f>
        <v>1.5249999999999999</v>
      </c>
      <c r="CB23" s="7">
        <f t="shared" si="4"/>
        <v>4.8525</v>
      </c>
      <c r="CC23" s="7">
        <f>(BA23+BG23)/BE23</f>
        <v>1.5974025974025972</v>
      </c>
      <c r="CD23" s="7">
        <f>BC23/(BI23+BG23+BE23)</f>
        <v>10.113924050632912</v>
      </c>
      <c r="CE23" s="10">
        <f>(BB23+BF23+BH23)/(AZ23+BD23)</f>
        <v>4.0226415094339618</v>
      </c>
      <c r="CF23" s="12">
        <f>(BJ23*BK23)/100</f>
        <v>3.3275000000000001</v>
      </c>
      <c r="CG23" s="11">
        <f xml:space="preserve"> (CD23 * BJ23 * BK23) / 1000</f>
        <v>3.3654082278481012</v>
      </c>
      <c r="CH23" s="11">
        <f xml:space="preserve"> (AZ23 + BD23) / BK23</f>
        <v>0.10600000000000001</v>
      </c>
      <c r="CI23" s="11">
        <f>(0.1*L23 * E23)/ (100 - E23)</f>
        <v>9.8693617021276641</v>
      </c>
      <c r="CJ23" s="11">
        <f t="shared" si="5"/>
        <v>151.23456790123456</v>
      </c>
      <c r="CK23">
        <f t="shared" si="6"/>
        <v>6.5679012345679011</v>
      </c>
      <c r="CL23">
        <f t="shared" si="7"/>
        <v>10.330097087378642</v>
      </c>
      <c r="CM23">
        <f t="shared" si="8"/>
        <v>6.7649382716049384</v>
      </c>
      <c r="CN23">
        <f t="shared" si="9"/>
        <v>1.5728155339805825</v>
      </c>
      <c r="CO23">
        <f t="shared" si="10"/>
        <v>1609.1358024691358</v>
      </c>
      <c r="CP23" s="11">
        <f t="shared" si="11"/>
        <v>1657.40987654321</v>
      </c>
      <c r="CR23" s="11">
        <v>16</v>
      </c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10"/>
      <c r="DQ23" s="10"/>
      <c r="DR23" s="10"/>
      <c r="DS23" s="10"/>
      <c r="DT23" s="10"/>
      <c r="DU23" s="12"/>
      <c r="DV23" s="11"/>
      <c r="DW23" s="11"/>
      <c r="DX23" s="11"/>
      <c r="DY23" s="11"/>
    </row>
    <row r="24" spans="1:129">
      <c r="A24" s="26">
        <v>17</v>
      </c>
      <c r="B24" s="11">
        <v>1.44</v>
      </c>
      <c r="C24" s="11">
        <v>12.1</v>
      </c>
      <c r="D24" s="11">
        <v>9.86</v>
      </c>
      <c r="E24" s="11">
        <v>82.5</v>
      </c>
      <c r="F24" s="11">
        <v>0.6</v>
      </c>
      <c r="G24" s="11">
        <v>5</v>
      </c>
      <c r="H24" s="11">
        <v>0</v>
      </c>
      <c r="I24" s="11">
        <v>0</v>
      </c>
      <c r="J24" s="11">
        <v>0.1</v>
      </c>
      <c r="K24" s="11">
        <v>0.1</v>
      </c>
      <c r="L24" s="11">
        <v>11.95</v>
      </c>
      <c r="M24" s="11">
        <v>11</v>
      </c>
      <c r="N24" s="7">
        <v>202</v>
      </c>
      <c r="O24" s="7">
        <v>0.26</v>
      </c>
      <c r="P24" s="7">
        <v>123</v>
      </c>
      <c r="Q24" s="7">
        <v>38.9</v>
      </c>
      <c r="R24" s="7">
        <f t="shared" si="0"/>
        <v>0.1460446247464503</v>
      </c>
      <c r="S24" s="7">
        <f>C24/E24</f>
        <v>0.14666666666666667</v>
      </c>
      <c r="T24" s="7">
        <f>B24/F24</f>
        <v>2.4</v>
      </c>
      <c r="U24" s="7">
        <f>C24/G24</f>
        <v>2.42</v>
      </c>
      <c r="V24" s="7">
        <f>D24/B24</f>
        <v>6.8472222222222223</v>
      </c>
      <c r="W24" s="7">
        <f>E24/C24</f>
        <v>6.8181818181818183</v>
      </c>
      <c r="X24" s="7">
        <f>D24/F24</f>
        <v>16.433333333333334</v>
      </c>
      <c r="Y24" s="7">
        <f>E24/G24</f>
        <v>16.5</v>
      </c>
      <c r="Z24" s="7" t="str">
        <f>IFERROR(B24/H24,"ERR.")</f>
        <v>ERR.</v>
      </c>
      <c r="AA24" s="7" t="str">
        <f>IFERROR(C24/I24,"ERR.")</f>
        <v>ERR.</v>
      </c>
      <c r="AB24" s="7">
        <f>C24*M24/100</f>
        <v>1.331</v>
      </c>
      <c r="AC24" s="7">
        <f>C24*10/(I24+E24)</f>
        <v>1.4666666666666666</v>
      </c>
      <c r="AD24" s="7">
        <f t="shared" si="1"/>
        <v>2.7811666666666666</v>
      </c>
      <c r="AE24" s="7">
        <f>(C24+I24)/G24</f>
        <v>2.42</v>
      </c>
      <c r="AF24" s="7">
        <f>E24/(K24+I24+G24)</f>
        <v>16.176470588235293</v>
      </c>
      <c r="AG24" s="10">
        <f>(D24+H24+J24)/(B24+F24)</f>
        <v>4.8823529411764701</v>
      </c>
      <c r="AH24" s="12">
        <f>(L24*M24)/100</f>
        <v>1.3144999999999998</v>
      </c>
      <c r="AI24" s="12">
        <f xml:space="preserve"> (AF24 * L24 * M24) / 1000</f>
        <v>2.1263970588235295</v>
      </c>
      <c r="AJ24" s="11">
        <f xml:space="preserve"> (B24 + F24) / M24</f>
        <v>0.18545454545454546</v>
      </c>
      <c r="AK24" s="16">
        <f>(0.1*L24 * E24)/ (100 - E24)</f>
        <v>5.6335714285714289</v>
      </c>
      <c r="AL24" s="11">
        <f t="shared" si="2"/>
        <v>140.27777777777777</v>
      </c>
      <c r="AM24" s="11">
        <f>D24*F24/B24</f>
        <v>4.1083333333333334</v>
      </c>
      <c r="AN24" s="11">
        <f>N24*D24/B24</f>
        <v>1383.1388888888889</v>
      </c>
      <c r="AO24" s="11">
        <f>D24*F24*N24/B24</f>
        <v>829.88333333333333</v>
      </c>
      <c r="AP24" s="11">
        <v>4.7</v>
      </c>
      <c r="AQ24" s="11">
        <v>82.8</v>
      </c>
      <c r="AR24" s="11">
        <v>26.2</v>
      </c>
      <c r="AS24" s="11">
        <v>316</v>
      </c>
      <c r="AT24" s="11">
        <v>38.9</v>
      </c>
      <c r="AU24" s="11">
        <v>12.8</v>
      </c>
      <c r="AV24" s="11">
        <v>13.5</v>
      </c>
      <c r="AW24" s="11">
        <v>20.2</v>
      </c>
      <c r="AX24" s="11">
        <v>53.5</v>
      </c>
      <c r="AY24" s="11">
        <v>17</v>
      </c>
      <c r="AZ24" s="11">
        <v>0.9</v>
      </c>
      <c r="BA24" s="11">
        <v>10.9</v>
      </c>
      <c r="BB24" s="11">
        <v>7.27</v>
      </c>
      <c r="BC24" s="11">
        <v>87.9</v>
      </c>
      <c r="BD24" s="11">
        <v>0.1</v>
      </c>
      <c r="BE24" s="11">
        <v>1.2</v>
      </c>
      <c r="BF24" s="11">
        <v>0</v>
      </c>
      <c r="BG24" s="11">
        <v>0</v>
      </c>
      <c r="BH24" s="11">
        <v>0</v>
      </c>
      <c r="BI24" s="11">
        <v>0</v>
      </c>
      <c r="BJ24" s="11">
        <v>8.27</v>
      </c>
      <c r="BK24" s="11">
        <v>22</v>
      </c>
      <c r="BL24" s="11">
        <v>202</v>
      </c>
      <c r="BM24" s="11">
        <v>0.2</v>
      </c>
      <c r="BN24" s="11">
        <v>137</v>
      </c>
      <c r="BO24" s="11">
        <v>40.299999999999997</v>
      </c>
      <c r="BP24" s="7">
        <f t="shared" si="3"/>
        <v>0.12379642365887208</v>
      </c>
      <c r="BQ24" s="7">
        <f>BA24/BC24</f>
        <v>0.12400455062571103</v>
      </c>
      <c r="BR24" s="7">
        <f>AZ24/BD24</f>
        <v>9</v>
      </c>
      <c r="BS24" s="7">
        <f>BA24/BE24</f>
        <v>9.0833333333333339</v>
      </c>
      <c r="BT24" s="7">
        <f>BB24/AZ24</f>
        <v>8.0777777777777775</v>
      </c>
      <c r="BU24" s="7">
        <f>BC24/BA24</f>
        <v>8.0642201834862384</v>
      </c>
      <c r="BV24" s="7">
        <f>BB24/BD24</f>
        <v>72.699999999999989</v>
      </c>
      <c r="BW24" s="7">
        <f>BC24/BE24</f>
        <v>73.250000000000014</v>
      </c>
      <c r="BX24" s="7" t="str">
        <f>IFERROR(AZ24/BF24,"ERR.")</f>
        <v>ERR.</v>
      </c>
      <c r="BY24" s="7" t="str">
        <f>IFERROR(BA24/BG24,"ERR.")</f>
        <v>ERR.</v>
      </c>
      <c r="BZ24" s="7">
        <f>BA24*BK24/100</f>
        <v>2.3980000000000001</v>
      </c>
      <c r="CA24" s="7">
        <f>BA24*10/(BG24+BC24)</f>
        <v>1.2400455062571103</v>
      </c>
      <c r="CB24" s="7">
        <f t="shared" si="4"/>
        <v>3.0594455062571102</v>
      </c>
      <c r="CC24" s="7">
        <f>(BA24+BG24)/BE24</f>
        <v>9.0833333333333339</v>
      </c>
      <c r="CD24" s="7">
        <f>BC24/(BI24+BG24+BE24)</f>
        <v>73.250000000000014</v>
      </c>
      <c r="CE24" s="10">
        <f>(BB24+BF24+BH24)/(AZ24+BD24)</f>
        <v>7.27</v>
      </c>
      <c r="CF24" s="12">
        <f>(BJ24*BK24)/100</f>
        <v>1.8193999999999999</v>
      </c>
      <c r="CG24" s="11">
        <f xml:space="preserve"> (CD24 * BJ24 * BK24) / 1000</f>
        <v>13.327105000000001</v>
      </c>
      <c r="CH24" s="11">
        <f xml:space="preserve"> (AZ24 + BD24) / BK24</f>
        <v>4.5454545454545456E-2</v>
      </c>
      <c r="CI24" s="11">
        <f>(0.1*L24 * E24)/ (100 - E24)</f>
        <v>5.6335714285714289</v>
      </c>
      <c r="CJ24" s="11">
        <f t="shared" si="5"/>
        <v>224.44444444444443</v>
      </c>
      <c r="CK24">
        <f t="shared" si="6"/>
        <v>8.0777777777777775</v>
      </c>
      <c r="CL24">
        <f t="shared" si="7"/>
        <v>72.699999999999989</v>
      </c>
      <c r="CM24">
        <f t="shared" si="8"/>
        <v>0.80777777777777771</v>
      </c>
      <c r="CN24">
        <f t="shared" si="9"/>
        <v>9</v>
      </c>
      <c r="CO24">
        <f t="shared" si="10"/>
        <v>1631.711111111111</v>
      </c>
      <c r="CP24" s="11">
        <f t="shared" si="11"/>
        <v>163.17111111111109</v>
      </c>
      <c r="CR24" s="11">
        <v>17</v>
      </c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10"/>
      <c r="DQ24" s="10"/>
      <c r="DR24" s="10"/>
      <c r="DS24" s="10"/>
      <c r="DT24" s="10"/>
      <c r="DU24" s="12"/>
      <c r="DV24" s="11"/>
      <c r="DW24" s="11"/>
      <c r="DX24" s="11"/>
      <c r="DY24" s="11"/>
    </row>
    <row r="25" spans="1:129">
      <c r="A25" s="26">
        <v>18</v>
      </c>
      <c r="B25" s="11">
        <v>1.68</v>
      </c>
      <c r="C25" s="11">
        <v>17.600000000000001</v>
      </c>
      <c r="D25" s="11">
        <v>7.18</v>
      </c>
      <c r="E25" s="11">
        <v>75.5</v>
      </c>
      <c r="F25" s="11">
        <v>0.54</v>
      </c>
      <c r="G25" s="11">
        <v>5.7</v>
      </c>
      <c r="H25" s="11">
        <v>0.06</v>
      </c>
      <c r="I25" s="11">
        <v>0.6</v>
      </c>
      <c r="J25" s="11">
        <v>0.03</v>
      </c>
      <c r="K25" s="11">
        <v>0.3</v>
      </c>
      <c r="L25" s="11">
        <v>9.52</v>
      </c>
      <c r="M25" s="11">
        <v>15</v>
      </c>
      <c r="N25" s="7">
        <v>289</v>
      </c>
      <c r="O25" s="7">
        <v>0.3</v>
      </c>
      <c r="P25" s="7">
        <v>150</v>
      </c>
      <c r="Q25" s="7">
        <v>45.9</v>
      </c>
      <c r="R25" s="7">
        <f t="shared" si="0"/>
        <v>0.23398328690807799</v>
      </c>
      <c r="S25" s="7">
        <f>C25/E25</f>
        <v>0.23311258278145697</v>
      </c>
      <c r="T25" s="7">
        <f>B25/F25</f>
        <v>3.1111111111111107</v>
      </c>
      <c r="U25" s="7">
        <f>C25/G25</f>
        <v>3.0877192982456143</v>
      </c>
      <c r="V25" s="7">
        <f>D25/B25</f>
        <v>4.2738095238095237</v>
      </c>
      <c r="W25" s="7">
        <f>E25/C25</f>
        <v>4.2897727272727266</v>
      </c>
      <c r="X25" s="7">
        <f>D25/F25</f>
        <v>13.296296296296294</v>
      </c>
      <c r="Y25" s="7">
        <f>E25/G25</f>
        <v>13.245614035087719</v>
      </c>
      <c r="Z25" s="7">
        <f>IFERROR(B25/H25,"ERR.")</f>
        <v>28</v>
      </c>
      <c r="AA25" s="7">
        <f>IFERROR(C25/I25,"ERR.")</f>
        <v>29.333333333333336</v>
      </c>
      <c r="AB25" s="7">
        <f>C25*M25/100</f>
        <v>2.64</v>
      </c>
      <c r="AC25" s="7">
        <f>C25*10/(I25+E25)</f>
        <v>2.3127463863337714</v>
      </c>
      <c r="AD25" s="7">
        <f t="shared" si="1"/>
        <v>3.7407463863337713</v>
      </c>
      <c r="AE25" s="7">
        <f>(C25+I25)/G25</f>
        <v>3.1929824561403515</v>
      </c>
      <c r="AF25" s="7">
        <f>E25/(K25+I25+G25)</f>
        <v>11.439393939393939</v>
      </c>
      <c r="AG25" s="10">
        <f>(D25+H25+J25)/(B25+F25)</f>
        <v>3.2747747747747749</v>
      </c>
      <c r="AH25" s="12">
        <f>(L25*M25)/100</f>
        <v>1.4279999999999999</v>
      </c>
      <c r="AI25" s="12">
        <f xml:space="preserve"> (AF25 * L25 * M25) / 1000</f>
        <v>1.6335454545454542</v>
      </c>
      <c r="AJ25" s="11">
        <f xml:space="preserve"> (B25 + F25) / M25</f>
        <v>0.14799999999999999</v>
      </c>
      <c r="AK25" s="16">
        <f>(0.1*L25 * E25)/ (100 - E25)</f>
        <v>2.9337142857142853</v>
      </c>
      <c r="AL25" s="11">
        <f t="shared" si="2"/>
        <v>172.02380952380952</v>
      </c>
      <c r="AM25" s="11">
        <f>D25*F25/B25</f>
        <v>2.3078571428571433</v>
      </c>
      <c r="AN25" s="11">
        <f>N25*D25/B25</f>
        <v>1235.1309523809525</v>
      </c>
      <c r="AO25" s="11">
        <f>D25*F25*N25/B25</f>
        <v>666.97071428571428</v>
      </c>
      <c r="AP25" s="11">
        <v>5.64</v>
      </c>
      <c r="AQ25" s="11">
        <v>81.400000000000006</v>
      </c>
      <c r="AR25" s="11">
        <v>26.6</v>
      </c>
      <c r="AS25" s="11">
        <v>327</v>
      </c>
      <c r="AT25" s="11">
        <v>36</v>
      </c>
      <c r="AU25" s="11">
        <v>12.1</v>
      </c>
      <c r="AV25" s="11">
        <v>10.3</v>
      </c>
      <c r="AW25" s="11">
        <v>11.5</v>
      </c>
      <c r="AX25" s="11">
        <v>26</v>
      </c>
      <c r="AY25" s="11">
        <v>18</v>
      </c>
      <c r="AZ25" s="11">
        <v>0.89</v>
      </c>
      <c r="BA25" s="11">
        <v>7.7</v>
      </c>
      <c r="BB25" s="11">
        <v>9.36</v>
      </c>
      <c r="BC25" s="11">
        <v>81.400000000000006</v>
      </c>
      <c r="BD25" s="11">
        <v>1.26</v>
      </c>
      <c r="BE25" s="11">
        <v>10.9</v>
      </c>
      <c r="BF25" s="11">
        <v>0</v>
      </c>
      <c r="BG25" s="11">
        <v>0</v>
      </c>
      <c r="BH25" s="11">
        <v>0</v>
      </c>
      <c r="BI25" s="11">
        <v>0</v>
      </c>
      <c r="BJ25" s="11">
        <v>11.51</v>
      </c>
      <c r="BK25" s="11">
        <v>40</v>
      </c>
      <c r="BL25" s="11">
        <v>253</v>
      </c>
      <c r="BM25" s="11">
        <v>0.28000000000000003</v>
      </c>
      <c r="BN25" s="11">
        <v>102</v>
      </c>
      <c r="BO25" s="11">
        <v>32.5</v>
      </c>
      <c r="BP25" s="7">
        <f t="shared" si="3"/>
        <v>9.5085470085470095E-2</v>
      </c>
      <c r="BQ25" s="7">
        <f>BA25/BC25</f>
        <v>9.4594594594594586E-2</v>
      </c>
      <c r="BR25" s="7">
        <f>AZ25/BD25</f>
        <v>0.70634920634920639</v>
      </c>
      <c r="BS25" s="7">
        <f>BA25/BE25</f>
        <v>0.70642201834862384</v>
      </c>
      <c r="BT25" s="7">
        <f>BB25/AZ25</f>
        <v>10.516853932584269</v>
      </c>
      <c r="BU25" s="7">
        <f>BC25/BA25</f>
        <v>10.571428571428571</v>
      </c>
      <c r="BV25" s="7">
        <f>BB25/BD25</f>
        <v>7.4285714285714279</v>
      </c>
      <c r="BW25" s="7">
        <f>BC25/BE25</f>
        <v>7.4678899082568808</v>
      </c>
      <c r="BX25" s="7" t="str">
        <f>IFERROR(AZ25/BF25,"ERR.")</f>
        <v>ERR.</v>
      </c>
      <c r="BY25" s="7" t="str">
        <f>IFERROR(BA25/BG25,"ERR.")</f>
        <v>ERR.</v>
      </c>
      <c r="BZ25" s="7">
        <f>BA25*BK25/100</f>
        <v>3.08</v>
      </c>
      <c r="CA25" s="7">
        <f>BA25*10/(BG25+BC25)</f>
        <v>0.94594594594594583</v>
      </c>
      <c r="CB25" s="7">
        <f t="shared" si="4"/>
        <v>5.5499459459459457</v>
      </c>
      <c r="CC25" s="7">
        <f>(BA25+BG25)/BE25</f>
        <v>0.70642201834862384</v>
      </c>
      <c r="CD25" s="7">
        <f>BC25/(BI25+BG25+BE25)</f>
        <v>7.4678899082568808</v>
      </c>
      <c r="CE25" s="10">
        <f>(BB25+BF25+BH25)/(AZ25+BD25)</f>
        <v>4.3534883720930235</v>
      </c>
      <c r="CF25" s="12">
        <f>(BJ25*BK25)/100</f>
        <v>4.6040000000000001</v>
      </c>
      <c r="CG25" s="11">
        <f xml:space="preserve"> (CD25 * BJ25 * BK25) / 1000</f>
        <v>3.4382165137614678</v>
      </c>
      <c r="CH25" s="11">
        <f xml:space="preserve"> (AZ25 + BD25) / BK25</f>
        <v>5.3749999999999999E-2</v>
      </c>
      <c r="CI25" s="11">
        <f>(0.1*L25 * E25)/ (100 - E25)</f>
        <v>2.9337142857142853</v>
      </c>
      <c r="CJ25" s="11">
        <f t="shared" si="5"/>
        <v>284.2696629213483</v>
      </c>
      <c r="CK25">
        <f t="shared" si="6"/>
        <v>10.516853932584269</v>
      </c>
      <c r="CL25">
        <f t="shared" si="7"/>
        <v>7.4285714285714279</v>
      </c>
      <c r="CM25">
        <f t="shared" si="8"/>
        <v>13.251235955056179</v>
      </c>
      <c r="CN25">
        <f t="shared" si="9"/>
        <v>0.70634920634920639</v>
      </c>
      <c r="CO25">
        <f t="shared" si="10"/>
        <v>2660.76404494382</v>
      </c>
      <c r="CP25" s="11">
        <f t="shared" si="11"/>
        <v>3352.5626966292134</v>
      </c>
      <c r="CR25" s="11">
        <v>18</v>
      </c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10"/>
      <c r="DQ25" s="10"/>
      <c r="DR25" s="10"/>
      <c r="DS25" s="10"/>
      <c r="DT25" s="10"/>
      <c r="DU25" s="12"/>
      <c r="DV25" s="11"/>
      <c r="DW25" s="11"/>
      <c r="DX25" s="11"/>
      <c r="DY25" s="11"/>
    </row>
    <row r="26" spans="1:129">
      <c r="A26" s="26">
        <v>19</v>
      </c>
      <c r="B26" s="11">
        <v>1.78</v>
      </c>
      <c r="C26" s="11">
        <v>10.4</v>
      </c>
      <c r="D26" s="11">
        <v>14.23</v>
      </c>
      <c r="E26" s="11">
        <v>83.2</v>
      </c>
      <c r="F26" s="11">
        <v>1</v>
      </c>
      <c r="G26" s="11">
        <v>5.8</v>
      </c>
      <c r="H26" s="11">
        <v>0</v>
      </c>
      <c r="I26" s="11">
        <v>0</v>
      </c>
      <c r="J26" s="11">
        <v>0.2</v>
      </c>
      <c r="K26" s="11">
        <v>0.1</v>
      </c>
      <c r="L26" s="11">
        <v>17.12</v>
      </c>
      <c r="M26" s="11">
        <v>13</v>
      </c>
      <c r="N26" s="7">
        <v>337</v>
      </c>
      <c r="O26" s="7">
        <v>0.37</v>
      </c>
      <c r="P26" s="7">
        <v>143</v>
      </c>
      <c r="Q26" s="7">
        <v>43.5</v>
      </c>
      <c r="R26" s="7">
        <f t="shared" si="0"/>
        <v>0.12508784258608574</v>
      </c>
      <c r="S26" s="7">
        <f>C26/E26</f>
        <v>0.125</v>
      </c>
      <c r="T26" s="7">
        <f>B26/F26</f>
        <v>1.78</v>
      </c>
      <c r="U26" s="7">
        <f>C26/G26</f>
        <v>1.7931034482758621</v>
      </c>
      <c r="V26" s="7">
        <f>D26/B26</f>
        <v>7.9943820224719104</v>
      </c>
      <c r="W26" s="7">
        <f>E26/C26</f>
        <v>8</v>
      </c>
      <c r="X26" s="7">
        <f>D26/F26</f>
        <v>14.23</v>
      </c>
      <c r="Y26" s="7">
        <f>E26/G26</f>
        <v>14.344827586206897</v>
      </c>
      <c r="Z26" s="7" t="str">
        <f>IFERROR(B26/H26,"ERR.")</f>
        <v>ERR.</v>
      </c>
      <c r="AA26" s="7" t="str">
        <f>IFERROR(C26/I26,"ERR.")</f>
        <v>ERR.</v>
      </c>
      <c r="AB26" s="7">
        <f>C26*M26/100</f>
        <v>1.3520000000000001</v>
      </c>
      <c r="AC26" s="7">
        <f>C26*10/(I26+E26)</f>
        <v>1.25</v>
      </c>
      <c r="AD26" s="7">
        <f t="shared" si="1"/>
        <v>3.4756</v>
      </c>
      <c r="AE26" s="7">
        <f>(C26+I26)/G26</f>
        <v>1.7931034482758621</v>
      </c>
      <c r="AF26" s="7">
        <f>E26/(K26+I26+G26)</f>
        <v>14.101694915254239</v>
      </c>
      <c r="AG26" s="10">
        <f>(D26+H26+J26)/(B26+F26)</f>
        <v>5.1906474820143877</v>
      </c>
      <c r="AH26" s="12">
        <f>(L26*M26)/100</f>
        <v>2.2256</v>
      </c>
      <c r="AI26" s="12">
        <f xml:space="preserve"> (AF26 * L26 * M26) / 1000</f>
        <v>3.1384732203389833</v>
      </c>
      <c r="AJ26" s="11">
        <f xml:space="preserve"> (B26 + F26) / M26</f>
        <v>0.21384615384615385</v>
      </c>
      <c r="AK26" s="16">
        <f>(0.1*L26 * E26)/ (100 - E26)</f>
        <v>8.4784761904761936</v>
      </c>
      <c r="AL26" s="11">
        <f t="shared" si="2"/>
        <v>189.32584269662922</v>
      </c>
      <c r="AM26" s="11">
        <f>D26*F26/B26</f>
        <v>7.9943820224719104</v>
      </c>
      <c r="AN26" s="11">
        <f>N26*D26/B26</f>
        <v>2694.106741573034</v>
      </c>
      <c r="AO26" s="11">
        <f>D26*F26*N26/B26</f>
        <v>2694.106741573034</v>
      </c>
      <c r="AP26" s="11">
        <v>4.53</v>
      </c>
      <c r="AQ26" s="11">
        <v>96</v>
      </c>
      <c r="AR26" s="11">
        <v>31.6</v>
      </c>
      <c r="AS26" s="11">
        <v>329</v>
      </c>
      <c r="AT26" s="11">
        <v>44.3</v>
      </c>
      <c r="AU26" s="11">
        <v>12.4</v>
      </c>
      <c r="AV26" s="11">
        <v>11.1</v>
      </c>
      <c r="AW26" s="11">
        <v>13.5</v>
      </c>
      <c r="AX26" s="11">
        <v>33.4</v>
      </c>
      <c r="AY26" s="11">
        <v>19</v>
      </c>
      <c r="AZ26" s="11">
        <v>1.27</v>
      </c>
      <c r="BA26" s="11">
        <v>13.1</v>
      </c>
      <c r="BB26" s="11">
        <v>7.71</v>
      </c>
      <c r="BC26" s="11">
        <v>79.599999999999994</v>
      </c>
      <c r="BD26" s="11">
        <v>0.71</v>
      </c>
      <c r="BE26" s="11">
        <v>7.3</v>
      </c>
      <c r="BF26" s="11">
        <v>0</v>
      </c>
      <c r="BG26" s="11">
        <v>0</v>
      </c>
      <c r="BH26" s="11">
        <v>0</v>
      </c>
      <c r="BI26" s="11">
        <v>0</v>
      </c>
      <c r="BJ26" s="11">
        <v>9.69</v>
      </c>
      <c r="BK26" s="11">
        <v>35</v>
      </c>
      <c r="BL26" s="11">
        <v>239</v>
      </c>
      <c r="BM26" s="11">
        <v>0.28000000000000003</v>
      </c>
      <c r="BN26" s="11">
        <v>121</v>
      </c>
      <c r="BO26" s="11">
        <v>35.6</v>
      </c>
      <c r="BP26" s="7">
        <f t="shared" si="3"/>
        <v>0.16472114137483787</v>
      </c>
      <c r="BQ26" s="7">
        <f>BA26/BC26</f>
        <v>0.16457286432160806</v>
      </c>
      <c r="BR26" s="7">
        <f>AZ26/BD26</f>
        <v>1.7887323943661972</v>
      </c>
      <c r="BS26" s="7">
        <f>BA26/BE26</f>
        <v>1.7945205479452055</v>
      </c>
      <c r="BT26" s="7">
        <f>BB26/AZ26</f>
        <v>6.0708661417322833</v>
      </c>
      <c r="BU26" s="7">
        <f>BC26/BA26</f>
        <v>6.0763358778625953</v>
      </c>
      <c r="BV26" s="7">
        <f>BB26/BD26</f>
        <v>10.859154929577466</v>
      </c>
      <c r="BW26" s="7">
        <f>BC26/BE26</f>
        <v>10.904109589041095</v>
      </c>
      <c r="BX26" s="7" t="str">
        <f>IFERROR(AZ26/BF26,"ERR.")</f>
        <v>ERR.</v>
      </c>
      <c r="BY26" s="7" t="str">
        <f>IFERROR(BA26/BG26,"ERR.")</f>
        <v>ERR.</v>
      </c>
      <c r="BZ26" s="7">
        <f>BA26*BK26/100</f>
        <v>4.585</v>
      </c>
      <c r="CA26" s="7">
        <f>BA26*10/(BG26+BC26)</f>
        <v>1.6457286432160805</v>
      </c>
      <c r="CB26" s="7">
        <f t="shared" si="4"/>
        <v>5.0372286432160802</v>
      </c>
      <c r="CC26" s="7">
        <f>(BA26+BG26)/BE26</f>
        <v>1.7945205479452055</v>
      </c>
      <c r="CD26" s="7">
        <f>BC26/(BI26+BG26+BE26)</f>
        <v>10.904109589041095</v>
      </c>
      <c r="CE26" s="10">
        <f>(BB26+BF26+BH26)/(AZ26+BD26)</f>
        <v>3.893939393939394</v>
      </c>
      <c r="CF26" s="12">
        <f>(BJ26*BK26)/100</f>
        <v>3.3914999999999997</v>
      </c>
      <c r="CG26" s="11">
        <f xml:space="preserve"> (CD26 * BJ26 * BK26) / 1000</f>
        <v>3.6981287671232872</v>
      </c>
      <c r="CH26" s="11">
        <f xml:space="preserve"> (AZ26 + BD26) / BK26</f>
        <v>5.6571428571428571E-2</v>
      </c>
      <c r="CI26" s="11">
        <f>(0.1*L26 * E26)/ (100 - E26)</f>
        <v>8.4784761904761936</v>
      </c>
      <c r="CJ26" s="11">
        <f t="shared" si="5"/>
        <v>188.18897637795274</v>
      </c>
      <c r="CK26">
        <f t="shared" si="6"/>
        <v>6.0708661417322833</v>
      </c>
      <c r="CL26">
        <f t="shared" si="7"/>
        <v>10.859154929577466</v>
      </c>
      <c r="CM26">
        <f t="shared" si="8"/>
        <v>4.3103149606299214</v>
      </c>
      <c r="CN26">
        <f t="shared" si="9"/>
        <v>1.7887323943661972</v>
      </c>
      <c r="CO26">
        <f t="shared" si="10"/>
        <v>1450.9370078740158</v>
      </c>
      <c r="CP26" s="11">
        <f t="shared" si="11"/>
        <v>1030.1652755905511</v>
      </c>
      <c r="CR26" s="11">
        <v>19</v>
      </c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10"/>
      <c r="DQ26" s="10"/>
      <c r="DR26" s="10"/>
      <c r="DS26" s="10"/>
      <c r="DT26" s="10"/>
      <c r="DU26" s="12"/>
      <c r="DV26" s="11"/>
      <c r="DW26" s="11"/>
      <c r="DX26" s="11"/>
      <c r="DY26" s="11"/>
    </row>
    <row r="27" spans="1:129">
      <c r="A27" s="26">
        <v>20</v>
      </c>
      <c r="B27" s="11">
        <v>1.72</v>
      </c>
      <c r="C27" s="11">
        <v>13.1</v>
      </c>
      <c r="D27" s="11">
        <v>9.9</v>
      </c>
      <c r="E27" s="11">
        <v>75.2</v>
      </c>
      <c r="F27" s="11">
        <v>1.44</v>
      </c>
      <c r="G27" s="11">
        <v>10.9</v>
      </c>
      <c r="H27" s="11">
        <v>0.01</v>
      </c>
      <c r="I27" s="11">
        <v>0.1</v>
      </c>
      <c r="J27" s="11">
        <v>0.03</v>
      </c>
      <c r="K27" s="11">
        <v>0.2</v>
      </c>
      <c r="L27" s="11">
        <v>13.17</v>
      </c>
      <c r="M27" s="11">
        <v>20</v>
      </c>
      <c r="N27" s="7">
        <v>324</v>
      </c>
      <c r="O27" s="7">
        <v>0.34</v>
      </c>
      <c r="P27" s="7">
        <v>115</v>
      </c>
      <c r="Q27" s="7">
        <v>37.1</v>
      </c>
      <c r="R27" s="7">
        <f t="shared" si="0"/>
        <v>0.17373737373737372</v>
      </c>
      <c r="S27" s="7">
        <f>C27/E27</f>
        <v>0.17420212765957446</v>
      </c>
      <c r="T27" s="7">
        <f>B27/F27</f>
        <v>1.1944444444444444</v>
      </c>
      <c r="U27" s="7">
        <f>C27/G27</f>
        <v>1.201834862385321</v>
      </c>
      <c r="V27" s="7">
        <f>D27/B27</f>
        <v>5.7558139534883725</v>
      </c>
      <c r="W27" s="7">
        <f>E27/C27</f>
        <v>5.7404580152671763</v>
      </c>
      <c r="X27" s="7">
        <f>D27/F27</f>
        <v>6.8750000000000009</v>
      </c>
      <c r="Y27" s="7">
        <f>E27/G27</f>
        <v>6.8990825688073398</v>
      </c>
      <c r="Z27" s="7">
        <f>IFERROR(B27/H27,"ERR.")</f>
        <v>172</v>
      </c>
      <c r="AA27" s="7">
        <f>IFERROR(C27/I27,"ERR.")</f>
        <v>131</v>
      </c>
      <c r="AB27" s="7">
        <f>C27*M27/100</f>
        <v>2.62</v>
      </c>
      <c r="AC27" s="7">
        <f>C27*10/(I27+E27)</f>
        <v>1.7397078353253652</v>
      </c>
      <c r="AD27" s="7">
        <f t="shared" si="1"/>
        <v>4.3737078353253649</v>
      </c>
      <c r="AE27" s="7">
        <f>(C27+I27)/G27</f>
        <v>1.2110091743119265</v>
      </c>
      <c r="AF27" s="7">
        <f>E27/(K27+I27+G27)</f>
        <v>6.7142857142857135</v>
      </c>
      <c r="AG27" s="10">
        <f>(D27+H27+J27)/(B27+F27)</f>
        <v>3.1455696202531644</v>
      </c>
      <c r="AH27" s="12">
        <f>(L27*M27)/100</f>
        <v>2.6339999999999999</v>
      </c>
      <c r="AI27" s="12">
        <f xml:space="preserve"> (AF27 * L27 * M27) / 1000</f>
        <v>1.7685428571428568</v>
      </c>
      <c r="AJ27" s="11">
        <f xml:space="preserve"> (B27 + F27) / M27</f>
        <v>0.158</v>
      </c>
      <c r="AK27" s="16">
        <f>(0.1*L27 * E27)/ (100 - E27)</f>
        <v>3.9934838709677427</v>
      </c>
      <c r="AL27" s="11">
        <f t="shared" si="2"/>
        <v>188.37209302325581</v>
      </c>
      <c r="AM27" s="11">
        <f>D27*F27/B27</f>
        <v>8.2883720930232556</v>
      </c>
      <c r="AN27" s="11">
        <f>N27*D27/B27</f>
        <v>1864.8837209302326</v>
      </c>
      <c r="AO27" s="11">
        <f>D27*F27*N27/B27</f>
        <v>2685.4325581395351</v>
      </c>
      <c r="AP27" s="11">
        <v>4.7</v>
      </c>
      <c r="AQ27" s="11">
        <v>78.900000000000006</v>
      </c>
      <c r="AR27" s="11">
        <v>21.5</v>
      </c>
      <c r="AS27" s="11">
        <v>310</v>
      </c>
      <c r="AT27" s="11">
        <v>62.4</v>
      </c>
      <c r="AU27" s="11">
        <v>22.4</v>
      </c>
      <c r="AV27" s="11">
        <v>10.4</v>
      </c>
      <c r="AW27" s="11">
        <v>13</v>
      </c>
      <c r="AX27" s="11">
        <v>29.3</v>
      </c>
      <c r="AY27" s="11">
        <v>20</v>
      </c>
      <c r="AZ27" s="11">
        <v>1.07</v>
      </c>
      <c r="BA27" s="11">
        <v>9.4</v>
      </c>
      <c r="BB27" s="11">
        <v>9.66</v>
      </c>
      <c r="BC27" s="11">
        <v>84.9</v>
      </c>
      <c r="BD27" s="11">
        <v>0.59</v>
      </c>
      <c r="BE27" s="11">
        <v>5.2</v>
      </c>
      <c r="BF27" s="11">
        <v>0</v>
      </c>
      <c r="BG27" s="11">
        <v>0</v>
      </c>
      <c r="BH27" s="11">
        <v>0.01</v>
      </c>
      <c r="BI27" s="11">
        <v>0.1</v>
      </c>
      <c r="BJ27" s="11">
        <v>11.38</v>
      </c>
      <c r="BK27" s="11">
        <v>25</v>
      </c>
      <c r="BL27" s="11">
        <v>230</v>
      </c>
      <c r="BM27" s="11">
        <v>0.23</v>
      </c>
      <c r="BN27" s="11">
        <v>140</v>
      </c>
      <c r="BO27" s="11">
        <v>42.8</v>
      </c>
      <c r="BP27" s="7">
        <f t="shared" si="3"/>
        <v>0.11076604554865425</v>
      </c>
      <c r="BQ27" s="7">
        <f>BA27/BC27</f>
        <v>0.11071849234393404</v>
      </c>
      <c r="BR27" s="7">
        <f>AZ27/BD27</f>
        <v>1.8135593220338986</v>
      </c>
      <c r="BS27" s="7">
        <f>BA27/BE27</f>
        <v>1.8076923076923077</v>
      </c>
      <c r="BT27" s="7">
        <f>BB27/AZ27</f>
        <v>9.0280373831775691</v>
      </c>
      <c r="BU27" s="7">
        <f>BC27/BA27</f>
        <v>9.0319148936170208</v>
      </c>
      <c r="BV27" s="7">
        <f>BB27/BD27</f>
        <v>16.372881355932204</v>
      </c>
      <c r="BW27" s="7">
        <f>BC27/BE27</f>
        <v>16.326923076923077</v>
      </c>
      <c r="BX27" s="7" t="str">
        <f>IFERROR(AZ27/BF27,"ERR.")</f>
        <v>ERR.</v>
      </c>
      <c r="BY27" s="7" t="str">
        <f>IFERROR(BA27/BG27,"ERR.")</f>
        <v>ERR.</v>
      </c>
      <c r="BZ27" s="7">
        <f>BA27*BK27/100</f>
        <v>2.35</v>
      </c>
      <c r="CA27" s="7">
        <f>BA27*10/(BG27+BC27)</f>
        <v>1.1071849234393403</v>
      </c>
      <c r="CB27" s="7">
        <f t="shared" si="4"/>
        <v>3.9521849234393405</v>
      </c>
      <c r="CC27" s="7">
        <f>(BA27+BG27)/BE27</f>
        <v>1.8076923076923077</v>
      </c>
      <c r="CD27" s="7">
        <f>BC27/(BI27+BG27+BE27)</f>
        <v>16.018867924528305</v>
      </c>
      <c r="CE27" s="10">
        <f>(BB27+BF27+BH27)/(AZ27+BD27)</f>
        <v>5.8253012048192767</v>
      </c>
      <c r="CF27" s="12">
        <f>(BJ27*BK27)/100</f>
        <v>2.8450000000000002</v>
      </c>
      <c r="CG27" s="11">
        <f xml:space="preserve"> (CD27 * BJ27 * BK27) / 1000</f>
        <v>4.557367924528303</v>
      </c>
      <c r="CH27" s="11">
        <f xml:space="preserve"> (AZ27 + BD27) / BK27</f>
        <v>6.6400000000000001E-2</v>
      </c>
      <c r="CI27" s="11">
        <f>(0.1*L27 * E27)/ (100 - E27)</f>
        <v>3.9934838709677427</v>
      </c>
      <c r="CJ27" s="11">
        <f t="shared" si="5"/>
        <v>214.95327102803736</v>
      </c>
      <c r="CK27">
        <f t="shared" si="6"/>
        <v>9.0280373831775691</v>
      </c>
      <c r="CL27">
        <f t="shared" si="7"/>
        <v>16.372881355932204</v>
      </c>
      <c r="CM27">
        <f t="shared" si="8"/>
        <v>5.3265420560747661</v>
      </c>
      <c r="CN27">
        <f t="shared" si="9"/>
        <v>1.8135593220338986</v>
      </c>
      <c r="CO27">
        <f t="shared" si="10"/>
        <v>2076.4485981308408</v>
      </c>
      <c r="CP27" s="11">
        <f t="shared" si="11"/>
        <v>1225.104672897196</v>
      </c>
      <c r="CR27" s="11">
        <v>20</v>
      </c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10"/>
      <c r="DQ27" s="10"/>
      <c r="DR27" s="10"/>
      <c r="DS27" s="10"/>
      <c r="DT27" s="10"/>
      <c r="DU27" s="12"/>
      <c r="DV27" s="11"/>
      <c r="DW27" s="11"/>
      <c r="DX27" s="11"/>
      <c r="DY27" s="11"/>
    </row>
    <row r="28" spans="1:129">
      <c r="A28" s="26">
        <v>21</v>
      </c>
      <c r="B28" s="11">
        <v>2.4300000000000002</v>
      </c>
      <c r="C28" s="11">
        <v>20</v>
      </c>
      <c r="D28" s="11">
        <v>8.86</v>
      </c>
      <c r="E28" s="11">
        <v>72.8</v>
      </c>
      <c r="F28" s="11">
        <v>0.81</v>
      </c>
      <c r="G28" s="11">
        <v>6.7</v>
      </c>
      <c r="H28" s="11">
        <v>0.01</v>
      </c>
      <c r="I28" s="11">
        <v>0.1</v>
      </c>
      <c r="J28" s="11">
        <v>0.03</v>
      </c>
      <c r="K28" s="11">
        <v>0.2</v>
      </c>
      <c r="L28" s="11">
        <v>12.17</v>
      </c>
      <c r="M28" s="11">
        <v>20</v>
      </c>
      <c r="N28" s="7">
        <v>460</v>
      </c>
      <c r="O28" s="7">
        <v>0.45</v>
      </c>
      <c r="P28" s="7">
        <v>134</v>
      </c>
      <c r="Q28" s="7">
        <v>39.9</v>
      </c>
      <c r="R28" s="7">
        <f t="shared" si="0"/>
        <v>0.27426636568848761</v>
      </c>
      <c r="S28" s="7">
        <f>C28/E28</f>
        <v>0.27472527472527475</v>
      </c>
      <c r="T28" s="7">
        <f>B28/F28</f>
        <v>3</v>
      </c>
      <c r="U28" s="7">
        <f>C28/G28</f>
        <v>2.9850746268656714</v>
      </c>
      <c r="V28" s="7">
        <f>D28/B28</f>
        <v>3.6460905349794235</v>
      </c>
      <c r="W28" s="7">
        <f>E28/C28</f>
        <v>3.6399999999999997</v>
      </c>
      <c r="X28" s="7">
        <f>D28/F28</f>
        <v>10.93827160493827</v>
      </c>
      <c r="Y28" s="7">
        <f>E28/G28</f>
        <v>10.865671641791044</v>
      </c>
      <c r="Z28" s="7">
        <f>IFERROR(B28/H28,"ERR.")</f>
        <v>243</v>
      </c>
      <c r="AA28" s="7">
        <f>IFERROR(C28/I28,"ERR.")</f>
        <v>200</v>
      </c>
      <c r="AB28" s="7">
        <f>C28*M28/100</f>
        <v>4</v>
      </c>
      <c r="AC28" s="7">
        <f>C28*10/(I28+E28)</f>
        <v>2.743484224965707</v>
      </c>
      <c r="AD28" s="7">
        <f t="shared" si="1"/>
        <v>5.1774842249657071</v>
      </c>
      <c r="AE28" s="7">
        <f>(C28+I28)/G28</f>
        <v>3</v>
      </c>
      <c r="AF28" s="7">
        <f>E28/(K28+I28+G28)</f>
        <v>10.4</v>
      </c>
      <c r="AG28" s="10">
        <f>(D28+H28+J28)/(B28+F28)</f>
        <v>2.7469135802469129</v>
      </c>
      <c r="AH28" s="12">
        <f>(L28*M28)/100</f>
        <v>2.4340000000000002</v>
      </c>
      <c r="AI28" s="12">
        <f xml:space="preserve"> (AF28 * L28 * M28) / 1000</f>
        <v>2.5313600000000003</v>
      </c>
      <c r="AJ28" s="11">
        <f xml:space="preserve"> (B28 + F28) / M28</f>
        <v>0.16200000000000001</v>
      </c>
      <c r="AK28" s="16">
        <f>(0.1*L28 * E28)/ (100 - E28)</f>
        <v>3.2572647058823527</v>
      </c>
      <c r="AL28" s="11">
        <f t="shared" si="2"/>
        <v>189.30041152263374</v>
      </c>
      <c r="AM28" s="11">
        <f>D28*F28/B28</f>
        <v>2.9533333333333331</v>
      </c>
      <c r="AN28" s="11">
        <f>N28*D28/B28</f>
        <v>1677.2016460905347</v>
      </c>
      <c r="AO28" s="11">
        <f>D28*F28*N28/B28</f>
        <v>1358.5333333333333</v>
      </c>
      <c r="AP28" s="11">
        <v>4.37</v>
      </c>
      <c r="AQ28" s="11">
        <v>91.3</v>
      </c>
      <c r="AR28" s="11">
        <v>30.7</v>
      </c>
      <c r="AS28" s="11">
        <v>336</v>
      </c>
      <c r="AT28" s="11">
        <v>40.200000000000003</v>
      </c>
      <c r="AU28" s="11">
        <v>11.9</v>
      </c>
      <c r="AV28" s="11">
        <v>9.6999999999999993</v>
      </c>
      <c r="AW28" s="11">
        <v>10.6</v>
      </c>
      <c r="AX28" s="11">
        <v>22.4</v>
      </c>
      <c r="AY28" s="11">
        <v>21</v>
      </c>
      <c r="AZ28" s="11">
        <v>1.34</v>
      </c>
      <c r="BA28" s="11">
        <v>10.199999999999999</v>
      </c>
      <c r="BB28" s="11">
        <v>10.86</v>
      </c>
      <c r="BC28" s="11">
        <v>82.3</v>
      </c>
      <c r="BD28" s="11">
        <v>0.95</v>
      </c>
      <c r="BE28" s="11">
        <v>7.2</v>
      </c>
      <c r="BF28" s="11">
        <v>0.01</v>
      </c>
      <c r="BG28" s="11">
        <v>0.1</v>
      </c>
      <c r="BH28" s="11">
        <v>0.02</v>
      </c>
      <c r="BI28" s="11">
        <v>0.2</v>
      </c>
      <c r="BJ28" s="11">
        <v>13.18</v>
      </c>
      <c r="BK28" s="11">
        <v>41</v>
      </c>
      <c r="BL28" s="11">
        <v>180</v>
      </c>
      <c r="BM28" s="11">
        <v>0.21</v>
      </c>
      <c r="BN28" s="11">
        <v>121</v>
      </c>
      <c r="BO28" s="11">
        <v>35</v>
      </c>
      <c r="BP28" s="7">
        <f t="shared" si="3"/>
        <v>0.12338858195211788</v>
      </c>
      <c r="BQ28" s="7">
        <f>BA28/BC28</f>
        <v>0.12393681652490887</v>
      </c>
      <c r="BR28" s="7">
        <f>AZ28/BD28</f>
        <v>1.4105263157894739</v>
      </c>
      <c r="BS28" s="7">
        <f>BA28/BE28</f>
        <v>1.4166666666666665</v>
      </c>
      <c r="BT28" s="7">
        <f>BB28/AZ28</f>
        <v>8.1044776119402968</v>
      </c>
      <c r="BU28" s="7">
        <f>BC28/BA28</f>
        <v>8.0686274509803919</v>
      </c>
      <c r="BV28" s="7">
        <f>BB28/BD28</f>
        <v>11.43157894736842</v>
      </c>
      <c r="BW28" s="7">
        <f>BC28/BE28</f>
        <v>11.430555555555555</v>
      </c>
      <c r="BX28" s="7">
        <f>IFERROR(AZ28/BF28,"ERR.")</f>
        <v>134</v>
      </c>
      <c r="BY28" s="7">
        <f>IFERROR(BA28/BG28,"ERR.")</f>
        <v>101.99999999999999</v>
      </c>
      <c r="BZ28" s="7">
        <f>BA28*BK28/100</f>
        <v>4.1819999999999995</v>
      </c>
      <c r="CA28" s="7">
        <f>BA28*10/(BG28+BC28)</f>
        <v>1.237864077669903</v>
      </c>
      <c r="CB28" s="7">
        <f t="shared" si="4"/>
        <v>6.641664077669903</v>
      </c>
      <c r="CC28" s="7">
        <f>(BA28+BG28)/BE28</f>
        <v>1.4305555555555554</v>
      </c>
      <c r="CD28" s="7">
        <f>BC28/(BI28+BG28+BE28)</f>
        <v>10.973333333333333</v>
      </c>
      <c r="CE28" s="10">
        <f>(BB28+BF28+BH28)/(AZ28+BD28)</f>
        <v>4.7554585152838422</v>
      </c>
      <c r="CF28" s="12">
        <f>(BJ28*BK28)/100</f>
        <v>5.4038000000000004</v>
      </c>
      <c r="CG28" s="11">
        <f xml:space="preserve"> (CD28 * BJ28 * BK28) / 1000</f>
        <v>5.9297698666666658</v>
      </c>
      <c r="CH28" s="11">
        <f xml:space="preserve"> (AZ28 + BD28) / BK28</f>
        <v>5.5853658536585367E-2</v>
      </c>
      <c r="CI28" s="11">
        <f>(0.1*L28 * E28)/ (100 - E28)</f>
        <v>3.2572647058823527</v>
      </c>
      <c r="CJ28" s="11">
        <f t="shared" si="5"/>
        <v>134.32835820895522</v>
      </c>
      <c r="CK28">
        <f t="shared" si="6"/>
        <v>8.1044776119402968</v>
      </c>
      <c r="CL28">
        <f t="shared" si="7"/>
        <v>11.43157894736842</v>
      </c>
      <c r="CM28">
        <f t="shared" si="8"/>
        <v>7.6992537313432816</v>
      </c>
      <c r="CN28">
        <f t="shared" si="9"/>
        <v>1.4105263157894739</v>
      </c>
      <c r="CO28">
        <f t="shared" si="10"/>
        <v>1458.8059701492534</v>
      </c>
      <c r="CP28" s="11">
        <f t="shared" si="11"/>
        <v>1385.8656716417906</v>
      </c>
      <c r="CR28" s="11">
        <v>21</v>
      </c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10"/>
      <c r="DQ28" s="10"/>
      <c r="DR28" s="10"/>
      <c r="DS28" s="10"/>
      <c r="DT28" s="10"/>
      <c r="DU28" s="12"/>
      <c r="DV28" s="11"/>
      <c r="DW28" s="11"/>
      <c r="DX28" s="11"/>
      <c r="DY28" s="11"/>
    </row>
    <row r="29" spans="1:129">
      <c r="A29" s="26">
        <v>22</v>
      </c>
      <c r="B29" s="11">
        <v>2.39</v>
      </c>
      <c r="C29" s="11">
        <v>29.8</v>
      </c>
      <c r="D29" s="11">
        <v>4.7699999999999996</v>
      </c>
      <c r="E29" s="11">
        <v>59.5</v>
      </c>
      <c r="F29" s="11">
        <v>0.72</v>
      </c>
      <c r="G29" s="11">
        <v>9</v>
      </c>
      <c r="H29" s="11">
        <v>0.09</v>
      </c>
      <c r="I29" s="11">
        <v>1.1000000000000001</v>
      </c>
      <c r="J29" s="11">
        <v>0.02</v>
      </c>
      <c r="K29" s="11">
        <v>0.2</v>
      </c>
      <c r="L29" s="11">
        <v>8.02</v>
      </c>
      <c r="M29" s="11">
        <v>28</v>
      </c>
      <c r="N29" s="7">
        <v>345</v>
      </c>
      <c r="O29" s="7">
        <v>0.37</v>
      </c>
      <c r="P29" s="7">
        <v>122</v>
      </c>
      <c r="Q29" s="7">
        <v>39.1</v>
      </c>
      <c r="R29" s="7">
        <f t="shared" si="0"/>
        <v>0.50104821802935018</v>
      </c>
      <c r="S29" s="7">
        <f>C29/E29</f>
        <v>0.50084033613445378</v>
      </c>
      <c r="T29" s="7">
        <f>B29/F29</f>
        <v>3.3194444444444446</v>
      </c>
      <c r="U29" s="7">
        <f>C29/G29</f>
        <v>3.3111111111111113</v>
      </c>
      <c r="V29" s="7">
        <f>D29/B29</f>
        <v>1.9958158995815898</v>
      </c>
      <c r="W29" s="7">
        <f>E29/C29</f>
        <v>1.9966442953020134</v>
      </c>
      <c r="X29" s="7">
        <f>D29/F29</f>
        <v>6.625</v>
      </c>
      <c r="Y29" s="7">
        <f>E29/G29</f>
        <v>6.6111111111111107</v>
      </c>
      <c r="Z29" s="7">
        <f>IFERROR(B29/H29,"ERR.")</f>
        <v>26.555555555555557</v>
      </c>
      <c r="AA29" s="7">
        <f>IFERROR(C29/I29,"ERR.")</f>
        <v>27.09090909090909</v>
      </c>
      <c r="AB29" s="7">
        <f>C29*M29/100</f>
        <v>8.3439999999999994</v>
      </c>
      <c r="AC29" s="7">
        <f>C29*10/(I29+E29)</f>
        <v>4.9174917491749177</v>
      </c>
      <c r="AD29" s="7">
        <f t="shared" si="1"/>
        <v>7.1630917491749173</v>
      </c>
      <c r="AE29" s="7">
        <f>(C29+I29)/G29</f>
        <v>3.4333333333333336</v>
      </c>
      <c r="AF29" s="7">
        <f>E29/(K29+I29+G29)</f>
        <v>5.7766990291262132</v>
      </c>
      <c r="AG29" s="10">
        <f>(D29+H29+J29)/(B29+F29)</f>
        <v>1.5691318327974271</v>
      </c>
      <c r="AH29" s="12">
        <f>(L29*M29)/100</f>
        <v>2.2456</v>
      </c>
      <c r="AI29" s="12">
        <f xml:space="preserve"> (AF29 * L29 * M29) / 1000</f>
        <v>1.2972155339805822</v>
      </c>
      <c r="AJ29" s="11">
        <f xml:space="preserve"> (B29 + F29) / M29</f>
        <v>0.11107142857142858</v>
      </c>
      <c r="AK29" s="16">
        <f>(0.1*L29 * E29)/ (100 - E29)</f>
        <v>1.1782469135802469</v>
      </c>
      <c r="AL29" s="11">
        <f t="shared" si="2"/>
        <v>144.35146443514643</v>
      </c>
      <c r="AM29" s="11">
        <f>D29*F29/B29</f>
        <v>1.4369874476987445</v>
      </c>
      <c r="AN29" s="11">
        <f>N29*D29/B29</f>
        <v>688.55648535564842</v>
      </c>
      <c r="AO29" s="11">
        <f>D29*F29*N29/B29</f>
        <v>495.76066945606692</v>
      </c>
      <c r="AP29" s="11">
        <v>4.4400000000000004</v>
      </c>
      <c r="AQ29" s="11">
        <v>88.1</v>
      </c>
      <c r="AR29" s="11">
        <v>27.5</v>
      </c>
      <c r="AS29" s="11">
        <v>312</v>
      </c>
      <c r="AT29" s="11">
        <v>45.9</v>
      </c>
      <c r="AU29" s="11">
        <v>14.5</v>
      </c>
      <c r="AV29" s="11">
        <v>10.7</v>
      </c>
      <c r="AW29" s="11">
        <v>12.4</v>
      </c>
      <c r="AX29" s="11">
        <v>29.8</v>
      </c>
      <c r="AY29" s="11">
        <v>22</v>
      </c>
      <c r="AZ29" s="11">
        <v>1.65</v>
      </c>
      <c r="BA29" s="11">
        <v>9.8000000000000007</v>
      </c>
      <c r="BB29" s="11">
        <v>13.24</v>
      </c>
      <c r="BC29" s="11">
        <v>78.900000000000006</v>
      </c>
      <c r="BD29" s="11">
        <v>1.88</v>
      </c>
      <c r="BE29" s="11">
        <v>11.2</v>
      </c>
      <c r="BF29" s="11">
        <v>0</v>
      </c>
      <c r="BG29" s="11">
        <v>0</v>
      </c>
      <c r="BH29" s="11">
        <v>0.02</v>
      </c>
      <c r="BI29" s="11">
        <v>0.1</v>
      </c>
      <c r="BJ29" s="11">
        <v>16.79</v>
      </c>
      <c r="BK29" s="11">
        <v>12</v>
      </c>
      <c r="BL29" s="11">
        <v>326</v>
      </c>
      <c r="BM29" s="11">
        <v>0.33</v>
      </c>
      <c r="BN29" s="11">
        <v>122</v>
      </c>
      <c r="BO29" s="11">
        <v>35.200000000000003</v>
      </c>
      <c r="BP29" s="7">
        <f t="shared" si="3"/>
        <v>0.12462235649546827</v>
      </c>
      <c r="BQ29" s="7">
        <f>BA29/BC29</f>
        <v>0.12420785804816223</v>
      </c>
      <c r="BR29" s="7">
        <f>AZ29/BD29</f>
        <v>0.87765957446808507</v>
      </c>
      <c r="BS29" s="7">
        <f>BA29/BE29</f>
        <v>0.87500000000000011</v>
      </c>
      <c r="BT29" s="7">
        <f>BB29/AZ29</f>
        <v>8.0242424242424253</v>
      </c>
      <c r="BU29" s="7">
        <f>BC29/BA29</f>
        <v>8.0510204081632661</v>
      </c>
      <c r="BV29" s="7">
        <f>BB29/BD29</f>
        <v>7.042553191489362</v>
      </c>
      <c r="BW29" s="7">
        <f>BC29/BE29</f>
        <v>7.0446428571428585</v>
      </c>
      <c r="BX29" s="7" t="str">
        <f>IFERROR(AZ29/BF29,"ERR.")</f>
        <v>ERR.</v>
      </c>
      <c r="BY29" s="7" t="str">
        <f>IFERROR(BA29/BG29,"ERR.")</f>
        <v>ERR.</v>
      </c>
      <c r="BZ29" s="7">
        <f>BA29*BK29/100</f>
        <v>1.1760000000000002</v>
      </c>
      <c r="CA29" s="7">
        <f>BA29*10/(BG29+BC29)</f>
        <v>1.2420785804816221</v>
      </c>
      <c r="CB29" s="7">
        <f t="shared" si="4"/>
        <v>3.2568785804816218</v>
      </c>
      <c r="CC29" s="7">
        <f>(BA29+BG29)/BE29</f>
        <v>0.87500000000000011</v>
      </c>
      <c r="CD29" s="7">
        <f>BC29/(BI29+BG29+BE29)</f>
        <v>6.9823008849557535</v>
      </c>
      <c r="CE29" s="10">
        <f>(BB29+BF29+BH29)/(AZ29+BD29)</f>
        <v>3.7563739376770542</v>
      </c>
      <c r="CF29" s="12">
        <f>(BJ29*BK29)/100</f>
        <v>2.0147999999999997</v>
      </c>
      <c r="CG29" s="11">
        <f xml:space="preserve"> (CD29 * BJ29 * BK29) / 1000</f>
        <v>1.406793982300885</v>
      </c>
      <c r="CH29" s="11">
        <f xml:space="preserve"> (AZ29 + BD29) / BK29</f>
        <v>0.29416666666666663</v>
      </c>
      <c r="CI29" s="11">
        <f>(0.1*L29 * E29)/ (100 - E29)</f>
        <v>1.1782469135802469</v>
      </c>
      <c r="CJ29" s="11">
        <f t="shared" si="5"/>
        <v>197.57575757575759</v>
      </c>
      <c r="CK29">
        <f t="shared" si="6"/>
        <v>8.0242424242424253</v>
      </c>
      <c r="CL29">
        <f t="shared" si="7"/>
        <v>7.042553191489362</v>
      </c>
      <c r="CM29">
        <f t="shared" si="8"/>
        <v>15.085575757575757</v>
      </c>
      <c r="CN29">
        <f t="shared" si="9"/>
        <v>0.87765957446808507</v>
      </c>
      <c r="CO29">
        <f t="shared" si="10"/>
        <v>2615.9030303030308</v>
      </c>
      <c r="CP29" s="11">
        <f t="shared" si="11"/>
        <v>4917.8976969696969</v>
      </c>
      <c r="CR29" s="11">
        <v>22</v>
      </c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10"/>
      <c r="DQ29" s="10"/>
      <c r="DR29" s="10"/>
      <c r="DS29" s="10"/>
      <c r="DT29" s="10"/>
      <c r="DU29" s="12"/>
      <c r="DV29" s="11"/>
      <c r="DW29" s="11"/>
      <c r="DX29" s="11"/>
      <c r="DY29" s="11"/>
    </row>
    <row r="30" spans="1:129">
      <c r="A30" s="26">
        <v>23</v>
      </c>
      <c r="B30" s="11">
        <v>2.12</v>
      </c>
      <c r="C30" s="11">
        <v>12</v>
      </c>
      <c r="D30" s="11">
        <v>14.15</v>
      </c>
      <c r="E30" s="11">
        <v>80.3</v>
      </c>
      <c r="F30" s="11">
        <v>1.21</v>
      </c>
      <c r="G30" s="11">
        <v>6.9</v>
      </c>
      <c r="H30" s="11">
        <v>0.02</v>
      </c>
      <c r="I30" s="11">
        <v>0.1</v>
      </c>
      <c r="J30" s="11">
        <v>0.03</v>
      </c>
      <c r="K30" s="11">
        <v>0.2</v>
      </c>
      <c r="L30" s="11">
        <v>17.61</v>
      </c>
      <c r="M30" s="11">
        <v>16</v>
      </c>
      <c r="N30" s="7">
        <v>357</v>
      </c>
      <c r="O30" s="7">
        <v>0.37</v>
      </c>
      <c r="P30" s="7">
        <v>133</v>
      </c>
      <c r="Q30" s="7">
        <v>40.6</v>
      </c>
      <c r="R30" s="7">
        <f t="shared" si="0"/>
        <v>0.14982332155477032</v>
      </c>
      <c r="S30" s="7">
        <f>C30/E30</f>
        <v>0.14943960149439603</v>
      </c>
      <c r="T30" s="7">
        <f>B30/F30</f>
        <v>1.7520661157024795</v>
      </c>
      <c r="U30" s="7">
        <f>C30/G30</f>
        <v>1.7391304347826086</v>
      </c>
      <c r="V30" s="7">
        <f>D30/B30</f>
        <v>6.6745283018867925</v>
      </c>
      <c r="W30" s="7">
        <f>E30/C30</f>
        <v>6.6916666666666664</v>
      </c>
      <c r="X30" s="7">
        <f>D30/F30</f>
        <v>11.694214876033058</v>
      </c>
      <c r="Y30" s="7">
        <f>E30/G30</f>
        <v>11.637681159420289</v>
      </c>
      <c r="Z30" s="7">
        <f>IFERROR(B30/H30,"ERR.")</f>
        <v>106</v>
      </c>
      <c r="AA30" s="7">
        <f>IFERROR(C30/I30,"ERR.")</f>
        <v>120</v>
      </c>
      <c r="AB30" s="7">
        <f>C30*M30/100</f>
        <v>1.92</v>
      </c>
      <c r="AC30" s="7">
        <f>C30*10/(I30+E30)</f>
        <v>1.4925373134328359</v>
      </c>
      <c r="AD30" s="7">
        <f t="shared" si="1"/>
        <v>4.3101373134328362</v>
      </c>
      <c r="AE30" s="7">
        <f>(C30+I30)/G30</f>
        <v>1.7536231884057969</v>
      </c>
      <c r="AF30" s="7">
        <f>E30/(K30+I30+G30)</f>
        <v>11.152777777777777</v>
      </c>
      <c r="AG30" s="10">
        <f>(D30+H30+J30)/(B30+F30)</f>
        <v>4.2642642642642636</v>
      </c>
      <c r="AH30" s="12">
        <f>(L30*M30)/100</f>
        <v>2.8176000000000001</v>
      </c>
      <c r="AI30" s="12">
        <f xml:space="preserve"> (AF30 * L30 * M30) / 1000</f>
        <v>3.1424066666666661</v>
      </c>
      <c r="AJ30" s="11">
        <f xml:space="preserve"> (B30 + F30) / M30</f>
        <v>0.208125</v>
      </c>
      <c r="AK30" s="16">
        <f>(0.1*L30 * E30)/ (100 - E30)</f>
        <v>7.1780862944162429</v>
      </c>
      <c r="AL30" s="11">
        <f t="shared" si="2"/>
        <v>168.39622641509433</v>
      </c>
      <c r="AM30" s="11">
        <f>D30*F30/B30</f>
        <v>8.0761792452830186</v>
      </c>
      <c r="AN30" s="11">
        <f>N30*D30/B30</f>
        <v>2382.8066037735848</v>
      </c>
      <c r="AO30" s="11">
        <f>D30*F30*N30/B30</f>
        <v>2883.1959905660378</v>
      </c>
      <c r="AP30" s="11">
        <v>5.01</v>
      </c>
      <c r="AQ30" s="11">
        <v>81</v>
      </c>
      <c r="AR30" s="11">
        <v>26.5</v>
      </c>
      <c r="AS30" s="11">
        <v>328</v>
      </c>
      <c r="AT30" s="11">
        <v>45.3</v>
      </c>
      <c r="AU30" s="11">
        <v>15.3</v>
      </c>
      <c r="AV30" s="11">
        <v>10.3</v>
      </c>
      <c r="AW30" s="11">
        <v>11.9</v>
      </c>
      <c r="AX30" s="11">
        <v>27.8</v>
      </c>
      <c r="AY30" s="11">
        <v>23</v>
      </c>
      <c r="AZ30" s="11">
        <v>1.3</v>
      </c>
      <c r="BA30" s="11">
        <v>11.8</v>
      </c>
      <c r="BB30" s="11">
        <v>8.8800000000000008</v>
      </c>
      <c r="BC30" s="11">
        <v>80.2</v>
      </c>
      <c r="BD30" s="11">
        <v>0.87</v>
      </c>
      <c r="BE30" s="11">
        <v>7.9</v>
      </c>
      <c r="BF30" s="11">
        <v>0</v>
      </c>
      <c r="BG30" s="11">
        <v>0</v>
      </c>
      <c r="BH30" s="11">
        <v>0.01</v>
      </c>
      <c r="BI30" s="11">
        <v>0.1</v>
      </c>
      <c r="BJ30" s="11">
        <v>11.06</v>
      </c>
      <c r="BK30" s="11">
        <v>32</v>
      </c>
      <c r="BL30" s="11">
        <v>179</v>
      </c>
      <c r="BM30" s="11">
        <v>0.19</v>
      </c>
      <c r="BN30" s="11">
        <v>113</v>
      </c>
      <c r="BO30" s="11">
        <v>33.200000000000003</v>
      </c>
      <c r="BP30" s="7">
        <f t="shared" si="3"/>
        <v>0.1463963963963964</v>
      </c>
      <c r="BQ30" s="7">
        <f>BA30/BC30</f>
        <v>0.14713216957605985</v>
      </c>
      <c r="BR30" s="7">
        <f>AZ30/BD30</f>
        <v>1.4942528735632183</v>
      </c>
      <c r="BS30" s="7">
        <f>BA30/BE30</f>
        <v>1.4936708860759493</v>
      </c>
      <c r="BT30" s="7">
        <f>BB30/AZ30</f>
        <v>6.8307692307692314</v>
      </c>
      <c r="BU30" s="7">
        <f>BC30/BA30</f>
        <v>6.7966101694915251</v>
      </c>
      <c r="BV30" s="7">
        <f>BB30/BD30</f>
        <v>10.206896551724139</v>
      </c>
      <c r="BW30" s="7">
        <f>BC30/BE30</f>
        <v>10.151898734177214</v>
      </c>
      <c r="BX30" s="7" t="str">
        <f>IFERROR(AZ30/BF30,"ERR.")</f>
        <v>ERR.</v>
      </c>
      <c r="BY30" s="7" t="str">
        <f>IFERROR(BA30/BG30,"ERR.")</f>
        <v>ERR.</v>
      </c>
      <c r="BZ30" s="7">
        <f>BA30*BK30/100</f>
        <v>3.7760000000000002</v>
      </c>
      <c r="CA30" s="7">
        <f>BA30*10/(BG30+BC30)</f>
        <v>1.4713216957605983</v>
      </c>
      <c r="CB30" s="7">
        <f t="shared" si="4"/>
        <v>5.0105216957605982</v>
      </c>
      <c r="CC30" s="7">
        <f>(BA30+BG30)/BE30</f>
        <v>1.4936708860759493</v>
      </c>
      <c r="CD30" s="7">
        <f>BC30/(BI30+BG30+BE30)</f>
        <v>10.025</v>
      </c>
      <c r="CE30" s="10">
        <f>(BB30+BF30+BH30)/(AZ30+BD30)</f>
        <v>4.0967741935483879</v>
      </c>
      <c r="CF30" s="12">
        <f>(BJ30*BK30)/100</f>
        <v>3.5392000000000001</v>
      </c>
      <c r="CG30" s="11">
        <f xml:space="preserve"> (CD30 * BJ30 * BK30) / 1000</f>
        <v>3.5480480000000001</v>
      </c>
      <c r="CH30" s="11">
        <f xml:space="preserve"> (AZ30 + BD30) / BK30</f>
        <v>6.7812499999999998E-2</v>
      </c>
      <c r="CI30" s="11">
        <f>(0.1*L30 * E30)/ (100 - E30)</f>
        <v>7.1780862944162429</v>
      </c>
      <c r="CJ30" s="11">
        <f t="shared" si="5"/>
        <v>137.69230769230768</v>
      </c>
      <c r="CK30">
        <f t="shared" si="6"/>
        <v>6.8307692307692314</v>
      </c>
      <c r="CL30">
        <f t="shared" si="7"/>
        <v>10.206896551724139</v>
      </c>
      <c r="CM30">
        <f t="shared" si="8"/>
        <v>5.9427692307692315</v>
      </c>
      <c r="CN30">
        <f t="shared" si="9"/>
        <v>1.4942528735632183</v>
      </c>
      <c r="CO30">
        <f t="shared" si="10"/>
        <v>1222.7076923076925</v>
      </c>
      <c r="CP30" s="11">
        <f t="shared" si="11"/>
        <v>1063.7556923076925</v>
      </c>
      <c r="CR30" s="11">
        <v>23</v>
      </c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10"/>
      <c r="DQ30" s="10"/>
      <c r="DR30" s="10"/>
      <c r="DS30" s="10"/>
      <c r="DT30" s="10"/>
      <c r="DU30" s="12"/>
      <c r="DV30" s="11"/>
      <c r="DW30" s="11"/>
      <c r="DX30" s="11"/>
      <c r="DY30" s="11"/>
    </row>
    <row r="31" spans="1:129">
      <c r="A31" s="26">
        <v>24</v>
      </c>
      <c r="B31" s="11">
        <v>2.37</v>
      </c>
      <c r="C31" s="11">
        <v>20.2</v>
      </c>
      <c r="D31" s="11">
        <v>8.3699999999999992</v>
      </c>
      <c r="E31" s="11">
        <v>71.400000000000006</v>
      </c>
      <c r="F31" s="11">
        <v>0.91</v>
      </c>
      <c r="G31" s="11">
        <v>7.8</v>
      </c>
      <c r="H31" s="11">
        <v>0.01</v>
      </c>
      <c r="I31" s="11">
        <v>0.1</v>
      </c>
      <c r="J31" s="11">
        <v>0.02</v>
      </c>
      <c r="K31" s="11">
        <v>0.2</v>
      </c>
      <c r="L31" s="11">
        <v>11.72</v>
      </c>
      <c r="M31" s="11">
        <v>11</v>
      </c>
      <c r="N31" s="7">
        <v>370</v>
      </c>
      <c r="O31" s="7">
        <v>0.38</v>
      </c>
      <c r="P31" s="7">
        <v>139</v>
      </c>
      <c r="Q31" s="7">
        <v>43.1</v>
      </c>
      <c r="R31" s="7">
        <f t="shared" si="0"/>
        <v>0.28315412186379935</v>
      </c>
      <c r="S31" s="7">
        <f>C31/E31</f>
        <v>0.28291316526610644</v>
      </c>
      <c r="T31" s="7">
        <f>B31/F31</f>
        <v>2.6043956043956045</v>
      </c>
      <c r="U31" s="7">
        <f>C31/G31</f>
        <v>2.5897435897435899</v>
      </c>
      <c r="V31" s="7">
        <f>D31/B31</f>
        <v>3.5316455696202529</v>
      </c>
      <c r="W31" s="7">
        <f>E31/C31</f>
        <v>3.5346534653465351</v>
      </c>
      <c r="X31" s="7">
        <f>D31/F31</f>
        <v>9.1978021978021971</v>
      </c>
      <c r="Y31" s="7">
        <f>E31/G31</f>
        <v>9.1538461538461551</v>
      </c>
      <c r="Z31" s="7">
        <f>IFERROR(B31/H31,"ERR.")</f>
        <v>237</v>
      </c>
      <c r="AA31" s="7">
        <f>IFERROR(C31/I31,"ERR.")</f>
        <v>201.99999999999997</v>
      </c>
      <c r="AB31" s="7">
        <f>C31*M31/100</f>
        <v>2.222</v>
      </c>
      <c r="AC31" s="7">
        <f>C31*10/(I31+E31)</f>
        <v>2.825174825174825</v>
      </c>
      <c r="AD31" s="7">
        <f t="shared" si="1"/>
        <v>4.1143748251748251</v>
      </c>
      <c r="AE31" s="7">
        <f>(C31+I31)/G31</f>
        <v>2.6025641025641026</v>
      </c>
      <c r="AF31" s="7">
        <f>E31/(K31+I31+G31)</f>
        <v>8.8148148148148167</v>
      </c>
      <c r="AG31" s="10">
        <f>(D31+H31+J31)/(B31+F31)</f>
        <v>2.5609756097560967</v>
      </c>
      <c r="AH31" s="12">
        <f>(L31*M31)/100</f>
        <v>1.2892000000000001</v>
      </c>
      <c r="AI31" s="12">
        <f xml:space="preserve"> (AF31 * L31 * M31) / 1000</f>
        <v>1.136405925925926</v>
      </c>
      <c r="AJ31" s="11">
        <f xml:space="preserve"> (B31 + F31) / M31</f>
        <v>0.29818181818181821</v>
      </c>
      <c r="AK31" s="16">
        <f>(0.1*L31 * E31)/ (100 - E31)</f>
        <v>2.9259020979020991</v>
      </c>
      <c r="AL31" s="11">
        <f t="shared" si="2"/>
        <v>156.11814345991561</v>
      </c>
      <c r="AM31" s="11">
        <f>D31*F31/B31</f>
        <v>3.2137974683544304</v>
      </c>
      <c r="AN31" s="11">
        <f>N31*D31/B31</f>
        <v>1306.7088607594935</v>
      </c>
      <c r="AO31" s="11">
        <f>D31*F31*N31/B31</f>
        <v>1189.1050632911392</v>
      </c>
      <c r="AP31" s="11">
        <v>4.87</v>
      </c>
      <c r="AQ31" s="11">
        <v>88.5</v>
      </c>
      <c r="AR31" s="11">
        <v>28.5</v>
      </c>
      <c r="AS31" s="11">
        <v>323</v>
      </c>
      <c r="AT31" s="11">
        <v>43.2</v>
      </c>
      <c r="AU31" s="11">
        <v>13.2</v>
      </c>
      <c r="AV31" s="11">
        <v>10.199999999999999</v>
      </c>
      <c r="AW31" s="11">
        <v>11.5</v>
      </c>
      <c r="AX31" s="11">
        <v>26.3</v>
      </c>
      <c r="AY31" s="11">
        <v>24</v>
      </c>
      <c r="AZ31" s="11">
        <v>2.08</v>
      </c>
      <c r="BA31" s="11">
        <v>17.399999999999999</v>
      </c>
      <c r="BB31" s="11">
        <v>8.58</v>
      </c>
      <c r="BC31" s="11">
        <v>71.599999999999994</v>
      </c>
      <c r="BD31" s="11">
        <v>1.04</v>
      </c>
      <c r="BE31" s="11">
        <v>8.6999999999999993</v>
      </c>
      <c r="BF31" s="11">
        <v>0.01</v>
      </c>
      <c r="BG31" s="11">
        <v>0.1</v>
      </c>
      <c r="BH31" s="11">
        <v>0.05</v>
      </c>
      <c r="BI31" s="11">
        <v>0.4</v>
      </c>
      <c r="BJ31" s="11">
        <v>11.98</v>
      </c>
      <c r="BK31" s="11">
        <v>45</v>
      </c>
      <c r="BL31" s="11">
        <v>288</v>
      </c>
      <c r="BM31" s="11">
        <v>0.3</v>
      </c>
      <c r="BN31" s="11">
        <v>123</v>
      </c>
      <c r="BO31" s="11">
        <v>38.200000000000003</v>
      </c>
      <c r="BP31" s="7">
        <f t="shared" si="3"/>
        <v>0.24242424242424243</v>
      </c>
      <c r="BQ31" s="7">
        <f>BA31/BC31</f>
        <v>0.24301675977653631</v>
      </c>
      <c r="BR31" s="7">
        <f>AZ31/BD31</f>
        <v>2</v>
      </c>
      <c r="BS31" s="7">
        <f>BA31/BE31</f>
        <v>2</v>
      </c>
      <c r="BT31" s="7">
        <f>BB31/AZ31</f>
        <v>4.125</v>
      </c>
      <c r="BU31" s="7">
        <f>BC31/BA31</f>
        <v>4.1149425287356323</v>
      </c>
      <c r="BV31" s="7">
        <f>BB31/BD31</f>
        <v>8.25</v>
      </c>
      <c r="BW31" s="7">
        <f>BC31/BE31</f>
        <v>8.2298850574712645</v>
      </c>
      <c r="BX31" s="7">
        <f>IFERROR(AZ31/BF31,"ERR.")</f>
        <v>208</v>
      </c>
      <c r="BY31" s="7">
        <f>IFERROR(BA31/BG31,"ERR.")</f>
        <v>173.99999999999997</v>
      </c>
      <c r="BZ31" s="7">
        <f>BA31*BK31/100</f>
        <v>7.8299999999999992</v>
      </c>
      <c r="CA31" s="7">
        <f>BA31*10/(BG31+BC31)</f>
        <v>2.4267782426778246</v>
      </c>
      <c r="CB31" s="7">
        <f t="shared" si="4"/>
        <v>7.8177782426778251</v>
      </c>
      <c r="CC31" s="7">
        <f>(BA31+BG31)/BE31</f>
        <v>2.0114942528735633</v>
      </c>
      <c r="CD31" s="7">
        <f>BC31/(BI31+BG31+BE31)</f>
        <v>7.7826086956521738</v>
      </c>
      <c r="CE31" s="10">
        <f>(BB31+BF31+BH31)/(AZ31+BD31)</f>
        <v>2.7692307692307692</v>
      </c>
      <c r="CF31" s="12">
        <f>(BJ31*BK31)/100</f>
        <v>5.391</v>
      </c>
      <c r="CG31" s="11">
        <f xml:space="preserve"> (CD31 * BJ31 * BK31) / 1000</f>
        <v>4.1956043478260874</v>
      </c>
      <c r="CH31" s="11">
        <f xml:space="preserve"> (AZ31 + BD31) / BK31</f>
        <v>6.933333333333333E-2</v>
      </c>
      <c r="CI31" s="11">
        <f>(0.1*L31 * E31)/ (100 - E31)</f>
        <v>2.9259020979020991</v>
      </c>
      <c r="CJ31" s="11">
        <f t="shared" si="5"/>
        <v>138.46153846153845</v>
      </c>
      <c r="CK31">
        <f t="shared" si="6"/>
        <v>4.125</v>
      </c>
      <c r="CL31">
        <f t="shared" si="7"/>
        <v>8.25</v>
      </c>
      <c r="CM31">
        <f t="shared" si="8"/>
        <v>4.29</v>
      </c>
      <c r="CN31">
        <f t="shared" si="9"/>
        <v>2</v>
      </c>
      <c r="CO31">
        <f t="shared" si="10"/>
        <v>1188</v>
      </c>
      <c r="CP31" s="11">
        <f t="shared" si="11"/>
        <v>1235.5199999999998</v>
      </c>
      <c r="CR31" s="11">
        <v>24</v>
      </c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10"/>
      <c r="DQ31" s="10"/>
      <c r="DR31" s="10"/>
      <c r="DS31" s="10"/>
      <c r="DT31" s="10"/>
      <c r="DU31" s="12"/>
      <c r="DV31" s="11"/>
      <c r="DW31" s="11"/>
      <c r="DX31" s="11"/>
      <c r="DY31" s="11"/>
    </row>
    <row r="32" spans="1:129">
      <c r="A32" s="26">
        <v>25</v>
      </c>
      <c r="B32" s="11">
        <v>1.05</v>
      </c>
      <c r="C32" s="11">
        <v>9.9</v>
      </c>
      <c r="D32" s="11">
        <v>8.92</v>
      </c>
      <c r="E32" s="11">
        <v>84</v>
      </c>
      <c r="F32" s="11">
        <v>0.6</v>
      </c>
      <c r="G32" s="11">
        <v>5.7</v>
      </c>
      <c r="H32" s="11">
        <v>0</v>
      </c>
      <c r="I32" s="11">
        <v>0</v>
      </c>
      <c r="J32" s="11">
        <v>0</v>
      </c>
      <c r="K32" s="11">
        <v>0</v>
      </c>
      <c r="L32" s="11">
        <v>10.61</v>
      </c>
      <c r="M32" s="11">
        <v>15</v>
      </c>
      <c r="N32" s="7">
        <v>254</v>
      </c>
      <c r="O32" s="7">
        <v>0.26</v>
      </c>
      <c r="P32" s="7">
        <v>125</v>
      </c>
      <c r="Q32" s="7">
        <v>39.1</v>
      </c>
      <c r="R32" s="7">
        <f t="shared" si="0"/>
        <v>0.11771300448430494</v>
      </c>
      <c r="S32" s="7">
        <f>C32/E32</f>
        <v>0.11785714285714285</v>
      </c>
      <c r="T32" s="7">
        <f>B32/F32</f>
        <v>1.7500000000000002</v>
      </c>
      <c r="U32" s="7">
        <f>C32/G32</f>
        <v>1.736842105263158</v>
      </c>
      <c r="V32" s="7">
        <f>D32/B32</f>
        <v>8.4952380952380953</v>
      </c>
      <c r="W32" s="7">
        <f>E32/C32</f>
        <v>8.4848484848484844</v>
      </c>
      <c r="X32" s="7">
        <f>D32/F32</f>
        <v>14.866666666666667</v>
      </c>
      <c r="Y32" s="7">
        <f>E32/G32</f>
        <v>14.736842105263158</v>
      </c>
      <c r="Z32" s="7" t="str">
        <f>IFERROR(B32/H32,"ERR.")</f>
        <v>ERR.</v>
      </c>
      <c r="AA32" s="7" t="str">
        <f>IFERROR(C32/I32,"ERR.")</f>
        <v>ERR.</v>
      </c>
      <c r="AB32" s="7">
        <f>C32*M32/100</f>
        <v>1.4850000000000001</v>
      </c>
      <c r="AC32" s="7">
        <f>C32*10/(I32+E32)</f>
        <v>1.1785714285714286</v>
      </c>
      <c r="AD32" s="7">
        <f t="shared" si="1"/>
        <v>2.7700714285714283</v>
      </c>
      <c r="AE32" s="7">
        <f>(C32+I32)/G32</f>
        <v>1.736842105263158</v>
      </c>
      <c r="AF32" s="7">
        <f>E32/(K32+I32+G32)</f>
        <v>14.736842105263158</v>
      </c>
      <c r="AG32" s="10">
        <f>(D32+H32+J32)/(B32+F32)</f>
        <v>5.4060606060606062</v>
      </c>
      <c r="AH32" s="12">
        <f>(L32*M32)/100</f>
        <v>1.5914999999999997</v>
      </c>
      <c r="AI32" s="12">
        <f xml:space="preserve"> (AF32 * L32 * M32) / 1000</f>
        <v>2.3453684210526315</v>
      </c>
      <c r="AJ32" s="11">
        <f xml:space="preserve"> (B32 + F32) / M32</f>
        <v>0.11</v>
      </c>
      <c r="AK32" s="16">
        <f>(0.1*L32 * E32)/ (100 - E32)</f>
        <v>5.5702499999999997</v>
      </c>
      <c r="AL32" s="11">
        <f t="shared" si="2"/>
        <v>241.9047619047619</v>
      </c>
      <c r="AM32" s="11">
        <f>D32*F32/B32</f>
        <v>5.0971428571428561</v>
      </c>
      <c r="AN32" s="11">
        <f>N32*D32/B32</f>
        <v>2157.7904761904761</v>
      </c>
      <c r="AO32" s="11">
        <f>D32*F32*N32/B32</f>
        <v>1294.6742857142856</v>
      </c>
      <c r="AP32" s="11">
        <v>4.0599999999999996</v>
      </c>
      <c r="AQ32" s="11">
        <v>96.3</v>
      </c>
      <c r="AR32" s="11">
        <v>30.8</v>
      </c>
      <c r="AS32" s="11">
        <v>320</v>
      </c>
      <c r="AT32" s="11">
        <v>42.2</v>
      </c>
      <c r="AU32" s="11">
        <v>11.9</v>
      </c>
      <c r="AV32" s="11">
        <v>10.4</v>
      </c>
      <c r="AW32" s="11">
        <v>11.8</v>
      </c>
      <c r="AX32" s="11">
        <v>28.1</v>
      </c>
      <c r="AY32" s="11">
        <v>25</v>
      </c>
      <c r="AZ32" s="11">
        <v>0.77</v>
      </c>
      <c r="BA32" s="11">
        <v>6.8</v>
      </c>
      <c r="BB32" s="11">
        <v>9.61</v>
      </c>
      <c r="BC32" s="11">
        <v>85.1</v>
      </c>
      <c r="BD32" s="11">
        <v>0.9</v>
      </c>
      <c r="BE32" s="11">
        <v>8</v>
      </c>
      <c r="BF32" s="11">
        <v>0</v>
      </c>
      <c r="BG32" s="11">
        <v>0</v>
      </c>
      <c r="BH32" s="11">
        <v>0.01</v>
      </c>
      <c r="BI32" s="11">
        <v>0.1</v>
      </c>
      <c r="BJ32" s="11">
        <v>11.29</v>
      </c>
      <c r="BK32" s="11">
        <v>22</v>
      </c>
      <c r="BL32" s="11">
        <v>228</v>
      </c>
      <c r="BM32" s="11">
        <v>0.28999999999999998</v>
      </c>
      <c r="BN32" s="11">
        <v>138</v>
      </c>
      <c r="BO32" s="11">
        <v>38.299999999999997</v>
      </c>
      <c r="BP32" s="7">
        <f t="shared" si="3"/>
        <v>8.0124869927159212E-2</v>
      </c>
      <c r="BQ32" s="7">
        <f>BA32/BC32</f>
        <v>7.9905992949471219E-2</v>
      </c>
      <c r="BR32" s="7">
        <f>AZ32/BD32</f>
        <v>0.85555555555555551</v>
      </c>
      <c r="BS32" s="7">
        <f>BA32/BE32</f>
        <v>0.85</v>
      </c>
      <c r="BT32" s="7">
        <f>BB32/AZ32</f>
        <v>12.480519480519479</v>
      </c>
      <c r="BU32" s="7">
        <f>BC32/BA32</f>
        <v>12.51470588235294</v>
      </c>
      <c r="BV32" s="7">
        <f>BB32/BD32</f>
        <v>10.677777777777777</v>
      </c>
      <c r="BW32" s="7">
        <f>BC32/BE32</f>
        <v>10.637499999999999</v>
      </c>
      <c r="BX32" s="7" t="str">
        <f>IFERROR(AZ32/BF32,"ERR.")</f>
        <v>ERR.</v>
      </c>
      <c r="BY32" s="7" t="str">
        <f>IFERROR(BA32/BG32,"ERR.")</f>
        <v>ERR.</v>
      </c>
      <c r="BZ32" s="7">
        <f>BA32*BK32/100</f>
        <v>1.496</v>
      </c>
      <c r="CA32" s="7">
        <f>BA32*10/(BG32+BC32)</f>
        <v>0.79905992949471216</v>
      </c>
      <c r="CB32" s="7">
        <f t="shared" si="4"/>
        <v>3.2828599294947121</v>
      </c>
      <c r="CC32" s="7">
        <f>(BA32+BG32)/BE32</f>
        <v>0.85</v>
      </c>
      <c r="CD32" s="7">
        <f>BC32/(BI32+BG32+BE32)</f>
        <v>10.506172839506172</v>
      </c>
      <c r="CE32" s="10">
        <f>(BB32+BF32+BH32)/(AZ32+BD32)</f>
        <v>5.7604790419161676</v>
      </c>
      <c r="CF32" s="12">
        <f>(BJ32*BK32)/100</f>
        <v>2.4838</v>
      </c>
      <c r="CG32" s="11">
        <f xml:space="preserve"> (CD32 * BJ32 * BK32) / 1000</f>
        <v>2.6095232098765426</v>
      </c>
      <c r="CH32" s="11">
        <f xml:space="preserve"> (AZ32 + BD32) / BK32</f>
        <v>7.5909090909090912E-2</v>
      </c>
      <c r="CI32" s="11">
        <f>(0.1*L32 * E32)/ (100 - E32)</f>
        <v>5.5702499999999997</v>
      </c>
      <c r="CJ32" s="11">
        <f t="shared" si="5"/>
        <v>296.10389610389609</v>
      </c>
      <c r="CK32">
        <f t="shared" si="6"/>
        <v>12.480519480519479</v>
      </c>
      <c r="CL32">
        <f t="shared" si="7"/>
        <v>10.677777777777777</v>
      </c>
      <c r="CM32">
        <f t="shared" si="8"/>
        <v>11.232467532467531</v>
      </c>
      <c r="CN32">
        <f t="shared" si="9"/>
        <v>0.85555555555555551</v>
      </c>
      <c r="CO32">
        <f t="shared" si="10"/>
        <v>2845.5584415584412</v>
      </c>
      <c r="CP32" s="11">
        <f t="shared" si="11"/>
        <v>2561.0025974025971</v>
      </c>
      <c r="CR32" s="11">
        <v>25</v>
      </c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10"/>
      <c r="DQ32" s="10"/>
      <c r="DR32" s="10"/>
      <c r="DS32" s="10"/>
      <c r="DT32" s="10"/>
      <c r="DU32" s="12"/>
      <c r="DV32" s="11"/>
      <c r="DW32" s="11"/>
      <c r="DX32" s="11"/>
      <c r="DY32" s="11"/>
    </row>
    <row r="33" spans="1:129">
      <c r="A33" s="26">
        <v>26</v>
      </c>
      <c r="B33" s="11">
        <v>2.02</v>
      </c>
      <c r="C33" s="11">
        <v>30.5</v>
      </c>
      <c r="D33" s="11">
        <v>3.92</v>
      </c>
      <c r="E33" s="11">
        <v>59.1</v>
      </c>
      <c r="F33" s="11">
        <v>0.54</v>
      </c>
      <c r="G33" s="11">
        <v>8.1</v>
      </c>
      <c r="H33" s="11">
        <v>0.13</v>
      </c>
      <c r="I33" s="11">
        <v>2</v>
      </c>
      <c r="J33" s="11">
        <v>0.02</v>
      </c>
      <c r="K33" s="11">
        <v>0.3</v>
      </c>
      <c r="L33" s="11">
        <v>6.63</v>
      </c>
      <c r="M33" s="11">
        <v>12</v>
      </c>
      <c r="N33" s="7">
        <v>416</v>
      </c>
      <c r="O33" s="7">
        <v>0.47</v>
      </c>
      <c r="P33" s="7">
        <v>116</v>
      </c>
      <c r="Q33" s="7">
        <v>37.299999999999997</v>
      </c>
      <c r="R33" s="7">
        <f t="shared" si="0"/>
        <v>0.51530612244897955</v>
      </c>
      <c r="S33" s="7">
        <f>C33/E33</f>
        <v>0.5160744500846024</v>
      </c>
      <c r="T33" s="7">
        <f>B33/F33</f>
        <v>3.7407407407407405</v>
      </c>
      <c r="U33" s="7">
        <f>C33/G33</f>
        <v>3.7654320987654324</v>
      </c>
      <c r="V33" s="7">
        <f>D33/B33</f>
        <v>1.9405940594059405</v>
      </c>
      <c r="W33" s="7">
        <f>E33/C33</f>
        <v>1.937704918032787</v>
      </c>
      <c r="X33" s="7">
        <f>D33/F33</f>
        <v>7.2592592592592586</v>
      </c>
      <c r="Y33" s="7">
        <f>E33/G33</f>
        <v>7.2962962962962967</v>
      </c>
      <c r="Z33" s="7">
        <f>IFERROR(B33/H33,"ERR.")</f>
        <v>15.538461538461538</v>
      </c>
      <c r="AA33" s="7">
        <f>IFERROR(C33/I33,"ERR.")</f>
        <v>15.25</v>
      </c>
      <c r="AB33" s="7">
        <f>C33*M33/100</f>
        <v>3.66</v>
      </c>
      <c r="AC33" s="7">
        <f>C33*10/(I33+E33)</f>
        <v>4.9918166939443536</v>
      </c>
      <c r="AD33" s="7">
        <f t="shared" si="1"/>
        <v>5.7874166939443539</v>
      </c>
      <c r="AE33" s="7">
        <f>(C33+I33)/G33</f>
        <v>4.0123456790123457</v>
      </c>
      <c r="AF33" s="7">
        <f>E33/(K33+I33+G33)</f>
        <v>5.6826923076923084</v>
      </c>
      <c r="AG33" s="10">
        <f>(D33+H33+J33)/(B33+F33)</f>
        <v>1.5898437499999998</v>
      </c>
      <c r="AH33" s="12">
        <f>(L33*M33)/100</f>
        <v>0.79559999999999997</v>
      </c>
      <c r="AI33" s="12">
        <f xml:space="preserve"> (AF33 * L33 * M33) / 1000</f>
        <v>0.45211499999999999</v>
      </c>
      <c r="AJ33" s="11">
        <f xml:space="preserve"> (B33 + F33) / M33</f>
        <v>0.21333333333333335</v>
      </c>
      <c r="AK33" s="16">
        <f>(0.1*L33 * E33)/ (100 - E33)</f>
        <v>0.95802689486552572</v>
      </c>
      <c r="AL33" s="11">
        <f t="shared" si="2"/>
        <v>205.94059405940595</v>
      </c>
      <c r="AM33" s="11">
        <f>D33*F33/B33</f>
        <v>1.047920792079208</v>
      </c>
      <c r="AN33" s="11">
        <f>N33*D33/B33</f>
        <v>807.28712871287132</v>
      </c>
      <c r="AO33" s="11">
        <f>D33*F33*N33/B33</f>
        <v>435.93504950495048</v>
      </c>
      <c r="AP33" s="11">
        <v>4.99</v>
      </c>
      <c r="AQ33" s="11">
        <v>74.7</v>
      </c>
      <c r="AR33" s="11">
        <v>23.2</v>
      </c>
      <c r="AS33" s="11">
        <v>311</v>
      </c>
      <c r="AT33" s="11">
        <v>42.3</v>
      </c>
      <c r="AU33" s="11">
        <v>16.2</v>
      </c>
      <c r="AV33" s="11">
        <v>11.3</v>
      </c>
      <c r="AW33" s="11">
        <v>13.8</v>
      </c>
      <c r="AX33" s="11">
        <v>35.700000000000003</v>
      </c>
      <c r="AY33" s="11">
        <v>26</v>
      </c>
      <c r="AZ33" s="11">
        <v>0.96</v>
      </c>
      <c r="BA33" s="11">
        <v>9.3000000000000007</v>
      </c>
      <c r="BB33" s="11">
        <v>8.4700000000000006</v>
      </c>
      <c r="BC33" s="11">
        <v>81.900000000000006</v>
      </c>
      <c r="BD33" s="11">
        <v>0.85</v>
      </c>
      <c r="BE33" s="11">
        <v>8.1999999999999993</v>
      </c>
      <c r="BF33" s="11">
        <v>0</v>
      </c>
      <c r="BG33" s="11">
        <v>0</v>
      </c>
      <c r="BH33" s="11">
        <v>0.01</v>
      </c>
      <c r="BI33" s="11">
        <v>0.1</v>
      </c>
      <c r="BJ33" s="11">
        <v>10.34</v>
      </c>
      <c r="BK33" s="11">
        <v>44</v>
      </c>
      <c r="BL33" s="11">
        <v>203</v>
      </c>
      <c r="BM33" s="11">
        <v>0.22</v>
      </c>
      <c r="BN33" s="11">
        <v>114</v>
      </c>
      <c r="BO33" s="11">
        <v>33.5</v>
      </c>
      <c r="BP33" s="7">
        <f t="shared" si="3"/>
        <v>0.11334120425029515</v>
      </c>
      <c r="BQ33" s="7">
        <f>BA33/BC33</f>
        <v>0.11355311355311355</v>
      </c>
      <c r="BR33" s="7">
        <f>AZ33/BD33</f>
        <v>1.1294117647058823</v>
      </c>
      <c r="BS33" s="7">
        <f>BA33/BE33</f>
        <v>1.1341463414634148</v>
      </c>
      <c r="BT33" s="7">
        <f>BB33/AZ33</f>
        <v>8.8229166666666679</v>
      </c>
      <c r="BU33" s="7">
        <f>BC33/BA33</f>
        <v>8.806451612903226</v>
      </c>
      <c r="BV33" s="7">
        <f>BB33/BD33</f>
        <v>9.9647058823529413</v>
      </c>
      <c r="BW33" s="7">
        <f>BC33/BE33</f>
        <v>9.9878048780487827</v>
      </c>
      <c r="BX33" s="7" t="str">
        <f>IFERROR(AZ33/BF33,"ERR.")</f>
        <v>ERR.</v>
      </c>
      <c r="BY33" s="7" t="str">
        <f>IFERROR(BA33/BG33,"ERR.")</f>
        <v>ERR.</v>
      </c>
      <c r="BZ33" s="7">
        <f>BA33*BK33/100</f>
        <v>4.0920000000000005</v>
      </c>
      <c r="CA33" s="7">
        <f>BA33*10/(BG33+BC33)</f>
        <v>1.1355311355311355</v>
      </c>
      <c r="CB33" s="7">
        <f t="shared" si="4"/>
        <v>5.6851311355311349</v>
      </c>
      <c r="CC33" s="7">
        <f>(BA33+BG33)/BE33</f>
        <v>1.1341463414634148</v>
      </c>
      <c r="CD33" s="7">
        <f>BC33/(BI33+BG33+BE33)</f>
        <v>9.8674698795180742</v>
      </c>
      <c r="CE33" s="10">
        <f>(BB33+BF33+BH33)/(AZ33+BD33)</f>
        <v>4.6850828729281773</v>
      </c>
      <c r="CF33" s="12">
        <f>(BJ33*BK33)/100</f>
        <v>4.5495999999999999</v>
      </c>
      <c r="CG33" s="11">
        <f xml:space="preserve"> (CD33 * BJ33 * BK33) / 1000</f>
        <v>4.4893040963855428</v>
      </c>
      <c r="CH33" s="11">
        <f xml:space="preserve"> (AZ33 + BD33) / BK33</f>
        <v>4.1136363636363638E-2</v>
      </c>
      <c r="CI33" s="11">
        <f>(0.1*L33 * E33)/ (100 - E33)</f>
        <v>0.95802689486552572</v>
      </c>
      <c r="CJ33" s="11">
        <f t="shared" si="5"/>
        <v>211.45833333333334</v>
      </c>
      <c r="CK33">
        <f t="shared" si="6"/>
        <v>8.8229166666666679</v>
      </c>
      <c r="CL33">
        <f t="shared" si="7"/>
        <v>9.9647058823529413</v>
      </c>
      <c r="CM33">
        <f t="shared" si="8"/>
        <v>7.4994791666666671</v>
      </c>
      <c r="CN33">
        <f t="shared" si="9"/>
        <v>1.1294117647058823</v>
      </c>
      <c r="CO33">
        <f t="shared" si="10"/>
        <v>1791.0520833333335</v>
      </c>
      <c r="CP33" s="11">
        <f t="shared" si="11"/>
        <v>1522.3942708333336</v>
      </c>
      <c r="CR33" s="11">
        <v>26</v>
      </c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10"/>
      <c r="DQ33" s="10"/>
      <c r="DR33" s="10"/>
      <c r="DS33" s="10"/>
      <c r="DT33" s="10"/>
      <c r="DU33" s="12"/>
      <c r="DV33" s="11"/>
      <c r="DW33" s="11"/>
      <c r="DX33" s="11"/>
      <c r="DY33" s="11"/>
    </row>
    <row r="34" spans="1:129">
      <c r="A34" s="26">
        <v>27</v>
      </c>
      <c r="B34" s="11">
        <v>2.19</v>
      </c>
      <c r="C34" s="11">
        <v>35.4</v>
      </c>
      <c r="D34" s="11">
        <v>3.41</v>
      </c>
      <c r="E34" s="11">
        <v>55.1</v>
      </c>
      <c r="F34" s="11">
        <v>0.51</v>
      </c>
      <c r="G34" s="11">
        <v>8.1999999999999993</v>
      </c>
      <c r="H34" s="11">
        <v>0.06</v>
      </c>
      <c r="I34" s="11">
        <v>1</v>
      </c>
      <c r="J34" s="11">
        <v>0.02</v>
      </c>
      <c r="K34" s="11">
        <v>0.3</v>
      </c>
      <c r="L34" s="11">
        <v>6.19</v>
      </c>
      <c r="M34" s="11">
        <v>10</v>
      </c>
      <c r="N34" s="7">
        <v>191</v>
      </c>
      <c r="O34" s="7">
        <v>0.22</v>
      </c>
      <c r="P34" s="7">
        <v>132</v>
      </c>
      <c r="Q34" s="7">
        <v>38.299999999999997</v>
      </c>
      <c r="R34" s="7">
        <f t="shared" si="0"/>
        <v>0.64222873900293254</v>
      </c>
      <c r="S34" s="7">
        <f>C34/E34</f>
        <v>0.64246823956442822</v>
      </c>
      <c r="T34" s="7">
        <f>B34/F34</f>
        <v>4.2941176470588234</v>
      </c>
      <c r="U34" s="7">
        <f>C34/G34</f>
        <v>4.3170731707317076</v>
      </c>
      <c r="V34" s="7">
        <f>D34/B34</f>
        <v>1.5570776255707763</v>
      </c>
      <c r="W34" s="7">
        <f>E34/C34</f>
        <v>1.5564971751412431</v>
      </c>
      <c r="X34" s="7">
        <f>D34/F34</f>
        <v>6.6862745098039218</v>
      </c>
      <c r="Y34" s="7">
        <f>E34/G34</f>
        <v>6.7195121951219523</v>
      </c>
      <c r="Z34" s="7">
        <f>IFERROR(B34/H34,"ERR.")</f>
        <v>36.5</v>
      </c>
      <c r="AA34" s="7">
        <f>IFERROR(C34/I34,"ERR.")</f>
        <v>35.4</v>
      </c>
      <c r="AB34" s="7">
        <f>C34*M34/100</f>
        <v>3.54</v>
      </c>
      <c r="AC34" s="7">
        <f>C34*10/(I34+E34)</f>
        <v>6.3101604278074861</v>
      </c>
      <c r="AD34" s="7">
        <f t="shared" si="1"/>
        <v>6.9291604278074859</v>
      </c>
      <c r="AE34" s="7">
        <f>(C34+I34)/G34</f>
        <v>4.4390243902439028</v>
      </c>
      <c r="AF34" s="7">
        <f>E34/(K34+I34+G34)</f>
        <v>5.8</v>
      </c>
      <c r="AG34" s="10">
        <f>(D34+H34+J34)/(B34+F34)</f>
        <v>1.2925925925925925</v>
      </c>
      <c r="AH34" s="12">
        <f>(L34*M34)/100</f>
        <v>0.61900000000000011</v>
      </c>
      <c r="AI34" s="12">
        <f xml:space="preserve"> (AF34 * L34 * M34) / 1000</f>
        <v>0.35902000000000001</v>
      </c>
      <c r="AJ34" s="11">
        <f xml:space="preserve"> (B34 + F34) / M34</f>
        <v>0.27</v>
      </c>
      <c r="AK34" s="16">
        <f>(0.1*L34 * E34)/ (100 - E34)</f>
        <v>0.75961915367483324</v>
      </c>
      <c r="AL34" s="11">
        <f t="shared" si="2"/>
        <v>87.214611872146122</v>
      </c>
      <c r="AM34" s="11">
        <f>D34*F34/B34</f>
        <v>0.79410958904109596</v>
      </c>
      <c r="AN34" s="11">
        <f>N34*D34/B34</f>
        <v>297.40182648401827</v>
      </c>
      <c r="AO34" s="11">
        <f>D34*F34*N34/B34</f>
        <v>151.67493150684933</v>
      </c>
      <c r="AP34" s="11">
        <v>4.28</v>
      </c>
      <c r="AQ34" s="11">
        <v>89.5</v>
      </c>
      <c r="AR34" s="11">
        <v>30.8</v>
      </c>
      <c r="AS34" s="11">
        <v>345</v>
      </c>
      <c r="AT34" s="11">
        <v>39.799999999999997</v>
      </c>
      <c r="AU34" s="11">
        <v>12.2</v>
      </c>
      <c r="AV34" s="11">
        <v>11.3</v>
      </c>
      <c r="AW34" s="11">
        <v>13.9</v>
      </c>
      <c r="AX34" s="11">
        <v>34.700000000000003</v>
      </c>
      <c r="AY34" s="11">
        <v>27</v>
      </c>
      <c r="AZ34" s="11">
        <v>1.36</v>
      </c>
      <c r="BA34" s="11">
        <v>7.4</v>
      </c>
      <c r="BB34" s="11">
        <v>15.79</v>
      </c>
      <c r="BC34" s="11">
        <v>85.3</v>
      </c>
      <c r="BD34" s="11">
        <v>1.32</v>
      </c>
      <c r="BE34" s="11">
        <v>7.1</v>
      </c>
      <c r="BF34" s="11">
        <v>0</v>
      </c>
      <c r="BG34" s="11">
        <v>0</v>
      </c>
      <c r="BH34" s="11">
        <v>0.03</v>
      </c>
      <c r="BI34" s="11">
        <v>0.2</v>
      </c>
      <c r="BJ34" s="11">
        <v>18.5</v>
      </c>
      <c r="BK34" s="11">
        <v>13</v>
      </c>
      <c r="BL34" s="11">
        <v>266</v>
      </c>
      <c r="BM34" s="11">
        <v>0.28999999999999998</v>
      </c>
      <c r="BN34" s="11">
        <v>134</v>
      </c>
      <c r="BO34" s="11">
        <v>38.6</v>
      </c>
      <c r="BP34" s="7">
        <f t="shared" si="3"/>
        <v>8.6130462317922749E-2</v>
      </c>
      <c r="BQ34" s="7">
        <f>BA34/BC34</f>
        <v>8.6752637749120759E-2</v>
      </c>
      <c r="BR34" s="7">
        <f>AZ34/BD34</f>
        <v>1.0303030303030303</v>
      </c>
      <c r="BS34" s="7">
        <f>BA34/BE34</f>
        <v>1.0422535211267607</v>
      </c>
      <c r="BT34" s="7">
        <f>BB34/AZ34</f>
        <v>11.610294117647058</v>
      </c>
      <c r="BU34" s="7">
        <f>BC34/BA34</f>
        <v>11.527027027027026</v>
      </c>
      <c r="BV34" s="7">
        <f>BB34/BD34</f>
        <v>11.962121212121211</v>
      </c>
      <c r="BW34" s="7">
        <f>BC34/BE34</f>
        <v>12.014084507042254</v>
      </c>
      <c r="BX34" s="7" t="str">
        <f>IFERROR(AZ34/BF34,"ERR.")</f>
        <v>ERR.</v>
      </c>
      <c r="BY34" s="7" t="str">
        <f>IFERROR(BA34/BG34,"ERR.")</f>
        <v>ERR.</v>
      </c>
      <c r="BZ34" s="7">
        <f>BA34*BK34/100</f>
        <v>0.96200000000000008</v>
      </c>
      <c r="CA34" s="7">
        <f>BA34*10/(BG34+BC34)</f>
        <v>0.86752637749120753</v>
      </c>
      <c r="CB34" s="7">
        <f t="shared" si="4"/>
        <v>3.2725263774912072</v>
      </c>
      <c r="CC34" s="7">
        <f>(BA34+BG34)/BE34</f>
        <v>1.0422535211267607</v>
      </c>
      <c r="CD34" s="7">
        <f>BC34/(BI34+BG34+BE34)</f>
        <v>11.684931506849315</v>
      </c>
      <c r="CE34" s="10">
        <f>(BB34+BF34+BH34)/(AZ34+BD34)</f>
        <v>5.9029850746268648</v>
      </c>
      <c r="CF34" s="12">
        <f>(BJ34*BK34)/100</f>
        <v>2.4049999999999998</v>
      </c>
      <c r="CG34" s="11">
        <f xml:space="preserve"> (CD34 * BJ34 * BK34) / 1000</f>
        <v>2.8102260273972606</v>
      </c>
      <c r="CH34" s="11">
        <f xml:space="preserve"> (AZ34 + BD34) / BK34</f>
        <v>0.20615384615384616</v>
      </c>
      <c r="CI34" s="11">
        <f>(0.1*L34 * E34)/ (100 - E34)</f>
        <v>0.75961915367483324</v>
      </c>
      <c r="CJ34" s="11">
        <f t="shared" si="5"/>
        <v>195.58823529411762</v>
      </c>
      <c r="CK34">
        <f t="shared" si="6"/>
        <v>11.610294117647058</v>
      </c>
      <c r="CL34">
        <f t="shared" si="7"/>
        <v>11.962121212121211</v>
      </c>
      <c r="CM34">
        <f t="shared" si="8"/>
        <v>15.325588235294116</v>
      </c>
      <c r="CN34">
        <f t="shared" si="9"/>
        <v>1.0303030303030303</v>
      </c>
      <c r="CO34">
        <f t="shared" si="10"/>
        <v>3088.3382352941176</v>
      </c>
      <c r="CP34" s="11">
        <f t="shared" si="11"/>
        <v>4076.606470588235</v>
      </c>
      <c r="CR34" s="11">
        <v>27</v>
      </c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10"/>
      <c r="DQ34" s="10"/>
      <c r="DR34" s="10"/>
      <c r="DS34" s="10"/>
      <c r="DT34" s="10"/>
      <c r="DU34" s="12"/>
      <c r="DV34" s="11"/>
      <c r="DW34" s="11"/>
      <c r="DX34" s="11"/>
      <c r="DY34" s="11"/>
    </row>
    <row r="35" spans="1:129">
      <c r="A35" s="26">
        <v>28</v>
      </c>
      <c r="B35" s="11">
        <v>0.74</v>
      </c>
      <c r="C35" s="11">
        <v>6.9</v>
      </c>
      <c r="D35" s="11">
        <v>9.08</v>
      </c>
      <c r="E35" s="11">
        <v>85.3</v>
      </c>
      <c r="F35" s="11">
        <v>0.81</v>
      </c>
      <c r="G35" s="11">
        <v>7.6</v>
      </c>
      <c r="H35" s="11">
        <v>0.01</v>
      </c>
      <c r="I35" s="11">
        <v>0.1</v>
      </c>
      <c r="J35" s="11">
        <v>0.01</v>
      </c>
      <c r="K35" s="11">
        <v>0.1</v>
      </c>
      <c r="L35" s="11">
        <v>10.65</v>
      </c>
      <c r="M35" s="11">
        <v>25</v>
      </c>
      <c r="N35" s="7">
        <v>194</v>
      </c>
      <c r="O35" s="7">
        <v>0.24</v>
      </c>
      <c r="P35" s="7">
        <v>117</v>
      </c>
      <c r="Q35" s="7">
        <v>34.299999999999997</v>
      </c>
      <c r="R35" s="7">
        <f t="shared" si="0"/>
        <v>8.1497797356828189E-2</v>
      </c>
      <c r="S35" s="7">
        <f>C35/E35</f>
        <v>8.0890973036342323E-2</v>
      </c>
      <c r="T35" s="7">
        <f>B35/F35</f>
        <v>0.9135802469135802</v>
      </c>
      <c r="U35" s="7">
        <f>C35/G35</f>
        <v>0.90789473684210531</v>
      </c>
      <c r="V35" s="7">
        <f>D35/B35</f>
        <v>12.27027027027027</v>
      </c>
      <c r="W35" s="7">
        <f>E35/C35</f>
        <v>12.362318840579709</v>
      </c>
      <c r="X35" s="7">
        <f>D35/F35</f>
        <v>11.209876543209877</v>
      </c>
      <c r="Y35" s="7">
        <f>E35/G35</f>
        <v>11.223684210526317</v>
      </c>
      <c r="Z35" s="7">
        <f>IFERROR(B35/H35,"ERR.")</f>
        <v>74</v>
      </c>
      <c r="AA35" s="7">
        <f>IFERROR(C35/I35,"ERR.")</f>
        <v>69</v>
      </c>
      <c r="AB35" s="7">
        <f>C35*M35/100</f>
        <v>1.7250000000000001</v>
      </c>
      <c r="AC35" s="7">
        <f>C35*10/(I35+E35)</f>
        <v>0.8079625292740048</v>
      </c>
      <c r="AD35" s="7">
        <f t="shared" si="1"/>
        <v>3.470462529274005</v>
      </c>
      <c r="AE35" s="7">
        <f>(C35+I35)/G35</f>
        <v>0.92105263157894746</v>
      </c>
      <c r="AF35" s="7">
        <f>E35/(K35+I35+G35)</f>
        <v>10.935897435897436</v>
      </c>
      <c r="AG35" s="10">
        <f>(D35+H35+J35)/(B35+F35)</f>
        <v>5.8709677419354831</v>
      </c>
      <c r="AH35" s="12">
        <f>(L35*M35)/100</f>
        <v>2.6625000000000001</v>
      </c>
      <c r="AI35" s="12">
        <f xml:space="preserve"> (AF35 * L35 * M35) / 1000</f>
        <v>2.9116826923076924</v>
      </c>
      <c r="AJ35" s="11">
        <f xml:space="preserve"> (B35 + F35) / M35</f>
        <v>6.2E-2</v>
      </c>
      <c r="AK35" s="16">
        <f>(0.1*L35 * E35)/ (100 - E35)</f>
        <v>6.1798979591836734</v>
      </c>
      <c r="AL35" s="11">
        <f t="shared" si="2"/>
        <v>262.16216216216219</v>
      </c>
      <c r="AM35" s="11">
        <f>D35*F35/B35</f>
        <v>9.9389189189189207</v>
      </c>
      <c r="AN35" s="11">
        <f>N35*D35/B35</f>
        <v>2380.4324324324325</v>
      </c>
      <c r="AO35" s="11">
        <f>D35*F35*N35/B35</f>
        <v>1928.1502702702703</v>
      </c>
      <c r="AP35" s="11">
        <v>4.24</v>
      </c>
      <c r="AQ35" s="11">
        <v>80.900000000000006</v>
      </c>
      <c r="AR35" s="11">
        <v>27.6</v>
      </c>
      <c r="AS35" s="11">
        <v>341</v>
      </c>
      <c r="AT35" s="11">
        <v>37.4</v>
      </c>
      <c r="AU35" s="11">
        <v>12.9</v>
      </c>
      <c r="AV35" s="11">
        <v>12.3</v>
      </c>
      <c r="AW35" s="11">
        <v>16.600000000000001</v>
      </c>
      <c r="AX35" s="11">
        <v>44.2</v>
      </c>
      <c r="AY35" s="11">
        <v>28</v>
      </c>
      <c r="AZ35" s="11">
        <v>1.37</v>
      </c>
      <c r="BA35" s="11">
        <v>5.3</v>
      </c>
      <c r="BB35" s="11">
        <v>22.65</v>
      </c>
      <c r="BC35" s="11">
        <v>87.8</v>
      </c>
      <c r="BD35" s="11">
        <v>1.78</v>
      </c>
      <c r="BE35" s="11">
        <v>6.9</v>
      </c>
      <c r="BF35" s="11">
        <v>0</v>
      </c>
      <c r="BG35" s="11">
        <v>0</v>
      </c>
      <c r="BH35" s="11">
        <v>0</v>
      </c>
      <c r="BI35" s="11">
        <v>0</v>
      </c>
      <c r="BJ35" s="11">
        <v>25.8</v>
      </c>
      <c r="BK35" s="11">
        <v>37</v>
      </c>
      <c r="BL35" s="11">
        <v>204</v>
      </c>
      <c r="BM35" s="11">
        <v>0.2</v>
      </c>
      <c r="BN35" s="11">
        <v>121</v>
      </c>
      <c r="BO35" s="11">
        <v>36.700000000000003</v>
      </c>
      <c r="BP35" s="7">
        <f t="shared" si="3"/>
        <v>6.0485651214128043E-2</v>
      </c>
      <c r="BQ35" s="7">
        <f>BA35/BC35</f>
        <v>6.0364464692482918E-2</v>
      </c>
      <c r="BR35" s="7">
        <f>AZ35/BD35</f>
        <v>0.76966292134831471</v>
      </c>
      <c r="BS35" s="7">
        <f>BA35/BE35</f>
        <v>0.76811594202898548</v>
      </c>
      <c r="BT35" s="7">
        <f>BB35/AZ35</f>
        <v>16.532846715328464</v>
      </c>
      <c r="BU35" s="7">
        <f>BC35/BA35</f>
        <v>16.566037735849058</v>
      </c>
      <c r="BV35" s="7">
        <f>BB35/BD35</f>
        <v>12.724719101123595</v>
      </c>
      <c r="BW35" s="7">
        <f>BC35/BE35</f>
        <v>12.72463768115942</v>
      </c>
      <c r="BX35" s="7" t="str">
        <f>IFERROR(AZ35/BF35,"ERR.")</f>
        <v>ERR.</v>
      </c>
      <c r="BY35" s="7" t="str">
        <f>IFERROR(BA35/BG35,"ERR.")</f>
        <v>ERR.</v>
      </c>
      <c r="BZ35" s="7">
        <f>BA35*BK35/100</f>
        <v>1.9609999999999999</v>
      </c>
      <c r="CA35" s="7">
        <f>BA35*10/(BG35+BC35)</f>
        <v>0.60364464692482922</v>
      </c>
      <c r="CB35" s="7">
        <f t="shared" si="4"/>
        <v>10.149644646924829</v>
      </c>
      <c r="CC35" s="7">
        <f>(BA35+BG35)/BE35</f>
        <v>0.76811594202898548</v>
      </c>
      <c r="CD35" s="7">
        <f>BC35/(BI35+BG35+BE35)</f>
        <v>12.72463768115942</v>
      </c>
      <c r="CE35" s="10">
        <f>(BB35+BF35+BH35)/(AZ35+BD35)</f>
        <v>7.1904761904761889</v>
      </c>
      <c r="CF35" s="12">
        <f>(BJ35*BK35)/100</f>
        <v>9.5459999999999994</v>
      </c>
      <c r="CG35" s="11">
        <f xml:space="preserve"> (CD35 * BJ35 * BK35) / 1000</f>
        <v>12.146939130434783</v>
      </c>
      <c r="CH35" s="11">
        <f xml:space="preserve"> (AZ35 + BD35) / BK35</f>
        <v>8.513513513513514E-2</v>
      </c>
      <c r="CI35" s="11">
        <f>(0.1*L35 * E35)/ (100 - E35)</f>
        <v>6.1798979591836734</v>
      </c>
      <c r="CJ35" s="11">
        <f t="shared" si="5"/>
        <v>148.90510948905109</v>
      </c>
      <c r="CK35">
        <f t="shared" si="6"/>
        <v>16.532846715328464</v>
      </c>
      <c r="CL35">
        <f t="shared" si="7"/>
        <v>12.724719101123595</v>
      </c>
      <c r="CM35">
        <f t="shared" si="8"/>
        <v>29.428467153284668</v>
      </c>
      <c r="CN35">
        <f t="shared" si="9"/>
        <v>0.76966292134831471</v>
      </c>
      <c r="CO35">
        <f t="shared" si="10"/>
        <v>3372.7007299270067</v>
      </c>
      <c r="CP35" s="11">
        <f t="shared" si="11"/>
        <v>6003.4072992700721</v>
      </c>
      <c r="CR35" s="11">
        <v>28</v>
      </c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10"/>
      <c r="DQ35" s="10"/>
      <c r="DR35" s="10"/>
      <c r="DS35" s="10"/>
      <c r="DT35" s="10"/>
      <c r="DU35" s="12"/>
      <c r="DV35" s="11"/>
      <c r="DW35" s="11"/>
      <c r="DX35" s="11"/>
      <c r="DY35" s="11"/>
    </row>
    <row r="36" spans="1:129">
      <c r="A36" s="26">
        <v>29</v>
      </c>
      <c r="B36" s="11">
        <v>2.64</v>
      </c>
      <c r="C36" s="11">
        <v>46.2</v>
      </c>
      <c r="D36" s="11">
        <v>2.4</v>
      </c>
      <c r="E36" s="11">
        <v>42</v>
      </c>
      <c r="F36" s="11">
        <v>0.48</v>
      </c>
      <c r="G36" s="11">
        <v>8.4</v>
      </c>
      <c r="H36" s="11">
        <v>0.14000000000000001</v>
      </c>
      <c r="I36" s="11">
        <v>2.5</v>
      </c>
      <c r="J36" s="11">
        <v>0.05</v>
      </c>
      <c r="K36" s="11">
        <v>0.9</v>
      </c>
      <c r="L36" s="11">
        <v>5.17</v>
      </c>
      <c r="M36" s="11">
        <v>12</v>
      </c>
      <c r="N36" s="7">
        <v>231</v>
      </c>
      <c r="O36" s="7">
        <v>0.24</v>
      </c>
      <c r="P36" s="7">
        <v>128</v>
      </c>
      <c r="Q36" s="7">
        <v>38.299999999999997</v>
      </c>
      <c r="R36" s="7">
        <f t="shared" si="0"/>
        <v>1.1000000000000001</v>
      </c>
      <c r="S36" s="7">
        <f>C36/E36</f>
        <v>1.1000000000000001</v>
      </c>
      <c r="T36" s="7">
        <f>B36/F36</f>
        <v>5.5000000000000009</v>
      </c>
      <c r="U36" s="7">
        <f>C36/G36</f>
        <v>5.5</v>
      </c>
      <c r="V36" s="7">
        <f>D36/B36</f>
        <v>0.90909090909090906</v>
      </c>
      <c r="W36" s="7">
        <f>E36/C36</f>
        <v>0.90909090909090906</v>
      </c>
      <c r="X36" s="7">
        <f>D36/F36</f>
        <v>5</v>
      </c>
      <c r="Y36" s="7">
        <f>E36/G36</f>
        <v>5</v>
      </c>
      <c r="Z36" s="7">
        <f>IFERROR(B36/H36,"ERR.")</f>
        <v>18.857142857142858</v>
      </c>
      <c r="AA36" s="7">
        <f>IFERROR(C36/I36,"ERR.")</f>
        <v>18.48</v>
      </c>
      <c r="AB36" s="7">
        <f>C36*M36/100</f>
        <v>5.5440000000000005</v>
      </c>
      <c r="AC36" s="7">
        <f>C36*10/(I36+E36)</f>
        <v>10.382022471910112</v>
      </c>
      <c r="AD36" s="7">
        <f t="shared" si="1"/>
        <v>11.002422471910112</v>
      </c>
      <c r="AE36" s="7">
        <f>(C36+I36)/G36</f>
        <v>5.7976190476190474</v>
      </c>
      <c r="AF36" s="7">
        <f>E36/(K36+I36+G36)</f>
        <v>3.5593220338983049</v>
      </c>
      <c r="AG36" s="10">
        <f>(D36+H36+J36)/(B36+F36)</f>
        <v>0.83012820512820507</v>
      </c>
      <c r="AH36" s="12">
        <f>(L36*M36)/100</f>
        <v>0.62039999999999995</v>
      </c>
      <c r="AI36" s="12">
        <f xml:space="preserve"> (AF36 * L36 * M36) / 1000</f>
        <v>0.22082033898305081</v>
      </c>
      <c r="AJ36" s="11">
        <f xml:space="preserve"> (B36 + F36) / M36</f>
        <v>0.26</v>
      </c>
      <c r="AK36" s="16">
        <f>(0.1*L36 * E36)/ (100 - E36)</f>
        <v>0.37437931034482763</v>
      </c>
      <c r="AL36" s="11">
        <f t="shared" si="2"/>
        <v>87.5</v>
      </c>
      <c r="AM36" s="11">
        <f>D36*F36/B36</f>
        <v>0.43636363636363629</v>
      </c>
      <c r="AN36" s="11">
        <f>N36*D36/B36</f>
        <v>209.99999999999997</v>
      </c>
      <c r="AO36" s="11">
        <f>D36*F36*N36/B36</f>
        <v>100.79999999999998</v>
      </c>
      <c r="AP36" s="11">
        <v>4.1900000000000004</v>
      </c>
      <c r="AQ36" s="11">
        <v>91.4</v>
      </c>
      <c r="AR36" s="11">
        <v>30.5</v>
      </c>
      <c r="AS36" s="11">
        <v>334</v>
      </c>
      <c r="AT36" s="11">
        <v>41.4</v>
      </c>
      <c r="AU36" s="11">
        <v>12.5</v>
      </c>
      <c r="AV36" s="11">
        <v>10.3</v>
      </c>
      <c r="AW36" s="11">
        <v>11.5</v>
      </c>
      <c r="AX36" s="11">
        <v>26.7</v>
      </c>
      <c r="AY36" s="11">
        <v>29</v>
      </c>
      <c r="AZ36" s="11">
        <v>1.93</v>
      </c>
      <c r="BA36" s="11">
        <v>14.7</v>
      </c>
      <c r="BB36" s="11">
        <v>10.48</v>
      </c>
      <c r="BC36" s="11">
        <v>79.5</v>
      </c>
      <c r="BD36" s="11">
        <v>0.74</v>
      </c>
      <c r="BE36" s="11">
        <v>5.6</v>
      </c>
      <c r="BF36" s="11">
        <v>0</v>
      </c>
      <c r="BG36" s="11">
        <v>0</v>
      </c>
      <c r="BH36" s="11">
        <v>0.02</v>
      </c>
      <c r="BI36" s="11">
        <v>0.2</v>
      </c>
      <c r="BJ36" s="11">
        <v>13.17</v>
      </c>
      <c r="BK36" s="11">
        <v>22</v>
      </c>
      <c r="BL36" s="11">
        <v>259</v>
      </c>
      <c r="BM36" s="11">
        <v>0.33</v>
      </c>
      <c r="BN36" s="11">
        <v>129</v>
      </c>
      <c r="BO36" s="11">
        <v>38.9</v>
      </c>
      <c r="BP36" s="7">
        <f t="shared" si="3"/>
        <v>0.18416030534351144</v>
      </c>
      <c r="BQ36" s="7">
        <f>BA36/BC36</f>
        <v>0.18490566037735848</v>
      </c>
      <c r="BR36" s="7">
        <f>AZ36/BD36</f>
        <v>2.6081081081081079</v>
      </c>
      <c r="BS36" s="7">
        <f>BA36/BE36</f>
        <v>2.625</v>
      </c>
      <c r="BT36" s="7">
        <f>BB36/AZ36</f>
        <v>5.4300518134715032</v>
      </c>
      <c r="BU36" s="7">
        <f>BC36/BA36</f>
        <v>5.4081632653061229</v>
      </c>
      <c r="BV36" s="7">
        <f>BB36/BD36</f>
        <v>14.162162162162163</v>
      </c>
      <c r="BW36" s="7">
        <f>BC36/BE36</f>
        <v>14.196428571428573</v>
      </c>
      <c r="BX36" s="7" t="str">
        <f>IFERROR(AZ36/BF36,"ERR.")</f>
        <v>ERR.</v>
      </c>
      <c r="BY36" s="7" t="str">
        <f>IFERROR(BA36/BG36,"ERR.")</f>
        <v>ERR.</v>
      </c>
      <c r="BZ36" s="7">
        <f>BA36*BK36/100</f>
        <v>3.234</v>
      </c>
      <c r="CA36" s="7">
        <f>BA36*10/(BG36+BC36)</f>
        <v>1.8490566037735849</v>
      </c>
      <c r="CB36" s="7">
        <f t="shared" si="4"/>
        <v>4.7464566037735851</v>
      </c>
      <c r="CC36" s="7">
        <f>(BA36+BG36)/BE36</f>
        <v>2.625</v>
      </c>
      <c r="CD36" s="7">
        <f>BC36/(BI36+BG36+BE36)</f>
        <v>13.706896551724139</v>
      </c>
      <c r="CE36" s="10">
        <f>(BB36+BF36+BH36)/(AZ36+BD36)</f>
        <v>3.9325842696629216</v>
      </c>
      <c r="CF36" s="12">
        <f>(BJ36*BK36)/100</f>
        <v>2.8974000000000002</v>
      </c>
      <c r="CG36" s="11">
        <f xml:space="preserve"> (CD36 * BJ36 * BK36) / 1000</f>
        <v>3.9714362068965521</v>
      </c>
      <c r="CH36" s="11">
        <f xml:space="preserve"> (AZ36 + BD36) / BK36</f>
        <v>0.12136363636363635</v>
      </c>
      <c r="CI36" s="11">
        <f>(0.1*L36 * E36)/ (100 - E36)</f>
        <v>0.37437931034482763</v>
      </c>
      <c r="CJ36" s="11">
        <f t="shared" si="5"/>
        <v>134.19689119170985</v>
      </c>
      <c r="CK36">
        <f t="shared" si="6"/>
        <v>5.4300518134715032</v>
      </c>
      <c r="CL36">
        <f t="shared" si="7"/>
        <v>14.162162162162163</v>
      </c>
      <c r="CM36">
        <f t="shared" si="8"/>
        <v>4.0182383419689121</v>
      </c>
      <c r="CN36">
        <f t="shared" si="9"/>
        <v>2.6081081081081079</v>
      </c>
      <c r="CO36">
        <f t="shared" si="10"/>
        <v>1406.3834196891194</v>
      </c>
      <c r="CP36" s="11">
        <f t="shared" si="11"/>
        <v>1040.7237305699482</v>
      </c>
      <c r="CR36" s="11">
        <v>29</v>
      </c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10"/>
      <c r="DQ36" s="10"/>
      <c r="DR36" s="10"/>
      <c r="DS36" s="10"/>
      <c r="DT36" s="10"/>
      <c r="DU36" s="12"/>
      <c r="DV36" s="11"/>
      <c r="DW36" s="11"/>
      <c r="DX36" s="11"/>
      <c r="DY36" s="11"/>
    </row>
    <row r="37" spans="1:129">
      <c r="A37" s="26">
        <v>30</v>
      </c>
      <c r="B37" s="11">
        <v>2.02</v>
      </c>
      <c r="C37" s="11">
        <v>14.6</v>
      </c>
      <c r="D37" s="11">
        <v>10.8</v>
      </c>
      <c r="E37" s="11">
        <v>77.900000000000006</v>
      </c>
      <c r="F37" s="11">
        <v>0.91</v>
      </c>
      <c r="G37" s="11">
        <v>6.6</v>
      </c>
      <c r="H37" s="11">
        <v>7.0000000000000007E-2</v>
      </c>
      <c r="I37" s="11">
        <v>0.5</v>
      </c>
      <c r="J37" s="11">
        <v>0.06</v>
      </c>
      <c r="K37" s="11">
        <v>0.4</v>
      </c>
      <c r="L37" s="11">
        <v>13.86</v>
      </c>
      <c r="M37" s="11">
        <v>19</v>
      </c>
      <c r="N37" s="7">
        <v>351</v>
      </c>
      <c r="O37" s="7">
        <v>0.38</v>
      </c>
      <c r="P37" s="7">
        <v>115</v>
      </c>
      <c r="Q37" s="7">
        <v>37.299999999999997</v>
      </c>
      <c r="R37" s="7">
        <f t="shared" si="0"/>
        <v>0.18703703703703703</v>
      </c>
      <c r="S37" s="7">
        <f>C37/E37</f>
        <v>0.18741976893453144</v>
      </c>
      <c r="T37" s="7">
        <f>B37/F37</f>
        <v>2.2197802197802199</v>
      </c>
      <c r="U37" s="7">
        <f>C37/G37</f>
        <v>2.2121212121212124</v>
      </c>
      <c r="V37" s="7">
        <f>D37/B37</f>
        <v>5.3465346534653468</v>
      </c>
      <c r="W37" s="7">
        <f>E37/C37</f>
        <v>5.3356164383561646</v>
      </c>
      <c r="X37" s="7">
        <f>D37/F37</f>
        <v>11.868131868131869</v>
      </c>
      <c r="Y37" s="7">
        <f>E37/G37</f>
        <v>11.803030303030305</v>
      </c>
      <c r="Z37" s="7">
        <f>IFERROR(B37/H37,"ERR.")</f>
        <v>28.857142857142854</v>
      </c>
      <c r="AA37" s="7">
        <f>IFERROR(C37/I37,"ERR.")</f>
        <v>29.2</v>
      </c>
      <c r="AB37" s="7">
        <f>C37*M37/100</f>
        <v>2.7739999999999996</v>
      </c>
      <c r="AC37" s="7">
        <f>C37*10/(I37+E37)</f>
        <v>1.8622448979591835</v>
      </c>
      <c r="AD37" s="7">
        <f t="shared" si="1"/>
        <v>4.495644897959183</v>
      </c>
      <c r="AE37" s="7">
        <f>(C37+I37)/G37</f>
        <v>2.2878787878787881</v>
      </c>
      <c r="AF37" s="7">
        <f>E37/(K37+I37+G37)</f>
        <v>10.386666666666667</v>
      </c>
      <c r="AG37" s="10">
        <f>(D37+H37+J37)/(B37+F37)</f>
        <v>3.7303754266211606</v>
      </c>
      <c r="AH37" s="12">
        <f>(L37*M37)/100</f>
        <v>2.6334</v>
      </c>
      <c r="AI37" s="12">
        <f xml:space="preserve"> (AF37 * L37 * M37) / 1000</f>
        <v>2.7352247999999997</v>
      </c>
      <c r="AJ37" s="11">
        <f xml:space="preserve"> (B37 + F37) / M37</f>
        <v>0.15421052631578949</v>
      </c>
      <c r="AK37" s="16">
        <f>(0.1*L37 * E37)/ (100 - E37)</f>
        <v>4.8854932126696857</v>
      </c>
      <c r="AL37" s="11">
        <f t="shared" si="2"/>
        <v>173.76237623762376</v>
      </c>
      <c r="AM37" s="11">
        <f>D37*F37/B37</f>
        <v>4.8653465346534661</v>
      </c>
      <c r="AN37" s="11">
        <f>N37*D37/B37</f>
        <v>1876.6336633663368</v>
      </c>
      <c r="AO37" s="11">
        <f>D37*F37*N37/B37</f>
        <v>1707.7366336633665</v>
      </c>
      <c r="AP37" s="11">
        <v>4.0199999999999996</v>
      </c>
      <c r="AQ37" s="11">
        <v>92.8</v>
      </c>
      <c r="AR37" s="11">
        <v>28.6</v>
      </c>
      <c r="AS37" s="11">
        <v>308</v>
      </c>
      <c r="AT37" s="11">
        <v>47.1</v>
      </c>
      <c r="AU37" s="11">
        <v>13.8</v>
      </c>
      <c r="AV37" s="11">
        <v>10.7</v>
      </c>
      <c r="AW37" s="11">
        <v>11.8</v>
      </c>
      <c r="AX37" s="11">
        <v>30</v>
      </c>
      <c r="AY37" s="11">
        <v>30</v>
      </c>
      <c r="AZ37" s="11">
        <v>0.51</v>
      </c>
      <c r="BA37" s="11">
        <v>4.7</v>
      </c>
      <c r="BB37" s="11">
        <v>10.06</v>
      </c>
      <c r="BC37" s="11">
        <v>93.3</v>
      </c>
      <c r="BD37" s="11">
        <v>0.17</v>
      </c>
      <c r="BE37" s="11">
        <v>1.6</v>
      </c>
      <c r="BF37" s="11">
        <v>0.01</v>
      </c>
      <c r="BG37" s="11">
        <v>0.1</v>
      </c>
      <c r="BH37" s="11">
        <v>0.03</v>
      </c>
      <c r="BI37" s="11">
        <v>0.3</v>
      </c>
      <c r="BJ37" s="11">
        <v>10.78</v>
      </c>
      <c r="BK37" s="11">
        <v>8</v>
      </c>
      <c r="BL37" s="11">
        <v>186</v>
      </c>
      <c r="BM37" s="11">
        <v>0.22</v>
      </c>
      <c r="BN37" s="11">
        <v>124</v>
      </c>
      <c r="BO37" s="11">
        <v>37.5</v>
      </c>
      <c r="BP37" s="7">
        <f t="shared" si="3"/>
        <v>5.0695825049701784E-2</v>
      </c>
      <c r="BQ37" s="7">
        <f>BA37/BC37</f>
        <v>5.0375133976420156E-2</v>
      </c>
      <c r="BR37" s="7">
        <f>AZ37/BD37</f>
        <v>3</v>
      </c>
      <c r="BS37" s="7">
        <f>BA37/BE37</f>
        <v>2.9375</v>
      </c>
      <c r="BT37" s="7">
        <f>BB37/AZ37</f>
        <v>19.725490196078432</v>
      </c>
      <c r="BU37" s="7">
        <f>BC37/BA37</f>
        <v>19.851063829787233</v>
      </c>
      <c r="BV37" s="7">
        <f>BB37/BD37</f>
        <v>59.17647058823529</v>
      </c>
      <c r="BW37" s="7">
        <f>BC37/BE37</f>
        <v>58.312499999999993</v>
      </c>
      <c r="BX37" s="7">
        <f>IFERROR(AZ37/BF37,"ERR.")</f>
        <v>51</v>
      </c>
      <c r="BY37" s="7">
        <f>IFERROR(BA37/BG37,"ERR.")</f>
        <v>47</v>
      </c>
      <c r="BZ37" s="7">
        <f>BA37*BK37/100</f>
        <v>0.376</v>
      </c>
      <c r="CA37" s="7">
        <f>BA37*10/(BG37+BC37)</f>
        <v>0.50321199143468953</v>
      </c>
      <c r="CB37" s="7">
        <f t="shared" si="4"/>
        <v>1.3656119914346894</v>
      </c>
      <c r="CC37" s="7">
        <f>(BA37+BG37)/BE37</f>
        <v>2.9999999999999996</v>
      </c>
      <c r="CD37" s="7">
        <f>BC37/(BI37+BG37+BE37)</f>
        <v>46.65</v>
      </c>
      <c r="CE37" s="10">
        <f>(BB37+BF37+BH37)/(AZ37+BD37)</f>
        <v>14.852941176470587</v>
      </c>
      <c r="CF37" s="12">
        <f>(BJ37*BK37)/100</f>
        <v>0.86239999999999994</v>
      </c>
      <c r="CG37" s="11">
        <f xml:space="preserve"> (CD37 * BJ37 * BK37) / 1000</f>
        <v>4.0230959999999998</v>
      </c>
      <c r="CH37" s="11">
        <f xml:space="preserve"> (AZ37 + BD37) / BK37</f>
        <v>8.5000000000000006E-2</v>
      </c>
      <c r="CI37" s="11">
        <f>(0.1*L37 * E37)/ (100 - E37)</f>
        <v>4.8854932126696857</v>
      </c>
      <c r="CJ37" s="11">
        <f t="shared" si="5"/>
        <v>364.70588235294116</v>
      </c>
      <c r="CK37">
        <f t="shared" si="6"/>
        <v>19.725490196078432</v>
      </c>
      <c r="CL37">
        <f t="shared" si="7"/>
        <v>59.17647058823529</v>
      </c>
      <c r="CM37">
        <f t="shared" si="8"/>
        <v>3.3533333333333335</v>
      </c>
      <c r="CN37">
        <f t="shared" si="9"/>
        <v>3</v>
      </c>
      <c r="CO37">
        <f t="shared" si="10"/>
        <v>3668.9411764705883</v>
      </c>
      <c r="CP37" s="11">
        <f t="shared" si="11"/>
        <v>623.72</v>
      </c>
      <c r="CR37" s="11">
        <v>30</v>
      </c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10"/>
      <c r="DQ37" s="10"/>
      <c r="DR37" s="10"/>
      <c r="DS37" s="10"/>
      <c r="DT37" s="10"/>
      <c r="DU37" s="12"/>
      <c r="DV37" s="11"/>
      <c r="DW37" s="11"/>
      <c r="DX37" s="11"/>
      <c r="DY37" s="11"/>
    </row>
    <row r="38" spans="1:129">
      <c r="A38" s="26">
        <v>31</v>
      </c>
      <c r="B38" s="11">
        <v>2.4</v>
      </c>
      <c r="C38" s="11">
        <v>13.9</v>
      </c>
      <c r="D38" s="11">
        <v>13.27</v>
      </c>
      <c r="E38" s="11">
        <v>79.599999999999994</v>
      </c>
      <c r="F38" s="11">
        <v>1.57</v>
      </c>
      <c r="G38" s="11">
        <v>9.1</v>
      </c>
      <c r="H38" s="11">
        <v>0.02</v>
      </c>
      <c r="I38" s="11">
        <v>0.1</v>
      </c>
      <c r="J38" s="11">
        <v>0.05</v>
      </c>
      <c r="K38" s="11">
        <v>0.3</v>
      </c>
      <c r="L38" s="11">
        <v>17.309999999999999</v>
      </c>
      <c r="M38" s="11">
        <v>16</v>
      </c>
      <c r="N38" s="7">
        <v>367</v>
      </c>
      <c r="O38" s="7">
        <v>0.34</v>
      </c>
      <c r="P38" s="7">
        <v>119</v>
      </c>
      <c r="Q38" s="7">
        <v>38.5</v>
      </c>
      <c r="R38" s="7">
        <f t="shared" si="0"/>
        <v>0.18085908063300679</v>
      </c>
      <c r="S38" s="7">
        <f>C38/E38</f>
        <v>0.17462311557788945</v>
      </c>
      <c r="T38" s="7">
        <f>B38/F38</f>
        <v>1.5286624203821655</v>
      </c>
      <c r="U38" s="7">
        <f>C38/G38</f>
        <v>1.5274725274725276</v>
      </c>
      <c r="V38" s="7">
        <f>D38/B38</f>
        <v>5.5291666666666668</v>
      </c>
      <c r="W38" s="7">
        <f>E38/C38</f>
        <v>5.7266187050359703</v>
      </c>
      <c r="X38" s="7">
        <f>D38/F38</f>
        <v>8.4522292993630561</v>
      </c>
      <c r="Y38" s="7">
        <f>E38/G38</f>
        <v>8.7472527472527464</v>
      </c>
      <c r="Z38" s="7">
        <f>IFERROR(B38/H38,"ERR.")</f>
        <v>120</v>
      </c>
      <c r="AA38" s="7">
        <f>IFERROR(C38/I38,"ERR.")</f>
        <v>139</v>
      </c>
      <c r="AB38" s="7">
        <f>C38*M38/100</f>
        <v>2.2240000000000002</v>
      </c>
      <c r="AC38" s="7">
        <f>C38*10/(I38+E38)</f>
        <v>1.7440401505646175</v>
      </c>
      <c r="AD38" s="7">
        <f t="shared" si="1"/>
        <v>4.5136401505646173</v>
      </c>
      <c r="AE38" s="7">
        <f>(C38+I38)/G38</f>
        <v>1.5384615384615385</v>
      </c>
      <c r="AF38" s="7">
        <f>E38/(K38+I38+G38)</f>
        <v>8.378947368421052</v>
      </c>
      <c r="AG38" s="10">
        <f>(D38+H38+J38)/(B38+F38)</f>
        <v>3.3602015113350125</v>
      </c>
      <c r="AH38" s="12">
        <f>(L38*M38)/100</f>
        <v>2.7695999999999996</v>
      </c>
      <c r="AI38" s="12">
        <f xml:space="preserve"> (AF38 * L38 * M38) / 1000</f>
        <v>2.3206332631578945</v>
      </c>
      <c r="AJ38" s="11">
        <f xml:space="preserve"> (B38 + F38) / M38</f>
        <v>0.24812499999999998</v>
      </c>
      <c r="AK38" s="16">
        <f>(0.1*L38 * E38)/ (100 - E38)</f>
        <v>6.7542941176470555</v>
      </c>
      <c r="AL38" s="11">
        <f t="shared" si="2"/>
        <v>152.91666666666669</v>
      </c>
      <c r="AM38" s="11">
        <f>D38*F38/B38</f>
        <v>8.6807916666666678</v>
      </c>
      <c r="AN38" s="11">
        <f>N38*D38/B38</f>
        <v>2029.2041666666669</v>
      </c>
      <c r="AO38" s="11">
        <f>D38*F38*N38/B38</f>
        <v>3185.8505416666667</v>
      </c>
      <c r="AP38" s="11">
        <v>4.54</v>
      </c>
      <c r="AQ38" s="11">
        <v>84.8</v>
      </c>
      <c r="AR38" s="11">
        <v>26.2</v>
      </c>
      <c r="AS38" s="11">
        <v>309</v>
      </c>
      <c r="AT38" s="11">
        <v>43.8</v>
      </c>
      <c r="AU38" s="11">
        <v>14.2</v>
      </c>
      <c r="AV38" s="11">
        <v>9.4</v>
      </c>
      <c r="AW38" s="11">
        <v>10.199999999999999</v>
      </c>
      <c r="AX38" s="11">
        <v>19.399999999999999</v>
      </c>
      <c r="AY38" s="11">
        <v>31</v>
      </c>
      <c r="AZ38" s="11">
        <v>1.17</v>
      </c>
      <c r="BA38" s="11">
        <v>11.3</v>
      </c>
      <c r="BB38" s="11">
        <v>8.23</v>
      </c>
      <c r="BC38" s="11">
        <v>79.8</v>
      </c>
      <c r="BD38" s="11">
        <v>0.91</v>
      </c>
      <c r="BE38" s="11">
        <v>8.8000000000000007</v>
      </c>
      <c r="BF38" s="11">
        <v>0</v>
      </c>
      <c r="BG38" s="11">
        <v>0</v>
      </c>
      <c r="BH38" s="11">
        <v>0.01</v>
      </c>
      <c r="BI38" s="11">
        <v>0.1</v>
      </c>
      <c r="BJ38" s="11">
        <v>10.32</v>
      </c>
      <c r="BK38" s="11">
        <v>45</v>
      </c>
      <c r="BL38" s="11">
        <v>247</v>
      </c>
      <c r="BM38" s="11">
        <v>0.28000000000000003</v>
      </c>
      <c r="BN38" s="11">
        <v>111</v>
      </c>
      <c r="BO38" s="11">
        <v>33.299999999999997</v>
      </c>
      <c r="BP38" s="7">
        <f t="shared" si="3"/>
        <v>0.14216281895504251</v>
      </c>
      <c r="BQ38" s="7">
        <f>BA38/BC38</f>
        <v>0.14160401002506268</v>
      </c>
      <c r="BR38" s="7">
        <f>AZ38/BD38</f>
        <v>1.2857142857142856</v>
      </c>
      <c r="BS38" s="7">
        <f>BA38/BE38</f>
        <v>1.2840909090909092</v>
      </c>
      <c r="BT38" s="7">
        <f>BB38/AZ38</f>
        <v>7.034188034188035</v>
      </c>
      <c r="BU38" s="7">
        <f>BC38/BA38</f>
        <v>7.0619469026548662</v>
      </c>
      <c r="BV38" s="7">
        <f>BB38/BD38</f>
        <v>9.0439560439560438</v>
      </c>
      <c r="BW38" s="7">
        <f>BC38/BE38</f>
        <v>9.0681818181818166</v>
      </c>
      <c r="BX38" s="7" t="str">
        <f>IFERROR(AZ38/BF38,"ERR.")</f>
        <v>ERR.</v>
      </c>
      <c r="BY38" s="7" t="str">
        <f>IFERROR(BA38/BG38,"ERR.")</f>
        <v>ERR.</v>
      </c>
      <c r="BZ38" s="7">
        <f>BA38*BK38/100</f>
        <v>5.0850000000000009</v>
      </c>
      <c r="CA38" s="7">
        <f>BA38*10/(BG38+BC38)</f>
        <v>1.4160401002506267</v>
      </c>
      <c r="CB38" s="7">
        <f t="shared" si="4"/>
        <v>6.0600401002506263</v>
      </c>
      <c r="CC38" s="7">
        <f>(BA38+BG38)/BE38</f>
        <v>1.2840909090909092</v>
      </c>
      <c r="CD38" s="7">
        <f>BC38/(BI38+BG38+BE38)</f>
        <v>8.9662921348314608</v>
      </c>
      <c r="CE38" s="10">
        <f>(BB38+BF38+BH38)/(AZ38+BD38)</f>
        <v>3.9615384615384617</v>
      </c>
      <c r="CF38" s="12">
        <f>(BJ38*BK38)/100</f>
        <v>4.6440000000000001</v>
      </c>
      <c r="CG38" s="11">
        <f xml:space="preserve"> (CD38 * BJ38 * BK38) / 1000</f>
        <v>4.1639460674157309</v>
      </c>
      <c r="CH38" s="11">
        <f xml:space="preserve"> (AZ38 + BD38) / BK38</f>
        <v>4.6222222222222227E-2</v>
      </c>
      <c r="CI38" s="11">
        <f>(0.1*L38 * E38)/ (100 - E38)</f>
        <v>6.7542941176470555</v>
      </c>
      <c r="CJ38" s="11">
        <f t="shared" si="5"/>
        <v>211.11111111111111</v>
      </c>
      <c r="CK38">
        <f t="shared" si="6"/>
        <v>7.034188034188035</v>
      </c>
      <c r="CL38">
        <f t="shared" si="7"/>
        <v>9.0439560439560438</v>
      </c>
      <c r="CM38">
        <f t="shared" si="8"/>
        <v>6.4011111111111125</v>
      </c>
      <c r="CN38">
        <f t="shared" si="9"/>
        <v>1.2857142857142856</v>
      </c>
      <c r="CO38">
        <f t="shared" si="10"/>
        <v>1737.4444444444446</v>
      </c>
      <c r="CP38" s="11">
        <f t="shared" si="11"/>
        <v>1581.0744444444447</v>
      </c>
      <c r="CR38" s="11">
        <v>31</v>
      </c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10"/>
      <c r="DQ38" s="10"/>
      <c r="DR38" s="10"/>
      <c r="DS38" s="10"/>
      <c r="DT38" s="10"/>
      <c r="DU38" s="12"/>
      <c r="DV38" s="11"/>
      <c r="DW38" s="11"/>
      <c r="DX38" s="11"/>
      <c r="DY38" s="11"/>
    </row>
    <row r="39" spans="1:129">
      <c r="A39" s="26">
        <v>32</v>
      </c>
      <c r="B39" s="11">
        <v>1.56</v>
      </c>
      <c r="C39" s="11">
        <v>27.5</v>
      </c>
      <c r="D39" s="11">
        <v>3.48</v>
      </c>
      <c r="E39" s="11">
        <v>61.2</v>
      </c>
      <c r="F39" s="11">
        <v>0.51</v>
      </c>
      <c r="G39" s="11">
        <v>9</v>
      </c>
      <c r="H39" s="11">
        <v>0.11</v>
      </c>
      <c r="I39" s="11">
        <v>1.9</v>
      </c>
      <c r="J39" s="11">
        <v>0.02</v>
      </c>
      <c r="K39" s="11">
        <v>0.4</v>
      </c>
      <c r="L39" s="11">
        <v>5.68</v>
      </c>
      <c r="M39" s="11">
        <v>7</v>
      </c>
      <c r="N39" s="7">
        <v>227</v>
      </c>
      <c r="O39" s="7">
        <v>0.24</v>
      </c>
      <c r="P39" s="7">
        <v>130</v>
      </c>
      <c r="Q39" s="7">
        <v>39.200000000000003</v>
      </c>
      <c r="R39" s="7">
        <f t="shared" si="0"/>
        <v>0.44827586206896552</v>
      </c>
      <c r="S39" s="7">
        <f>C39/E39</f>
        <v>0.44934640522875813</v>
      </c>
      <c r="T39" s="7">
        <f>B39/F39</f>
        <v>3.0588235294117649</v>
      </c>
      <c r="U39" s="7">
        <f>C39/G39</f>
        <v>3.0555555555555554</v>
      </c>
      <c r="V39" s="7">
        <f>D39/B39</f>
        <v>2.2307692307692308</v>
      </c>
      <c r="W39" s="7">
        <f>E39/C39</f>
        <v>2.2254545454545456</v>
      </c>
      <c r="X39" s="7">
        <f>D39/F39</f>
        <v>6.8235294117647056</v>
      </c>
      <c r="Y39" s="7">
        <f>E39/G39</f>
        <v>6.8000000000000007</v>
      </c>
      <c r="Z39" s="7">
        <f>IFERROR(B39/H39,"ERR.")</f>
        <v>14.181818181818182</v>
      </c>
      <c r="AA39" s="7">
        <f>IFERROR(C39/I39,"ERR.")</f>
        <v>14.473684210526317</v>
      </c>
      <c r="AB39" s="7">
        <f>C39*M39/100</f>
        <v>1.925</v>
      </c>
      <c r="AC39" s="7">
        <f>C39*10/(I39+E39)</f>
        <v>4.3581616481774956</v>
      </c>
      <c r="AD39" s="7">
        <f t="shared" si="1"/>
        <v>4.7557616481774954</v>
      </c>
      <c r="AE39" s="7">
        <f>(C39+I39)/G39</f>
        <v>3.2666666666666666</v>
      </c>
      <c r="AF39" s="7">
        <f>E39/(K39+I39+G39)</f>
        <v>5.4159292035398225</v>
      </c>
      <c r="AG39" s="10">
        <f>(D39+H39+J39)/(B39+F39)</f>
        <v>1.7439613526570046</v>
      </c>
      <c r="AH39" s="12">
        <f>(L39*M39)/100</f>
        <v>0.39759999999999995</v>
      </c>
      <c r="AI39" s="12">
        <f xml:space="preserve"> (AF39 * L39 * M39) / 1000</f>
        <v>0.21533734513274333</v>
      </c>
      <c r="AJ39" s="11">
        <f xml:space="preserve"> (B39 + F39) / M39</f>
        <v>0.29571428571428576</v>
      </c>
      <c r="AK39" s="16">
        <f>(0.1*L39 * E39)/ (100 - E39)</f>
        <v>0.89591752577319594</v>
      </c>
      <c r="AL39" s="11">
        <f t="shared" si="2"/>
        <v>145.5128205128205</v>
      </c>
      <c r="AM39" s="11">
        <f>D39*F39/B39</f>
        <v>1.1376923076923076</v>
      </c>
      <c r="AN39" s="11">
        <f>N39*D39/B39</f>
        <v>506.38461538461542</v>
      </c>
      <c r="AO39" s="11">
        <f>D39*F39*N39/B39</f>
        <v>258.25615384615384</v>
      </c>
      <c r="AP39" s="11">
        <v>4.21</v>
      </c>
      <c r="AQ39" s="11">
        <v>93.1</v>
      </c>
      <c r="AR39" s="11">
        <v>30.9</v>
      </c>
      <c r="AS39" s="11">
        <v>332</v>
      </c>
      <c r="AT39" s="11">
        <v>41.1</v>
      </c>
      <c r="AU39" s="11">
        <v>11.9</v>
      </c>
      <c r="AV39" s="11">
        <v>10.6</v>
      </c>
      <c r="AW39" s="11">
        <v>12.2</v>
      </c>
      <c r="AX39" s="11">
        <v>30</v>
      </c>
      <c r="AY39" s="11">
        <v>32</v>
      </c>
      <c r="AZ39" s="11">
        <v>2.1</v>
      </c>
      <c r="BA39" s="11">
        <v>20.7</v>
      </c>
      <c r="BB39" s="11">
        <v>7.36</v>
      </c>
      <c r="BC39" s="11">
        <v>72.5</v>
      </c>
      <c r="BD39" s="11">
        <v>0.65</v>
      </c>
      <c r="BE39" s="11">
        <v>6.4</v>
      </c>
      <c r="BF39" s="11">
        <v>0</v>
      </c>
      <c r="BG39" s="11">
        <v>0</v>
      </c>
      <c r="BH39" s="11">
        <v>0.04</v>
      </c>
      <c r="BI39" s="11">
        <v>0.4</v>
      </c>
      <c r="BJ39" s="11">
        <v>10.15</v>
      </c>
      <c r="BK39" s="11">
        <v>5</v>
      </c>
      <c r="BL39" s="11">
        <v>258</v>
      </c>
      <c r="BM39" s="11">
        <v>0.28000000000000003</v>
      </c>
      <c r="BN39" s="11">
        <v>137</v>
      </c>
      <c r="BO39" s="11">
        <v>42</v>
      </c>
      <c r="BP39" s="7">
        <f t="shared" si="3"/>
        <v>0.28532608695652173</v>
      </c>
      <c r="BQ39" s="7">
        <f>BA39/BC39</f>
        <v>0.28551724137931034</v>
      </c>
      <c r="BR39" s="7">
        <f>AZ39/BD39</f>
        <v>3.2307692307692308</v>
      </c>
      <c r="BS39" s="7">
        <f>BA39/BE39</f>
        <v>3.2343749999999996</v>
      </c>
      <c r="BT39" s="7">
        <f>BB39/AZ39</f>
        <v>3.5047619047619047</v>
      </c>
      <c r="BU39" s="7">
        <f>BC39/BA39</f>
        <v>3.5024154589371981</v>
      </c>
      <c r="BV39" s="7">
        <f>BB39/BD39</f>
        <v>11.323076923076924</v>
      </c>
      <c r="BW39" s="7">
        <f>BC39/BE39</f>
        <v>11.328125</v>
      </c>
      <c r="BX39" s="7" t="str">
        <f>IFERROR(AZ39/BF39,"ERR.")</f>
        <v>ERR.</v>
      </c>
      <c r="BY39" s="7" t="str">
        <f>IFERROR(BA39/BG39,"ERR.")</f>
        <v>ERR.</v>
      </c>
      <c r="BZ39" s="7">
        <f>BA39*BK39/100</f>
        <v>1.0349999999999999</v>
      </c>
      <c r="CA39" s="7">
        <f>BA39*10/(BG39+BC39)</f>
        <v>2.8551724137931034</v>
      </c>
      <c r="CB39" s="7">
        <f t="shared" si="4"/>
        <v>3.3626724137931032</v>
      </c>
      <c r="CC39" s="7">
        <f>(BA39+BG39)/BE39</f>
        <v>3.2343749999999996</v>
      </c>
      <c r="CD39" s="7">
        <f>BC39/(BI39+BG39+BE39)</f>
        <v>10.661764705882351</v>
      </c>
      <c r="CE39" s="10">
        <f>(BB39+BF39+BH39)/(AZ39+BD39)</f>
        <v>2.6909090909090909</v>
      </c>
      <c r="CF39" s="12">
        <f>(BJ39*BK39)/100</f>
        <v>0.50749999999999995</v>
      </c>
      <c r="CG39" s="11">
        <f xml:space="preserve"> (CD39 * BJ39 * BK39) / 1000</f>
        <v>0.54108455882352935</v>
      </c>
      <c r="CH39" s="11">
        <f xml:space="preserve"> (AZ39 + BD39) / BK39</f>
        <v>0.55000000000000004</v>
      </c>
      <c r="CI39" s="11">
        <f>(0.1*L39 * E39)/ (100 - E39)</f>
        <v>0.89591752577319594</v>
      </c>
      <c r="CJ39" s="11">
        <f t="shared" si="5"/>
        <v>122.85714285714285</v>
      </c>
      <c r="CK39">
        <f t="shared" si="6"/>
        <v>3.5047619047619047</v>
      </c>
      <c r="CL39">
        <f t="shared" si="7"/>
        <v>11.323076923076924</v>
      </c>
      <c r="CM39">
        <f t="shared" si="8"/>
        <v>2.2780952380952382</v>
      </c>
      <c r="CN39">
        <f t="shared" si="9"/>
        <v>3.2307692307692308</v>
      </c>
      <c r="CO39">
        <f t="shared" si="10"/>
        <v>904.2285714285714</v>
      </c>
      <c r="CP39" s="11">
        <f t="shared" si="11"/>
        <v>587.74857142857149</v>
      </c>
      <c r="CR39" s="11">
        <v>32</v>
      </c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10"/>
      <c r="DQ39" s="10"/>
      <c r="DR39" s="10"/>
      <c r="DS39" s="10"/>
      <c r="DT39" s="10"/>
      <c r="DU39" s="12"/>
      <c r="DV39" s="11"/>
      <c r="DW39" s="11"/>
      <c r="DX39" s="11"/>
      <c r="DY39" s="11"/>
    </row>
    <row r="40" spans="1:129">
      <c r="A40" s="26">
        <v>33</v>
      </c>
      <c r="B40" s="11">
        <v>2.63</v>
      </c>
      <c r="C40" s="11">
        <v>23.2</v>
      </c>
      <c r="D40" s="11">
        <v>7.72</v>
      </c>
      <c r="E40" s="11">
        <v>67.900000000000006</v>
      </c>
      <c r="F40" s="11">
        <v>0.94</v>
      </c>
      <c r="G40" s="11">
        <v>8.3000000000000007</v>
      </c>
      <c r="H40" s="11">
        <v>0.03</v>
      </c>
      <c r="I40" s="11">
        <v>0.3</v>
      </c>
      <c r="J40" s="11">
        <v>0.03</v>
      </c>
      <c r="K40" s="11">
        <v>0.3</v>
      </c>
      <c r="L40" s="11">
        <v>11.35</v>
      </c>
      <c r="M40" s="11">
        <v>11</v>
      </c>
      <c r="N40" s="7">
        <v>310</v>
      </c>
      <c r="O40" s="7">
        <v>0.33</v>
      </c>
      <c r="P40" s="7">
        <v>130</v>
      </c>
      <c r="Q40" s="7">
        <v>40.299999999999997</v>
      </c>
      <c r="R40" s="7">
        <f t="shared" si="0"/>
        <v>0.34067357512953367</v>
      </c>
      <c r="S40" s="7">
        <f>C40/E40</f>
        <v>0.3416789396170839</v>
      </c>
      <c r="T40" s="7">
        <f>B40/F40</f>
        <v>2.7978723404255321</v>
      </c>
      <c r="U40" s="7">
        <f>C40/G40</f>
        <v>2.7951807228915659</v>
      </c>
      <c r="V40" s="7">
        <f>D40/B40</f>
        <v>2.9353612167300382</v>
      </c>
      <c r="W40" s="7">
        <f>E40/C40</f>
        <v>2.9267241379310347</v>
      </c>
      <c r="X40" s="7">
        <f>D40/F40</f>
        <v>8.212765957446809</v>
      </c>
      <c r="Y40" s="7">
        <f>E40/G40</f>
        <v>8.1807228915662655</v>
      </c>
      <c r="Z40" s="7">
        <f>IFERROR(B40/H40,"ERR.")</f>
        <v>87.666666666666671</v>
      </c>
      <c r="AA40" s="7">
        <f>IFERROR(C40/I40,"ERR.")</f>
        <v>77.333333333333329</v>
      </c>
      <c r="AB40" s="7">
        <f>C40*M40/100</f>
        <v>2.552</v>
      </c>
      <c r="AC40" s="7">
        <f>C40*10/(I40+E40)</f>
        <v>3.4017595307917885</v>
      </c>
      <c r="AD40" s="7">
        <f t="shared" si="1"/>
        <v>4.6502595307917884</v>
      </c>
      <c r="AE40" s="7">
        <f>(C40+I40)/G40</f>
        <v>2.831325301204819</v>
      </c>
      <c r="AF40" s="7">
        <f>E40/(K40+I40+G40)</f>
        <v>7.6292134831460681</v>
      </c>
      <c r="AG40" s="10">
        <f>(D40+H40+J40)/(B40+F40)</f>
        <v>2.1792717086834736</v>
      </c>
      <c r="AH40" s="12">
        <f>(L40*M40)/100</f>
        <v>1.2484999999999999</v>
      </c>
      <c r="AI40" s="12">
        <f xml:space="preserve"> (AF40 * L40 * M40) / 1000</f>
        <v>0.9525073033707866</v>
      </c>
      <c r="AJ40" s="11">
        <f xml:space="preserve"> (B40 + F40) / M40</f>
        <v>0.32454545454545453</v>
      </c>
      <c r="AK40" s="16">
        <f>(0.1*L40 * E40)/ (100 - E40)</f>
        <v>2.4008255451713403</v>
      </c>
      <c r="AL40" s="11">
        <f t="shared" si="2"/>
        <v>117.87072243346007</v>
      </c>
      <c r="AM40" s="11">
        <f>D40*F40/B40</f>
        <v>2.7592395437262356</v>
      </c>
      <c r="AN40" s="11">
        <f>N40*D40/B40</f>
        <v>909.96197718631174</v>
      </c>
      <c r="AO40" s="11">
        <f>D40*F40*N40/B40</f>
        <v>855.36425855513301</v>
      </c>
      <c r="AP40" s="11">
        <v>4.45</v>
      </c>
      <c r="AQ40" s="11">
        <v>90.6</v>
      </c>
      <c r="AR40" s="11">
        <v>29.2</v>
      </c>
      <c r="AS40" s="11">
        <v>323</v>
      </c>
      <c r="AT40" s="11">
        <v>39.1</v>
      </c>
      <c r="AU40" s="11">
        <v>12</v>
      </c>
      <c r="AV40" s="11">
        <v>10.5</v>
      </c>
      <c r="AW40" s="11">
        <v>11.9</v>
      </c>
      <c r="AX40" s="11">
        <v>28.7</v>
      </c>
      <c r="AY40" s="11">
        <v>33</v>
      </c>
      <c r="AZ40" s="11">
        <v>2.31</v>
      </c>
      <c r="BA40" s="11">
        <v>15.9</v>
      </c>
      <c r="BB40" s="11">
        <v>11.21</v>
      </c>
      <c r="BC40" s="11">
        <v>77</v>
      </c>
      <c r="BD40" s="11">
        <v>1.02</v>
      </c>
      <c r="BE40" s="11">
        <v>7</v>
      </c>
      <c r="BF40" s="11">
        <v>0</v>
      </c>
      <c r="BG40" s="11">
        <v>0</v>
      </c>
      <c r="BH40" s="11">
        <v>0.02</v>
      </c>
      <c r="BI40" s="11">
        <v>0.1</v>
      </c>
      <c r="BJ40" s="11">
        <v>14.56</v>
      </c>
      <c r="BK40" s="11">
        <v>42</v>
      </c>
      <c r="BL40" s="11">
        <v>341</v>
      </c>
      <c r="BM40" s="11">
        <v>0.35</v>
      </c>
      <c r="BN40" s="11">
        <v>141</v>
      </c>
      <c r="BO40" s="11">
        <v>43.3</v>
      </c>
      <c r="BP40" s="7">
        <f t="shared" si="3"/>
        <v>0.20606601248884923</v>
      </c>
      <c r="BQ40" s="7">
        <f>BA40/BC40</f>
        <v>0.20649350649350651</v>
      </c>
      <c r="BR40" s="7">
        <f>AZ40/BD40</f>
        <v>2.2647058823529411</v>
      </c>
      <c r="BS40" s="7">
        <f>BA40/BE40</f>
        <v>2.2714285714285714</v>
      </c>
      <c r="BT40" s="7">
        <f>BB40/AZ40</f>
        <v>4.8528138528138527</v>
      </c>
      <c r="BU40" s="7">
        <f>BC40/BA40</f>
        <v>4.8427672955974845</v>
      </c>
      <c r="BV40" s="7">
        <f>BB40/BD40</f>
        <v>10.990196078431373</v>
      </c>
      <c r="BW40" s="7">
        <f>BC40/BE40</f>
        <v>11</v>
      </c>
      <c r="BX40" s="7" t="str">
        <f>IFERROR(AZ40/BF40,"ERR.")</f>
        <v>ERR.</v>
      </c>
      <c r="BY40" s="7" t="str">
        <f>IFERROR(BA40/BG40,"ERR.")</f>
        <v>ERR.</v>
      </c>
      <c r="BZ40" s="7">
        <f>BA40*BK40/100</f>
        <v>6.6780000000000008</v>
      </c>
      <c r="CA40" s="7">
        <f>BA40*10/(BG40+BC40)</f>
        <v>2.0649350649350651</v>
      </c>
      <c r="CB40" s="7">
        <f t="shared" si="4"/>
        <v>8.1801350649350653</v>
      </c>
      <c r="CC40" s="7">
        <f>(BA40+BG40)/BE40</f>
        <v>2.2714285714285714</v>
      </c>
      <c r="CD40" s="7">
        <f>BC40/(BI40+BG40+BE40)</f>
        <v>10.845070422535212</v>
      </c>
      <c r="CE40" s="10">
        <f>(BB40+BF40+BH40)/(AZ40+BD40)</f>
        <v>3.3723723723723724</v>
      </c>
      <c r="CF40" s="12">
        <f>(BJ40*BK40)/100</f>
        <v>6.1151999999999997</v>
      </c>
      <c r="CG40" s="11">
        <f xml:space="preserve"> (CD40 * BJ40 * BK40) / 1000</f>
        <v>6.6319774647887337</v>
      </c>
      <c r="CH40" s="11">
        <f xml:space="preserve"> (AZ40 + BD40) / BK40</f>
        <v>7.9285714285714293E-2</v>
      </c>
      <c r="CI40" s="11">
        <f>(0.1*L40 * E40)/ (100 - E40)</f>
        <v>2.4008255451713403</v>
      </c>
      <c r="CJ40" s="11">
        <f t="shared" si="5"/>
        <v>147.61904761904762</v>
      </c>
      <c r="CK40">
        <f t="shared" si="6"/>
        <v>4.8528138528138527</v>
      </c>
      <c r="CL40">
        <f t="shared" si="7"/>
        <v>10.990196078431373</v>
      </c>
      <c r="CM40">
        <f t="shared" si="8"/>
        <v>4.9498701298701304</v>
      </c>
      <c r="CN40">
        <f t="shared" si="9"/>
        <v>2.2647058823529411</v>
      </c>
      <c r="CO40">
        <f t="shared" si="10"/>
        <v>1654.8095238095239</v>
      </c>
      <c r="CP40" s="11">
        <f t="shared" si="11"/>
        <v>1687.9057142857143</v>
      </c>
      <c r="CR40" s="11">
        <v>33</v>
      </c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10"/>
      <c r="DQ40" s="10"/>
      <c r="DR40" s="10"/>
      <c r="DS40" s="10"/>
      <c r="DT40" s="10"/>
      <c r="DU40" s="12"/>
      <c r="DV40" s="11"/>
      <c r="DW40" s="11"/>
      <c r="DX40" s="11"/>
      <c r="DY40" s="11"/>
    </row>
    <row r="41" spans="1:129">
      <c r="A41" s="26">
        <v>34</v>
      </c>
      <c r="B41" s="11">
        <v>2.0699999999999998</v>
      </c>
      <c r="C41" s="11">
        <v>19.3</v>
      </c>
      <c r="D41" s="11">
        <v>7.46</v>
      </c>
      <c r="E41" s="11">
        <v>69.599999999999994</v>
      </c>
      <c r="F41" s="11">
        <v>1.1299999999999999</v>
      </c>
      <c r="G41" s="11">
        <v>10.6</v>
      </c>
      <c r="H41" s="11">
        <v>0.01</v>
      </c>
      <c r="I41" s="11">
        <v>0.1</v>
      </c>
      <c r="J41" s="11">
        <v>0.04</v>
      </c>
      <c r="K41" s="11">
        <v>0.4</v>
      </c>
      <c r="L41" s="11">
        <v>10.71</v>
      </c>
      <c r="M41" s="11">
        <v>40</v>
      </c>
      <c r="N41" s="7">
        <v>386</v>
      </c>
      <c r="O41" s="7">
        <v>0.35</v>
      </c>
      <c r="P41" s="7">
        <v>112</v>
      </c>
      <c r="Q41" s="7">
        <v>36.1</v>
      </c>
      <c r="R41" s="7">
        <f t="shared" si="0"/>
        <v>0.27747989276139406</v>
      </c>
      <c r="S41" s="7">
        <f>C41/E41</f>
        <v>0.27729885057471265</v>
      </c>
      <c r="T41" s="7">
        <f>B41/F41</f>
        <v>1.831858407079646</v>
      </c>
      <c r="U41" s="7">
        <f>C41/G41</f>
        <v>1.8207547169811322</v>
      </c>
      <c r="V41" s="7">
        <f>D41/B41</f>
        <v>3.6038647342995174</v>
      </c>
      <c r="W41" s="7">
        <f>E41/C41</f>
        <v>3.6062176165803104</v>
      </c>
      <c r="X41" s="7">
        <f>D41/F41</f>
        <v>6.6017699115044257</v>
      </c>
      <c r="Y41" s="7">
        <f>E41/G41</f>
        <v>6.566037735849056</v>
      </c>
      <c r="Z41" s="7">
        <f>IFERROR(B41/H41,"ERR.")</f>
        <v>206.99999999999997</v>
      </c>
      <c r="AA41" s="7">
        <f>IFERROR(C41/I41,"ERR.")</f>
        <v>193</v>
      </c>
      <c r="AB41" s="7">
        <f>C41*M41/100</f>
        <v>7.72</v>
      </c>
      <c r="AC41" s="7">
        <f>C41*10/(I41+E41)</f>
        <v>2.7690100430416074</v>
      </c>
      <c r="AD41" s="7">
        <f t="shared" si="1"/>
        <v>7.0530100430416081</v>
      </c>
      <c r="AE41" s="7">
        <f>(C41+I41)/G41</f>
        <v>1.8301886792452833</v>
      </c>
      <c r="AF41" s="7">
        <f>E41/(K41+I41+G41)</f>
        <v>6.2702702702702702</v>
      </c>
      <c r="AG41" s="10">
        <f>(D41+H41+J41)/(B41+F41)</f>
        <v>2.3468750000000003</v>
      </c>
      <c r="AH41" s="12">
        <f>(L41*M41)/100</f>
        <v>4.2840000000000007</v>
      </c>
      <c r="AI41" s="12">
        <f xml:space="preserve"> (AF41 * L41 * M41) / 1000</f>
        <v>2.6861837837837839</v>
      </c>
      <c r="AJ41" s="11">
        <f xml:space="preserve"> (B41 + F41) / M41</f>
        <v>7.9999999999999988E-2</v>
      </c>
      <c r="AK41" s="16">
        <f>(0.1*L41 * E41)/ (100 - E41)</f>
        <v>2.4520263157894733</v>
      </c>
      <c r="AL41" s="11">
        <f t="shared" si="2"/>
        <v>186.47342995169083</v>
      </c>
      <c r="AM41" s="11">
        <f>D41*F41/B41</f>
        <v>4.0723671497584535</v>
      </c>
      <c r="AN41" s="11">
        <f>N41*D41/B41</f>
        <v>1391.0917874396137</v>
      </c>
      <c r="AO41" s="11">
        <f>D41*F41*N41/B41</f>
        <v>1571.9337198067631</v>
      </c>
      <c r="AP41" s="11">
        <v>4.87</v>
      </c>
      <c r="AQ41" s="11">
        <v>74.099999999999994</v>
      </c>
      <c r="AR41" s="11">
        <v>23</v>
      </c>
      <c r="AS41" s="11">
        <v>310</v>
      </c>
      <c r="AT41" s="11">
        <v>41.7</v>
      </c>
      <c r="AU41" s="11">
        <v>15.9</v>
      </c>
      <c r="AV41" s="11">
        <v>9.1</v>
      </c>
      <c r="AW41" s="11">
        <v>9.8000000000000007</v>
      </c>
      <c r="AX41" s="11">
        <v>17.899999999999999</v>
      </c>
      <c r="AY41" s="11">
        <v>34</v>
      </c>
      <c r="AZ41" s="11">
        <v>1.51</v>
      </c>
      <c r="BA41" s="11">
        <v>10.3</v>
      </c>
      <c r="BB41" s="11">
        <v>12.08</v>
      </c>
      <c r="BC41" s="11">
        <v>82.1</v>
      </c>
      <c r="BD41" s="11">
        <v>0.98</v>
      </c>
      <c r="BE41" s="11">
        <v>6.7</v>
      </c>
      <c r="BF41" s="11">
        <v>0.02</v>
      </c>
      <c r="BG41" s="11">
        <v>0.1</v>
      </c>
      <c r="BH41" s="11">
        <v>0.01</v>
      </c>
      <c r="BI41" s="11">
        <v>0.1</v>
      </c>
      <c r="BJ41" s="11">
        <v>14.7</v>
      </c>
      <c r="BK41" s="11">
        <v>6</v>
      </c>
      <c r="BL41" s="11">
        <v>312</v>
      </c>
      <c r="BM41" s="11">
        <v>0.35</v>
      </c>
      <c r="BN41" s="11">
        <v>144</v>
      </c>
      <c r="BO41" s="11">
        <v>42.6</v>
      </c>
      <c r="BP41" s="7">
        <f t="shared" si="3"/>
        <v>0.125</v>
      </c>
      <c r="BQ41" s="7">
        <f>BA41/BC41</f>
        <v>0.12545676004872108</v>
      </c>
      <c r="BR41" s="7">
        <f>AZ41/BD41</f>
        <v>1.5408163265306123</v>
      </c>
      <c r="BS41" s="7">
        <f>BA41/BE41</f>
        <v>1.5373134328358209</v>
      </c>
      <c r="BT41" s="7">
        <f>BB41/AZ41</f>
        <v>8</v>
      </c>
      <c r="BU41" s="7">
        <f>BC41/BA41</f>
        <v>7.9708737864077657</v>
      </c>
      <c r="BV41" s="7">
        <f>BB41/BD41</f>
        <v>12.326530612244898</v>
      </c>
      <c r="BW41" s="7">
        <f>BC41/BE41</f>
        <v>12.253731343283581</v>
      </c>
      <c r="BX41" s="7">
        <f>IFERROR(AZ41/BF41,"ERR.")</f>
        <v>75.5</v>
      </c>
      <c r="BY41" s="7">
        <f>IFERROR(BA41/BG41,"ERR.")</f>
        <v>103</v>
      </c>
      <c r="BZ41" s="7">
        <f>BA41*BK41/100</f>
        <v>0.61799999999999999</v>
      </c>
      <c r="CA41" s="7">
        <f>BA41*10/(BG41+BC41)</f>
        <v>1.2530413625304138</v>
      </c>
      <c r="CB41" s="7">
        <f t="shared" si="4"/>
        <v>2.1350413625304139</v>
      </c>
      <c r="CC41" s="7">
        <f>(BA41+BG41)/BE41</f>
        <v>1.5522388059701493</v>
      </c>
      <c r="CD41" s="7">
        <f>BC41/(BI41+BG41+BE41)</f>
        <v>11.89855072463768</v>
      </c>
      <c r="CE41" s="10">
        <f>(BB41+BF41+BH41)/(AZ41+BD41)</f>
        <v>4.8634538152610434</v>
      </c>
      <c r="CF41" s="12">
        <f>(BJ41*BK41)/100</f>
        <v>0.8819999999999999</v>
      </c>
      <c r="CG41" s="11">
        <f xml:space="preserve"> (CD41 * BJ41 * BK41) / 1000</f>
        <v>1.0494521739130431</v>
      </c>
      <c r="CH41" s="11">
        <f xml:space="preserve"> (AZ41 + BD41) / BK41</f>
        <v>0.41500000000000004</v>
      </c>
      <c r="CI41" s="11">
        <f>(0.1*L41 * E41)/ (100 - E41)</f>
        <v>2.4520263157894733</v>
      </c>
      <c r="CJ41" s="11">
        <f t="shared" si="5"/>
        <v>206.6225165562914</v>
      </c>
      <c r="CK41">
        <f t="shared" si="6"/>
        <v>8</v>
      </c>
      <c r="CL41">
        <f t="shared" si="7"/>
        <v>12.326530612244898</v>
      </c>
      <c r="CM41">
        <f t="shared" si="8"/>
        <v>7.84</v>
      </c>
      <c r="CN41">
        <f t="shared" si="9"/>
        <v>1.5408163265306123</v>
      </c>
      <c r="CO41">
        <f t="shared" si="10"/>
        <v>2496</v>
      </c>
      <c r="CP41" s="11">
        <f t="shared" si="11"/>
        <v>2446.08</v>
      </c>
      <c r="CR41" s="11">
        <v>34</v>
      </c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10"/>
      <c r="DQ41" s="10"/>
      <c r="DR41" s="10"/>
      <c r="DS41" s="10"/>
      <c r="DT41" s="10"/>
      <c r="DU41" s="12"/>
      <c r="DV41" s="11"/>
      <c r="DW41" s="11"/>
      <c r="DX41" s="11"/>
      <c r="DY41" s="11"/>
    </row>
    <row r="42" spans="1:129">
      <c r="A42" s="26">
        <v>35</v>
      </c>
      <c r="B42" s="11">
        <v>1.98</v>
      </c>
      <c r="C42" s="11">
        <v>18.2</v>
      </c>
      <c r="D42" s="11">
        <v>8.09</v>
      </c>
      <c r="E42" s="11">
        <v>74.2</v>
      </c>
      <c r="F42" s="11">
        <v>0.72</v>
      </c>
      <c r="G42" s="11">
        <v>6.6</v>
      </c>
      <c r="H42" s="11">
        <v>0.06</v>
      </c>
      <c r="I42" s="11">
        <v>0.6</v>
      </c>
      <c r="J42" s="11">
        <v>0.04</v>
      </c>
      <c r="K42" s="11">
        <v>0.4</v>
      </c>
      <c r="L42" s="11">
        <v>10.89</v>
      </c>
      <c r="M42" s="11">
        <v>35</v>
      </c>
      <c r="N42" s="7">
        <v>192</v>
      </c>
      <c r="O42" s="7">
        <v>0.2</v>
      </c>
      <c r="P42" s="7">
        <v>141</v>
      </c>
      <c r="Q42" s="7">
        <v>43.8</v>
      </c>
      <c r="R42" s="7">
        <f t="shared" si="0"/>
        <v>0.24474660074165636</v>
      </c>
      <c r="S42" s="7">
        <f>C42/E42</f>
        <v>0.2452830188679245</v>
      </c>
      <c r="T42" s="7">
        <f>B42/F42</f>
        <v>2.75</v>
      </c>
      <c r="U42" s="7">
        <f>C42/G42</f>
        <v>2.7575757575757578</v>
      </c>
      <c r="V42" s="7">
        <f>D42/B42</f>
        <v>4.0858585858585856</v>
      </c>
      <c r="W42" s="7">
        <f>E42/C42</f>
        <v>4.0769230769230775</v>
      </c>
      <c r="X42" s="7">
        <f>D42/F42</f>
        <v>11.236111111111111</v>
      </c>
      <c r="Y42" s="7">
        <f>E42/G42</f>
        <v>11.242424242424244</v>
      </c>
      <c r="Z42" s="7">
        <f>IFERROR(B42/H42,"ERR.")</f>
        <v>33</v>
      </c>
      <c r="AA42" s="7">
        <f>IFERROR(C42/I42,"ERR.")</f>
        <v>30.333333333333332</v>
      </c>
      <c r="AB42" s="7">
        <f>C42*M42/100</f>
        <v>6.37</v>
      </c>
      <c r="AC42" s="7">
        <f>C42*10/(I42+E42)</f>
        <v>2.4331550802139037</v>
      </c>
      <c r="AD42" s="7">
        <f t="shared" si="1"/>
        <v>6.2446550802139047</v>
      </c>
      <c r="AE42" s="7">
        <f>(C42+I42)/G42</f>
        <v>2.8484848484848486</v>
      </c>
      <c r="AF42" s="7">
        <f>E42/(K42+I42+G42)</f>
        <v>9.7631578947368425</v>
      </c>
      <c r="AG42" s="10">
        <f>(D42+H42+J42)/(B42+F42)</f>
        <v>3.0333333333333328</v>
      </c>
      <c r="AH42" s="12">
        <f>(L42*M42)/100</f>
        <v>3.8115000000000006</v>
      </c>
      <c r="AI42" s="12">
        <f xml:space="preserve"> (AF42 * L42 * M42) / 1000</f>
        <v>3.7212276315789476</v>
      </c>
      <c r="AJ42" s="11">
        <f xml:space="preserve"> (B42 + F42) / M42</f>
        <v>7.7142857142857152E-2</v>
      </c>
      <c r="AK42" s="16">
        <f>(0.1*L42 * E42)/ (100 - E42)</f>
        <v>3.1319302325581408</v>
      </c>
      <c r="AL42" s="11">
        <f t="shared" si="2"/>
        <v>96.969696969696969</v>
      </c>
      <c r="AM42" s="11">
        <f>D42*F42/B42</f>
        <v>2.9418181818181819</v>
      </c>
      <c r="AN42" s="11">
        <f>N42*D42/B42</f>
        <v>784.4848484848485</v>
      </c>
      <c r="AO42" s="11">
        <f>D42*F42*N42/B42</f>
        <v>564.82909090909084</v>
      </c>
      <c r="AP42" s="11">
        <v>5.0199999999999996</v>
      </c>
      <c r="AQ42" s="11">
        <v>87.3</v>
      </c>
      <c r="AR42" s="11">
        <v>28.1</v>
      </c>
      <c r="AS42" s="11">
        <v>322</v>
      </c>
      <c r="AT42" s="11">
        <v>46</v>
      </c>
      <c r="AU42" s="11">
        <v>14.4</v>
      </c>
      <c r="AV42" s="11">
        <v>10.5</v>
      </c>
      <c r="AW42" s="11">
        <v>12.2</v>
      </c>
      <c r="AX42" s="11">
        <v>29.3</v>
      </c>
      <c r="AY42" s="11">
        <v>35</v>
      </c>
      <c r="AZ42" s="11">
        <v>1.4</v>
      </c>
      <c r="BA42" s="11">
        <v>13.3</v>
      </c>
      <c r="BB42" s="11">
        <v>8.33</v>
      </c>
      <c r="BC42" s="11">
        <v>79.400000000000006</v>
      </c>
      <c r="BD42" s="11">
        <v>0.75</v>
      </c>
      <c r="BE42" s="11">
        <v>7.1</v>
      </c>
      <c r="BF42" s="11">
        <v>0</v>
      </c>
      <c r="BG42" s="11">
        <v>0</v>
      </c>
      <c r="BH42" s="11">
        <v>0.02</v>
      </c>
      <c r="BI42" s="11">
        <v>0.2</v>
      </c>
      <c r="BJ42" s="11">
        <v>10.5</v>
      </c>
      <c r="BK42" s="11">
        <v>10</v>
      </c>
      <c r="BL42" s="11">
        <v>201</v>
      </c>
      <c r="BM42" s="11">
        <v>0.23</v>
      </c>
      <c r="BN42" s="11">
        <v>148</v>
      </c>
      <c r="BO42" s="11">
        <v>46</v>
      </c>
      <c r="BP42" s="7">
        <f t="shared" si="3"/>
        <v>0.16806722689075629</v>
      </c>
      <c r="BQ42" s="7">
        <f>BA42/BC42</f>
        <v>0.16750629722921914</v>
      </c>
      <c r="BR42" s="7">
        <f>AZ42/BD42</f>
        <v>1.8666666666666665</v>
      </c>
      <c r="BS42" s="7">
        <f>BA42/BE42</f>
        <v>1.8732394366197185</v>
      </c>
      <c r="BT42" s="7">
        <f>BB42/AZ42</f>
        <v>5.95</v>
      </c>
      <c r="BU42" s="7">
        <f>BC42/BA42</f>
        <v>5.969924812030075</v>
      </c>
      <c r="BV42" s="7">
        <f>BB42/BD42</f>
        <v>11.106666666666667</v>
      </c>
      <c r="BW42" s="7">
        <f>BC42/BE42</f>
        <v>11.183098591549298</v>
      </c>
      <c r="BX42" s="7" t="str">
        <f>IFERROR(AZ42/BF42,"ERR.")</f>
        <v>ERR.</v>
      </c>
      <c r="BY42" s="7" t="str">
        <f>IFERROR(BA42/BG42,"ERR.")</f>
        <v>ERR.</v>
      </c>
      <c r="BZ42" s="7">
        <f>BA42*BK42/100</f>
        <v>1.33</v>
      </c>
      <c r="CA42" s="7">
        <f>BA42*10/(BG42+BC42)</f>
        <v>1.6750629722921913</v>
      </c>
      <c r="CB42" s="7">
        <f t="shared" si="4"/>
        <v>2.7250629722921911</v>
      </c>
      <c r="CC42" s="7">
        <f>(BA42+BG42)/BE42</f>
        <v>1.8732394366197185</v>
      </c>
      <c r="CD42" s="7">
        <f>BC42/(BI42+BG42+BE42)</f>
        <v>10.876712328767125</v>
      </c>
      <c r="CE42" s="10">
        <f>(BB42+BF42+BH42)/(AZ42+BD42)</f>
        <v>3.8837209302325579</v>
      </c>
      <c r="CF42" s="12">
        <f>(BJ42*BK42)/100</f>
        <v>1.05</v>
      </c>
      <c r="CG42" s="11">
        <f xml:space="preserve"> (CD42 * BJ42 * BK42) / 1000</f>
        <v>1.1420547945205481</v>
      </c>
      <c r="CH42" s="11">
        <f xml:space="preserve"> (AZ42 + BD42) / BK42</f>
        <v>0.215</v>
      </c>
      <c r="CI42" s="11">
        <f>(0.1*L42 * E42)/ (100 - E42)</f>
        <v>3.1319302325581408</v>
      </c>
      <c r="CJ42" s="11">
        <f t="shared" si="5"/>
        <v>143.57142857142858</v>
      </c>
      <c r="CK42">
        <f t="shared" si="6"/>
        <v>5.95</v>
      </c>
      <c r="CL42">
        <f t="shared" si="7"/>
        <v>11.106666666666667</v>
      </c>
      <c r="CM42">
        <f t="shared" si="8"/>
        <v>4.4625000000000004</v>
      </c>
      <c r="CN42">
        <f t="shared" si="9"/>
        <v>1.8666666666666665</v>
      </c>
      <c r="CO42">
        <f t="shared" si="10"/>
        <v>1195.95</v>
      </c>
      <c r="CP42" s="11">
        <f t="shared" si="11"/>
        <v>896.9625000000002</v>
      </c>
      <c r="CR42" s="11">
        <v>35</v>
      </c>
      <c r="CS42" s="11">
        <v>2.21</v>
      </c>
      <c r="CT42" s="11">
        <v>24</v>
      </c>
      <c r="CU42" s="11">
        <v>6.45</v>
      </c>
      <c r="CV42" s="11">
        <v>70.099999999999994</v>
      </c>
      <c r="CW42" s="11">
        <v>0.4</v>
      </c>
      <c r="CX42" s="11">
        <v>4.4000000000000004</v>
      </c>
      <c r="CY42" s="11">
        <v>0.11</v>
      </c>
      <c r="CZ42" s="11">
        <v>1.3</v>
      </c>
      <c r="DA42" s="11">
        <v>0.02</v>
      </c>
      <c r="DB42" s="11">
        <v>0.2</v>
      </c>
      <c r="DC42" s="11">
        <v>9.19</v>
      </c>
      <c r="DD42" s="11">
        <v>5</v>
      </c>
      <c r="DE42" s="7">
        <f t="shared" ref="DE15:DE42" si="49">CS42/CU42</f>
        <v>0.34263565891472869</v>
      </c>
      <c r="DF42" s="7">
        <f t="shared" ref="DF15:DF42" si="50">CT42/CV42</f>
        <v>0.34236804564907281</v>
      </c>
      <c r="DG42" s="7">
        <f t="shared" ref="DG15:DG42" si="51">CS42/CW42</f>
        <v>5.5249999999999995</v>
      </c>
      <c r="DH42" s="7">
        <f t="shared" ref="DH15:DH42" si="52">CT42/CX42</f>
        <v>5.4545454545454541</v>
      </c>
      <c r="DI42" s="7">
        <f t="shared" ref="DI15:DI42" si="53">CU42/CS42</f>
        <v>2.9185520361990953</v>
      </c>
      <c r="DJ42" s="7">
        <f t="shared" ref="DJ15:DJ42" si="54">CV42/CT42</f>
        <v>2.9208333333333329</v>
      </c>
      <c r="DK42" s="7">
        <f t="shared" ref="DK15:DK42" si="55">CU42/CW42</f>
        <v>16.125</v>
      </c>
      <c r="DL42" s="7">
        <f t="shared" ref="DL15:DL42" si="56">CV42/CX42</f>
        <v>15.93181818181818</v>
      </c>
      <c r="DM42" s="7">
        <f t="shared" ref="DM15:DM42" si="57">IFERROR(CS42/CY42,"ERR.")</f>
        <v>20.09090909090909</v>
      </c>
      <c r="DN42" s="7">
        <f t="shared" ref="DN15:DN42" si="58">IFERROR(CT42/CZ42,"ERR.")</f>
        <v>18.46153846153846</v>
      </c>
      <c r="DO42" s="7">
        <f t="shared" ref="DO15:DO42" si="59">CT42*DD42/100</f>
        <v>1.2</v>
      </c>
      <c r="DP42" s="7">
        <f t="shared" ref="DP15:DP42" si="60">CT42*10/(CZ42+CV42)</f>
        <v>3.3613445378151265</v>
      </c>
      <c r="DQ42" s="7">
        <f t="shared" ref="DQ15:DQ42" si="61">DU42+DP42</f>
        <v>3.8208445378151263</v>
      </c>
      <c r="DR42" s="7">
        <f t="shared" ref="DR15:DR42" si="62">(CT42+CZ42)/CX42</f>
        <v>5.75</v>
      </c>
      <c r="DS42" s="7">
        <f t="shared" ref="DS15:DS42" si="63">CV42/(DB42+CZ42+CX42)</f>
        <v>11.881355932203387</v>
      </c>
      <c r="DT42" s="10">
        <f t="shared" ref="DT15:DT42" si="64">(CU42+CY42+DA42)/(CS42+CW42)</f>
        <v>2.5210727969348659</v>
      </c>
      <c r="DU42" s="12">
        <f t="shared" ref="DU15:DU42" si="65">(DC42*DD42)/100</f>
        <v>0.45949999999999996</v>
      </c>
      <c r="DV42" s="11">
        <f t="shared" ref="DV42" si="66" xml:space="preserve"> (DS42 * DC42 * DD42) / 1000</f>
        <v>0.54594830508474568</v>
      </c>
      <c r="DW42" s="11"/>
      <c r="DX42" s="11"/>
      <c r="DY42" s="11">
        <f>(0.1*DC42 * CV42)/ (100 - CV42)</f>
        <v>2.1545785953177252</v>
      </c>
    </row>
    <row r="43" spans="1:129">
      <c r="A43" s="26">
        <v>36</v>
      </c>
      <c r="B43" s="11">
        <v>2.31</v>
      </c>
      <c r="C43" s="11">
        <v>24.9</v>
      </c>
      <c r="D43" s="11">
        <v>6.24</v>
      </c>
      <c r="E43" s="11">
        <v>67.400000000000006</v>
      </c>
      <c r="F43" s="11">
        <v>0.48</v>
      </c>
      <c r="G43" s="11">
        <v>5.2</v>
      </c>
      <c r="H43" s="11">
        <v>0.19</v>
      </c>
      <c r="I43" s="11">
        <v>2.1</v>
      </c>
      <c r="J43" s="11">
        <v>0.04</v>
      </c>
      <c r="K43" s="11">
        <v>0.4</v>
      </c>
      <c r="L43" s="11">
        <v>9.26</v>
      </c>
      <c r="M43" s="11">
        <v>11</v>
      </c>
      <c r="N43" s="7">
        <v>270</v>
      </c>
      <c r="O43" s="7">
        <v>0.28000000000000003</v>
      </c>
      <c r="P43" s="7">
        <v>152</v>
      </c>
      <c r="Q43" s="7">
        <v>45.9</v>
      </c>
      <c r="R43" s="7">
        <f t="shared" si="0"/>
        <v>0.37019230769230771</v>
      </c>
      <c r="S43" s="7">
        <f>C43/E43</f>
        <v>0.36943620178041536</v>
      </c>
      <c r="T43" s="7">
        <f>B43/F43</f>
        <v>4.8125</v>
      </c>
      <c r="U43" s="7">
        <f>C43/G43</f>
        <v>4.7884615384615383</v>
      </c>
      <c r="V43" s="7">
        <f>D43/B43</f>
        <v>2.7012987012987013</v>
      </c>
      <c r="W43" s="7">
        <f>E43/C43</f>
        <v>2.7068273092369481</v>
      </c>
      <c r="X43" s="7">
        <f>D43/F43</f>
        <v>13.000000000000002</v>
      </c>
      <c r="Y43" s="7">
        <f>E43/G43</f>
        <v>12.961538461538462</v>
      </c>
      <c r="Z43" s="7">
        <f>IFERROR(B43/H43,"ERR.")</f>
        <v>12.157894736842106</v>
      </c>
      <c r="AA43" s="7">
        <f>IFERROR(C43/I43,"ERR.")</f>
        <v>11.857142857142856</v>
      </c>
      <c r="AB43" s="7">
        <f>C43*M43/100</f>
        <v>2.7389999999999999</v>
      </c>
      <c r="AC43" s="7">
        <f>C43*10/(I43+E43)</f>
        <v>3.5827338129496402</v>
      </c>
      <c r="AD43" s="7">
        <f t="shared" si="1"/>
        <v>4.6013338129496404</v>
      </c>
      <c r="AE43" s="7">
        <f>(C43+I43)/G43</f>
        <v>5.1923076923076925</v>
      </c>
      <c r="AF43" s="7">
        <f>E43/(K43+I43+G43)</f>
        <v>8.7532467532467546</v>
      </c>
      <c r="AG43" s="10">
        <f>(D43+H43+J43)/(B43+F43)</f>
        <v>2.3189964157706093</v>
      </c>
      <c r="AH43" s="12">
        <f>(L43*M43)/100</f>
        <v>1.0185999999999999</v>
      </c>
      <c r="AI43" s="12">
        <f xml:space="preserve"> (AF43 * L43 * M43) / 1000</f>
        <v>0.89160571428571433</v>
      </c>
      <c r="AJ43" s="11">
        <f xml:space="preserve"> (B43 + F43) / M43</f>
        <v>0.25363636363636366</v>
      </c>
      <c r="AK43" s="16">
        <f>(0.1*L43 * E43)/ (100 - E43)</f>
        <v>1.9144907975460128</v>
      </c>
      <c r="AL43" s="11">
        <f t="shared" si="2"/>
        <v>116.88311688311688</v>
      </c>
      <c r="AM43" s="11">
        <f>D43*F43/B43</f>
        <v>1.2966233766233766</v>
      </c>
      <c r="AN43" s="11">
        <f>N43*D43/B43</f>
        <v>729.35064935064929</v>
      </c>
      <c r="AO43" s="11">
        <f>D43*F43*N43/B43</f>
        <v>350.08831168831171</v>
      </c>
      <c r="AP43" s="11">
        <v>5.31</v>
      </c>
      <c r="AQ43" s="11">
        <v>86.4</v>
      </c>
      <c r="AR43" s="11">
        <v>28.6</v>
      </c>
      <c r="AS43" s="11">
        <v>331</v>
      </c>
      <c r="AT43" s="11">
        <v>37.4</v>
      </c>
      <c r="AU43" s="11">
        <v>11.8</v>
      </c>
      <c r="AV43" s="11">
        <v>10.4</v>
      </c>
      <c r="AW43" s="11">
        <v>12.5</v>
      </c>
      <c r="AX43" s="11">
        <v>28.6</v>
      </c>
      <c r="AY43" s="11">
        <v>36</v>
      </c>
      <c r="AZ43" s="11">
        <v>3.03</v>
      </c>
      <c r="BA43" s="11">
        <v>17.899999999999999</v>
      </c>
      <c r="BB43" s="11">
        <v>12.86</v>
      </c>
      <c r="BC43" s="11">
        <v>76.099999999999994</v>
      </c>
      <c r="BD43" s="11">
        <v>0.98</v>
      </c>
      <c r="BE43" s="11">
        <v>5.8</v>
      </c>
      <c r="BF43" s="11">
        <v>0</v>
      </c>
      <c r="BG43" s="11">
        <v>0</v>
      </c>
      <c r="BH43" s="11">
        <v>0.04</v>
      </c>
      <c r="BI43" s="11">
        <v>0.2</v>
      </c>
      <c r="BJ43" s="11">
        <v>16.91</v>
      </c>
      <c r="BK43" s="11">
        <v>30</v>
      </c>
      <c r="BL43" s="11">
        <v>325</v>
      </c>
      <c r="BM43" s="11">
        <v>0.32</v>
      </c>
      <c r="BN43" s="11">
        <v>143</v>
      </c>
      <c r="BO43" s="11">
        <v>42</v>
      </c>
      <c r="BP43" s="7">
        <f t="shared" si="3"/>
        <v>0.23561430793157076</v>
      </c>
      <c r="BQ43" s="7">
        <f>BA43/BC43</f>
        <v>0.23521681997371879</v>
      </c>
      <c r="BR43" s="7">
        <f>AZ43/BD43</f>
        <v>3.0918367346938775</v>
      </c>
      <c r="BS43" s="7">
        <f>BA43/BE43</f>
        <v>3.0862068965517242</v>
      </c>
      <c r="BT43" s="7">
        <f>BB43/AZ43</f>
        <v>4.2442244224422447</v>
      </c>
      <c r="BU43" s="7">
        <f>BC43/BA43</f>
        <v>4.2513966480446932</v>
      </c>
      <c r="BV43" s="7">
        <f>BB43/BD43</f>
        <v>13.122448979591836</v>
      </c>
      <c r="BW43" s="7">
        <f>BC43/BE43</f>
        <v>13.120689655172413</v>
      </c>
      <c r="BX43" s="7" t="str">
        <f>IFERROR(AZ43/BF43,"ERR.")</f>
        <v>ERR.</v>
      </c>
      <c r="BY43" s="7" t="str">
        <f>IFERROR(BA43/BG43,"ERR.")</f>
        <v>ERR.</v>
      </c>
      <c r="BZ43" s="7">
        <f>BA43*BK43/100</f>
        <v>5.37</v>
      </c>
      <c r="CA43" s="7">
        <f>BA43*10/(BG43+BC43)</f>
        <v>2.3521681997371879</v>
      </c>
      <c r="CB43" s="7">
        <f t="shared" si="4"/>
        <v>7.4251681997371879</v>
      </c>
      <c r="CC43" s="7">
        <f>(BA43+BG43)/BE43</f>
        <v>3.0862068965517242</v>
      </c>
      <c r="CD43" s="7">
        <f>BC43/(BI43+BG43+BE43)</f>
        <v>12.683333333333332</v>
      </c>
      <c r="CE43" s="10">
        <f>(BB43+BF43+BH43)/(AZ43+BD43)</f>
        <v>3.2169576059850371</v>
      </c>
      <c r="CF43" s="12">
        <f>(BJ43*BK43)/100</f>
        <v>5.0730000000000004</v>
      </c>
      <c r="CG43" s="11">
        <f xml:space="preserve"> (CD43 * BJ43 * BK43) / 1000</f>
        <v>6.4342549999999994</v>
      </c>
      <c r="CH43" s="11">
        <f xml:space="preserve"> (AZ43 + BD43) / BK43</f>
        <v>0.13366666666666666</v>
      </c>
      <c r="CI43" s="11">
        <f>(0.1*L43 * E43)/ (100 - E43)</f>
        <v>1.9144907975460128</v>
      </c>
      <c r="CJ43" s="11">
        <f t="shared" si="5"/>
        <v>107.26072607260727</v>
      </c>
      <c r="CK43">
        <f t="shared" si="6"/>
        <v>4.2442244224422447</v>
      </c>
      <c r="CL43">
        <f t="shared" si="7"/>
        <v>13.122448979591836</v>
      </c>
      <c r="CM43">
        <f t="shared" si="8"/>
        <v>4.1593399339933992</v>
      </c>
      <c r="CN43">
        <f t="shared" si="9"/>
        <v>3.0918367346938775</v>
      </c>
      <c r="CO43">
        <f t="shared" si="10"/>
        <v>1379.3729372937296</v>
      </c>
      <c r="CP43" s="11">
        <f t="shared" si="11"/>
        <v>1351.7854785478546</v>
      </c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</row>
    <row r="44" spans="1:129">
      <c r="A44" s="26">
        <v>37</v>
      </c>
      <c r="B44" s="11">
        <v>1.71</v>
      </c>
      <c r="C44" s="11">
        <v>19</v>
      </c>
      <c r="D44" s="11">
        <v>6.6</v>
      </c>
      <c r="E44" s="11">
        <v>73.5</v>
      </c>
      <c r="F44" s="11">
        <v>0.54</v>
      </c>
      <c r="G44" s="11">
        <v>6</v>
      </c>
      <c r="H44" s="11">
        <v>0.13</v>
      </c>
      <c r="I44" s="11">
        <v>1.4</v>
      </c>
      <c r="J44" s="11">
        <v>0.01</v>
      </c>
      <c r="K44" s="11">
        <v>0.1</v>
      </c>
      <c r="L44" s="11">
        <v>8.99</v>
      </c>
      <c r="M44" s="11">
        <v>5</v>
      </c>
      <c r="N44" s="7">
        <v>227</v>
      </c>
      <c r="O44" s="7">
        <v>0.23</v>
      </c>
      <c r="P44" s="7">
        <v>128</v>
      </c>
      <c r="Q44" s="7">
        <v>40.299999999999997</v>
      </c>
      <c r="R44" s="7">
        <f t="shared" si="0"/>
        <v>0.25909090909090909</v>
      </c>
      <c r="S44" s="7">
        <f>C44/E44</f>
        <v>0.25850340136054423</v>
      </c>
      <c r="T44" s="7">
        <f>B44/F44</f>
        <v>3.1666666666666665</v>
      </c>
      <c r="U44" s="7">
        <f>C44/G44</f>
        <v>3.1666666666666665</v>
      </c>
      <c r="V44" s="7">
        <f>D44/B44</f>
        <v>3.8596491228070176</v>
      </c>
      <c r="W44" s="7">
        <f>E44/C44</f>
        <v>3.8684210526315788</v>
      </c>
      <c r="X44" s="7">
        <f>D44/F44</f>
        <v>12.222222222222221</v>
      </c>
      <c r="Y44" s="7">
        <f>E44/G44</f>
        <v>12.25</v>
      </c>
      <c r="Z44" s="7">
        <f>IFERROR(B44/H44,"ERR.")</f>
        <v>13.153846153846153</v>
      </c>
      <c r="AA44" s="7">
        <f>IFERROR(C44/I44,"ERR.")</f>
        <v>13.571428571428573</v>
      </c>
      <c r="AB44" s="7">
        <f>C44*M44/100</f>
        <v>0.95</v>
      </c>
      <c r="AC44" s="7">
        <f>C44*10/(I44+E44)</f>
        <v>2.5367156208277701</v>
      </c>
      <c r="AD44" s="7">
        <f t="shared" si="1"/>
        <v>2.9862156208277701</v>
      </c>
      <c r="AE44" s="7">
        <f>(C44+I44)/G44</f>
        <v>3.4</v>
      </c>
      <c r="AF44" s="7">
        <f>E44/(K44+I44+G44)</f>
        <v>9.8000000000000007</v>
      </c>
      <c r="AG44" s="10">
        <f>(D44+H44+J44)/(B44+F44)</f>
        <v>2.9955555555555553</v>
      </c>
      <c r="AH44" s="12">
        <f>(L44*M44)/100</f>
        <v>0.44950000000000001</v>
      </c>
      <c r="AI44" s="12">
        <f xml:space="preserve"> (AF44 * L44 * M44) / 1000</f>
        <v>0.44051000000000001</v>
      </c>
      <c r="AJ44" s="11">
        <f xml:space="preserve"> (B44 + F44) / M44</f>
        <v>0.45</v>
      </c>
      <c r="AK44" s="16">
        <f>(0.1*L44 * E44)/ (100 - E44)</f>
        <v>2.4934528301886791</v>
      </c>
      <c r="AL44" s="11">
        <f t="shared" si="2"/>
        <v>132.7485380116959</v>
      </c>
      <c r="AM44" s="11">
        <f>D44*F44/B44</f>
        <v>2.0842105263157897</v>
      </c>
      <c r="AN44" s="11">
        <f>N44*D44/B44</f>
        <v>876.14035087719287</v>
      </c>
      <c r="AO44" s="11">
        <f>D44*F44*N44/B44</f>
        <v>473.11578947368423</v>
      </c>
      <c r="AP44" s="11">
        <v>4.91</v>
      </c>
      <c r="AQ44" s="11">
        <v>82.1</v>
      </c>
      <c r="AR44" s="11">
        <v>26.1</v>
      </c>
      <c r="AS44" s="11">
        <v>318</v>
      </c>
      <c r="AT44" s="11">
        <v>42.3</v>
      </c>
      <c r="AU44" s="11">
        <v>14.3</v>
      </c>
      <c r="AV44" s="11">
        <v>9.9</v>
      </c>
      <c r="AW44" s="11">
        <v>11</v>
      </c>
      <c r="AX44" s="11">
        <v>24.9</v>
      </c>
      <c r="AY44" s="11">
        <v>37</v>
      </c>
      <c r="AZ44" s="11">
        <v>1.31</v>
      </c>
      <c r="BA44" s="11">
        <v>10.9</v>
      </c>
      <c r="BB44" s="11">
        <v>9.66</v>
      </c>
      <c r="BC44" s="11">
        <v>80</v>
      </c>
      <c r="BD44" s="11">
        <v>1.06</v>
      </c>
      <c r="BE44" s="11">
        <v>8.8000000000000007</v>
      </c>
      <c r="BF44" s="11">
        <v>0.01</v>
      </c>
      <c r="BG44" s="11">
        <v>0.1</v>
      </c>
      <c r="BH44" s="11">
        <v>0.02</v>
      </c>
      <c r="BI44" s="11">
        <v>0.2</v>
      </c>
      <c r="BJ44" s="11">
        <v>12.06</v>
      </c>
      <c r="BK44" s="11">
        <v>6</v>
      </c>
      <c r="BL44" s="11">
        <v>260</v>
      </c>
      <c r="BM44" s="11">
        <v>0.25</v>
      </c>
      <c r="BN44" s="11">
        <v>129</v>
      </c>
      <c r="BO44" s="11">
        <v>40.4</v>
      </c>
      <c r="BP44" s="7">
        <f t="shared" si="3"/>
        <v>0.13561076604554867</v>
      </c>
      <c r="BQ44" s="7">
        <f>BA44/BC44</f>
        <v>0.13625000000000001</v>
      </c>
      <c r="BR44" s="7">
        <f>AZ44/BD44</f>
        <v>1.2358490566037736</v>
      </c>
      <c r="BS44" s="7">
        <f>BA44/BE44</f>
        <v>1.2386363636363635</v>
      </c>
      <c r="BT44" s="7">
        <f>BB44/AZ44</f>
        <v>7.3740458015267176</v>
      </c>
      <c r="BU44" s="7">
        <f>BC44/BA44</f>
        <v>7.3394495412844032</v>
      </c>
      <c r="BV44" s="7">
        <f>BB44/BD44</f>
        <v>9.1132075471698109</v>
      </c>
      <c r="BW44" s="7">
        <f>BC44/BE44</f>
        <v>9.0909090909090899</v>
      </c>
      <c r="BX44" s="7">
        <f>IFERROR(AZ44/BF44,"ERR.")</f>
        <v>131</v>
      </c>
      <c r="BY44" s="7">
        <f>IFERROR(BA44/BG44,"ERR.")</f>
        <v>109</v>
      </c>
      <c r="BZ44" s="7">
        <f>BA44*BK44/100</f>
        <v>0.65400000000000003</v>
      </c>
      <c r="CA44" s="7">
        <f>BA44*10/(BG44+BC44)</f>
        <v>1.3607990012484394</v>
      </c>
      <c r="CB44" s="7">
        <f t="shared" si="4"/>
        <v>2.0843990012484395</v>
      </c>
      <c r="CC44" s="7">
        <f>(BA44+BG44)/BE44</f>
        <v>1.25</v>
      </c>
      <c r="CD44" s="7">
        <f>BC44/(BI44+BG44+BE44)</f>
        <v>8.7912087912087902</v>
      </c>
      <c r="CE44" s="10">
        <f>(BB44+BF44+BH44)/(AZ44+BD44)</f>
        <v>4.0886075949367084</v>
      </c>
      <c r="CF44" s="12">
        <f>(BJ44*BK44)/100</f>
        <v>0.72360000000000002</v>
      </c>
      <c r="CG44" s="11">
        <f xml:space="preserve"> (CD44 * BJ44 * BK44) / 1000</f>
        <v>0.63613186813186806</v>
      </c>
      <c r="CH44" s="11">
        <f xml:space="preserve"> (AZ44 + BD44) / BK44</f>
        <v>0.39500000000000002</v>
      </c>
      <c r="CI44" s="11">
        <f>(0.1*L44 * E44)/ (100 - E44)</f>
        <v>2.4934528301886791</v>
      </c>
      <c r="CJ44" s="11">
        <f t="shared" si="5"/>
        <v>198.47328244274809</v>
      </c>
      <c r="CK44">
        <f t="shared" si="6"/>
        <v>7.3740458015267176</v>
      </c>
      <c r="CL44">
        <f t="shared" si="7"/>
        <v>9.1132075471698109</v>
      </c>
      <c r="CM44">
        <f t="shared" si="8"/>
        <v>7.8164885496183212</v>
      </c>
      <c r="CN44">
        <f t="shared" si="9"/>
        <v>1.2358490566037736</v>
      </c>
      <c r="CO44">
        <f t="shared" si="10"/>
        <v>1917.2519083969466</v>
      </c>
      <c r="CP44" s="11">
        <f t="shared" si="11"/>
        <v>2032.2870229007635</v>
      </c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</row>
    <row r="45" spans="1:129">
      <c r="A45" s="26">
        <v>38</v>
      </c>
      <c r="B45" s="11">
        <v>1.83</v>
      </c>
      <c r="C45" s="11">
        <v>11.9</v>
      </c>
      <c r="D45" s="11">
        <v>12.58</v>
      </c>
      <c r="E45" s="11">
        <v>82</v>
      </c>
      <c r="F45" s="11">
        <v>0.94</v>
      </c>
      <c r="G45" s="11">
        <v>6.1</v>
      </c>
      <c r="H45" s="11">
        <v>0</v>
      </c>
      <c r="I45" s="11">
        <v>0</v>
      </c>
      <c r="J45" s="11">
        <v>0.02</v>
      </c>
      <c r="K45" s="11">
        <v>0.1</v>
      </c>
      <c r="L45" s="11">
        <v>15.38</v>
      </c>
      <c r="M45" s="11">
        <v>28</v>
      </c>
      <c r="N45" s="7">
        <v>300</v>
      </c>
      <c r="O45" s="7">
        <v>0.31</v>
      </c>
      <c r="P45" s="7">
        <v>140</v>
      </c>
      <c r="Q45" s="7">
        <v>42.6</v>
      </c>
      <c r="R45" s="7">
        <f t="shared" si="0"/>
        <v>0.14546899841017488</v>
      </c>
      <c r="S45" s="7">
        <f>C45/E45</f>
        <v>0.14512195121951221</v>
      </c>
      <c r="T45" s="7">
        <f>B45/F45</f>
        <v>1.946808510638298</v>
      </c>
      <c r="U45" s="7">
        <f>C45/G45</f>
        <v>1.9508196721311477</v>
      </c>
      <c r="V45" s="7">
        <f>D45/B45</f>
        <v>6.8743169398907105</v>
      </c>
      <c r="W45" s="7">
        <f>E45/C45</f>
        <v>6.8907563025210079</v>
      </c>
      <c r="X45" s="7">
        <f>D45/F45</f>
        <v>13.382978723404257</v>
      </c>
      <c r="Y45" s="7">
        <f>E45/G45</f>
        <v>13.442622950819674</v>
      </c>
      <c r="Z45" s="7" t="str">
        <f>IFERROR(B45/H45,"ERR.")</f>
        <v>ERR.</v>
      </c>
      <c r="AA45" s="7" t="str">
        <f>IFERROR(C45/I45,"ERR.")</f>
        <v>ERR.</v>
      </c>
      <c r="AB45" s="7">
        <f>C45*M45/100</f>
        <v>3.3319999999999999</v>
      </c>
      <c r="AC45" s="7">
        <f>C45*10/(I45+E45)</f>
        <v>1.4512195121951219</v>
      </c>
      <c r="AD45" s="7">
        <f t="shared" si="1"/>
        <v>5.7576195121951219</v>
      </c>
      <c r="AE45" s="7">
        <f>(C45+I45)/G45</f>
        <v>1.9508196721311477</v>
      </c>
      <c r="AF45" s="7">
        <f>E45/(K45+I45+G45)</f>
        <v>13.225806451612904</v>
      </c>
      <c r="AG45" s="10">
        <f>(D45+H45+J45)/(B45+F45)</f>
        <v>4.5487364620938626</v>
      </c>
      <c r="AH45" s="12">
        <f>(L45*M45)/100</f>
        <v>4.3064</v>
      </c>
      <c r="AI45" s="12">
        <f xml:space="preserve"> (AF45 * L45 * M45) / 1000</f>
        <v>5.6955612903225807</v>
      </c>
      <c r="AJ45" s="11">
        <f xml:space="preserve"> (B45 + F45) / M45</f>
        <v>9.8928571428571435E-2</v>
      </c>
      <c r="AK45" s="16">
        <f>(0.1*L45 * E45)/ (100 - E45)</f>
        <v>7.0064444444444449</v>
      </c>
      <c r="AL45" s="11">
        <f t="shared" si="2"/>
        <v>163.93442622950818</v>
      </c>
      <c r="AM45" s="11">
        <f>D45*F45/B45</f>
        <v>6.4618579234972673</v>
      </c>
      <c r="AN45" s="11">
        <f>N45*D45/B45</f>
        <v>2062.2950819672128</v>
      </c>
      <c r="AO45" s="11">
        <f>D45*F45*N45/B45</f>
        <v>1938.5573770491799</v>
      </c>
      <c r="AP45" s="11">
        <v>4.8099999999999996</v>
      </c>
      <c r="AQ45" s="11">
        <v>88.6</v>
      </c>
      <c r="AR45" s="11">
        <v>29.1</v>
      </c>
      <c r="AS45" s="11">
        <v>329</v>
      </c>
      <c r="AT45" s="11">
        <v>41.5</v>
      </c>
      <c r="AU45" s="11">
        <v>12.6</v>
      </c>
      <c r="AV45" s="11">
        <v>10.3</v>
      </c>
      <c r="AW45" s="11">
        <v>12</v>
      </c>
      <c r="AX45" s="11">
        <v>27.9</v>
      </c>
      <c r="AY45" s="11">
        <v>38</v>
      </c>
      <c r="AZ45" s="11">
        <v>0.94</v>
      </c>
      <c r="BA45" s="11">
        <v>6.9</v>
      </c>
      <c r="BB45" s="11">
        <v>11.42</v>
      </c>
      <c r="BC45" s="11">
        <v>83.5</v>
      </c>
      <c r="BD45" s="11">
        <v>1.3</v>
      </c>
      <c r="BE45" s="11">
        <v>9.5</v>
      </c>
      <c r="BF45" s="11">
        <v>0</v>
      </c>
      <c r="BG45" s="11">
        <v>0</v>
      </c>
      <c r="BH45" s="11">
        <v>0.02</v>
      </c>
      <c r="BI45" s="11">
        <v>0.1</v>
      </c>
      <c r="BJ45" s="11">
        <v>13.68</v>
      </c>
      <c r="BK45" s="11">
        <v>23</v>
      </c>
      <c r="BL45" s="11">
        <v>246</v>
      </c>
      <c r="BM45" s="11">
        <v>0.28999999999999998</v>
      </c>
      <c r="BN45" s="11">
        <v>115</v>
      </c>
      <c r="BO45" s="11">
        <v>34.6</v>
      </c>
      <c r="BP45" s="7">
        <f t="shared" si="3"/>
        <v>8.2311733800350256E-2</v>
      </c>
      <c r="BQ45" s="7">
        <f>BA45/BC45</f>
        <v>8.263473053892216E-2</v>
      </c>
      <c r="BR45" s="7">
        <f>AZ45/BD45</f>
        <v>0.72307692307692306</v>
      </c>
      <c r="BS45" s="7">
        <f>BA45/BE45</f>
        <v>0.72631578947368425</v>
      </c>
      <c r="BT45" s="7">
        <f>BB45/AZ45</f>
        <v>12.148936170212767</v>
      </c>
      <c r="BU45" s="7">
        <f>BC45/BA45</f>
        <v>12.101449275362318</v>
      </c>
      <c r="BV45" s="7">
        <f>BB45/BD45</f>
        <v>8.7846153846153836</v>
      </c>
      <c r="BW45" s="7">
        <f>BC45/BE45</f>
        <v>8.7894736842105257</v>
      </c>
      <c r="BX45" s="7" t="str">
        <f>IFERROR(AZ45/BF45,"ERR.")</f>
        <v>ERR.</v>
      </c>
      <c r="BY45" s="7" t="str">
        <f>IFERROR(BA45/BG45,"ERR.")</f>
        <v>ERR.</v>
      </c>
      <c r="BZ45" s="7">
        <f>BA45*BK45/100</f>
        <v>1.5870000000000002</v>
      </c>
      <c r="CA45" s="7">
        <f>BA45*10/(BG45+BC45)</f>
        <v>0.82634730538922152</v>
      </c>
      <c r="CB45" s="7">
        <f t="shared" si="4"/>
        <v>3.9727473053892215</v>
      </c>
      <c r="CC45" s="7">
        <f>(BA45+BG45)/BE45</f>
        <v>0.72631578947368425</v>
      </c>
      <c r="CD45" s="7">
        <f>BC45/(BI45+BG45+BE45)</f>
        <v>8.6979166666666679</v>
      </c>
      <c r="CE45" s="10">
        <f>(BB45+BF45+BH45)/(AZ45+BD45)</f>
        <v>5.1071428571428568</v>
      </c>
      <c r="CF45" s="12">
        <f>(BJ45*BK45)/100</f>
        <v>3.1463999999999999</v>
      </c>
      <c r="CG45" s="11">
        <f xml:space="preserve"> (CD45 * BJ45 * BK45) / 1000</f>
        <v>2.7367124999999999</v>
      </c>
      <c r="CH45" s="11">
        <f xml:space="preserve"> (AZ45 + BD45) / BK45</f>
        <v>9.7391304347826099E-2</v>
      </c>
      <c r="CI45" s="11">
        <f>(0.1*L45 * E45)/ (100 - E45)</f>
        <v>7.0064444444444449</v>
      </c>
      <c r="CJ45" s="11">
        <f t="shared" si="5"/>
        <v>261.7021276595745</v>
      </c>
      <c r="CK45">
        <f t="shared" si="6"/>
        <v>12.148936170212767</v>
      </c>
      <c r="CL45">
        <f t="shared" si="7"/>
        <v>8.7846153846153836</v>
      </c>
      <c r="CM45">
        <f t="shared" si="8"/>
        <v>15.793617021276598</v>
      </c>
      <c r="CN45">
        <f t="shared" si="9"/>
        <v>0.72307692307692306</v>
      </c>
      <c r="CO45">
        <f t="shared" si="10"/>
        <v>2988.6382978723409</v>
      </c>
      <c r="CP45" s="11">
        <f t="shared" si="11"/>
        <v>3885.2297872340428</v>
      </c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</row>
    <row r="46" spans="1:129">
      <c r="A46" s="26">
        <v>39</v>
      </c>
      <c r="B46" s="11">
        <v>2.39</v>
      </c>
      <c r="C46" s="11">
        <v>17.8</v>
      </c>
      <c r="D46" s="11">
        <v>9.82</v>
      </c>
      <c r="E46" s="11">
        <v>73.099999999999994</v>
      </c>
      <c r="F46" s="11">
        <v>1.2</v>
      </c>
      <c r="G46" s="11">
        <v>8.9</v>
      </c>
      <c r="H46" s="11">
        <v>0.01</v>
      </c>
      <c r="I46" s="11">
        <v>0.1</v>
      </c>
      <c r="J46" s="11">
        <v>0.02</v>
      </c>
      <c r="K46" s="11">
        <v>0.1</v>
      </c>
      <c r="L46" s="11">
        <v>13.44</v>
      </c>
      <c r="M46" s="11">
        <v>31</v>
      </c>
      <c r="N46" s="7">
        <v>323</v>
      </c>
      <c r="O46" s="7">
        <v>0.33</v>
      </c>
      <c r="P46" s="7">
        <v>151</v>
      </c>
      <c r="Q46" s="7">
        <v>45.4</v>
      </c>
      <c r="R46" s="7">
        <f t="shared" si="0"/>
        <v>0.24338085539714868</v>
      </c>
      <c r="S46" s="7">
        <f>C46/E46</f>
        <v>0.24350205198358416</v>
      </c>
      <c r="T46" s="7">
        <f>B46/F46</f>
        <v>1.9916666666666669</v>
      </c>
      <c r="U46" s="7">
        <f>C46/G46</f>
        <v>2</v>
      </c>
      <c r="V46" s="7">
        <f>D46/B46</f>
        <v>4.1087866108786608</v>
      </c>
      <c r="W46" s="7">
        <f>E46/C46</f>
        <v>4.1067415730337071</v>
      </c>
      <c r="X46" s="7">
        <f>D46/F46</f>
        <v>8.1833333333333336</v>
      </c>
      <c r="Y46" s="7">
        <f>E46/G46</f>
        <v>8.2134831460674143</v>
      </c>
      <c r="Z46" s="7">
        <f>IFERROR(B46/H46,"ERR.")</f>
        <v>239</v>
      </c>
      <c r="AA46" s="7">
        <f>IFERROR(C46/I46,"ERR.")</f>
        <v>178</v>
      </c>
      <c r="AB46" s="7">
        <f>C46*M46/100</f>
        <v>5.5180000000000007</v>
      </c>
      <c r="AC46" s="7">
        <f>C46*10/(I46+E46)</f>
        <v>2.4316939890710385</v>
      </c>
      <c r="AD46" s="7">
        <f t="shared" si="1"/>
        <v>6.5980939890710379</v>
      </c>
      <c r="AE46" s="7">
        <f>(C46+I46)/G46</f>
        <v>2.01123595505618</v>
      </c>
      <c r="AF46" s="7">
        <f>E46/(K46+I46+G46)</f>
        <v>8.0329670329670328</v>
      </c>
      <c r="AG46" s="10">
        <f>(D46+H46+J46)/(B46+F46)</f>
        <v>2.7437325905292478</v>
      </c>
      <c r="AH46" s="12">
        <f>(L46*M46)/100</f>
        <v>4.1663999999999994</v>
      </c>
      <c r="AI46" s="12">
        <f xml:space="preserve"> (AF46 * L46 * M46) / 1000</f>
        <v>3.3468553846153841</v>
      </c>
      <c r="AJ46" s="11">
        <f xml:space="preserve"> (B46 + F46) / M46</f>
        <v>0.11580645161290322</v>
      </c>
      <c r="AK46" s="16">
        <f>(0.1*L46 * E46)/ (100 - E46)</f>
        <v>3.6522825278810398</v>
      </c>
      <c r="AL46" s="11">
        <f t="shared" si="2"/>
        <v>135.14644351464435</v>
      </c>
      <c r="AM46" s="11">
        <f>D46*F46/B46</f>
        <v>4.930543933054393</v>
      </c>
      <c r="AN46" s="11">
        <f>N46*D46/B46</f>
        <v>1327.1380753138076</v>
      </c>
      <c r="AO46" s="11">
        <f>D46*F46*N46/B46</f>
        <v>1592.5656903765691</v>
      </c>
      <c r="AP46" s="11">
        <v>5.37</v>
      </c>
      <c r="AQ46" s="11">
        <v>84.5</v>
      </c>
      <c r="AR46" s="11">
        <v>28.1</v>
      </c>
      <c r="AS46" s="11">
        <v>333</v>
      </c>
      <c r="AT46" s="11">
        <v>37.299999999999997</v>
      </c>
      <c r="AU46" s="11">
        <v>12.2</v>
      </c>
      <c r="AV46" s="11">
        <v>10.3</v>
      </c>
      <c r="AW46" s="11">
        <v>12.4</v>
      </c>
      <c r="AX46" s="11">
        <v>27.2</v>
      </c>
      <c r="AY46" s="11">
        <v>39</v>
      </c>
      <c r="AZ46" s="11">
        <v>1.84</v>
      </c>
      <c r="BA46" s="11">
        <v>14</v>
      </c>
      <c r="BB46" s="11">
        <v>10.210000000000001</v>
      </c>
      <c r="BC46" s="11">
        <v>77.400000000000006</v>
      </c>
      <c r="BD46" s="11">
        <v>1.0900000000000001</v>
      </c>
      <c r="BE46" s="11">
        <v>8.3000000000000007</v>
      </c>
      <c r="BF46" s="11">
        <v>0.01</v>
      </c>
      <c r="BG46" s="11">
        <v>0.1</v>
      </c>
      <c r="BH46" s="11">
        <v>0.02</v>
      </c>
      <c r="BI46" s="11">
        <v>0.2</v>
      </c>
      <c r="BJ46" s="11">
        <v>13.17</v>
      </c>
      <c r="BK46" s="11">
        <v>25</v>
      </c>
      <c r="BL46" s="11">
        <v>255</v>
      </c>
      <c r="BM46" s="11">
        <v>0.28999999999999998</v>
      </c>
      <c r="BN46" s="11">
        <v>123</v>
      </c>
      <c r="BO46" s="11">
        <v>38.1</v>
      </c>
      <c r="BP46" s="7">
        <f t="shared" si="3"/>
        <v>0.18021547502448579</v>
      </c>
      <c r="BQ46" s="7">
        <f>BA46/BC46</f>
        <v>0.18087855297157621</v>
      </c>
      <c r="BR46" s="7">
        <f>AZ46/BD46</f>
        <v>1.6880733944954127</v>
      </c>
      <c r="BS46" s="7">
        <f>BA46/BE46</f>
        <v>1.6867469879518071</v>
      </c>
      <c r="BT46" s="7">
        <f>BB46/AZ46</f>
        <v>5.5489130434782608</v>
      </c>
      <c r="BU46" s="7">
        <f>BC46/BA46</f>
        <v>5.5285714285714294</v>
      </c>
      <c r="BV46" s="7">
        <f>BB46/BD46</f>
        <v>9.3669724770642198</v>
      </c>
      <c r="BW46" s="7">
        <f>BC46/BE46</f>
        <v>9.3253012048192776</v>
      </c>
      <c r="BX46" s="7">
        <f>IFERROR(AZ46/BF46,"ERR.")</f>
        <v>184</v>
      </c>
      <c r="BY46" s="7">
        <f>IFERROR(BA46/BG46,"ERR.")</f>
        <v>140</v>
      </c>
      <c r="BZ46" s="7">
        <f>BA46*BK46/100</f>
        <v>3.5</v>
      </c>
      <c r="CA46" s="7">
        <f>BA46*10/(BG46+BC46)</f>
        <v>1.8064516129032258</v>
      </c>
      <c r="CB46" s="7">
        <f t="shared" si="4"/>
        <v>5.0989516129032255</v>
      </c>
      <c r="CC46" s="7">
        <f>(BA46+BG46)/BE46</f>
        <v>1.6987951807228914</v>
      </c>
      <c r="CD46" s="7">
        <f>BC46/(BI46+BG46+BE46)</f>
        <v>9</v>
      </c>
      <c r="CE46" s="10">
        <f>(BB46+BF46+BH46)/(AZ46+BD46)</f>
        <v>3.4948805460750854</v>
      </c>
      <c r="CF46" s="12">
        <f>(BJ46*BK46)/100</f>
        <v>3.2925</v>
      </c>
      <c r="CG46" s="11">
        <f xml:space="preserve"> (CD46 * BJ46 * BK46) / 1000</f>
        <v>2.9632499999999999</v>
      </c>
      <c r="CH46" s="11">
        <f xml:space="preserve"> (AZ46 + BD46) / BK46</f>
        <v>0.11720000000000001</v>
      </c>
      <c r="CI46" s="11">
        <f>(0.1*L46 * E46)/ (100 - E46)</f>
        <v>3.6522825278810398</v>
      </c>
      <c r="CJ46" s="11">
        <f t="shared" si="5"/>
        <v>138.58695652173913</v>
      </c>
      <c r="CK46">
        <f t="shared" si="6"/>
        <v>5.5489130434782608</v>
      </c>
      <c r="CL46">
        <f t="shared" si="7"/>
        <v>9.3669724770642198</v>
      </c>
      <c r="CM46">
        <f t="shared" si="8"/>
        <v>6.0483152173913046</v>
      </c>
      <c r="CN46">
        <f t="shared" si="9"/>
        <v>1.6880733944954127</v>
      </c>
      <c r="CO46">
        <f t="shared" si="10"/>
        <v>1414.9728260869565</v>
      </c>
      <c r="CP46" s="11">
        <f t="shared" si="11"/>
        <v>1542.3203804347827</v>
      </c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</row>
    <row r="47" spans="1:129">
      <c r="A47" s="26">
        <v>40</v>
      </c>
      <c r="B47" s="11">
        <v>3.06</v>
      </c>
      <c r="C47" s="11">
        <v>18.2</v>
      </c>
      <c r="D47" s="11">
        <v>12.1</v>
      </c>
      <c r="E47" s="11">
        <v>72.2</v>
      </c>
      <c r="F47" s="11">
        <v>1.55</v>
      </c>
      <c r="G47" s="11">
        <v>9.1999999999999993</v>
      </c>
      <c r="H47" s="11">
        <v>0.03</v>
      </c>
      <c r="I47" s="11">
        <v>0.2</v>
      </c>
      <c r="J47" s="11">
        <v>0.03</v>
      </c>
      <c r="K47" s="11">
        <v>0.2</v>
      </c>
      <c r="L47" s="11">
        <v>16.77</v>
      </c>
      <c r="M47" s="11">
        <v>52</v>
      </c>
      <c r="N47" s="7">
        <v>421</v>
      </c>
      <c r="O47" s="7">
        <v>0.46</v>
      </c>
      <c r="P47" s="7">
        <v>114</v>
      </c>
      <c r="Q47" s="7">
        <v>37.299999999999997</v>
      </c>
      <c r="R47" s="7">
        <f t="shared" si="0"/>
        <v>0.2528925619834711</v>
      </c>
      <c r="S47" s="7">
        <f>C47/E47</f>
        <v>0.25207756232686979</v>
      </c>
      <c r="T47" s="7">
        <f>B47/F47</f>
        <v>1.9741935483870967</v>
      </c>
      <c r="U47" s="7">
        <f>C47/G47</f>
        <v>1.9782608695652175</v>
      </c>
      <c r="V47" s="7">
        <f>D47/B47</f>
        <v>3.9542483660130716</v>
      </c>
      <c r="W47" s="7">
        <f>E47/C47</f>
        <v>3.9670329670329672</v>
      </c>
      <c r="X47" s="7">
        <f>D47/F47</f>
        <v>7.8064516129032251</v>
      </c>
      <c r="Y47" s="7">
        <f>E47/G47</f>
        <v>7.8478260869565224</v>
      </c>
      <c r="Z47" s="7">
        <f>IFERROR(B47/H47,"ERR.")</f>
        <v>102</v>
      </c>
      <c r="AA47" s="7">
        <f>IFERROR(C47/I47,"ERR.")</f>
        <v>90.999999999999986</v>
      </c>
      <c r="AB47" s="7">
        <f>C47*M47/100</f>
        <v>9.4640000000000004</v>
      </c>
      <c r="AC47" s="7">
        <f>C47*10/(I47+E47)</f>
        <v>2.5138121546961325</v>
      </c>
      <c r="AD47" s="7">
        <f t="shared" si="1"/>
        <v>11.234212154696133</v>
      </c>
      <c r="AE47" s="7">
        <f>(C47+I47)/G47</f>
        <v>2</v>
      </c>
      <c r="AF47" s="7">
        <f>E47/(K47+I47+G47)</f>
        <v>7.5208333333333339</v>
      </c>
      <c r="AG47" s="10">
        <f>(D47+H47+J47)/(B47+F47)</f>
        <v>2.6377440347071577</v>
      </c>
      <c r="AH47" s="12">
        <f>(L47*M47)/100</f>
        <v>8.7203999999999997</v>
      </c>
      <c r="AI47" s="12">
        <f xml:space="preserve"> (AF47 * L47 * M47) / 1000</f>
        <v>6.5584674999999999</v>
      </c>
      <c r="AJ47" s="11">
        <f xml:space="preserve"> (B47 + F47) / M47</f>
        <v>8.8653846153846166E-2</v>
      </c>
      <c r="AK47" s="16">
        <f>(0.1*L47 * E47)/ (100 - E47)</f>
        <v>4.3553741007194251</v>
      </c>
      <c r="AL47" s="11">
        <f t="shared" si="2"/>
        <v>137.58169934640523</v>
      </c>
      <c r="AM47" s="11">
        <f>D47*F47/B47</f>
        <v>6.129084967320261</v>
      </c>
      <c r="AN47" s="11">
        <f>N47*D47/B47</f>
        <v>1664.7385620915031</v>
      </c>
      <c r="AO47" s="11">
        <f>D47*F47*N47/B47</f>
        <v>2580.3447712418297</v>
      </c>
      <c r="AP47" s="11">
        <v>4.21</v>
      </c>
      <c r="AQ47" s="11">
        <v>88.6</v>
      </c>
      <c r="AR47" s="11">
        <v>27.1</v>
      </c>
      <c r="AS47" s="11">
        <v>306</v>
      </c>
      <c r="AT47" s="11">
        <v>51.5</v>
      </c>
      <c r="AU47" s="11">
        <v>15.9</v>
      </c>
      <c r="AV47" s="11">
        <v>10.9</v>
      </c>
      <c r="AW47" s="11">
        <v>13.1</v>
      </c>
      <c r="AX47" s="11">
        <v>32.200000000000003</v>
      </c>
      <c r="AY47" s="11">
        <v>40</v>
      </c>
      <c r="AZ47" s="11">
        <v>1.93</v>
      </c>
      <c r="BA47" s="11">
        <v>16.2</v>
      </c>
      <c r="BB47" s="11">
        <v>8.75</v>
      </c>
      <c r="BC47" s="11">
        <v>73.099999999999994</v>
      </c>
      <c r="BD47" s="11">
        <v>1.22</v>
      </c>
      <c r="BE47" s="11">
        <v>10.199999999999999</v>
      </c>
      <c r="BF47" s="11">
        <v>0.02</v>
      </c>
      <c r="BG47" s="11">
        <v>0.2</v>
      </c>
      <c r="BH47" s="11">
        <v>0.03</v>
      </c>
      <c r="BI47" s="11">
        <v>0.3</v>
      </c>
      <c r="BJ47" s="11">
        <v>11.95</v>
      </c>
      <c r="BK47" s="11">
        <v>9</v>
      </c>
      <c r="BL47" s="11">
        <v>180</v>
      </c>
      <c r="BM47" s="11">
        <v>0.22</v>
      </c>
      <c r="BN47" s="11">
        <v>125</v>
      </c>
      <c r="BO47" s="11">
        <v>38.4</v>
      </c>
      <c r="BP47" s="7">
        <f t="shared" si="3"/>
        <v>0.22057142857142856</v>
      </c>
      <c r="BQ47" s="7">
        <f>BA47/BC47</f>
        <v>0.22161422708618331</v>
      </c>
      <c r="BR47" s="7">
        <f>AZ47/BD47</f>
        <v>1.5819672131147542</v>
      </c>
      <c r="BS47" s="7">
        <f>BA47/BE47</f>
        <v>1.5882352941176472</v>
      </c>
      <c r="BT47" s="7">
        <f>BB47/AZ47</f>
        <v>4.5336787564766841</v>
      </c>
      <c r="BU47" s="7">
        <f>BC47/BA47</f>
        <v>4.5123456790123457</v>
      </c>
      <c r="BV47" s="7">
        <f>BB47/BD47</f>
        <v>7.1721311475409841</v>
      </c>
      <c r="BW47" s="7">
        <f>BC47/BE47</f>
        <v>7.166666666666667</v>
      </c>
      <c r="BX47" s="7">
        <f>IFERROR(AZ47/BF47,"ERR.")</f>
        <v>96.5</v>
      </c>
      <c r="BY47" s="7">
        <f>IFERROR(BA47/BG47,"ERR.")</f>
        <v>80.999999999999986</v>
      </c>
      <c r="BZ47" s="7">
        <f>BA47*BK47/100</f>
        <v>1.4579999999999997</v>
      </c>
      <c r="CA47" s="7">
        <f>BA47*10/(BG47+BC47)</f>
        <v>2.2100954979536152</v>
      </c>
      <c r="CB47" s="7">
        <f t="shared" si="4"/>
        <v>3.2855954979536151</v>
      </c>
      <c r="CC47" s="7">
        <f>(BA47+BG47)/BE47</f>
        <v>1.607843137254902</v>
      </c>
      <c r="CD47" s="7">
        <f>BC47/(BI47+BG47+BE47)</f>
        <v>6.8317757009345792</v>
      </c>
      <c r="CE47" s="10">
        <f>(BB47+BF47+BH47)/(AZ47+BD47)</f>
        <v>2.7936507936507935</v>
      </c>
      <c r="CF47" s="12">
        <f>(BJ47*BK47)/100</f>
        <v>1.0754999999999999</v>
      </c>
      <c r="CG47" s="11">
        <f xml:space="preserve"> (CD47 * BJ47 * BK47) / 1000</f>
        <v>0.73475747663551394</v>
      </c>
      <c r="CH47" s="11">
        <f xml:space="preserve"> (AZ47 + BD47) / BK47</f>
        <v>0.35</v>
      </c>
      <c r="CI47" s="11">
        <f>(0.1*L47 * E47)/ (100 - E47)</f>
        <v>4.3553741007194251</v>
      </c>
      <c r="CJ47" s="11">
        <f t="shared" si="5"/>
        <v>93.264248704663217</v>
      </c>
      <c r="CK47">
        <f t="shared" si="6"/>
        <v>4.5336787564766841</v>
      </c>
      <c r="CL47">
        <f t="shared" si="7"/>
        <v>7.1721311475409841</v>
      </c>
      <c r="CM47">
        <f t="shared" si="8"/>
        <v>5.5310880829015536</v>
      </c>
      <c r="CN47">
        <f t="shared" si="9"/>
        <v>1.5819672131147542</v>
      </c>
      <c r="CO47">
        <f t="shared" si="10"/>
        <v>816.06217616580318</v>
      </c>
      <c r="CP47" s="11">
        <f t="shared" si="11"/>
        <v>995.59585492227973</v>
      </c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</row>
    <row r="48" spans="1:129">
      <c r="A48" s="26">
        <v>41</v>
      </c>
      <c r="B48" s="11">
        <v>2.35</v>
      </c>
      <c r="C48" s="11">
        <v>14.9</v>
      </c>
      <c r="D48" s="11">
        <v>12.15</v>
      </c>
      <c r="E48" s="11">
        <v>77.099999999999994</v>
      </c>
      <c r="F48" s="11">
        <v>1.23</v>
      </c>
      <c r="G48" s="11">
        <v>7.8</v>
      </c>
      <c r="H48" s="11">
        <v>0.01</v>
      </c>
      <c r="I48" s="11">
        <v>0.1</v>
      </c>
      <c r="J48" s="11">
        <v>0.02</v>
      </c>
      <c r="K48" s="11">
        <v>0.1</v>
      </c>
      <c r="L48" s="11">
        <v>15.76</v>
      </c>
      <c r="M48" s="11">
        <v>11</v>
      </c>
      <c r="N48" s="7">
        <v>259</v>
      </c>
      <c r="O48" s="7">
        <v>0.28000000000000003</v>
      </c>
      <c r="P48" s="7">
        <v>155</v>
      </c>
      <c r="Q48" s="7">
        <v>45.1</v>
      </c>
      <c r="R48" s="7">
        <f t="shared" si="0"/>
        <v>0.19341563786008231</v>
      </c>
      <c r="S48" s="7">
        <f>C48/E48</f>
        <v>0.19325551232166019</v>
      </c>
      <c r="T48" s="7">
        <f>B48/F48</f>
        <v>1.910569105691057</v>
      </c>
      <c r="U48" s="7">
        <f>C48/G48</f>
        <v>1.9102564102564104</v>
      </c>
      <c r="V48" s="7">
        <f>D48/B48</f>
        <v>5.1702127659574471</v>
      </c>
      <c r="W48" s="7">
        <f>E48/C48</f>
        <v>5.1744966442953011</v>
      </c>
      <c r="X48" s="7">
        <f>D48/F48</f>
        <v>9.8780487804878057</v>
      </c>
      <c r="Y48" s="7">
        <f>E48/G48</f>
        <v>9.8846153846153832</v>
      </c>
      <c r="Z48" s="7">
        <f>IFERROR(B48/H48,"ERR.")</f>
        <v>235</v>
      </c>
      <c r="AA48" s="7">
        <f>IFERROR(C48/I48,"ERR.")</f>
        <v>149</v>
      </c>
      <c r="AB48" s="7">
        <f>C48*M48/100</f>
        <v>1.639</v>
      </c>
      <c r="AC48" s="7">
        <f>C48*10/(I48+E48)</f>
        <v>1.9300518134715028</v>
      </c>
      <c r="AD48" s="7">
        <f t="shared" si="1"/>
        <v>3.6636518134715024</v>
      </c>
      <c r="AE48" s="7">
        <f>(C48+I48)/G48</f>
        <v>1.9230769230769231</v>
      </c>
      <c r="AF48" s="7">
        <f>E48/(K48+I48+G48)</f>
        <v>9.6374999999999993</v>
      </c>
      <c r="AG48" s="10">
        <f>(D48+H48+J48)/(B48+F48)</f>
        <v>3.4022346368715084</v>
      </c>
      <c r="AH48" s="12">
        <f>(L48*M48)/100</f>
        <v>1.7335999999999998</v>
      </c>
      <c r="AI48" s="12">
        <f xml:space="preserve"> (AF48 * L48 * M48) / 1000</f>
        <v>1.670757</v>
      </c>
      <c r="AJ48" s="11">
        <f xml:space="preserve"> (B48 + F48) / M48</f>
        <v>0.32545454545454544</v>
      </c>
      <c r="AK48" s="16">
        <f>(0.1*L48 * E48)/ (100 - E48)</f>
        <v>5.3060960698689943</v>
      </c>
      <c r="AL48" s="11">
        <f t="shared" si="2"/>
        <v>110.21276595744681</v>
      </c>
      <c r="AM48" s="11">
        <f>D48*F48/B48</f>
        <v>6.3593617021276589</v>
      </c>
      <c r="AN48" s="11">
        <f>N48*D48/B48</f>
        <v>1339.0851063829787</v>
      </c>
      <c r="AO48" s="11">
        <f>D48*F48*N48/B48</f>
        <v>1647.0746808510637</v>
      </c>
      <c r="AP48" s="11">
        <v>5.12</v>
      </c>
      <c r="AQ48" s="11">
        <v>88.1</v>
      </c>
      <c r="AR48" s="11">
        <v>30.3</v>
      </c>
      <c r="AS48" s="11">
        <v>344</v>
      </c>
      <c r="AT48" s="11">
        <v>39.299999999999997</v>
      </c>
      <c r="AU48" s="11">
        <v>12.2</v>
      </c>
      <c r="AV48" s="11">
        <v>11</v>
      </c>
      <c r="AW48" s="11">
        <v>14.7</v>
      </c>
      <c r="AX48" s="11">
        <v>34.1</v>
      </c>
      <c r="AY48" s="11">
        <v>41</v>
      </c>
      <c r="AZ48" s="11">
        <v>1.31</v>
      </c>
      <c r="BA48" s="11">
        <v>11.3</v>
      </c>
      <c r="BB48" s="11">
        <v>9.35</v>
      </c>
      <c r="BC48" s="11">
        <v>80.900000000000006</v>
      </c>
      <c r="BD48" s="11">
        <v>0.89</v>
      </c>
      <c r="BE48" s="11">
        <v>7.7</v>
      </c>
      <c r="BF48" s="11">
        <v>0</v>
      </c>
      <c r="BG48" s="11">
        <v>0</v>
      </c>
      <c r="BH48" s="11">
        <v>0.01</v>
      </c>
      <c r="BI48" s="11">
        <v>0.1</v>
      </c>
      <c r="BJ48" s="11">
        <v>11.56</v>
      </c>
      <c r="BK48" s="11">
        <v>26</v>
      </c>
      <c r="BL48" s="11">
        <v>289</v>
      </c>
      <c r="BM48" s="11">
        <v>0.32</v>
      </c>
      <c r="BN48" s="11">
        <v>130</v>
      </c>
      <c r="BO48" s="11">
        <v>38.4</v>
      </c>
      <c r="BP48" s="7">
        <f t="shared" si="3"/>
        <v>0.14010695187165775</v>
      </c>
      <c r="BQ48" s="7">
        <f>BA48/BC48</f>
        <v>0.13967861557478367</v>
      </c>
      <c r="BR48" s="7">
        <f>AZ48/BD48</f>
        <v>1.4719101123595506</v>
      </c>
      <c r="BS48" s="7">
        <f>BA48/BE48</f>
        <v>1.4675324675324677</v>
      </c>
      <c r="BT48" s="7">
        <f>BB48/AZ48</f>
        <v>7.1374045801526709</v>
      </c>
      <c r="BU48" s="7">
        <f>BC48/BA48</f>
        <v>7.1592920353982299</v>
      </c>
      <c r="BV48" s="7">
        <f>BB48/BD48</f>
        <v>10.50561797752809</v>
      </c>
      <c r="BW48" s="7">
        <f>BC48/BE48</f>
        <v>10.506493506493507</v>
      </c>
      <c r="BX48" s="7" t="str">
        <f>IFERROR(AZ48/BF48,"ERR.")</f>
        <v>ERR.</v>
      </c>
      <c r="BY48" s="7" t="str">
        <f>IFERROR(BA48/BG48,"ERR.")</f>
        <v>ERR.</v>
      </c>
      <c r="BZ48" s="7">
        <f>BA48*BK48/100</f>
        <v>2.9380000000000002</v>
      </c>
      <c r="CA48" s="7">
        <f>BA48*10/(BG48+BC48)</f>
        <v>1.3967861557478367</v>
      </c>
      <c r="CB48" s="7">
        <f t="shared" si="4"/>
        <v>4.4023861557478368</v>
      </c>
      <c r="CC48" s="7">
        <f>(BA48+BG48)/BE48</f>
        <v>1.4675324675324677</v>
      </c>
      <c r="CD48" s="7">
        <f>BC48/(BI48+BG48+BE48)</f>
        <v>10.371794871794872</v>
      </c>
      <c r="CE48" s="10">
        <f>(BB48+BF48+BH48)/(AZ48+BD48)</f>
        <v>4.254545454545454</v>
      </c>
      <c r="CF48" s="12">
        <f>(BJ48*BK48)/100</f>
        <v>3.0055999999999998</v>
      </c>
      <c r="CG48" s="11">
        <f xml:space="preserve"> (CD48 * BJ48 * BK48) / 1000</f>
        <v>3.1173466666666667</v>
      </c>
      <c r="CH48" s="11">
        <f xml:space="preserve"> (AZ48 + BD48) / BK48</f>
        <v>8.461538461538462E-2</v>
      </c>
      <c r="CI48" s="11">
        <f>(0.1*L48 * E48)/ (100 - E48)</f>
        <v>5.3060960698689943</v>
      </c>
      <c r="CJ48" s="11">
        <f t="shared" si="5"/>
        <v>220.61068702290075</v>
      </c>
      <c r="CK48">
        <f t="shared" si="6"/>
        <v>7.1374045801526709</v>
      </c>
      <c r="CL48">
        <f t="shared" si="7"/>
        <v>10.50561797752809</v>
      </c>
      <c r="CM48">
        <f t="shared" si="8"/>
        <v>6.3522900763358781</v>
      </c>
      <c r="CN48">
        <f t="shared" si="9"/>
        <v>1.4719101123595506</v>
      </c>
      <c r="CO48">
        <f t="shared" si="10"/>
        <v>2062.709923664122</v>
      </c>
      <c r="CP48" s="11">
        <f t="shared" si="11"/>
        <v>1835.8118320610688</v>
      </c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</row>
    <row r="49" spans="1:123">
      <c r="A49" s="26">
        <v>42</v>
      </c>
      <c r="B49" s="11">
        <v>2.06</v>
      </c>
      <c r="C49" s="11">
        <v>42.7</v>
      </c>
      <c r="D49" s="11">
        <v>2.2000000000000002</v>
      </c>
      <c r="E49" s="11">
        <v>45.5</v>
      </c>
      <c r="F49" s="11">
        <v>0.36</v>
      </c>
      <c r="G49" s="11">
        <v>7.5</v>
      </c>
      <c r="H49" s="11">
        <v>0.18</v>
      </c>
      <c r="I49" s="11">
        <v>3.7</v>
      </c>
      <c r="J49" s="11">
        <v>0.03</v>
      </c>
      <c r="K49" s="11">
        <v>0.6</v>
      </c>
      <c r="L49" s="11">
        <v>4.83</v>
      </c>
      <c r="M49" s="11">
        <v>9</v>
      </c>
      <c r="N49" s="7">
        <v>167</v>
      </c>
      <c r="O49" s="7">
        <v>0.18</v>
      </c>
      <c r="P49" s="7">
        <v>114</v>
      </c>
      <c r="Q49" s="7">
        <v>36.9</v>
      </c>
      <c r="R49" s="7">
        <f t="shared" si="0"/>
        <v>0.93636363636363629</v>
      </c>
      <c r="S49" s="7">
        <f>C49/E49</f>
        <v>0.93846153846153857</v>
      </c>
      <c r="T49" s="7">
        <f>B49/F49</f>
        <v>5.7222222222222223</v>
      </c>
      <c r="U49" s="7">
        <f>C49/G49</f>
        <v>5.6933333333333334</v>
      </c>
      <c r="V49" s="7">
        <f>D49/B49</f>
        <v>1.0679611650485437</v>
      </c>
      <c r="W49" s="7">
        <f>E49/C49</f>
        <v>1.0655737704918031</v>
      </c>
      <c r="X49" s="7">
        <f>D49/F49</f>
        <v>6.1111111111111116</v>
      </c>
      <c r="Y49" s="7">
        <f>E49/G49</f>
        <v>6.0666666666666664</v>
      </c>
      <c r="Z49" s="7">
        <f>IFERROR(B49/H49,"ERR.")</f>
        <v>11.444444444444445</v>
      </c>
      <c r="AA49" s="7">
        <f>IFERROR(C49/I49,"ERR.")</f>
        <v>11.54054054054054</v>
      </c>
      <c r="AB49" s="7">
        <f>C49*M49/100</f>
        <v>3.843</v>
      </c>
      <c r="AC49" s="7">
        <f>C49*10/(I49+E49)</f>
        <v>8.6788617886178852</v>
      </c>
      <c r="AD49" s="7">
        <f t="shared" si="1"/>
        <v>9.1135617886178846</v>
      </c>
      <c r="AE49" s="7">
        <f>(C49+I49)/G49</f>
        <v>6.1866666666666674</v>
      </c>
      <c r="AF49" s="7">
        <f>E49/(K49+I49+G49)</f>
        <v>3.8559322033898304</v>
      </c>
      <c r="AG49" s="10">
        <f>(D49+H49+J49)/(B49+F49)</f>
        <v>0.99586776859504145</v>
      </c>
      <c r="AH49" s="12">
        <f>(L49*M49)/100</f>
        <v>0.43469999999999998</v>
      </c>
      <c r="AI49" s="12">
        <f xml:space="preserve"> (AF49 * L49 * M49) / 1000</f>
        <v>0.16761737288135595</v>
      </c>
      <c r="AJ49" s="11">
        <f xml:space="preserve"> (B49 + F49) / M49</f>
        <v>0.2688888888888889</v>
      </c>
      <c r="AK49" s="16">
        <f>(0.1*L49 * E49)/ (100 - E49)</f>
        <v>0.40323853211009175</v>
      </c>
      <c r="AL49" s="11">
        <f t="shared" si="2"/>
        <v>81.067961165048544</v>
      </c>
      <c r="AM49" s="11">
        <f>D49*F49/B49</f>
        <v>0.38446601941747571</v>
      </c>
      <c r="AN49" s="11">
        <f>N49*D49/B49</f>
        <v>178.34951456310679</v>
      </c>
      <c r="AO49" s="11">
        <f>D49*F49*N49/B49</f>
        <v>64.205825242718447</v>
      </c>
      <c r="AP49" s="11">
        <v>4.58</v>
      </c>
      <c r="AQ49" s="11">
        <v>80.599999999999994</v>
      </c>
      <c r="AR49" s="11">
        <v>24.9</v>
      </c>
      <c r="AS49" s="11">
        <v>309</v>
      </c>
      <c r="AT49" s="11">
        <v>68</v>
      </c>
      <c r="AU49" s="11">
        <v>23.8</v>
      </c>
      <c r="AV49" s="11">
        <v>11</v>
      </c>
      <c r="AW49" s="11">
        <v>15.8</v>
      </c>
      <c r="AX49" s="11">
        <v>35.5</v>
      </c>
      <c r="AY49" s="11">
        <v>42</v>
      </c>
      <c r="AZ49" s="11">
        <v>1.73</v>
      </c>
      <c r="BA49" s="11">
        <v>12.8</v>
      </c>
      <c r="BB49" s="11">
        <v>10.6</v>
      </c>
      <c r="BC49" s="11">
        <v>78.400000000000006</v>
      </c>
      <c r="BD49" s="11">
        <v>1.1499999999999999</v>
      </c>
      <c r="BE49" s="11">
        <v>8.5</v>
      </c>
      <c r="BF49" s="11">
        <v>0.01</v>
      </c>
      <c r="BG49" s="11">
        <v>0.1</v>
      </c>
      <c r="BH49" s="11">
        <v>0.03</v>
      </c>
      <c r="BI49" s="11">
        <v>0.2</v>
      </c>
      <c r="BJ49" s="11">
        <v>13.52</v>
      </c>
      <c r="BK49" s="11">
        <v>35</v>
      </c>
      <c r="BL49" s="11">
        <v>173</v>
      </c>
      <c r="BM49" s="11">
        <v>0.21</v>
      </c>
      <c r="BN49" s="11">
        <v>137</v>
      </c>
      <c r="BO49" s="11">
        <v>42.1</v>
      </c>
      <c r="BP49" s="7">
        <f t="shared" si="3"/>
        <v>0.16320754716981131</v>
      </c>
      <c r="BQ49" s="7">
        <f>BA49/BC49</f>
        <v>0.16326530612244897</v>
      </c>
      <c r="BR49" s="7">
        <f>AZ49/BD49</f>
        <v>1.5043478260869567</v>
      </c>
      <c r="BS49" s="7">
        <f>BA49/BE49</f>
        <v>1.5058823529411764</v>
      </c>
      <c r="BT49" s="7">
        <f>BB49/AZ49</f>
        <v>6.1271676300578033</v>
      </c>
      <c r="BU49" s="7">
        <f>BC49/BA49</f>
        <v>6.125</v>
      </c>
      <c r="BV49" s="7">
        <f>BB49/BD49</f>
        <v>9.2173913043478262</v>
      </c>
      <c r="BW49" s="7">
        <f>BC49/BE49</f>
        <v>9.2235294117647069</v>
      </c>
      <c r="BX49" s="7">
        <f>IFERROR(AZ49/BF49,"ERR.")</f>
        <v>173</v>
      </c>
      <c r="BY49" s="7">
        <f>IFERROR(BA49/BG49,"ERR.")</f>
        <v>128</v>
      </c>
      <c r="BZ49" s="7">
        <f>BA49*BK49/100</f>
        <v>4.4800000000000004</v>
      </c>
      <c r="CA49" s="7">
        <f>BA49*10/(BG49+BC49)</f>
        <v>1.6305732484076434</v>
      </c>
      <c r="CB49" s="7">
        <f t="shared" si="4"/>
        <v>6.362573248407644</v>
      </c>
      <c r="CC49" s="7">
        <f>(BA49+BG49)/BE49</f>
        <v>1.5176470588235293</v>
      </c>
      <c r="CD49" s="7">
        <f>BC49/(BI49+BG49+BE49)</f>
        <v>8.9090909090909083</v>
      </c>
      <c r="CE49" s="10">
        <f>(BB49+BF49+BH49)/(AZ49+BD49)</f>
        <v>3.6944444444444442</v>
      </c>
      <c r="CF49" s="12">
        <f>(BJ49*BK49)/100</f>
        <v>4.7320000000000002</v>
      </c>
      <c r="CG49" s="11">
        <f xml:space="preserve"> (CD49 * BJ49 * BK49) / 1000</f>
        <v>4.2157818181818172</v>
      </c>
      <c r="CH49" s="11">
        <f xml:space="preserve"> (AZ49 + BD49) / BK49</f>
        <v>8.2285714285714281E-2</v>
      </c>
      <c r="CI49" s="11">
        <f>(0.1*L49 * E49)/ (100 - E49)</f>
        <v>0.40323853211009175</v>
      </c>
      <c r="CJ49" s="11">
        <f t="shared" si="5"/>
        <v>100</v>
      </c>
      <c r="CK49">
        <f t="shared" si="6"/>
        <v>6.1271676300578033</v>
      </c>
      <c r="CL49">
        <f t="shared" si="7"/>
        <v>9.2173913043478262</v>
      </c>
      <c r="CM49">
        <f t="shared" si="8"/>
        <v>7.0462427745664735</v>
      </c>
      <c r="CN49">
        <f t="shared" si="9"/>
        <v>1.5043478260869567</v>
      </c>
      <c r="CO49">
        <f t="shared" si="10"/>
        <v>1060</v>
      </c>
      <c r="CP49" s="11">
        <f t="shared" si="11"/>
        <v>1219</v>
      </c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</row>
    <row r="50" spans="1:123">
      <c r="A50" s="26">
        <v>43</v>
      </c>
      <c r="B50" s="11">
        <v>2.33</v>
      </c>
      <c r="C50" s="11">
        <v>14.6</v>
      </c>
      <c r="D50" s="11">
        <v>12.71</v>
      </c>
      <c r="E50" s="11">
        <v>79.5</v>
      </c>
      <c r="F50" s="11">
        <v>0.89</v>
      </c>
      <c r="G50" s="11">
        <v>5.6</v>
      </c>
      <c r="H50" s="11">
        <v>0</v>
      </c>
      <c r="I50" s="11">
        <v>0</v>
      </c>
      <c r="J50" s="11">
        <v>0.04</v>
      </c>
      <c r="K50" s="11">
        <v>0.3</v>
      </c>
      <c r="L50" s="11">
        <v>15.97</v>
      </c>
      <c r="M50" s="11">
        <v>20</v>
      </c>
      <c r="N50" s="7">
        <v>191</v>
      </c>
      <c r="O50" s="7">
        <v>39.9</v>
      </c>
      <c r="P50" s="7">
        <v>121</v>
      </c>
      <c r="Q50" s="7">
        <v>37.799999999999997</v>
      </c>
      <c r="R50" s="7">
        <f t="shared" si="0"/>
        <v>0.18332022029897718</v>
      </c>
      <c r="S50" s="7">
        <f>C50/E50</f>
        <v>0.18364779874213835</v>
      </c>
      <c r="T50" s="7">
        <f>B50/F50</f>
        <v>2.6179775280898876</v>
      </c>
      <c r="U50" s="7">
        <f>C50/G50</f>
        <v>2.6071428571428572</v>
      </c>
      <c r="V50" s="7">
        <f>D50/B50</f>
        <v>5.4549356223175964</v>
      </c>
      <c r="W50" s="7">
        <f>E50/C50</f>
        <v>5.4452054794520546</v>
      </c>
      <c r="X50" s="7">
        <f>D50/F50</f>
        <v>14.280898876404494</v>
      </c>
      <c r="Y50" s="7">
        <f>E50/G50</f>
        <v>14.196428571428573</v>
      </c>
      <c r="Z50" s="7" t="str">
        <f>IFERROR(B50/H50,"ERR.")</f>
        <v>ERR.</v>
      </c>
      <c r="AA50" s="7" t="str">
        <f>IFERROR(C50/I50,"ERR.")</f>
        <v>ERR.</v>
      </c>
      <c r="AB50" s="7">
        <f>C50*M50/100</f>
        <v>2.92</v>
      </c>
      <c r="AC50" s="7">
        <f>C50*10/(I50+E50)</f>
        <v>1.8364779874213837</v>
      </c>
      <c r="AD50" s="7">
        <f t="shared" si="1"/>
        <v>5.0304779874213841</v>
      </c>
      <c r="AE50" s="7">
        <f>(C50+I50)/G50</f>
        <v>2.6071428571428572</v>
      </c>
      <c r="AF50" s="7">
        <f>E50/(K50+I50+G50)</f>
        <v>13.474576271186441</v>
      </c>
      <c r="AG50" s="10">
        <f>(D50+H50+J50)/(B50+F50)</f>
        <v>3.9596273291925463</v>
      </c>
      <c r="AH50" s="12">
        <f>(L50*M50)/100</f>
        <v>3.1940000000000004</v>
      </c>
      <c r="AI50" s="12">
        <f xml:space="preserve"> (AF50 * L50 * M50) / 1000</f>
        <v>4.3037796610169501</v>
      </c>
      <c r="AJ50" s="11">
        <f xml:space="preserve"> (B50 + F50) / M50</f>
        <v>0.161</v>
      </c>
      <c r="AK50" s="16">
        <f>(0.1*L50 * E50)/ (100 - E50)</f>
        <v>6.1932439024390256</v>
      </c>
      <c r="AL50" s="11">
        <f t="shared" si="2"/>
        <v>81.97424892703863</v>
      </c>
      <c r="AM50" s="11">
        <f>D50*F50/B50</f>
        <v>4.854892703862661</v>
      </c>
      <c r="AN50" s="11">
        <f>N50*D50/B50</f>
        <v>1041.8927038626609</v>
      </c>
      <c r="AO50" s="11">
        <f>D50*F50*N50/B50</f>
        <v>927.2845064377683</v>
      </c>
      <c r="AP50" s="11">
        <v>4.09</v>
      </c>
      <c r="AQ50" s="11">
        <v>92.4</v>
      </c>
      <c r="AR50" s="11">
        <v>29.6</v>
      </c>
      <c r="AS50" s="11">
        <v>320</v>
      </c>
      <c r="AT50" s="11">
        <v>43.5</v>
      </c>
      <c r="AU50" s="11">
        <v>12.9</v>
      </c>
      <c r="AV50" s="11">
        <v>11.7</v>
      </c>
      <c r="AW50" s="11">
        <v>15.4</v>
      </c>
      <c r="AX50" s="11">
        <v>39.9</v>
      </c>
      <c r="AY50" s="11">
        <v>43</v>
      </c>
      <c r="AZ50" s="11">
        <v>1.25</v>
      </c>
      <c r="BA50" s="11">
        <v>8.6</v>
      </c>
      <c r="BB50" s="11">
        <v>12.52</v>
      </c>
      <c r="BC50" s="11">
        <v>85.8</v>
      </c>
      <c r="BD50" s="11">
        <v>0.75</v>
      </c>
      <c r="BE50" s="11">
        <v>5.0999999999999996</v>
      </c>
      <c r="BF50" s="11">
        <v>0.04</v>
      </c>
      <c r="BG50" s="11">
        <v>0.3</v>
      </c>
      <c r="BH50" s="11">
        <v>0.03</v>
      </c>
      <c r="BI50" s="11">
        <v>0.2</v>
      </c>
      <c r="BJ50" s="11">
        <v>14.59</v>
      </c>
      <c r="BK50" s="11">
        <v>34</v>
      </c>
      <c r="BL50" s="11">
        <v>254</v>
      </c>
      <c r="BM50" s="11">
        <v>0.28000000000000003</v>
      </c>
      <c r="BN50" s="11">
        <v>140</v>
      </c>
      <c r="BO50" s="11">
        <v>43.4</v>
      </c>
      <c r="BP50" s="7">
        <f t="shared" si="3"/>
        <v>9.9840255591054319E-2</v>
      </c>
      <c r="BQ50" s="7">
        <f>BA50/BC50</f>
        <v>0.10023310023310024</v>
      </c>
      <c r="BR50" s="7">
        <f>AZ50/BD50</f>
        <v>1.6666666666666667</v>
      </c>
      <c r="BS50" s="7">
        <f>BA50/BE50</f>
        <v>1.6862745098039216</v>
      </c>
      <c r="BT50" s="7">
        <f>BB50/AZ50</f>
        <v>10.016</v>
      </c>
      <c r="BU50" s="7">
        <f>BC50/BA50</f>
        <v>9.9767441860465116</v>
      </c>
      <c r="BV50" s="7">
        <f>BB50/BD50</f>
        <v>16.693333333333332</v>
      </c>
      <c r="BW50" s="7">
        <f>BC50/BE50</f>
        <v>16.823529411764707</v>
      </c>
      <c r="BX50" s="7">
        <f>IFERROR(AZ50/BF50,"ERR.")</f>
        <v>31.25</v>
      </c>
      <c r="BY50" s="7">
        <f>IFERROR(BA50/BG50,"ERR.")</f>
        <v>28.666666666666668</v>
      </c>
      <c r="BZ50" s="7">
        <f>BA50*BK50/100</f>
        <v>2.9239999999999999</v>
      </c>
      <c r="CA50" s="7">
        <f>BA50*10/(BG50+BC50)</f>
        <v>0.99883855981416969</v>
      </c>
      <c r="CB50" s="7">
        <f t="shared" si="4"/>
        <v>5.9594385598141697</v>
      </c>
      <c r="CC50" s="7">
        <f>(BA50+BG50)/BE50</f>
        <v>1.7450980392156865</v>
      </c>
      <c r="CD50" s="7">
        <f>BC50/(BI50+BG50+BE50)</f>
        <v>15.321428571428571</v>
      </c>
      <c r="CE50" s="10">
        <f>(BB50+BF50+BH50)/(AZ50+BD50)</f>
        <v>6.294999999999999</v>
      </c>
      <c r="CF50" s="12">
        <f>(BJ50*BK50)/100</f>
        <v>4.9606000000000003</v>
      </c>
      <c r="CG50" s="11">
        <f xml:space="preserve"> (CD50 * BJ50 * BK50) / 1000</f>
        <v>7.6003478571428564</v>
      </c>
      <c r="CH50" s="11">
        <f xml:space="preserve"> (AZ50 + BD50) / BK50</f>
        <v>5.8823529411764705E-2</v>
      </c>
      <c r="CI50" s="11">
        <f>(0.1*L50 * E50)/ (100 - E50)</f>
        <v>6.1932439024390256</v>
      </c>
      <c r="CJ50" s="11">
        <f t="shared" si="5"/>
        <v>203.2</v>
      </c>
      <c r="CK50">
        <f t="shared" si="6"/>
        <v>10.016</v>
      </c>
      <c r="CL50">
        <f t="shared" si="7"/>
        <v>16.693333333333332</v>
      </c>
      <c r="CM50">
        <f t="shared" si="8"/>
        <v>7.5120000000000005</v>
      </c>
      <c r="CN50">
        <f t="shared" si="9"/>
        <v>1.6666666666666667</v>
      </c>
      <c r="CO50">
        <f t="shared" si="10"/>
        <v>2544.0639999999999</v>
      </c>
      <c r="CP50" s="11">
        <f t="shared" si="11"/>
        <v>1908.048</v>
      </c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</row>
    <row r="51" spans="1:123">
      <c r="A51" s="26">
        <v>44</v>
      </c>
      <c r="B51" s="11">
        <v>1.83</v>
      </c>
      <c r="C51" s="11">
        <v>16.899999999999999</v>
      </c>
      <c r="D51" s="11">
        <v>7.78</v>
      </c>
      <c r="E51" s="11">
        <v>71.7</v>
      </c>
      <c r="F51" s="11">
        <v>1.2</v>
      </c>
      <c r="G51" s="11">
        <v>11.1</v>
      </c>
      <c r="H51" s="11">
        <v>0</v>
      </c>
      <c r="I51" s="11">
        <v>0</v>
      </c>
      <c r="J51" s="11">
        <v>0.03</v>
      </c>
      <c r="K51" s="11">
        <v>0.3</v>
      </c>
      <c r="L51" s="11">
        <v>10.84</v>
      </c>
      <c r="M51" s="11">
        <v>3</v>
      </c>
      <c r="N51" s="7">
        <v>216</v>
      </c>
      <c r="O51" s="7">
        <v>0.21</v>
      </c>
      <c r="P51" s="7">
        <v>119</v>
      </c>
      <c r="Q51" s="7">
        <v>37.700000000000003</v>
      </c>
      <c r="R51" s="7">
        <f t="shared" si="0"/>
        <v>0.2352185089974293</v>
      </c>
      <c r="S51" s="7">
        <f>C51/E51</f>
        <v>0.23570432357043233</v>
      </c>
      <c r="T51" s="7">
        <f>B51/F51</f>
        <v>1.5250000000000001</v>
      </c>
      <c r="U51" s="7">
        <f>C51/G51</f>
        <v>1.5225225225225225</v>
      </c>
      <c r="V51" s="7">
        <f>D51/B51</f>
        <v>4.2513661202185791</v>
      </c>
      <c r="W51" s="7">
        <f>E51/C51</f>
        <v>4.2426035502958586</v>
      </c>
      <c r="X51" s="7">
        <f>D51/F51</f>
        <v>6.4833333333333334</v>
      </c>
      <c r="Y51" s="7">
        <f>E51/G51</f>
        <v>6.4594594594594597</v>
      </c>
      <c r="Z51" s="7" t="str">
        <f>IFERROR(B51/H51,"ERR.")</f>
        <v>ERR.</v>
      </c>
      <c r="AA51" s="7" t="str">
        <f>IFERROR(C51/I51,"ERR.")</f>
        <v>ERR.</v>
      </c>
      <c r="AB51" s="7">
        <f>C51*M51/100</f>
        <v>0.50700000000000001</v>
      </c>
      <c r="AC51" s="7">
        <f>C51*10/(I51+E51)</f>
        <v>2.3570432357043236</v>
      </c>
      <c r="AD51" s="7">
        <f t="shared" si="1"/>
        <v>2.6822432357043233</v>
      </c>
      <c r="AE51" s="7">
        <f>(C51+I51)/G51</f>
        <v>1.5225225225225225</v>
      </c>
      <c r="AF51" s="7">
        <f>E51/(K51+I51+G51)</f>
        <v>6.2894736842105265</v>
      </c>
      <c r="AG51" s="10">
        <f>(D51+H51+J51)/(B51+F51)</f>
        <v>2.5775577557755773</v>
      </c>
      <c r="AH51" s="12">
        <f>(L51*M51)/100</f>
        <v>0.32519999999999993</v>
      </c>
      <c r="AI51" s="12">
        <f xml:space="preserve"> (AF51 * L51 * M51) / 1000</f>
        <v>0.20453368421052631</v>
      </c>
      <c r="AJ51" s="11">
        <f xml:space="preserve"> (B51 + F51) / M51</f>
        <v>1.01</v>
      </c>
      <c r="AK51" s="16">
        <f>(0.1*L51 * E51)/ (100 - E51)</f>
        <v>2.7463886925795058</v>
      </c>
      <c r="AL51" s="11">
        <f t="shared" si="2"/>
        <v>118.0327868852459</v>
      </c>
      <c r="AM51" s="11">
        <f>D51*F51/B51</f>
        <v>5.1016393442622947</v>
      </c>
      <c r="AN51" s="11">
        <f>N51*D51/B51</f>
        <v>918.29508196721304</v>
      </c>
      <c r="AO51" s="11">
        <f>D51*F51*N51/B51</f>
        <v>1101.9540983606557</v>
      </c>
      <c r="AP51" s="11">
        <v>4.21</v>
      </c>
      <c r="AQ51" s="11">
        <v>89.5</v>
      </c>
      <c r="AR51" s="11">
        <v>28.3</v>
      </c>
      <c r="AS51" s="11">
        <v>316</v>
      </c>
      <c r="AT51" s="11">
        <v>46.5</v>
      </c>
      <c r="AU51" s="11">
        <v>14.3</v>
      </c>
      <c r="AV51" s="11">
        <v>9.9</v>
      </c>
      <c r="AW51" s="11">
        <v>10.5</v>
      </c>
      <c r="AX51" s="11">
        <v>23</v>
      </c>
      <c r="AY51" s="11">
        <v>44</v>
      </c>
      <c r="AZ51" s="11">
        <v>1.08</v>
      </c>
      <c r="BA51" s="11">
        <v>7.1</v>
      </c>
      <c r="BB51" s="11">
        <v>13.4</v>
      </c>
      <c r="BC51" s="11">
        <v>87.5</v>
      </c>
      <c r="BD51" s="11">
        <v>0.79</v>
      </c>
      <c r="BE51" s="11">
        <v>5.2</v>
      </c>
      <c r="BF51" s="11">
        <v>0.01</v>
      </c>
      <c r="BG51" s="11">
        <v>0.1</v>
      </c>
      <c r="BH51" s="11">
        <v>0.02</v>
      </c>
      <c r="BI51" s="11">
        <v>0.1</v>
      </c>
      <c r="BJ51" s="11">
        <v>15.3</v>
      </c>
      <c r="BK51" s="11">
        <v>56</v>
      </c>
      <c r="BL51" s="11">
        <v>164</v>
      </c>
      <c r="BM51" s="11">
        <v>0.21</v>
      </c>
      <c r="BN51" s="11">
        <v>115</v>
      </c>
      <c r="BO51" s="11">
        <v>37.1</v>
      </c>
      <c r="BP51" s="7">
        <f t="shared" si="3"/>
        <v>8.0597014925373134E-2</v>
      </c>
      <c r="BQ51" s="7">
        <f>BA51/BC51</f>
        <v>8.1142857142857142E-2</v>
      </c>
      <c r="BR51" s="7">
        <f>AZ51/BD51</f>
        <v>1.3670886075949367</v>
      </c>
      <c r="BS51" s="7">
        <f>BA51/BE51</f>
        <v>1.3653846153846152</v>
      </c>
      <c r="BT51" s="7">
        <f>BB51/AZ51</f>
        <v>12.407407407407407</v>
      </c>
      <c r="BU51" s="7">
        <f>BC51/BA51</f>
        <v>12.323943661971832</v>
      </c>
      <c r="BV51" s="7">
        <f>BB51/BD51</f>
        <v>16.962025316455694</v>
      </c>
      <c r="BW51" s="7">
        <f>BC51/BE51</f>
        <v>16.826923076923077</v>
      </c>
      <c r="BX51" s="7">
        <f>IFERROR(AZ51/BF51,"ERR.")</f>
        <v>108</v>
      </c>
      <c r="BY51" s="7">
        <f>IFERROR(BA51/BG51,"ERR.")</f>
        <v>70.999999999999986</v>
      </c>
      <c r="BZ51" s="7">
        <f>BA51*BK51/100</f>
        <v>3.9759999999999995</v>
      </c>
      <c r="CA51" s="7">
        <f>BA51*10/(BG51+BC51)</f>
        <v>0.81050228310502292</v>
      </c>
      <c r="CB51" s="7">
        <f t="shared" si="4"/>
        <v>9.3785022831050249</v>
      </c>
      <c r="CC51" s="7">
        <f>(BA51+BG51)/BE51</f>
        <v>1.3846153846153844</v>
      </c>
      <c r="CD51" s="7">
        <f>BC51/(BI51+BG51+BE51)</f>
        <v>16.203703703703702</v>
      </c>
      <c r="CE51" s="10">
        <f>(BB51+BF51+BH51)/(AZ51+BD51)</f>
        <v>7.1818181818181817</v>
      </c>
      <c r="CF51" s="12">
        <f>(BJ51*BK51)/100</f>
        <v>8.5680000000000014</v>
      </c>
      <c r="CG51" s="11">
        <f xml:space="preserve"> (CD51 * BJ51 * BK51) / 1000</f>
        <v>13.883333333333333</v>
      </c>
      <c r="CH51" s="11">
        <f xml:space="preserve"> (AZ51 + BD51) / BK51</f>
        <v>3.3392857142857148E-2</v>
      </c>
      <c r="CI51" s="11">
        <f>(0.1*L51 * E51)/ (100 - E51)</f>
        <v>2.7463886925795058</v>
      </c>
      <c r="CJ51" s="11">
        <f t="shared" si="5"/>
        <v>151.85185185185185</v>
      </c>
      <c r="CK51">
        <f t="shared" si="6"/>
        <v>12.407407407407407</v>
      </c>
      <c r="CL51">
        <f t="shared" si="7"/>
        <v>16.962025316455694</v>
      </c>
      <c r="CM51">
        <f t="shared" si="8"/>
        <v>9.8018518518518523</v>
      </c>
      <c r="CN51">
        <f t="shared" si="9"/>
        <v>1.3670886075949367</v>
      </c>
      <c r="CO51">
        <f t="shared" si="10"/>
        <v>2034.8148148148148</v>
      </c>
      <c r="CP51" s="11">
        <f t="shared" si="11"/>
        <v>1607.5037037037036</v>
      </c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</row>
    <row r="52" spans="1:123">
      <c r="A52" s="26">
        <v>45</v>
      </c>
      <c r="B52" s="11">
        <v>1.73</v>
      </c>
      <c r="C52" s="11">
        <v>34.4</v>
      </c>
      <c r="D52" s="11">
        <v>2.57</v>
      </c>
      <c r="E52" s="11">
        <v>51.1</v>
      </c>
      <c r="F52" s="11">
        <v>0.54</v>
      </c>
      <c r="G52" s="11">
        <v>10.7</v>
      </c>
      <c r="H52" s="11">
        <v>0.15</v>
      </c>
      <c r="I52" s="11">
        <v>3</v>
      </c>
      <c r="J52" s="11">
        <v>0.04</v>
      </c>
      <c r="K52" s="11">
        <v>0.8</v>
      </c>
      <c r="L52" s="11">
        <v>5.03</v>
      </c>
      <c r="M52" s="11">
        <v>2</v>
      </c>
      <c r="N52" s="7">
        <v>156</v>
      </c>
      <c r="O52" s="7">
        <v>19</v>
      </c>
      <c r="P52" s="7">
        <v>131</v>
      </c>
      <c r="Q52" s="7">
        <v>40.1</v>
      </c>
      <c r="R52" s="7">
        <f t="shared" si="0"/>
        <v>0.6731517509727627</v>
      </c>
      <c r="S52" s="7">
        <f>C52/E52</f>
        <v>0.67318982387475534</v>
      </c>
      <c r="T52" s="7">
        <f>B52/F52</f>
        <v>3.2037037037037033</v>
      </c>
      <c r="U52" s="7">
        <f>C52/G52</f>
        <v>3.2149532710280373</v>
      </c>
      <c r="V52" s="7">
        <f>D52/B52</f>
        <v>1.4855491329479769</v>
      </c>
      <c r="W52" s="7">
        <f>E52/C52</f>
        <v>1.48546511627907</v>
      </c>
      <c r="X52" s="7">
        <f>D52/F52</f>
        <v>4.7592592592592586</v>
      </c>
      <c r="Y52" s="7">
        <f>E52/G52</f>
        <v>4.7757009345794401</v>
      </c>
      <c r="Z52" s="7">
        <f>IFERROR(B52/H52,"ERR.")</f>
        <v>11.533333333333333</v>
      </c>
      <c r="AA52" s="7">
        <f>IFERROR(C52/I52,"ERR.")</f>
        <v>11.466666666666667</v>
      </c>
      <c r="AB52" s="7">
        <f>C52*M52/100</f>
        <v>0.68799999999999994</v>
      </c>
      <c r="AC52" s="7">
        <f>C52*10/(I52+E52)</f>
        <v>6.3585951940850274</v>
      </c>
      <c r="AD52" s="7">
        <f t="shared" si="1"/>
        <v>6.4591951940850274</v>
      </c>
      <c r="AE52" s="7">
        <f>(C52+I52)/G52</f>
        <v>3.4953271028037385</v>
      </c>
      <c r="AF52" s="7">
        <f>E52/(K52+I52+G52)</f>
        <v>3.5241379310344829</v>
      </c>
      <c r="AG52" s="10">
        <f>(D52+H52+J52)/(B52+F52)</f>
        <v>1.2158590308370043</v>
      </c>
      <c r="AH52" s="12">
        <f>(L52*M52)/100</f>
        <v>0.10060000000000001</v>
      </c>
      <c r="AI52" s="12">
        <f xml:space="preserve"> (AF52 * L52 * M52) / 1000</f>
        <v>3.5452827586206902E-2</v>
      </c>
      <c r="AJ52" s="11">
        <f xml:space="preserve"> (B52 + F52) / M52</f>
        <v>1.135</v>
      </c>
      <c r="AK52" s="16">
        <f>(0.1*L52 * E52)/ (100 - E52)</f>
        <v>0.52562985685071584</v>
      </c>
      <c r="AL52" s="11">
        <f t="shared" si="2"/>
        <v>90.173410404624278</v>
      </c>
      <c r="AM52" s="11">
        <f>D52*F52/B52</f>
        <v>0.80219653179190753</v>
      </c>
      <c r="AN52" s="11">
        <f>N52*D52/B52</f>
        <v>231.74566473988438</v>
      </c>
      <c r="AO52" s="11">
        <f>D52*F52*N52/B52</f>
        <v>125.14265895953756</v>
      </c>
      <c r="AP52" s="11">
        <v>4.33</v>
      </c>
      <c r="AQ52" s="11">
        <v>92.6</v>
      </c>
      <c r="AR52" s="11">
        <v>30.3</v>
      </c>
      <c r="AS52" s="11">
        <v>327</v>
      </c>
      <c r="AT52" s="11">
        <v>41.9</v>
      </c>
      <c r="AU52" s="11">
        <v>12.2</v>
      </c>
      <c r="AV52" s="11">
        <v>12.4</v>
      </c>
      <c r="AW52" s="11">
        <v>16.100000000000001</v>
      </c>
      <c r="AX52" s="11">
        <v>43.1</v>
      </c>
      <c r="AY52" s="11">
        <v>45</v>
      </c>
      <c r="AZ52" s="11">
        <v>2.35</v>
      </c>
      <c r="BA52" s="11">
        <v>17.600000000000001</v>
      </c>
      <c r="BB52" s="11">
        <v>9.82</v>
      </c>
      <c r="BC52" s="11">
        <v>73.3</v>
      </c>
      <c r="BD52" s="11">
        <v>1.19</v>
      </c>
      <c r="BE52" s="11">
        <v>8.9</v>
      </c>
      <c r="BF52" s="11">
        <v>0</v>
      </c>
      <c r="BG52" s="11">
        <v>0</v>
      </c>
      <c r="BH52" s="11">
        <v>0.03</v>
      </c>
      <c r="BI52" s="11">
        <v>0.2</v>
      </c>
      <c r="BJ52" s="11">
        <v>13.39</v>
      </c>
      <c r="BK52" s="11">
        <v>5</v>
      </c>
      <c r="BL52" s="11">
        <v>258</v>
      </c>
      <c r="BM52" s="11">
        <v>0.26</v>
      </c>
      <c r="BN52" s="11">
        <v>150</v>
      </c>
      <c r="BO52" s="11">
        <v>44.1</v>
      </c>
      <c r="BP52" s="7">
        <f t="shared" si="3"/>
        <v>0.23930753564154786</v>
      </c>
      <c r="BQ52" s="7">
        <f>BA52/BC52</f>
        <v>0.2401091405184175</v>
      </c>
      <c r="BR52" s="7">
        <f>AZ52/BD52</f>
        <v>1.9747899159663866</v>
      </c>
      <c r="BS52" s="7">
        <f>BA52/BE52</f>
        <v>1.9775280898876406</v>
      </c>
      <c r="BT52" s="7">
        <f>BB52/AZ52</f>
        <v>4.1787234042553187</v>
      </c>
      <c r="BU52" s="7">
        <f>BC52/BA52</f>
        <v>4.1647727272727266</v>
      </c>
      <c r="BV52" s="7">
        <f>BB52/BD52</f>
        <v>8.2521008403361353</v>
      </c>
      <c r="BW52" s="7">
        <f>BC52/BE52</f>
        <v>8.2359550561797743</v>
      </c>
      <c r="BX52" s="7" t="str">
        <f>IFERROR(AZ52/BF52,"ERR.")</f>
        <v>ERR.</v>
      </c>
      <c r="BY52" s="7" t="str">
        <f>IFERROR(BA52/BG52,"ERR.")</f>
        <v>ERR.</v>
      </c>
      <c r="BZ52" s="7">
        <f>BA52*BK52/100</f>
        <v>0.88</v>
      </c>
      <c r="CA52" s="7">
        <f>BA52*10/(BG52+BC52)</f>
        <v>2.4010914051841747</v>
      </c>
      <c r="CB52" s="7">
        <f t="shared" si="4"/>
        <v>3.0705914051841745</v>
      </c>
      <c r="CC52" s="7">
        <f>(BA52+BG52)/BE52</f>
        <v>1.9775280898876406</v>
      </c>
      <c r="CD52" s="7">
        <f>BC52/(BI52+BG52+BE52)</f>
        <v>8.0549450549450547</v>
      </c>
      <c r="CE52" s="10">
        <f>(BB52+BF52+BH52)/(AZ52+BD52)</f>
        <v>2.7824858757062145</v>
      </c>
      <c r="CF52" s="12">
        <f>(BJ52*BK52)/100</f>
        <v>0.66949999999999998</v>
      </c>
      <c r="CG52" s="11">
        <f xml:space="preserve"> (CD52 * BJ52 * BK52) / 1000</f>
        <v>0.5392785714285715</v>
      </c>
      <c r="CH52" s="11">
        <f xml:space="preserve"> (AZ52 + BD52) / BK52</f>
        <v>0.70799999999999996</v>
      </c>
      <c r="CI52" s="11">
        <f>(0.1*L52 * E52)/ (100 - E52)</f>
        <v>0.52562985685071584</v>
      </c>
      <c r="CJ52" s="11">
        <f t="shared" si="5"/>
        <v>109.78723404255318</v>
      </c>
      <c r="CK52">
        <f t="shared" si="6"/>
        <v>4.1787234042553187</v>
      </c>
      <c r="CL52">
        <f t="shared" si="7"/>
        <v>8.2521008403361353</v>
      </c>
      <c r="CM52">
        <f t="shared" si="8"/>
        <v>4.9726808510638296</v>
      </c>
      <c r="CN52">
        <f t="shared" si="9"/>
        <v>1.9747899159663866</v>
      </c>
      <c r="CO52">
        <f t="shared" si="10"/>
        <v>1078.1106382978721</v>
      </c>
      <c r="CP52" s="11">
        <f t="shared" si="11"/>
        <v>1282.9516595744681</v>
      </c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</row>
    <row r="53" spans="1:123">
      <c r="A53" s="26">
        <v>46</v>
      </c>
      <c r="B53" s="11">
        <v>1.89</v>
      </c>
      <c r="C53" s="11">
        <v>11.7</v>
      </c>
      <c r="D53" s="11">
        <v>13.61</v>
      </c>
      <c r="E53" s="11">
        <v>84</v>
      </c>
      <c r="F53" s="11">
        <v>0.64</v>
      </c>
      <c r="G53" s="11">
        <v>4</v>
      </c>
      <c r="H53" s="11">
        <v>0.01</v>
      </c>
      <c r="I53" s="11">
        <v>0.1</v>
      </c>
      <c r="J53" s="11">
        <v>0.03</v>
      </c>
      <c r="K53" s="11">
        <v>0.2</v>
      </c>
      <c r="L53" s="11">
        <v>16.18</v>
      </c>
      <c r="M53" s="11">
        <v>22</v>
      </c>
      <c r="N53" s="7">
        <v>268</v>
      </c>
      <c r="O53" s="7">
        <v>0.28000000000000003</v>
      </c>
      <c r="P53" s="7">
        <v>136</v>
      </c>
      <c r="Q53" s="7">
        <v>39.700000000000003</v>
      </c>
      <c r="R53" s="7">
        <f t="shared" si="0"/>
        <v>0.13886847905951505</v>
      </c>
      <c r="S53" s="7">
        <f>C53/E53</f>
        <v>0.13928571428571429</v>
      </c>
      <c r="T53" s="7">
        <f>B53/F53</f>
        <v>2.953125</v>
      </c>
      <c r="U53" s="7">
        <f>C53/G53</f>
        <v>2.9249999999999998</v>
      </c>
      <c r="V53" s="7">
        <f>D53/B53</f>
        <v>7.2010582010582009</v>
      </c>
      <c r="W53" s="7">
        <f>E53/C53</f>
        <v>7.1794871794871797</v>
      </c>
      <c r="X53" s="7">
        <f>D53/F53</f>
        <v>21.265625</v>
      </c>
      <c r="Y53" s="7">
        <f>E53/G53</f>
        <v>21</v>
      </c>
      <c r="Z53" s="7">
        <f>IFERROR(B53/H53,"ERR.")</f>
        <v>189</v>
      </c>
      <c r="AA53" s="7">
        <f>IFERROR(C53/I53,"ERR.")</f>
        <v>116.99999999999999</v>
      </c>
      <c r="AB53" s="7">
        <f>C53*M53/100</f>
        <v>2.5739999999999998</v>
      </c>
      <c r="AC53" s="7">
        <f>C53*10/(I53+E53)</f>
        <v>1.3912009512485137</v>
      </c>
      <c r="AD53" s="7">
        <f t="shared" si="1"/>
        <v>4.9508009512485138</v>
      </c>
      <c r="AE53" s="7">
        <f>(C53+I53)/G53</f>
        <v>2.9499999999999997</v>
      </c>
      <c r="AF53" s="7">
        <f>E53/(K53+I53+G53)</f>
        <v>19.534883720930232</v>
      </c>
      <c r="AG53" s="10">
        <f>(D53+H53+J53)/(B53+F53)</f>
        <v>5.3952569169960469</v>
      </c>
      <c r="AH53" s="12">
        <f>(L53*M53)/100</f>
        <v>3.5595999999999997</v>
      </c>
      <c r="AI53" s="12">
        <f xml:space="preserve"> (AF53 * L53 * M53) / 1000</f>
        <v>6.9536372093023253</v>
      </c>
      <c r="AJ53" s="11">
        <f xml:space="preserve"> (B53 + F53) / M53</f>
        <v>0.11499999999999999</v>
      </c>
      <c r="AK53" s="16">
        <f>(0.1*L53 * E53)/ (100 - E53)</f>
        <v>8.4945000000000004</v>
      </c>
      <c r="AL53" s="11">
        <f t="shared" si="2"/>
        <v>141.7989417989418</v>
      </c>
      <c r="AM53" s="11">
        <f>D53*F53/B53</f>
        <v>4.6086772486772487</v>
      </c>
      <c r="AN53" s="11">
        <f>N53*D53/B53</f>
        <v>1929.883597883598</v>
      </c>
      <c r="AO53" s="11">
        <f>D53*F53*N53/B53</f>
        <v>1235.1255026455028</v>
      </c>
      <c r="AP53" s="11">
        <v>4.6399999999999997</v>
      </c>
      <c r="AQ53" s="11">
        <v>85.6</v>
      </c>
      <c r="AR53" s="11">
        <v>29.3</v>
      </c>
      <c r="AS53" s="11">
        <v>343</v>
      </c>
      <c r="AT53" s="11">
        <v>42.5</v>
      </c>
      <c r="AU53" s="11">
        <v>13.7</v>
      </c>
      <c r="AV53" s="11">
        <v>10.3</v>
      </c>
      <c r="AW53" s="11">
        <v>12.5</v>
      </c>
      <c r="AX53" s="11">
        <v>28.3</v>
      </c>
      <c r="AY53" s="11">
        <v>46</v>
      </c>
      <c r="AZ53" s="11">
        <v>1</v>
      </c>
      <c r="BA53" s="11">
        <v>9.6</v>
      </c>
      <c r="BB53" s="11">
        <v>8.3699999999999992</v>
      </c>
      <c r="BC53" s="11">
        <v>80.7</v>
      </c>
      <c r="BD53" s="11">
        <v>0.98</v>
      </c>
      <c r="BE53" s="11">
        <v>9.4</v>
      </c>
      <c r="BF53" s="11">
        <v>0</v>
      </c>
      <c r="BG53" s="11">
        <v>0</v>
      </c>
      <c r="BH53" s="11">
        <v>0.03</v>
      </c>
      <c r="BI53" s="11">
        <v>0.3</v>
      </c>
      <c r="BJ53" s="11">
        <v>10.38</v>
      </c>
      <c r="BK53" s="11">
        <v>20</v>
      </c>
      <c r="BL53" s="11">
        <v>257</v>
      </c>
      <c r="BM53" s="11">
        <v>0.28000000000000003</v>
      </c>
      <c r="BN53" s="11">
        <v>150</v>
      </c>
      <c r="BO53" s="11">
        <v>45.6</v>
      </c>
      <c r="BP53" s="7">
        <f t="shared" si="3"/>
        <v>0.11947431302270013</v>
      </c>
      <c r="BQ53" s="7">
        <f>BA53/BC53</f>
        <v>0.11895910780669144</v>
      </c>
      <c r="BR53" s="7">
        <f>AZ53/BD53</f>
        <v>1.0204081632653061</v>
      </c>
      <c r="BS53" s="7">
        <f>BA53/BE53</f>
        <v>1.0212765957446808</v>
      </c>
      <c r="BT53" s="7">
        <f>BB53/AZ53</f>
        <v>8.3699999999999992</v>
      </c>
      <c r="BU53" s="7">
        <f>BC53/BA53</f>
        <v>8.40625</v>
      </c>
      <c r="BV53" s="7">
        <f>BB53/BD53</f>
        <v>8.5408163265306118</v>
      </c>
      <c r="BW53" s="7">
        <f>BC53/BE53</f>
        <v>8.585106382978724</v>
      </c>
      <c r="BX53" s="7" t="str">
        <f>IFERROR(AZ53/BF53,"ERR.")</f>
        <v>ERR.</v>
      </c>
      <c r="BY53" s="7" t="str">
        <f>IFERROR(BA53/BG53,"ERR.")</f>
        <v>ERR.</v>
      </c>
      <c r="BZ53" s="7">
        <f>BA53*BK53/100</f>
        <v>1.92</v>
      </c>
      <c r="CA53" s="7">
        <f>BA53*10/(BG53+BC53)</f>
        <v>1.1895910780669146</v>
      </c>
      <c r="CB53" s="7">
        <f t="shared" si="4"/>
        <v>3.2655910780669144</v>
      </c>
      <c r="CC53" s="7">
        <f>(BA53+BG53)/BE53</f>
        <v>1.0212765957446808</v>
      </c>
      <c r="CD53" s="7">
        <f>BC53/(BI53+BG53+BE53)</f>
        <v>8.3195876288659782</v>
      </c>
      <c r="CE53" s="10">
        <f>(BB53+BF53+BH53)/(AZ53+BD53)</f>
        <v>4.2424242424242413</v>
      </c>
      <c r="CF53" s="12">
        <f>(BJ53*BK53)/100</f>
        <v>2.0760000000000001</v>
      </c>
      <c r="CG53" s="11">
        <f xml:space="preserve"> (CD53 * BJ53 * BK53) / 1000</f>
        <v>1.7271463917525773</v>
      </c>
      <c r="CH53" s="11">
        <f xml:space="preserve"> (AZ53 + BD53) / BK53</f>
        <v>9.9000000000000005E-2</v>
      </c>
      <c r="CI53" s="11">
        <f>(0.1*L53 * E53)/ (100 - E53)</f>
        <v>8.4945000000000004</v>
      </c>
      <c r="CJ53" s="11">
        <f t="shared" si="5"/>
        <v>257</v>
      </c>
      <c r="CK53">
        <f t="shared" si="6"/>
        <v>8.3699999999999992</v>
      </c>
      <c r="CL53">
        <f t="shared" si="7"/>
        <v>8.5408163265306118</v>
      </c>
      <c r="CM53">
        <f t="shared" si="8"/>
        <v>8.2025999999999986</v>
      </c>
      <c r="CN53">
        <f t="shared" si="9"/>
        <v>1.0204081632653061</v>
      </c>
      <c r="CO53">
        <f t="shared" si="10"/>
        <v>2151.0899999999997</v>
      </c>
      <c r="CP53" s="11">
        <f t="shared" si="11"/>
        <v>2108.0681999999997</v>
      </c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</row>
    <row r="54" spans="1:123">
      <c r="A54" s="26">
        <v>47</v>
      </c>
      <c r="B54" s="11">
        <v>3.17</v>
      </c>
      <c r="C54" s="11">
        <v>33.9</v>
      </c>
      <c r="D54" s="11">
        <v>5.34</v>
      </c>
      <c r="E54" s="11">
        <v>57.1</v>
      </c>
      <c r="F54" s="11">
        <v>0.56999999999999995</v>
      </c>
      <c r="G54" s="11">
        <v>6.1</v>
      </c>
      <c r="H54" s="11">
        <v>0.22</v>
      </c>
      <c r="I54" s="11">
        <v>2.4</v>
      </c>
      <c r="J54" s="11">
        <v>0.05</v>
      </c>
      <c r="K54" s="11">
        <v>0.5</v>
      </c>
      <c r="L54" s="11">
        <v>9.35</v>
      </c>
      <c r="M54" s="11">
        <v>29</v>
      </c>
      <c r="N54" s="7">
        <v>321</v>
      </c>
      <c r="O54" s="7">
        <v>0.37</v>
      </c>
      <c r="P54" s="7">
        <v>145</v>
      </c>
      <c r="Q54" s="7">
        <v>44.1</v>
      </c>
      <c r="R54" s="7">
        <f t="shared" si="0"/>
        <v>0.59363295880149813</v>
      </c>
      <c r="S54" s="7">
        <f>C54/E54</f>
        <v>0.59369527145359013</v>
      </c>
      <c r="T54" s="7">
        <f>B54/F54</f>
        <v>5.5614035087719298</v>
      </c>
      <c r="U54" s="7">
        <f>C54/G54</f>
        <v>5.557377049180328</v>
      </c>
      <c r="V54" s="7">
        <f>D54/B54</f>
        <v>1.6845425867507886</v>
      </c>
      <c r="W54" s="7">
        <f>E54/C54</f>
        <v>1.6843657817109146</v>
      </c>
      <c r="X54" s="7">
        <f>D54/F54</f>
        <v>9.3684210526315788</v>
      </c>
      <c r="Y54" s="7">
        <f>E54/G54</f>
        <v>9.3606557377049189</v>
      </c>
      <c r="Z54" s="7">
        <f>IFERROR(B54/H54,"ERR.")</f>
        <v>14.409090909090908</v>
      </c>
      <c r="AA54" s="7">
        <f>IFERROR(C54/I54,"ERR.")</f>
        <v>14.125</v>
      </c>
      <c r="AB54" s="7">
        <f>C54*M54/100</f>
        <v>9.8309999999999995</v>
      </c>
      <c r="AC54" s="7">
        <f>C54*10/(I54+E54)</f>
        <v>5.6974789915966388</v>
      </c>
      <c r="AD54" s="7">
        <f t="shared" si="1"/>
        <v>8.4089789915966389</v>
      </c>
      <c r="AE54" s="7">
        <f>(C54+I54)/G54</f>
        <v>5.9508196721311473</v>
      </c>
      <c r="AF54" s="7">
        <f>E54/(K54+I54+G54)</f>
        <v>6.344444444444445</v>
      </c>
      <c r="AG54" s="10">
        <f>(D54+H54+J54)/(B54+F54)</f>
        <v>1.5</v>
      </c>
      <c r="AH54" s="12">
        <f>(L54*M54)/100</f>
        <v>2.7114999999999996</v>
      </c>
      <c r="AI54" s="12">
        <f xml:space="preserve"> (AF54 * L54 * M54) / 1000</f>
        <v>1.7202961111111112</v>
      </c>
      <c r="AJ54" s="11">
        <f xml:space="preserve"> (B54 + F54) / M54</f>
        <v>0.12896551724137931</v>
      </c>
      <c r="AK54" s="16">
        <f>(0.1*L54 * E54)/ (100 - E54)</f>
        <v>1.2444871794871797</v>
      </c>
      <c r="AL54" s="11">
        <f t="shared" si="2"/>
        <v>101.26182965299685</v>
      </c>
      <c r="AM54" s="11">
        <f>D54*F54/B54</f>
        <v>0.96018927444794944</v>
      </c>
      <c r="AN54" s="11">
        <f>N54*D54/B54</f>
        <v>540.73817034700312</v>
      </c>
      <c r="AO54" s="11">
        <f>D54*F54*N54/B54</f>
        <v>308.22075709779176</v>
      </c>
      <c r="AP54" s="11">
        <v>4.99</v>
      </c>
      <c r="AQ54" s="11">
        <v>88.4</v>
      </c>
      <c r="AR54" s="11">
        <v>29.1</v>
      </c>
      <c r="AS54" s="11">
        <v>329</v>
      </c>
      <c r="AT54" s="11">
        <v>43.2</v>
      </c>
      <c r="AU54" s="11">
        <v>13.4</v>
      </c>
      <c r="AV54" s="11">
        <v>11.4</v>
      </c>
      <c r="AW54" s="11">
        <v>14.4</v>
      </c>
      <c r="AX54" s="11">
        <v>36.799999999999997</v>
      </c>
      <c r="AY54" s="11">
        <v>47</v>
      </c>
      <c r="AZ54" s="11">
        <v>0.96</v>
      </c>
      <c r="BA54" s="11">
        <v>7.8</v>
      </c>
      <c r="BB54" s="11">
        <v>9.75</v>
      </c>
      <c r="BC54" s="11">
        <v>78.900000000000006</v>
      </c>
      <c r="BD54" s="11">
        <v>1.34</v>
      </c>
      <c r="BE54" s="11">
        <v>10.9</v>
      </c>
      <c r="BF54" s="11">
        <v>0.25</v>
      </c>
      <c r="BG54" s="11">
        <v>2</v>
      </c>
      <c r="BH54" s="11">
        <v>0.05</v>
      </c>
      <c r="BI54" s="11">
        <v>0.4</v>
      </c>
      <c r="BJ54" s="11">
        <v>12.35</v>
      </c>
      <c r="BK54" s="11">
        <v>56</v>
      </c>
      <c r="BL54" s="11">
        <v>335</v>
      </c>
      <c r="BM54" s="11">
        <v>0.37</v>
      </c>
      <c r="BN54" s="11">
        <v>123</v>
      </c>
      <c r="BO54" s="11">
        <v>38.4</v>
      </c>
      <c r="BP54" s="7">
        <f t="shared" si="3"/>
        <v>9.8461538461538461E-2</v>
      </c>
      <c r="BQ54" s="7">
        <f>BA54/BC54</f>
        <v>9.8859315589353597E-2</v>
      </c>
      <c r="BR54" s="7">
        <f>AZ54/BD54</f>
        <v>0.71641791044776115</v>
      </c>
      <c r="BS54" s="7">
        <f>BA54/BE54</f>
        <v>0.71559633027522929</v>
      </c>
      <c r="BT54" s="7">
        <f>BB54/AZ54</f>
        <v>10.15625</v>
      </c>
      <c r="BU54" s="7">
        <f>BC54/BA54</f>
        <v>10.115384615384617</v>
      </c>
      <c r="BV54" s="7">
        <f>BB54/BD54</f>
        <v>7.2761194029850742</v>
      </c>
      <c r="BW54" s="7">
        <f>BC54/BE54</f>
        <v>7.238532110091743</v>
      </c>
      <c r="BX54" s="7">
        <f>IFERROR(AZ54/BF54,"ERR.")</f>
        <v>3.84</v>
      </c>
      <c r="BY54" s="7">
        <f>IFERROR(BA54/BG54,"ERR.")</f>
        <v>3.9</v>
      </c>
      <c r="BZ54" s="7">
        <f>BA54*BK54/100</f>
        <v>4.3680000000000003</v>
      </c>
      <c r="CA54" s="7">
        <f>BA54*10/(BG54+BC54)</f>
        <v>0.96415327564894926</v>
      </c>
      <c r="CB54" s="7">
        <f t="shared" si="4"/>
        <v>7.8801532756489499</v>
      </c>
      <c r="CC54" s="7">
        <f>(BA54+BG54)/BE54</f>
        <v>0.8990825688073395</v>
      </c>
      <c r="CD54" s="7">
        <f>BC54/(BI54+BG54+BE54)</f>
        <v>5.9323308270676689</v>
      </c>
      <c r="CE54" s="10">
        <f>(BB54+BF54+BH54)/(AZ54+BD54)</f>
        <v>4.3695652173913047</v>
      </c>
      <c r="CF54" s="12">
        <f>(BJ54*BK54)/100</f>
        <v>6.9160000000000004</v>
      </c>
      <c r="CG54" s="11">
        <f xml:space="preserve"> (CD54 * BJ54 * BK54) / 1000</f>
        <v>4.1027999999999993</v>
      </c>
      <c r="CH54" s="11">
        <f xml:space="preserve"> (AZ54 + BD54) / BK54</f>
        <v>4.1071428571428571E-2</v>
      </c>
      <c r="CI54" s="11">
        <f>(0.1*L54 * E54)/ (100 - E54)</f>
        <v>1.2444871794871797</v>
      </c>
      <c r="CJ54" s="11">
        <f t="shared" si="5"/>
        <v>348.95833333333337</v>
      </c>
      <c r="CK54">
        <f t="shared" si="6"/>
        <v>10.15625</v>
      </c>
      <c r="CL54">
        <f t="shared" si="7"/>
        <v>7.2761194029850742</v>
      </c>
      <c r="CM54">
        <f t="shared" si="8"/>
        <v>13.609375000000002</v>
      </c>
      <c r="CN54">
        <f t="shared" si="9"/>
        <v>0.71641791044776115</v>
      </c>
      <c r="CO54">
        <f t="shared" si="10"/>
        <v>3402.34375</v>
      </c>
      <c r="CP54" s="11">
        <f t="shared" si="11"/>
        <v>4559.1406250000009</v>
      </c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</row>
    <row r="55" spans="1:123">
      <c r="A55" s="26">
        <v>48</v>
      </c>
      <c r="B55" s="11">
        <v>2.92</v>
      </c>
      <c r="C55" s="11">
        <v>23</v>
      </c>
      <c r="D55" s="11">
        <v>8.6</v>
      </c>
      <c r="E55" s="11">
        <v>67.599999999999994</v>
      </c>
      <c r="F55" s="11">
        <v>1.0900000000000001</v>
      </c>
      <c r="G55" s="11">
        <v>8.6</v>
      </c>
      <c r="H55" s="11">
        <v>7.0000000000000007E-2</v>
      </c>
      <c r="I55" s="11">
        <v>0.6</v>
      </c>
      <c r="J55" s="11">
        <v>0.03</v>
      </c>
      <c r="K55" s="11">
        <v>0.2</v>
      </c>
      <c r="L55" s="11">
        <v>12.71</v>
      </c>
      <c r="M55" s="11">
        <v>25</v>
      </c>
      <c r="N55" s="7">
        <v>317</v>
      </c>
      <c r="O55" s="7">
        <v>0.33</v>
      </c>
      <c r="P55" s="7">
        <v>111</v>
      </c>
      <c r="Q55" s="7">
        <v>35.5</v>
      </c>
      <c r="R55" s="7">
        <f t="shared" si="0"/>
        <v>0.33953488372093021</v>
      </c>
      <c r="S55" s="7">
        <f>C55/E55</f>
        <v>0.34023668639053256</v>
      </c>
      <c r="T55" s="7">
        <f>B55/F55</f>
        <v>2.6788990825688073</v>
      </c>
      <c r="U55" s="7">
        <f>C55/G55</f>
        <v>2.6744186046511631</v>
      </c>
      <c r="V55" s="7">
        <f>D55/B55</f>
        <v>2.9452054794520546</v>
      </c>
      <c r="W55" s="7">
        <f>E55/C55</f>
        <v>2.9391304347826086</v>
      </c>
      <c r="X55" s="7">
        <f>D55/F55</f>
        <v>7.8899082568807328</v>
      </c>
      <c r="Y55" s="7">
        <f>E55/G55</f>
        <v>7.8604651162790695</v>
      </c>
      <c r="Z55" s="7">
        <f>IFERROR(B55/H55,"ERR.")</f>
        <v>41.714285714285708</v>
      </c>
      <c r="AA55" s="7">
        <f>IFERROR(C55/I55,"ERR.")</f>
        <v>38.333333333333336</v>
      </c>
      <c r="AB55" s="7">
        <f>C55*M55/100</f>
        <v>5.75</v>
      </c>
      <c r="AC55" s="7">
        <f>C55*10/(I55+E55)</f>
        <v>3.3724340175953085</v>
      </c>
      <c r="AD55" s="7">
        <f t="shared" si="1"/>
        <v>6.5499340175953087</v>
      </c>
      <c r="AE55" s="7">
        <f>(C55+I55)/G55</f>
        <v>2.7441860465116283</v>
      </c>
      <c r="AF55" s="7">
        <f>E55/(K55+I55+G55)</f>
        <v>7.1914893617021267</v>
      </c>
      <c r="AG55" s="10">
        <f>(D55+H55+J55)/(B55+F55)</f>
        <v>2.1695760598503742</v>
      </c>
      <c r="AH55" s="12">
        <f>(L55*M55)/100</f>
        <v>3.1775000000000002</v>
      </c>
      <c r="AI55" s="12">
        <f xml:space="preserve"> (AF55 * L55 * M55) / 1000</f>
        <v>2.2850957446808509</v>
      </c>
      <c r="AJ55" s="11">
        <f xml:space="preserve"> (B55 + F55) / M55</f>
        <v>0.16039999999999999</v>
      </c>
      <c r="AK55" s="16">
        <f>(0.1*L55 * E55)/ (100 - E55)</f>
        <v>2.651839506172839</v>
      </c>
      <c r="AL55" s="11">
        <f t="shared" si="2"/>
        <v>108.56164383561644</v>
      </c>
      <c r="AM55" s="11">
        <f>D55*F55/B55</f>
        <v>3.2102739726027401</v>
      </c>
      <c r="AN55" s="11">
        <f>N55*D55/B55</f>
        <v>933.6301369863013</v>
      </c>
      <c r="AO55" s="11">
        <f>D55*F55*N55/B55</f>
        <v>1017.6568493150685</v>
      </c>
      <c r="AP55" s="11">
        <v>3.81</v>
      </c>
      <c r="AQ55" s="11">
        <v>93.2</v>
      </c>
      <c r="AR55" s="11">
        <v>29.1</v>
      </c>
      <c r="AS55" s="11">
        <v>313</v>
      </c>
      <c r="AT55" s="11">
        <v>43</v>
      </c>
      <c r="AU55" s="11">
        <v>12.5</v>
      </c>
      <c r="AV55" s="11">
        <v>10.5</v>
      </c>
      <c r="AW55" s="11">
        <v>11.8</v>
      </c>
      <c r="AX55" s="11">
        <v>28.9</v>
      </c>
      <c r="AY55" s="11">
        <v>48</v>
      </c>
      <c r="AZ55" s="11">
        <v>1.6</v>
      </c>
      <c r="BA55" s="11">
        <v>14.2</v>
      </c>
      <c r="BB55" s="11">
        <v>8.49</v>
      </c>
      <c r="BC55" s="11">
        <v>75.2</v>
      </c>
      <c r="BD55" s="11">
        <v>1.19</v>
      </c>
      <c r="BE55" s="11">
        <v>10.5</v>
      </c>
      <c r="BF55" s="11">
        <v>0</v>
      </c>
      <c r="BG55" s="11">
        <v>0</v>
      </c>
      <c r="BH55" s="11">
        <v>0.01</v>
      </c>
      <c r="BI55" s="11">
        <v>0.1</v>
      </c>
      <c r="BJ55" s="11">
        <v>11.29</v>
      </c>
      <c r="BK55" s="11">
        <v>18</v>
      </c>
      <c r="BL55" s="11">
        <v>225</v>
      </c>
      <c r="BM55" s="11">
        <v>0.24</v>
      </c>
      <c r="BN55" s="11">
        <v>133</v>
      </c>
      <c r="BO55" s="11">
        <v>40.1</v>
      </c>
      <c r="BP55" s="7">
        <f t="shared" si="3"/>
        <v>0.18845700824499412</v>
      </c>
      <c r="BQ55" s="7">
        <f>BA55/BC55</f>
        <v>0.18882978723404253</v>
      </c>
      <c r="BR55" s="7">
        <f>AZ55/BD55</f>
        <v>1.3445378151260505</v>
      </c>
      <c r="BS55" s="7">
        <f>BA55/BE55</f>
        <v>1.3523809523809522</v>
      </c>
      <c r="BT55" s="7">
        <f>BB55/AZ55</f>
        <v>5.3062499999999995</v>
      </c>
      <c r="BU55" s="7">
        <f>BC55/BA55</f>
        <v>5.295774647887324</v>
      </c>
      <c r="BV55" s="7">
        <f>BB55/BD55</f>
        <v>7.1344537815126055</v>
      </c>
      <c r="BW55" s="7">
        <f>BC55/BE55</f>
        <v>7.1619047619047622</v>
      </c>
      <c r="BX55" s="7" t="str">
        <f>IFERROR(AZ55/BF55,"ERR.")</f>
        <v>ERR.</v>
      </c>
      <c r="BY55" s="7" t="str">
        <f>IFERROR(BA55/BG55,"ERR.")</f>
        <v>ERR.</v>
      </c>
      <c r="BZ55" s="7">
        <f>BA55*BK55/100</f>
        <v>2.556</v>
      </c>
      <c r="CA55" s="7">
        <f>BA55*10/(BG55+BC55)</f>
        <v>1.8882978723404256</v>
      </c>
      <c r="CB55" s="7">
        <f t="shared" si="4"/>
        <v>3.9204978723404249</v>
      </c>
      <c r="CC55" s="7">
        <f>(BA55+BG55)/BE55</f>
        <v>1.3523809523809522</v>
      </c>
      <c r="CD55" s="7">
        <f>BC55/(BI55+BG55+BE55)</f>
        <v>7.0943396226415096</v>
      </c>
      <c r="CE55" s="10">
        <f>(BB55+BF55+BH55)/(AZ55+BD55)</f>
        <v>3.0465949820788532</v>
      </c>
      <c r="CF55" s="12">
        <f>(BJ55*BK55)/100</f>
        <v>2.0321999999999996</v>
      </c>
      <c r="CG55" s="11">
        <f xml:space="preserve"> (CD55 * BJ55 * BK55) / 1000</f>
        <v>1.4417116981132074</v>
      </c>
      <c r="CH55" s="11">
        <f xml:space="preserve"> (AZ55 + BD55) / BK55</f>
        <v>0.155</v>
      </c>
      <c r="CI55" s="11">
        <f>(0.1*L55 * E55)/ (100 - E55)</f>
        <v>2.651839506172839</v>
      </c>
      <c r="CJ55" s="11">
        <f t="shared" si="5"/>
        <v>140.625</v>
      </c>
      <c r="CK55">
        <f t="shared" si="6"/>
        <v>5.3062499999999995</v>
      </c>
      <c r="CL55">
        <f t="shared" si="7"/>
        <v>7.1344537815126055</v>
      </c>
      <c r="CM55">
        <f t="shared" si="8"/>
        <v>6.3144374999999995</v>
      </c>
      <c r="CN55">
        <f t="shared" si="9"/>
        <v>1.3445378151260505</v>
      </c>
      <c r="CO55">
        <f t="shared" si="10"/>
        <v>1193.9062499999998</v>
      </c>
      <c r="CP55" s="11">
        <f t="shared" si="11"/>
        <v>1420.7484374999997</v>
      </c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</row>
    <row r="56" spans="1:123">
      <c r="A56" s="26">
        <v>49</v>
      </c>
      <c r="B56" s="11">
        <v>0.98</v>
      </c>
      <c r="C56" s="11">
        <v>4.8</v>
      </c>
      <c r="D56" s="11">
        <v>18.899999999999999</v>
      </c>
      <c r="E56" s="11">
        <v>92.9</v>
      </c>
      <c r="F56" s="11">
        <v>0.44</v>
      </c>
      <c r="G56" s="11">
        <v>2.2000000000000002</v>
      </c>
      <c r="H56" s="11">
        <v>0</v>
      </c>
      <c r="I56" s="11">
        <v>0</v>
      </c>
      <c r="J56" s="11">
        <v>0.03</v>
      </c>
      <c r="K56" s="11">
        <v>0.1</v>
      </c>
      <c r="L56" s="11">
        <v>20.350000000000001</v>
      </c>
      <c r="M56" s="11">
        <v>27</v>
      </c>
      <c r="N56" s="7">
        <v>369</v>
      </c>
      <c r="O56" s="7">
        <v>0.37</v>
      </c>
      <c r="P56" s="7">
        <v>150</v>
      </c>
      <c r="Q56" s="7">
        <v>46</v>
      </c>
      <c r="R56" s="7">
        <f t="shared" si="0"/>
        <v>5.1851851851851857E-2</v>
      </c>
      <c r="S56" s="7">
        <f>C56/E56</f>
        <v>5.166846071044133E-2</v>
      </c>
      <c r="T56" s="7">
        <f>B56/F56</f>
        <v>2.2272727272727271</v>
      </c>
      <c r="U56" s="7">
        <f>C56/G56</f>
        <v>2.1818181818181817</v>
      </c>
      <c r="V56" s="7">
        <f>D56/B56</f>
        <v>19.285714285714285</v>
      </c>
      <c r="W56" s="7">
        <f>E56/C56</f>
        <v>19.354166666666668</v>
      </c>
      <c r="X56" s="7">
        <f>D56/F56</f>
        <v>42.954545454545453</v>
      </c>
      <c r="Y56" s="7">
        <f>E56/G56</f>
        <v>42.227272727272727</v>
      </c>
      <c r="Z56" s="7" t="str">
        <f>IFERROR(B56/H56,"ERR.")</f>
        <v>ERR.</v>
      </c>
      <c r="AA56" s="7" t="str">
        <f>IFERROR(C56/I56,"ERR.")</f>
        <v>ERR.</v>
      </c>
      <c r="AB56" s="7">
        <f>C56*M56/100</f>
        <v>1.296</v>
      </c>
      <c r="AC56" s="7">
        <f>C56*10/(I56+E56)</f>
        <v>0.51668460710441333</v>
      </c>
      <c r="AD56" s="7">
        <f t="shared" si="1"/>
        <v>6.0111846071044139</v>
      </c>
      <c r="AE56" s="7">
        <f>(C56+I56)/G56</f>
        <v>2.1818181818181817</v>
      </c>
      <c r="AF56" s="7">
        <f>E56/(K56+I56+G56)</f>
        <v>40.391304347826086</v>
      </c>
      <c r="AG56" s="10">
        <f>(D56+H56+J56)/(B56+F56)</f>
        <v>13.330985915492958</v>
      </c>
      <c r="AH56" s="12">
        <f>(L56*M56)/100</f>
        <v>5.4945000000000004</v>
      </c>
      <c r="AI56" s="12">
        <f xml:space="preserve"> (AF56 * L56 * M56) / 1000</f>
        <v>22.193002173913047</v>
      </c>
      <c r="AJ56" s="11">
        <f xml:space="preserve"> (B56 + F56) / M56</f>
        <v>5.2592592592592587E-2</v>
      </c>
      <c r="AK56" s="16">
        <f>(0.1*L56 * E56)/ (100 - E56)</f>
        <v>26.626971830985941</v>
      </c>
      <c r="AL56" s="11">
        <f t="shared" si="2"/>
        <v>376.53061224489795</v>
      </c>
      <c r="AM56" s="11">
        <f>D56*F56/B56</f>
        <v>8.485714285714284</v>
      </c>
      <c r="AN56" s="11">
        <f>N56*D56/B56</f>
        <v>7116.4285714285706</v>
      </c>
      <c r="AO56" s="11">
        <f>D56*F56*N56/B56</f>
        <v>3131.2285714285713</v>
      </c>
      <c r="AP56" s="11">
        <v>4.88</v>
      </c>
      <c r="AQ56" s="11">
        <v>94.3</v>
      </c>
      <c r="AR56" s="11">
        <v>30.7</v>
      </c>
      <c r="AS56" s="11">
        <v>326</v>
      </c>
      <c r="AT56" s="11">
        <v>47.4</v>
      </c>
      <c r="AU56" s="11">
        <v>13.6</v>
      </c>
      <c r="AV56" s="11">
        <v>10.1</v>
      </c>
      <c r="AW56" s="11">
        <v>11.6</v>
      </c>
      <c r="AX56" s="11">
        <v>26.1</v>
      </c>
      <c r="AY56" s="11">
        <v>49</v>
      </c>
      <c r="AZ56" s="11">
        <v>1.77</v>
      </c>
      <c r="BA56" s="11">
        <v>16.600000000000001</v>
      </c>
      <c r="BB56" s="11">
        <v>7.8</v>
      </c>
      <c r="BC56" s="11">
        <v>73.3</v>
      </c>
      <c r="BD56" s="11">
        <v>1.03</v>
      </c>
      <c r="BE56" s="11">
        <v>9.6999999999999993</v>
      </c>
      <c r="BF56" s="11">
        <v>0</v>
      </c>
      <c r="BG56" s="11">
        <v>0</v>
      </c>
      <c r="BH56" s="11">
        <v>0.01</v>
      </c>
      <c r="BI56" s="11">
        <v>0.1</v>
      </c>
      <c r="BJ56" s="11">
        <v>10.64</v>
      </c>
      <c r="BK56" s="11">
        <v>19</v>
      </c>
      <c r="BL56" s="11">
        <v>255</v>
      </c>
      <c r="BM56" s="11">
        <v>0.28000000000000003</v>
      </c>
      <c r="BN56" s="11">
        <v>141</v>
      </c>
      <c r="BO56" s="11">
        <v>42.5</v>
      </c>
      <c r="BP56" s="7">
        <f t="shared" si="3"/>
        <v>0.22692307692307692</v>
      </c>
      <c r="BQ56" s="7">
        <f>BA56/BC56</f>
        <v>0.22646657571623469</v>
      </c>
      <c r="BR56" s="7">
        <f>AZ56/BD56</f>
        <v>1.7184466019417475</v>
      </c>
      <c r="BS56" s="7">
        <f>BA56/BE56</f>
        <v>1.7113402061855674</v>
      </c>
      <c r="BT56" s="7">
        <f>BB56/AZ56</f>
        <v>4.406779661016949</v>
      </c>
      <c r="BU56" s="7">
        <f>BC56/BA56</f>
        <v>4.4156626506024095</v>
      </c>
      <c r="BV56" s="7">
        <f>BB56/BD56</f>
        <v>7.5728155339805818</v>
      </c>
      <c r="BW56" s="7">
        <f>BC56/BE56</f>
        <v>7.5567010309278357</v>
      </c>
      <c r="BX56" s="7" t="str">
        <f>IFERROR(AZ56/BF56,"ERR.")</f>
        <v>ERR.</v>
      </c>
      <c r="BY56" s="7" t="str">
        <f>IFERROR(BA56/BG56,"ERR.")</f>
        <v>ERR.</v>
      </c>
      <c r="BZ56" s="7">
        <f>BA56*BK56/100</f>
        <v>3.1540000000000004</v>
      </c>
      <c r="CA56" s="7">
        <f>BA56*10/(BG56+BC56)</f>
        <v>2.2646657571623465</v>
      </c>
      <c r="CB56" s="7">
        <f t="shared" si="4"/>
        <v>4.2862657571623473</v>
      </c>
      <c r="CC56" s="7">
        <f>(BA56+BG56)/BE56</f>
        <v>1.7113402061855674</v>
      </c>
      <c r="CD56" s="7">
        <f>BC56/(BI56+BG56+BE56)</f>
        <v>7.4795918367346941</v>
      </c>
      <c r="CE56" s="10">
        <f>(BB56+BF56+BH56)/(AZ56+BD56)</f>
        <v>2.7892857142857141</v>
      </c>
      <c r="CF56" s="12">
        <f>(BJ56*BK56)/100</f>
        <v>2.0216000000000003</v>
      </c>
      <c r="CG56" s="11">
        <f xml:space="preserve"> (CD56 * BJ56 * BK56) / 1000</f>
        <v>1.5120742857142859</v>
      </c>
      <c r="CH56" s="11">
        <f xml:space="preserve"> (AZ56 + BD56) / BK56</f>
        <v>0.14736842105263157</v>
      </c>
      <c r="CI56" s="11">
        <f>(0.1*L56 * E56)/ (100 - E56)</f>
        <v>26.626971830985941</v>
      </c>
      <c r="CJ56" s="11">
        <f t="shared" si="5"/>
        <v>144.06779661016949</v>
      </c>
      <c r="CK56">
        <f t="shared" si="6"/>
        <v>4.406779661016949</v>
      </c>
      <c r="CL56">
        <f t="shared" si="7"/>
        <v>7.5728155339805818</v>
      </c>
      <c r="CM56">
        <f t="shared" si="8"/>
        <v>4.5389830508474578</v>
      </c>
      <c r="CN56">
        <f t="shared" si="9"/>
        <v>1.7184466019417475</v>
      </c>
      <c r="CO56">
        <f t="shared" si="10"/>
        <v>1123.7288135593219</v>
      </c>
      <c r="CP56" s="11">
        <f t="shared" si="11"/>
        <v>1157.4406779661017</v>
      </c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</row>
    <row r="57" spans="1:123">
      <c r="A57" s="26">
        <v>50</v>
      </c>
      <c r="B57" s="11">
        <v>0.64</v>
      </c>
      <c r="C57" s="11">
        <v>4.9000000000000004</v>
      </c>
      <c r="D57" s="11">
        <v>11.58</v>
      </c>
      <c r="E57" s="11">
        <v>88.8</v>
      </c>
      <c r="F57" s="11">
        <v>0.78</v>
      </c>
      <c r="G57" s="11">
        <v>6</v>
      </c>
      <c r="H57" s="11">
        <v>0.01</v>
      </c>
      <c r="I57" s="11">
        <v>0.1</v>
      </c>
      <c r="J57" s="11">
        <v>0.03</v>
      </c>
      <c r="K57" s="11">
        <v>0.2</v>
      </c>
      <c r="L57" s="11">
        <v>13.04</v>
      </c>
      <c r="M57" s="11">
        <v>69</v>
      </c>
      <c r="N57" s="7">
        <v>315</v>
      </c>
      <c r="O57" s="7">
        <v>0.33</v>
      </c>
      <c r="P57" s="7">
        <v>111</v>
      </c>
      <c r="Q57" s="7">
        <v>36.299999999999997</v>
      </c>
      <c r="R57" s="7">
        <f t="shared" si="0"/>
        <v>5.5267702936096716E-2</v>
      </c>
      <c r="S57" s="7">
        <f>C57/E57</f>
        <v>5.5180180180180186E-2</v>
      </c>
      <c r="T57" s="7">
        <f>B57/F57</f>
        <v>0.82051282051282048</v>
      </c>
      <c r="U57" s="7">
        <f>C57/G57</f>
        <v>0.81666666666666676</v>
      </c>
      <c r="V57" s="7">
        <f>D57/B57</f>
        <v>18.09375</v>
      </c>
      <c r="W57" s="7">
        <f>E57/C57</f>
        <v>18.122448979591834</v>
      </c>
      <c r="X57" s="7">
        <f>D57/F57</f>
        <v>14.846153846153845</v>
      </c>
      <c r="Y57" s="7">
        <f>E57/G57</f>
        <v>14.799999999999999</v>
      </c>
      <c r="Z57" s="7">
        <f>IFERROR(B57/H57,"ERR.")</f>
        <v>64</v>
      </c>
      <c r="AA57" s="7">
        <f>IFERROR(C57/I57,"ERR.")</f>
        <v>49</v>
      </c>
      <c r="AB57" s="7">
        <f>C57*M57/100</f>
        <v>3.3810000000000002</v>
      </c>
      <c r="AC57" s="7">
        <f>C57*10/(I57+E57)</f>
        <v>0.55118110236220474</v>
      </c>
      <c r="AD57" s="7">
        <f t="shared" si="1"/>
        <v>9.5487811023622058</v>
      </c>
      <c r="AE57" s="7">
        <f>(C57+I57)/G57</f>
        <v>0.83333333333333337</v>
      </c>
      <c r="AF57" s="7">
        <f>E57/(K57+I57+G57)</f>
        <v>14.095238095238095</v>
      </c>
      <c r="AG57" s="10">
        <f>(D57+H57+J57)/(B57+F57)</f>
        <v>8.183098591549296</v>
      </c>
      <c r="AH57" s="12">
        <f>(L57*M57)/100</f>
        <v>8.9976000000000003</v>
      </c>
      <c r="AI57" s="12">
        <f xml:space="preserve"> (AF57 * L57 * M57) / 1000</f>
        <v>12.682331428571429</v>
      </c>
      <c r="AJ57" s="11">
        <f xml:space="preserve"> (B57 + F57) / M57</f>
        <v>2.0579710144927536E-2</v>
      </c>
      <c r="AK57" s="16">
        <f>(0.1*L57 * E57)/ (100 - E57)</f>
        <v>10.33885714285714</v>
      </c>
      <c r="AL57" s="11">
        <f t="shared" si="2"/>
        <v>492.1875</v>
      </c>
      <c r="AM57" s="11">
        <f>D57*F57/B57</f>
        <v>14.113125000000002</v>
      </c>
      <c r="AN57" s="11">
        <f>N57*D57/B57</f>
        <v>5699.53125</v>
      </c>
      <c r="AO57" s="11">
        <f>D57*F57*N57/B57</f>
        <v>4445.6343750000005</v>
      </c>
      <c r="AP57" s="11">
        <v>4.5599999999999996</v>
      </c>
      <c r="AQ57" s="11">
        <v>79.599999999999994</v>
      </c>
      <c r="AR57" s="11">
        <v>24.3</v>
      </c>
      <c r="AS57" s="11">
        <v>306</v>
      </c>
      <c r="AT57" s="11">
        <v>54.9</v>
      </c>
      <c r="AU57" s="11">
        <v>19.100000000000001</v>
      </c>
      <c r="AV57" s="11">
        <v>10.4</v>
      </c>
      <c r="AW57" s="11">
        <v>11.7</v>
      </c>
      <c r="AX57" s="11">
        <v>28.2</v>
      </c>
      <c r="AY57" s="11">
        <v>50</v>
      </c>
      <c r="AZ57" s="11">
        <v>2.54</v>
      </c>
      <c r="BA57" s="11">
        <v>26.7</v>
      </c>
      <c r="BB57" s="11">
        <v>6.22</v>
      </c>
      <c r="BC57" s="11">
        <v>65.2</v>
      </c>
      <c r="BD57" s="11">
        <v>0.71</v>
      </c>
      <c r="BE57" s="11">
        <v>7.5</v>
      </c>
      <c r="BF57" s="11">
        <v>0.01</v>
      </c>
      <c r="BG57" s="11">
        <v>0.1</v>
      </c>
      <c r="BH57" s="11">
        <v>0.02</v>
      </c>
      <c r="BI57" s="11">
        <v>0.2</v>
      </c>
      <c r="BJ57" s="11">
        <v>9.5299999999999994</v>
      </c>
      <c r="BK57" s="11">
        <v>17</v>
      </c>
      <c r="BL57" s="11">
        <v>261</v>
      </c>
      <c r="BM57" s="11">
        <v>0.27</v>
      </c>
      <c r="BN57" s="11">
        <v>137</v>
      </c>
      <c r="BO57" s="11">
        <v>45.4</v>
      </c>
      <c r="BP57" s="7">
        <f t="shared" si="3"/>
        <v>0.40836012861736337</v>
      </c>
      <c r="BQ57" s="7">
        <f>BA57/BC57</f>
        <v>0.4095092024539877</v>
      </c>
      <c r="BR57" s="7">
        <f>AZ57/BD57</f>
        <v>3.5774647887323945</v>
      </c>
      <c r="BS57" s="7">
        <f>BA57/BE57</f>
        <v>3.56</v>
      </c>
      <c r="BT57" s="7">
        <f>BB57/AZ57</f>
        <v>2.4488188976377949</v>
      </c>
      <c r="BU57" s="7">
        <f>BC57/BA57</f>
        <v>2.4419475655430714</v>
      </c>
      <c r="BV57" s="7">
        <f>BB57/BD57</f>
        <v>8.76056338028169</v>
      </c>
      <c r="BW57" s="7">
        <f>BC57/BE57</f>
        <v>8.6933333333333334</v>
      </c>
      <c r="BX57" s="7">
        <f>IFERROR(AZ57/BF57,"ERR.")</f>
        <v>254</v>
      </c>
      <c r="BY57" s="7">
        <f>IFERROR(BA57/BG57,"ERR.")</f>
        <v>267</v>
      </c>
      <c r="BZ57" s="7">
        <f>BA57*BK57/100</f>
        <v>4.5389999999999997</v>
      </c>
      <c r="CA57" s="7">
        <f>BA57*10/(BG57+BC57)</f>
        <v>4.088820826952527</v>
      </c>
      <c r="CB57" s="7">
        <f t="shared" si="4"/>
        <v>5.7089208269525269</v>
      </c>
      <c r="CC57" s="7">
        <f>(BA57+BG57)/BE57</f>
        <v>3.5733333333333333</v>
      </c>
      <c r="CD57" s="7">
        <f>BC57/(BI57+BG57+BE57)</f>
        <v>8.3589743589743595</v>
      </c>
      <c r="CE57" s="10">
        <f>(BB57+BF57+BH57)/(AZ57+BD57)</f>
        <v>1.9230769230769229</v>
      </c>
      <c r="CF57" s="12">
        <f>(BJ57*BK57)/100</f>
        <v>1.6200999999999999</v>
      </c>
      <c r="CG57" s="11">
        <f xml:space="preserve"> (CD57 * BJ57 * BK57) / 1000</f>
        <v>1.3542374358974358</v>
      </c>
      <c r="CH57" s="11">
        <f xml:space="preserve"> (AZ57 + BD57) / BK57</f>
        <v>0.19117647058823528</v>
      </c>
      <c r="CI57" s="11">
        <f>(0.1*L57 * E57)/ (100 - E57)</f>
        <v>10.33885714285714</v>
      </c>
      <c r="CJ57" s="11">
        <f t="shared" si="5"/>
        <v>102.75590551181102</v>
      </c>
      <c r="CK57">
        <f t="shared" si="6"/>
        <v>2.4488188976377949</v>
      </c>
      <c r="CL57">
        <f t="shared" si="7"/>
        <v>8.76056338028169</v>
      </c>
      <c r="CM57">
        <f t="shared" si="8"/>
        <v>1.7386614173228345</v>
      </c>
      <c r="CN57">
        <f t="shared" si="9"/>
        <v>3.5774647887323945</v>
      </c>
      <c r="CO57">
        <f t="shared" si="10"/>
        <v>639.14173228346442</v>
      </c>
      <c r="CP57" s="11">
        <f t="shared" si="11"/>
        <v>453.79062992125978</v>
      </c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</row>
    <row r="58" spans="1:123">
      <c r="A58" s="26">
        <v>51</v>
      </c>
      <c r="B58" s="11">
        <v>2</v>
      </c>
      <c r="C58" s="11">
        <v>34.799999999999997</v>
      </c>
      <c r="D58" s="11">
        <v>3.22</v>
      </c>
      <c r="E58" s="11">
        <v>56</v>
      </c>
      <c r="F58" s="11">
        <v>0.38</v>
      </c>
      <c r="G58" s="11">
        <v>6.6</v>
      </c>
      <c r="H58" s="11">
        <v>0.11</v>
      </c>
      <c r="I58" s="11">
        <v>1.9</v>
      </c>
      <c r="J58" s="11">
        <v>0.04</v>
      </c>
      <c r="K58" s="11">
        <v>0.7</v>
      </c>
      <c r="L58" s="11">
        <v>5.75</v>
      </c>
      <c r="M58" s="11">
        <v>7</v>
      </c>
      <c r="N58" s="7">
        <v>242</v>
      </c>
      <c r="O58" s="7">
        <v>0.27</v>
      </c>
      <c r="P58" s="7">
        <v>142</v>
      </c>
      <c r="Q58" s="7">
        <v>42</v>
      </c>
      <c r="R58" s="7">
        <f t="shared" si="0"/>
        <v>0.6211180124223602</v>
      </c>
      <c r="S58" s="7">
        <f>C58/E58</f>
        <v>0.62142857142857133</v>
      </c>
      <c r="T58" s="7">
        <f>B58/F58</f>
        <v>5.2631578947368425</v>
      </c>
      <c r="U58" s="7">
        <f>C58/G58</f>
        <v>5.2727272727272725</v>
      </c>
      <c r="V58" s="7">
        <f>D58/B58</f>
        <v>1.61</v>
      </c>
      <c r="W58" s="7">
        <f>E58/C58</f>
        <v>1.6091954022988506</v>
      </c>
      <c r="X58" s="7">
        <f>D58/F58</f>
        <v>8.4736842105263168</v>
      </c>
      <c r="Y58" s="7">
        <f>E58/G58</f>
        <v>8.4848484848484844</v>
      </c>
      <c r="Z58" s="7">
        <f>IFERROR(B58/H58,"ERR.")</f>
        <v>18.181818181818183</v>
      </c>
      <c r="AA58" s="7">
        <f>IFERROR(C58/I58,"ERR.")</f>
        <v>18.315789473684209</v>
      </c>
      <c r="AB58" s="7">
        <f>C58*M58/100</f>
        <v>2.4359999999999995</v>
      </c>
      <c r="AC58" s="7">
        <f>C58*10/(I58+E58)</f>
        <v>6.0103626943005182</v>
      </c>
      <c r="AD58" s="7">
        <f t="shared" si="1"/>
        <v>6.412862694300518</v>
      </c>
      <c r="AE58" s="7">
        <f>(C58+I58)/G58</f>
        <v>5.5606060606060606</v>
      </c>
      <c r="AF58" s="7">
        <f>E58/(K58+I58+G58)</f>
        <v>6.0869565217391308</v>
      </c>
      <c r="AG58" s="10">
        <f>(D58+H58+J58)/(B58+F58)</f>
        <v>1.4159663865546219</v>
      </c>
      <c r="AH58" s="12">
        <f>(L58*M58)/100</f>
        <v>0.40250000000000002</v>
      </c>
      <c r="AI58" s="12">
        <f xml:space="preserve"> (AF58 * L58 * M58) / 1000</f>
        <v>0.245</v>
      </c>
      <c r="AJ58" s="11">
        <f xml:space="preserve"> (B58 + F58) / M58</f>
        <v>0.33999999999999997</v>
      </c>
      <c r="AK58" s="16">
        <f>(0.1*L58 * E58)/ (100 - E58)</f>
        <v>0.73181818181818192</v>
      </c>
      <c r="AL58" s="11">
        <f t="shared" si="2"/>
        <v>121</v>
      </c>
      <c r="AM58" s="11">
        <f>D58*F58/B58</f>
        <v>0.61180000000000001</v>
      </c>
      <c r="AN58" s="11">
        <f>N58*D58/B58</f>
        <v>389.62</v>
      </c>
      <c r="AO58" s="11">
        <f>D58*F58*N58/B58</f>
        <v>148.0556</v>
      </c>
      <c r="AP58" s="11">
        <v>4.5</v>
      </c>
      <c r="AQ58" s="11">
        <v>93.3</v>
      </c>
      <c r="AR58" s="11">
        <v>31.6</v>
      </c>
      <c r="AS58" s="11">
        <v>338</v>
      </c>
      <c r="AT58" s="11">
        <v>42.2</v>
      </c>
      <c r="AU58" s="11">
        <v>12.3</v>
      </c>
      <c r="AV58" s="11">
        <v>11</v>
      </c>
      <c r="AW58" s="11">
        <v>13.4</v>
      </c>
      <c r="AX58" s="11">
        <v>32.9</v>
      </c>
      <c r="AY58" s="11">
        <v>51</v>
      </c>
      <c r="AZ58" s="11">
        <v>1.66</v>
      </c>
      <c r="BA58" s="11">
        <v>13.7</v>
      </c>
      <c r="BB58" s="11">
        <v>9.58</v>
      </c>
      <c r="BC58" s="11">
        <v>78.900000000000006</v>
      </c>
      <c r="BD58" s="11">
        <v>0.85</v>
      </c>
      <c r="BE58" s="11">
        <v>7</v>
      </c>
      <c r="BF58" s="11">
        <v>0</v>
      </c>
      <c r="BG58" s="11">
        <v>0</v>
      </c>
      <c r="BH58" s="11">
        <v>0.02</v>
      </c>
      <c r="BI58" s="11">
        <v>0.2</v>
      </c>
      <c r="BJ58" s="11">
        <v>12.14</v>
      </c>
      <c r="BK58" s="11">
        <v>30</v>
      </c>
      <c r="BL58" s="11">
        <v>246</v>
      </c>
      <c r="BM58" s="11">
        <v>0.28000000000000003</v>
      </c>
      <c r="BN58" s="11">
        <v>125</v>
      </c>
      <c r="BO58" s="11">
        <v>40.200000000000003</v>
      </c>
      <c r="BP58" s="7">
        <f t="shared" si="3"/>
        <v>0.1732776617954071</v>
      </c>
      <c r="BQ58" s="7">
        <f>BA58/BC58</f>
        <v>0.17363751584283901</v>
      </c>
      <c r="BR58" s="7">
        <f>AZ58/BD58</f>
        <v>1.9529411764705882</v>
      </c>
      <c r="BS58" s="7">
        <f>BA58/BE58</f>
        <v>1.9571428571428571</v>
      </c>
      <c r="BT58" s="7">
        <f>BB58/AZ58</f>
        <v>5.7710843373493983</v>
      </c>
      <c r="BU58" s="7">
        <f>BC58/BA58</f>
        <v>5.7591240875912417</v>
      </c>
      <c r="BV58" s="7">
        <f>BB58/BD58</f>
        <v>11.270588235294118</v>
      </c>
      <c r="BW58" s="7">
        <f>BC58/BE58</f>
        <v>11.271428571428572</v>
      </c>
      <c r="BX58" s="7" t="str">
        <f>IFERROR(AZ58/BF58,"ERR.")</f>
        <v>ERR.</v>
      </c>
      <c r="BY58" s="7" t="str">
        <f>IFERROR(BA58/BG58,"ERR.")</f>
        <v>ERR.</v>
      </c>
      <c r="BZ58" s="7">
        <f>BA58*BK58/100</f>
        <v>4.1100000000000003</v>
      </c>
      <c r="CA58" s="7">
        <f>BA58*10/(BG58+BC58)</f>
        <v>1.7363751584283902</v>
      </c>
      <c r="CB58" s="7">
        <f t="shared" si="4"/>
        <v>5.3783751584283905</v>
      </c>
      <c r="CC58" s="7">
        <f>(BA58+BG58)/BE58</f>
        <v>1.9571428571428571</v>
      </c>
      <c r="CD58" s="7">
        <f>BC58/(BI58+BG58+BE58)</f>
        <v>10.958333333333334</v>
      </c>
      <c r="CE58" s="10">
        <f>(BB58+BF58+BH58)/(AZ58+BD58)</f>
        <v>3.8247011952191237</v>
      </c>
      <c r="CF58" s="12">
        <f>(BJ58*BK58)/100</f>
        <v>3.6420000000000003</v>
      </c>
      <c r="CG58" s="11">
        <f xml:space="preserve"> (CD58 * BJ58 * BK58) / 1000</f>
        <v>3.9910250000000005</v>
      </c>
      <c r="CH58" s="11">
        <f xml:space="preserve"> (AZ58 + BD58) / BK58</f>
        <v>8.3666666666666653E-2</v>
      </c>
      <c r="CI58" s="11">
        <f>(0.1*L58 * E58)/ (100 - E58)</f>
        <v>0.73181818181818192</v>
      </c>
      <c r="CJ58" s="11">
        <f t="shared" si="5"/>
        <v>148.19277108433735</v>
      </c>
      <c r="CK58">
        <f t="shared" si="6"/>
        <v>5.7710843373493983</v>
      </c>
      <c r="CL58">
        <f t="shared" si="7"/>
        <v>11.270588235294118</v>
      </c>
      <c r="CM58">
        <f t="shared" si="8"/>
        <v>4.9054216867469886</v>
      </c>
      <c r="CN58">
        <f t="shared" si="9"/>
        <v>1.9529411764705882</v>
      </c>
      <c r="CO58">
        <f t="shared" si="10"/>
        <v>1419.6867469879519</v>
      </c>
      <c r="CP58" s="11">
        <f t="shared" si="11"/>
        <v>1206.7337349397592</v>
      </c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</row>
    <row r="59" spans="1:123">
      <c r="A59" s="26">
        <v>52</v>
      </c>
      <c r="B59" s="11">
        <v>2.54</v>
      </c>
      <c r="C59" s="11">
        <v>16</v>
      </c>
      <c r="D59" s="11">
        <v>12.43</v>
      </c>
      <c r="E59" s="11">
        <v>78.5</v>
      </c>
      <c r="F59" s="11">
        <v>0.86</v>
      </c>
      <c r="G59" s="11">
        <v>5.4</v>
      </c>
      <c r="H59" s="11">
        <v>0</v>
      </c>
      <c r="I59" s="11">
        <v>0</v>
      </c>
      <c r="J59" s="11">
        <v>0.01</v>
      </c>
      <c r="K59" s="11">
        <v>0.1</v>
      </c>
      <c r="L59" s="11">
        <v>15.84</v>
      </c>
      <c r="M59" s="11">
        <v>22</v>
      </c>
      <c r="N59" s="7">
        <v>472</v>
      </c>
      <c r="O59" s="7">
        <v>0.41</v>
      </c>
      <c r="P59" s="7">
        <v>122</v>
      </c>
      <c r="Q59" s="7">
        <v>38.1</v>
      </c>
      <c r="R59" s="7">
        <f t="shared" si="0"/>
        <v>0.20434432823813356</v>
      </c>
      <c r="S59" s="7">
        <f>C59/E59</f>
        <v>0.20382165605095542</v>
      </c>
      <c r="T59" s="7">
        <f>B59/F59</f>
        <v>2.9534883720930232</v>
      </c>
      <c r="U59" s="7">
        <f>C59/G59</f>
        <v>2.9629629629629628</v>
      </c>
      <c r="V59" s="7">
        <f>D59/B59</f>
        <v>4.893700787401575</v>
      </c>
      <c r="W59" s="7">
        <f>E59/C59</f>
        <v>4.90625</v>
      </c>
      <c r="X59" s="7">
        <f>D59/F59</f>
        <v>14.453488372093023</v>
      </c>
      <c r="Y59" s="7">
        <f>E59/G59</f>
        <v>14.537037037037036</v>
      </c>
      <c r="Z59" s="7" t="str">
        <f>IFERROR(B59/H59,"ERR.")</f>
        <v>ERR.</v>
      </c>
      <c r="AA59" s="7" t="str">
        <f>IFERROR(C59/I59,"ERR.")</f>
        <v>ERR.</v>
      </c>
      <c r="AB59" s="7">
        <f>C59*M59/100</f>
        <v>3.52</v>
      </c>
      <c r="AC59" s="7">
        <f>C59*10/(I59+E59)</f>
        <v>2.0382165605095541</v>
      </c>
      <c r="AD59" s="7">
        <f t="shared" si="1"/>
        <v>5.5230165605095545</v>
      </c>
      <c r="AE59" s="7">
        <f>(C59+I59)/G59</f>
        <v>2.9629629629629628</v>
      </c>
      <c r="AF59" s="7">
        <f>E59/(K59+I59+G59)</f>
        <v>14.272727272727273</v>
      </c>
      <c r="AG59" s="10">
        <f>(D59+H59+J59)/(B59+F59)</f>
        <v>3.6588235294117646</v>
      </c>
      <c r="AH59" s="12">
        <f>(L59*M59)/100</f>
        <v>3.4848000000000003</v>
      </c>
      <c r="AI59" s="12">
        <f xml:space="preserve"> (AF59 * L59 * M59) / 1000</f>
        <v>4.9737600000000004</v>
      </c>
      <c r="AJ59" s="11">
        <f xml:space="preserve"> (B59 + F59) / M59</f>
        <v>0.15454545454545454</v>
      </c>
      <c r="AK59" s="16">
        <f>(0.1*L59 * E59)/ (100 - E59)</f>
        <v>5.7834418604651168</v>
      </c>
      <c r="AL59" s="11">
        <f t="shared" si="2"/>
        <v>185.82677165354332</v>
      </c>
      <c r="AM59" s="11">
        <f>D59*F59/B59</f>
        <v>4.2085826771653538</v>
      </c>
      <c r="AN59" s="11">
        <f>N59*D59/B59</f>
        <v>2309.8267716535433</v>
      </c>
      <c r="AO59" s="11">
        <f>D59*F59*N59/B59</f>
        <v>1986.4510236220474</v>
      </c>
      <c r="AP59" s="11">
        <v>4.17</v>
      </c>
      <c r="AQ59" s="11">
        <v>91.4</v>
      </c>
      <c r="AR59" s="11">
        <v>29.3</v>
      </c>
      <c r="AS59" s="11">
        <v>320</v>
      </c>
      <c r="AT59" s="11">
        <v>43.2</v>
      </c>
      <c r="AU59" s="11">
        <v>13.1</v>
      </c>
      <c r="AV59" s="11">
        <v>8.6999999999999993</v>
      </c>
      <c r="AW59" s="11">
        <v>8.8000000000000007</v>
      </c>
      <c r="AX59" s="11">
        <v>14.3</v>
      </c>
      <c r="AY59" s="11">
        <v>52</v>
      </c>
      <c r="AZ59" s="11">
        <v>1.1399999999999999</v>
      </c>
      <c r="BA59" s="11">
        <v>9.1999999999999993</v>
      </c>
      <c r="BB59" s="11">
        <v>10.119999999999999</v>
      </c>
      <c r="BC59" s="11">
        <v>82</v>
      </c>
      <c r="BD59" s="11">
        <v>1.03</v>
      </c>
      <c r="BE59" s="11">
        <v>8.3000000000000007</v>
      </c>
      <c r="BF59" s="11">
        <v>0</v>
      </c>
      <c r="BG59" s="11">
        <v>0</v>
      </c>
      <c r="BH59" s="11">
        <v>0.01</v>
      </c>
      <c r="BI59" s="11">
        <v>0.1</v>
      </c>
      <c r="BJ59" s="11">
        <v>12.35</v>
      </c>
      <c r="BK59" s="11">
        <v>8</v>
      </c>
      <c r="BL59" s="11">
        <v>222</v>
      </c>
      <c r="BM59" s="11">
        <v>0.21</v>
      </c>
      <c r="BN59" s="11">
        <v>132</v>
      </c>
      <c r="BO59" s="11">
        <v>41.5</v>
      </c>
      <c r="BP59" s="7">
        <f t="shared" si="3"/>
        <v>0.11264822134387352</v>
      </c>
      <c r="BQ59" s="7">
        <f>BA59/BC59</f>
        <v>0.1121951219512195</v>
      </c>
      <c r="BR59" s="7">
        <f>AZ59/BD59</f>
        <v>1.1067961165048543</v>
      </c>
      <c r="BS59" s="7">
        <f>BA59/BE59</f>
        <v>1.1084337349397588</v>
      </c>
      <c r="BT59" s="7">
        <f>BB59/AZ59</f>
        <v>8.8771929824561404</v>
      </c>
      <c r="BU59" s="7">
        <f>BC59/BA59</f>
        <v>8.913043478260871</v>
      </c>
      <c r="BV59" s="7">
        <f>BB59/BD59</f>
        <v>9.8252427184466011</v>
      </c>
      <c r="BW59" s="7">
        <f>BC59/BE59</f>
        <v>9.8795180722891551</v>
      </c>
      <c r="BX59" s="7" t="str">
        <f>IFERROR(AZ59/BF59,"ERR.")</f>
        <v>ERR.</v>
      </c>
      <c r="BY59" s="7" t="str">
        <f>IFERROR(BA59/BG59,"ERR.")</f>
        <v>ERR.</v>
      </c>
      <c r="BZ59" s="7">
        <f>BA59*BK59/100</f>
        <v>0.73599999999999999</v>
      </c>
      <c r="CA59" s="7">
        <f>BA59*10/(BG59+BC59)</f>
        <v>1.1219512195121952</v>
      </c>
      <c r="CB59" s="7">
        <f t="shared" si="4"/>
        <v>2.1099512195121952</v>
      </c>
      <c r="CC59" s="7">
        <f>(BA59+BG59)/BE59</f>
        <v>1.1084337349397588</v>
      </c>
      <c r="CD59" s="7">
        <f>BC59/(BI59+BG59+BE59)</f>
        <v>9.761904761904761</v>
      </c>
      <c r="CE59" s="10">
        <f>(BB59+BF59+BH59)/(AZ59+BD59)</f>
        <v>4.6682027649769582</v>
      </c>
      <c r="CF59" s="12">
        <f>(BJ59*BK59)/100</f>
        <v>0.98799999999999999</v>
      </c>
      <c r="CG59" s="11">
        <f xml:space="preserve"> (CD59 * BJ59 * BK59) / 1000</f>
        <v>0.96447619047619038</v>
      </c>
      <c r="CH59" s="11">
        <f xml:space="preserve"> (AZ59 + BD59) / BK59</f>
        <v>0.27124999999999999</v>
      </c>
      <c r="CI59" s="11">
        <f>(0.1*L59 * E59)/ (100 - E59)</f>
        <v>5.7834418604651168</v>
      </c>
      <c r="CJ59" s="11">
        <f t="shared" si="5"/>
        <v>194.73684210526318</v>
      </c>
      <c r="CK59">
        <f t="shared" si="6"/>
        <v>8.8771929824561404</v>
      </c>
      <c r="CL59">
        <f t="shared" si="7"/>
        <v>9.8252427184466011</v>
      </c>
      <c r="CM59">
        <f t="shared" si="8"/>
        <v>9.1435087719298238</v>
      </c>
      <c r="CN59">
        <f t="shared" si="9"/>
        <v>1.1067961165048543</v>
      </c>
      <c r="CO59">
        <f t="shared" si="10"/>
        <v>1970.7368421052631</v>
      </c>
      <c r="CP59" s="11">
        <f t="shared" si="11"/>
        <v>2029.858947368421</v>
      </c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</row>
    <row r="60" spans="1:123">
      <c r="A60" s="26">
        <v>53</v>
      </c>
      <c r="B60" s="11">
        <v>3.16</v>
      </c>
      <c r="C60" s="11">
        <v>28.5</v>
      </c>
      <c r="D60" s="11">
        <v>6.92</v>
      </c>
      <c r="E60" s="11">
        <v>62.4</v>
      </c>
      <c r="F60" s="11">
        <v>0.97</v>
      </c>
      <c r="G60" s="11">
        <v>8.8000000000000007</v>
      </c>
      <c r="H60" s="11">
        <v>0</v>
      </c>
      <c r="I60" s="11">
        <v>0</v>
      </c>
      <c r="J60" s="11">
        <v>0.03</v>
      </c>
      <c r="K60" s="11">
        <v>0.3</v>
      </c>
      <c r="L60" s="11">
        <v>11.08</v>
      </c>
      <c r="M60" s="11">
        <v>10</v>
      </c>
      <c r="N60" s="7">
        <v>267</v>
      </c>
      <c r="O60" s="7">
        <v>0.28000000000000003</v>
      </c>
      <c r="P60" s="7">
        <v>122</v>
      </c>
      <c r="Q60" s="7">
        <v>38.200000000000003</v>
      </c>
      <c r="R60" s="7">
        <f t="shared" si="0"/>
        <v>0.45664739884393069</v>
      </c>
      <c r="S60" s="7">
        <f>C60/E60</f>
        <v>0.45673076923076922</v>
      </c>
      <c r="T60" s="7">
        <f>B60/F60</f>
        <v>3.257731958762887</v>
      </c>
      <c r="U60" s="7">
        <f>C60/G60</f>
        <v>3.2386363636363633</v>
      </c>
      <c r="V60" s="7">
        <f>D60/B60</f>
        <v>2.1898734177215187</v>
      </c>
      <c r="W60" s="7">
        <f>E60/C60</f>
        <v>2.1894736842105265</v>
      </c>
      <c r="X60" s="7">
        <f>D60/F60</f>
        <v>7.1340206185567014</v>
      </c>
      <c r="Y60" s="7">
        <f>E60/G60</f>
        <v>7.0909090909090899</v>
      </c>
      <c r="Z60" s="7" t="str">
        <f>IFERROR(B60/H60,"ERR.")</f>
        <v>ERR.</v>
      </c>
      <c r="AA60" s="7" t="str">
        <f>IFERROR(C60/I60,"ERR.")</f>
        <v>ERR.</v>
      </c>
      <c r="AB60" s="7">
        <f>C60*M60/100</f>
        <v>2.85</v>
      </c>
      <c r="AC60" s="7">
        <f>C60*10/(I60+E60)</f>
        <v>4.5673076923076925</v>
      </c>
      <c r="AD60" s="7">
        <f t="shared" si="1"/>
        <v>5.6753076923076922</v>
      </c>
      <c r="AE60" s="7">
        <f>(C60+I60)/G60</f>
        <v>3.2386363636363633</v>
      </c>
      <c r="AF60" s="7">
        <f>E60/(K60+I60+G60)</f>
        <v>6.8571428571428559</v>
      </c>
      <c r="AG60" s="10">
        <f>(D60+H60+J60)/(B60+F60)</f>
        <v>1.6828087167070218</v>
      </c>
      <c r="AH60" s="12">
        <f>(L60*M60)/100</f>
        <v>1.1079999999999999</v>
      </c>
      <c r="AI60" s="12">
        <f xml:space="preserve"> (AF60 * L60 * M60) / 1000</f>
        <v>0.75977142857142832</v>
      </c>
      <c r="AJ60" s="11">
        <f xml:space="preserve"> (B60 + F60) / M60</f>
        <v>0.41299999999999998</v>
      </c>
      <c r="AK60" s="16">
        <f>(0.1*L60 * E60)/ (100 - E60)</f>
        <v>1.8388085106382979</v>
      </c>
      <c r="AL60" s="11">
        <f t="shared" si="2"/>
        <v>84.493670886075947</v>
      </c>
      <c r="AM60" s="11">
        <f>D60*F60/B60</f>
        <v>2.124177215189873</v>
      </c>
      <c r="AN60" s="11">
        <f>N60*D60/B60</f>
        <v>584.69620253164555</v>
      </c>
      <c r="AO60" s="11">
        <f>D60*F60*N60/B60</f>
        <v>567.15531645569615</v>
      </c>
      <c r="AP60" s="11">
        <v>4.5599999999999996</v>
      </c>
      <c r="AQ60" s="11">
        <v>82.2</v>
      </c>
      <c r="AR60" s="11">
        <v>26.2</v>
      </c>
      <c r="AS60" s="11">
        <v>319</v>
      </c>
      <c r="AT60" s="11">
        <v>40.299999999999997</v>
      </c>
      <c r="AU60" s="11">
        <v>13.4</v>
      </c>
      <c r="AV60" s="11">
        <v>10.5</v>
      </c>
      <c r="AW60" s="11">
        <v>12.4</v>
      </c>
      <c r="AX60" s="11">
        <v>30.8</v>
      </c>
      <c r="AY60" s="11">
        <v>53</v>
      </c>
      <c r="AZ60" s="11">
        <v>1.43</v>
      </c>
      <c r="BA60" s="11">
        <v>15.6</v>
      </c>
      <c r="BB60" s="11">
        <v>6.98</v>
      </c>
      <c r="BC60" s="11">
        <v>76</v>
      </c>
      <c r="BD60" s="11">
        <v>0.73</v>
      </c>
      <c r="BE60" s="11">
        <v>7.9</v>
      </c>
      <c r="BF60" s="11">
        <v>0</v>
      </c>
      <c r="BG60" s="11">
        <v>0</v>
      </c>
      <c r="BH60" s="11">
        <v>0</v>
      </c>
      <c r="BI60" s="11">
        <v>0</v>
      </c>
      <c r="BJ60" s="11">
        <v>9.19</v>
      </c>
      <c r="BK60" s="11">
        <v>46</v>
      </c>
      <c r="BL60" s="11">
        <v>145</v>
      </c>
      <c r="BM60" s="11">
        <v>0.15</v>
      </c>
      <c r="BN60" s="11">
        <v>94</v>
      </c>
      <c r="BO60" s="11">
        <v>28.9</v>
      </c>
      <c r="BP60" s="7">
        <f t="shared" si="3"/>
        <v>0.20487106017191975</v>
      </c>
      <c r="BQ60" s="7">
        <f>BA60/BC60</f>
        <v>0.20526315789473684</v>
      </c>
      <c r="BR60" s="7">
        <f>AZ60/BD60</f>
        <v>1.9589041095890412</v>
      </c>
      <c r="BS60" s="7">
        <f>BA60/BE60</f>
        <v>1.9746835443037973</v>
      </c>
      <c r="BT60" s="7">
        <f>BB60/AZ60</f>
        <v>4.8811188811188817</v>
      </c>
      <c r="BU60" s="7">
        <f>BC60/BA60</f>
        <v>4.8717948717948723</v>
      </c>
      <c r="BV60" s="7">
        <f>BB60/BD60</f>
        <v>9.5616438356164384</v>
      </c>
      <c r="BW60" s="7">
        <f>BC60/BE60</f>
        <v>9.6202531645569618</v>
      </c>
      <c r="BX60" s="7" t="str">
        <f>IFERROR(AZ60/BF60,"ERR.")</f>
        <v>ERR.</v>
      </c>
      <c r="BY60" s="7" t="str">
        <f>IFERROR(BA60/BG60,"ERR.")</f>
        <v>ERR.</v>
      </c>
      <c r="BZ60" s="7">
        <f>BA60*BK60/100</f>
        <v>7.1760000000000002</v>
      </c>
      <c r="CA60" s="7">
        <f>BA60*10/(BG60+BC60)</f>
        <v>2.0526315789473686</v>
      </c>
      <c r="CB60" s="7">
        <f t="shared" si="4"/>
        <v>6.2800315789473675</v>
      </c>
      <c r="CC60" s="7">
        <f>(BA60+BG60)/BE60</f>
        <v>1.9746835443037973</v>
      </c>
      <c r="CD60" s="7">
        <f>BC60/(BI60+BG60+BE60)</f>
        <v>9.6202531645569618</v>
      </c>
      <c r="CE60" s="10">
        <f>(BB60+BF60+BH60)/(AZ60+BD60)</f>
        <v>3.2314814814814814</v>
      </c>
      <c r="CF60" s="12">
        <f>(BJ60*BK60)/100</f>
        <v>4.2273999999999994</v>
      </c>
      <c r="CG60" s="11">
        <f xml:space="preserve"> (CD60 * BJ60 * BK60) / 1000</f>
        <v>4.06686582278481</v>
      </c>
      <c r="CH60" s="11">
        <f xml:space="preserve"> (AZ60 + BD60) / BK60</f>
        <v>4.6956521739130438E-2</v>
      </c>
      <c r="CI60" s="11">
        <f>(0.1*L60 * E60)/ (100 - E60)</f>
        <v>1.8388085106382979</v>
      </c>
      <c r="CJ60" s="11">
        <f t="shared" si="5"/>
        <v>101.3986013986014</v>
      </c>
      <c r="CK60">
        <f t="shared" si="6"/>
        <v>4.8811188811188817</v>
      </c>
      <c r="CL60">
        <f t="shared" si="7"/>
        <v>9.5616438356164384</v>
      </c>
      <c r="CM60">
        <f t="shared" si="8"/>
        <v>3.5632167832167836</v>
      </c>
      <c r="CN60">
        <f t="shared" si="9"/>
        <v>1.9589041095890412</v>
      </c>
      <c r="CO60">
        <f t="shared" si="10"/>
        <v>707.76223776223787</v>
      </c>
      <c r="CP60" s="11">
        <f t="shared" si="11"/>
        <v>516.66643356643362</v>
      </c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</row>
    <row r="61" spans="1:123">
      <c r="A61" s="26">
        <v>54</v>
      </c>
      <c r="B61" s="11">
        <v>1.98</v>
      </c>
      <c r="C61" s="11">
        <v>41.1</v>
      </c>
      <c r="D61" s="11">
        <v>2.31</v>
      </c>
      <c r="E61" s="11">
        <v>47.9</v>
      </c>
      <c r="F61" s="11">
        <v>0.39</v>
      </c>
      <c r="G61" s="11">
        <v>8.1</v>
      </c>
      <c r="H61" s="11">
        <v>0.11</v>
      </c>
      <c r="I61" s="11">
        <v>2.2999999999999998</v>
      </c>
      <c r="J61" s="11">
        <v>0.03</v>
      </c>
      <c r="K61" s="11">
        <v>0.6</v>
      </c>
      <c r="L61" s="11">
        <v>4.82</v>
      </c>
      <c r="M61" s="11">
        <v>26</v>
      </c>
      <c r="N61" s="7">
        <v>180</v>
      </c>
      <c r="O61" s="7">
        <v>0.2</v>
      </c>
      <c r="P61" s="7">
        <v>94</v>
      </c>
      <c r="Q61" s="7">
        <v>28.3</v>
      </c>
      <c r="R61" s="7">
        <f t="shared" si="0"/>
        <v>0.8571428571428571</v>
      </c>
      <c r="S61" s="7">
        <f>C61/E61</f>
        <v>0.85803757828810023</v>
      </c>
      <c r="T61" s="7">
        <f>B61/F61</f>
        <v>5.0769230769230766</v>
      </c>
      <c r="U61" s="7">
        <f>C61/G61</f>
        <v>5.0740740740740744</v>
      </c>
      <c r="V61" s="7">
        <f>D61/B61</f>
        <v>1.1666666666666667</v>
      </c>
      <c r="W61" s="7">
        <f>E61/C61</f>
        <v>1.1654501216545012</v>
      </c>
      <c r="X61" s="7">
        <f>D61/F61</f>
        <v>5.9230769230769234</v>
      </c>
      <c r="Y61" s="7">
        <f>E61/G61</f>
        <v>5.9135802469135808</v>
      </c>
      <c r="Z61" s="7">
        <f>IFERROR(B61/H61,"ERR.")</f>
        <v>18</v>
      </c>
      <c r="AA61" s="7">
        <f>IFERROR(C61/I61,"ERR.")</f>
        <v>17.869565217391305</v>
      </c>
      <c r="AB61" s="7">
        <f>C61*M61/100</f>
        <v>10.686000000000002</v>
      </c>
      <c r="AC61" s="7">
        <f>C61*10/(I61+E61)</f>
        <v>8.187250996015937</v>
      </c>
      <c r="AD61" s="7">
        <f t="shared" si="1"/>
        <v>9.4404509960159366</v>
      </c>
      <c r="AE61" s="7">
        <f>(C61+I61)/G61</f>
        <v>5.3580246913580245</v>
      </c>
      <c r="AF61" s="7">
        <f>E61/(K61+I61+G61)</f>
        <v>4.3545454545454545</v>
      </c>
      <c r="AG61" s="10">
        <f>(D61+H61+J61)/(B61+F61)</f>
        <v>1.0337552742616032</v>
      </c>
      <c r="AH61" s="12">
        <f>(L61*M61)/100</f>
        <v>1.2532000000000001</v>
      </c>
      <c r="AI61" s="12">
        <f xml:space="preserve"> (AF61 * L61 * M61) / 1000</f>
        <v>0.5457116363636364</v>
      </c>
      <c r="AJ61" s="11">
        <f xml:space="preserve"> (B61 + F61) / M61</f>
        <v>9.1153846153846155E-2</v>
      </c>
      <c r="AK61" s="16">
        <f>(0.1*L61 * E61)/ (100 - E61)</f>
        <v>0.44314395393474088</v>
      </c>
      <c r="AL61" s="11">
        <f t="shared" si="2"/>
        <v>90.909090909090907</v>
      </c>
      <c r="AM61" s="11">
        <f>D61*F61/B61</f>
        <v>0.45500000000000002</v>
      </c>
      <c r="AN61" s="11">
        <f>N61*D61/B61</f>
        <v>210</v>
      </c>
      <c r="AO61" s="11">
        <f>D61*F61*N61/B61</f>
        <v>81.900000000000006</v>
      </c>
      <c r="AP61" s="11">
        <v>3.19</v>
      </c>
      <c r="AQ61" s="11">
        <v>88.7</v>
      </c>
      <c r="AR61" s="11">
        <v>29.5</v>
      </c>
      <c r="AS61" s="11">
        <v>332</v>
      </c>
      <c r="AT61" s="11">
        <v>41.1</v>
      </c>
      <c r="AU61" s="11">
        <v>12.6</v>
      </c>
      <c r="AV61" s="11">
        <v>11.3</v>
      </c>
      <c r="AW61" s="11">
        <v>13.1</v>
      </c>
      <c r="AX61" s="11">
        <v>36</v>
      </c>
      <c r="AY61" s="11">
        <v>54</v>
      </c>
      <c r="AZ61" s="11">
        <v>0.55000000000000004</v>
      </c>
      <c r="BA61" s="11">
        <v>26.5</v>
      </c>
      <c r="BB61" s="11">
        <v>1.29</v>
      </c>
      <c r="BC61" s="11">
        <v>61.9</v>
      </c>
      <c r="BD61" s="11">
        <v>0.18</v>
      </c>
      <c r="BE61" s="11">
        <v>8.5</v>
      </c>
      <c r="BF61" s="11">
        <v>0.04</v>
      </c>
      <c r="BG61" s="11">
        <v>2.1</v>
      </c>
      <c r="BH61" s="11">
        <v>0.02</v>
      </c>
      <c r="BI61" s="11">
        <v>1</v>
      </c>
      <c r="BJ61" s="11">
        <v>2.08</v>
      </c>
      <c r="BK61" s="11">
        <v>9</v>
      </c>
      <c r="BL61" s="11">
        <v>101</v>
      </c>
      <c r="BM61" s="11">
        <v>6.3E-2</v>
      </c>
      <c r="BN61" s="11">
        <v>137</v>
      </c>
      <c r="BO61" s="11">
        <v>40.9</v>
      </c>
      <c r="BP61" s="7">
        <f t="shared" si="3"/>
        <v>0.42635658914728686</v>
      </c>
      <c r="BQ61" s="7">
        <f>BA61/BC61</f>
        <v>0.42810985460420031</v>
      </c>
      <c r="BR61" s="7">
        <f>AZ61/BD61</f>
        <v>3.0555555555555558</v>
      </c>
      <c r="BS61" s="7">
        <f>BA61/BE61</f>
        <v>3.1176470588235294</v>
      </c>
      <c r="BT61" s="7">
        <f>BB61/AZ61</f>
        <v>2.3454545454545452</v>
      </c>
      <c r="BU61" s="7">
        <f>BC61/BA61</f>
        <v>2.3358490566037737</v>
      </c>
      <c r="BV61" s="7">
        <f>BB61/BD61</f>
        <v>7.166666666666667</v>
      </c>
      <c r="BW61" s="7">
        <f>BC61/BE61</f>
        <v>7.2823529411764705</v>
      </c>
      <c r="BX61" s="7">
        <f>IFERROR(AZ61/BF61,"ERR.")</f>
        <v>13.75</v>
      </c>
      <c r="BY61" s="7">
        <f>IFERROR(BA61/BG61,"ERR.")</f>
        <v>12.619047619047619</v>
      </c>
      <c r="BZ61" s="7">
        <f>BA61*BK61/100</f>
        <v>2.3849999999999998</v>
      </c>
      <c r="CA61" s="7">
        <f>BA61*10/(BG61+BC61)</f>
        <v>4.140625</v>
      </c>
      <c r="CB61" s="7">
        <f t="shared" si="4"/>
        <v>4.3278249999999998</v>
      </c>
      <c r="CC61" s="7">
        <f>(BA61+BG61)/BE61</f>
        <v>3.3647058823529412</v>
      </c>
      <c r="CD61" s="7">
        <f>BC61/(BI61+BG61+BE61)</f>
        <v>5.3362068965517242</v>
      </c>
      <c r="CE61" s="10">
        <f>(BB61+BF61+BH61)/(AZ61+BD61)</f>
        <v>1.8493150684931507</v>
      </c>
      <c r="CF61" s="12">
        <f>(BJ61*BK61)/100</f>
        <v>0.18719999999999998</v>
      </c>
      <c r="CG61" s="11">
        <f xml:space="preserve"> (CD61 * BJ61 * BK61) / 1000</f>
        <v>9.9893793103448272E-2</v>
      </c>
      <c r="CH61" s="11">
        <f xml:space="preserve"> (AZ61 + BD61) / BK61</f>
        <v>8.1111111111111106E-2</v>
      </c>
      <c r="CI61" s="11">
        <f>(0.1*L61 * E61)/ (100 - E61)</f>
        <v>0.44314395393474088</v>
      </c>
      <c r="CJ61" s="11">
        <f t="shared" si="5"/>
        <v>183.63636363636363</v>
      </c>
      <c r="CK61">
        <f t="shared" si="6"/>
        <v>2.3454545454545452</v>
      </c>
      <c r="CL61">
        <f t="shared" si="7"/>
        <v>7.166666666666667</v>
      </c>
      <c r="CM61">
        <f t="shared" si="8"/>
        <v>0.4221818181818181</v>
      </c>
      <c r="CN61">
        <f t="shared" si="9"/>
        <v>3.0555555555555558</v>
      </c>
      <c r="CO61">
        <f t="shared" si="10"/>
        <v>236.89090909090908</v>
      </c>
      <c r="CP61" s="11">
        <f t="shared" si="11"/>
        <v>42.640363636363631</v>
      </c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</row>
    <row r="62" spans="1:123">
      <c r="A62" s="26">
        <v>55</v>
      </c>
      <c r="B62" s="25">
        <v>2.62</v>
      </c>
      <c r="C62" s="11">
        <v>16.7</v>
      </c>
      <c r="D62" s="11">
        <v>12.23</v>
      </c>
      <c r="E62" s="11">
        <v>77.900000000000006</v>
      </c>
      <c r="F62" s="11">
        <v>0.83</v>
      </c>
      <c r="G62" s="11">
        <v>5.3</v>
      </c>
      <c r="H62" s="11">
        <v>0</v>
      </c>
      <c r="I62" s="11">
        <v>0</v>
      </c>
      <c r="J62" s="11">
        <v>0.01</v>
      </c>
      <c r="K62" s="11">
        <v>0.1</v>
      </c>
      <c r="L62" s="11">
        <v>15.69</v>
      </c>
      <c r="M62" s="11">
        <v>18</v>
      </c>
      <c r="N62" s="7">
        <v>345</v>
      </c>
      <c r="O62" s="7">
        <v>0.32</v>
      </c>
      <c r="P62" s="7">
        <v>146</v>
      </c>
      <c r="Q62" s="7">
        <v>44.9</v>
      </c>
      <c r="R62" s="7">
        <f t="shared" si="0"/>
        <v>0.214227309893704</v>
      </c>
      <c r="S62" s="7">
        <f>C62/E62</f>
        <v>0.21437740693196403</v>
      </c>
      <c r="T62" s="7">
        <f>B62/F62</f>
        <v>3.1566265060240966</v>
      </c>
      <c r="U62" s="7">
        <f>C62/G62</f>
        <v>3.1509433962264151</v>
      </c>
      <c r="V62" s="7">
        <f>D62/B62</f>
        <v>4.6679389312977095</v>
      </c>
      <c r="W62" s="7">
        <f>E62/C62</f>
        <v>4.6646706586826356</v>
      </c>
      <c r="X62" s="7">
        <f>D62/F62</f>
        <v>14.734939759036147</v>
      </c>
      <c r="Y62" s="7">
        <f>E62/G62</f>
        <v>14.698113207547172</v>
      </c>
      <c r="Z62" s="7" t="str">
        <f>IFERROR(B62/H62,"ERR.")</f>
        <v>ERR.</v>
      </c>
      <c r="AA62" s="7" t="str">
        <f>IFERROR(C62/I62,"ERR.")</f>
        <v>ERR.</v>
      </c>
      <c r="AB62" s="7">
        <f>C62*M62/100</f>
        <v>3.0059999999999998</v>
      </c>
      <c r="AC62" s="7">
        <f>C62*10/(I62+E62)</f>
        <v>2.1437740693196403</v>
      </c>
      <c r="AD62" s="7">
        <f t="shared" si="1"/>
        <v>4.9679740693196406</v>
      </c>
      <c r="AE62" s="7">
        <f>(C62+I62)/G62</f>
        <v>3.1509433962264151</v>
      </c>
      <c r="AF62" s="7">
        <f>E62/(K62+I62+G62)</f>
        <v>14.425925925925929</v>
      </c>
      <c r="AG62" s="10">
        <f>(D62+H62+J62)/(B62+F62)</f>
        <v>3.5478260869565217</v>
      </c>
      <c r="AH62" s="12">
        <f>(L62*M62)/100</f>
        <v>2.8242000000000003</v>
      </c>
      <c r="AI62" s="12">
        <f xml:space="preserve"> (AF62 * L62 * M62) / 1000</f>
        <v>4.0741700000000014</v>
      </c>
      <c r="AJ62" s="11">
        <f xml:space="preserve"> (B62 + F62) / M62</f>
        <v>0.19166666666666668</v>
      </c>
      <c r="AK62" s="16">
        <f>(0.1*L62 * E62)/ (100 - E62)</f>
        <v>5.5305475113122196</v>
      </c>
      <c r="AL62" s="11">
        <f t="shared" si="2"/>
        <v>131.67938931297709</v>
      </c>
      <c r="AM62" s="11">
        <f>D62*F62/B62</f>
        <v>3.8743893129770992</v>
      </c>
      <c r="AN62" s="11">
        <f>N62*D62/B62</f>
        <v>1610.43893129771</v>
      </c>
      <c r="AO62" s="11">
        <f>D62*F62*N62/B62</f>
        <v>1336.6643129770991</v>
      </c>
      <c r="AP62" s="11">
        <v>5.42</v>
      </c>
      <c r="AQ62" s="11">
        <v>82.8</v>
      </c>
      <c r="AR62" s="11">
        <v>26.9</v>
      </c>
      <c r="AS62" s="11">
        <v>325</v>
      </c>
      <c r="AT62" s="11">
        <v>36.9</v>
      </c>
      <c r="AU62" s="11">
        <v>12.2</v>
      </c>
      <c r="AV62" s="11">
        <v>9.1999999999999993</v>
      </c>
      <c r="AW62" s="11">
        <v>10.199999999999999</v>
      </c>
      <c r="AX62" s="11">
        <v>18.3</v>
      </c>
      <c r="AY62" s="11">
        <v>55</v>
      </c>
      <c r="AZ62" s="11">
        <v>1.55</v>
      </c>
      <c r="BA62" s="11">
        <v>9.4</v>
      </c>
      <c r="BB62" s="11">
        <v>13.48</v>
      </c>
      <c r="BC62" s="11">
        <v>82.1</v>
      </c>
      <c r="BD62" s="11">
        <v>1.38</v>
      </c>
      <c r="BE62" s="11">
        <v>8.4</v>
      </c>
      <c r="BF62" s="11">
        <v>0</v>
      </c>
      <c r="BG62" s="11">
        <v>0</v>
      </c>
      <c r="BH62" s="11">
        <v>0.01</v>
      </c>
      <c r="BI62" s="11">
        <v>0.1</v>
      </c>
      <c r="BJ62" s="11">
        <v>16.420000000000002</v>
      </c>
      <c r="BK62" s="11">
        <v>28</v>
      </c>
      <c r="BL62" s="11">
        <v>253</v>
      </c>
      <c r="BM62" s="11">
        <v>0.28000000000000003</v>
      </c>
      <c r="BN62" s="11">
        <v>141</v>
      </c>
      <c r="BO62" s="11">
        <v>42.5</v>
      </c>
      <c r="BP62" s="7">
        <f t="shared" si="3"/>
        <v>0.11498516320474778</v>
      </c>
      <c r="BQ62" s="7">
        <f>BA62/BC62</f>
        <v>0.11449451887941536</v>
      </c>
      <c r="BR62" s="7">
        <f>AZ62/BD62</f>
        <v>1.1231884057971016</v>
      </c>
      <c r="BS62" s="7">
        <f>BA62/BE62</f>
        <v>1.1190476190476191</v>
      </c>
      <c r="BT62" s="7">
        <f>BB62/AZ62</f>
        <v>8.6967741935483875</v>
      </c>
      <c r="BU62" s="7">
        <f>BC62/BA62</f>
        <v>8.7340425531914878</v>
      </c>
      <c r="BV62" s="7">
        <f>BB62/BD62</f>
        <v>9.7681159420289863</v>
      </c>
      <c r="BW62" s="7">
        <f>BC62/BE62</f>
        <v>9.7738095238095219</v>
      </c>
      <c r="BX62" s="7" t="str">
        <f>IFERROR(AZ62/BF62,"ERR.")</f>
        <v>ERR.</v>
      </c>
      <c r="BY62" s="7" t="str">
        <f>IFERROR(BA62/BG62,"ERR.")</f>
        <v>ERR.</v>
      </c>
      <c r="BZ62" s="7">
        <f>BA62*BK62/100</f>
        <v>2.6319999999999997</v>
      </c>
      <c r="CA62" s="7">
        <f>BA62*10/(BG62+BC62)</f>
        <v>1.1449451887941535</v>
      </c>
      <c r="CB62" s="7">
        <f t="shared" si="4"/>
        <v>5.7425451887941543</v>
      </c>
      <c r="CC62" s="7">
        <f>(BA62+BG62)/BE62</f>
        <v>1.1190476190476191</v>
      </c>
      <c r="CD62" s="7">
        <f>BC62/(BI62+BG62+BE62)</f>
        <v>9.6588235294117641</v>
      </c>
      <c r="CE62" s="10">
        <f>(BB62+BF62+BH62)/(AZ62+BD62)</f>
        <v>4.6040955631399321</v>
      </c>
      <c r="CF62" s="12">
        <f>(BJ62*BK62)/100</f>
        <v>4.5976000000000008</v>
      </c>
      <c r="CG62" s="11">
        <f xml:space="preserve"> (CD62 * BJ62 * BK62) / 1000</f>
        <v>4.4407407058823525</v>
      </c>
      <c r="CH62" s="11">
        <f xml:space="preserve"> (AZ62 + BD62) / BK62</f>
        <v>0.10464285714285713</v>
      </c>
      <c r="CI62" s="11">
        <f>(0.1*L62 * E62)/ (100 - E62)</f>
        <v>5.5305475113122196</v>
      </c>
      <c r="CJ62" s="11">
        <f t="shared" si="5"/>
        <v>163.2258064516129</v>
      </c>
      <c r="CK62">
        <f t="shared" si="6"/>
        <v>8.6967741935483875</v>
      </c>
      <c r="CL62">
        <f t="shared" si="7"/>
        <v>9.7681159420289863</v>
      </c>
      <c r="CM62">
        <f t="shared" si="8"/>
        <v>12.001548387096774</v>
      </c>
      <c r="CN62">
        <f t="shared" si="9"/>
        <v>1.1231884057971016</v>
      </c>
      <c r="CO62">
        <f t="shared" si="10"/>
        <v>2200.2838709677421</v>
      </c>
      <c r="CP62" s="11">
        <f t="shared" si="11"/>
        <v>3036.3917419354834</v>
      </c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</row>
    <row r="63" spans="1:123">
      <c r="A63" s="26">
        <v>56</v>
      </c>
      <c r="B63" s="11">
        <v>1.73</v>
      </c>
      <c r="C63" s="11">
        <v>11.9</v>
      </c>
      <c r="D63" s="11">
        <v>11.5</v>
      </c>
      <c r="E63" s="11">
        <v>79.099999999999994</v>
      </c>
      <c r="F63" s="11">
        <v>1.3</v>
      </c>
      <c r="G63" s="11">
        <v>8.9</v>
      </c>
      <c r="H63" s="11">
        <v>0</v>
      </c>
      <c r="I63" s="11">
        <v>0</v>
      </c>
      <c r="J63" s="11">
        <v>0.01</v>
      </c>
      <c r="K63" s="11">
        <v>0.1</v>
      </c>
      <c r="L63" s="11">
        <v>14.54</v>
      </c>
      <c r="M63" s="11">
        <v>64</v>
      </c>
      <c r="N63" s="7">
        <v>543</v>
      </c>
      <c r="O63" s="7">
        <v>0.5</v>
      </c>
      <c r="P63" s="7">
        <v>113</v>
      </c>
      <c r="Q63" s="7">
        <v>35.9</v>
      </c>
      <c r="R63" s="7">
        <f t="shared" si="0"/>
        <v>0.15043478260869564</v>
      </c>
      <c r="S63" s="7">
        <f>C63/E63</f>
        <v>0.15044247787610621</v>
      </c>
      <c r="T63" s="7">
        <f>B63/F63</f>
        <v>1.3307692307692307</v>
      </c>
      <c r="U63" s="7">
        <f>C63/G63</f>
        <v>1.3370786516853932</v>
      </c>
      <c r="V63" s="7">
        <f>D63/B63</f>
        <v>6.6473988439306355</v>
      </c>
      <c r="W63" s="7">
        <f>E63/C63</f>
        <v>6.6470588235294112</v>
      </c>
      <c r="X63" s="7">
        <f>D63/F63</f>
        <v>8.8461538461538467</v>
      </c>
      <c r="Y63" s="7">
        <f>E63/G63</f>
        <v>8.8876404494382015</v>
      </c>
      <c r="Z63" s="7" t="str">
        <f>IFERROR(B63/H63,"ERR.")</f>
        <v>ERR.</v>
      </c>
      <c r="AA63" s="7" t="str">
        <f>IFERROR(C63/I63,"ERR.")</f>
        <v>ERR.</v>
      </c>
      <c r="AB63" s="7">
        <f>C63*M63/100</f>
        <v>7.6160000000000005</v>
      </c>
      <c r="AC63" s="7">
        <f>C63*10/(I63+E63)</f>
        <v>1.5044247787610621</v>
      </c>
      <c r="AD63" s="7">
        <f t="shared" si="1"/>
        <v>10.810024778761061</v>
      </c>
      <c r="AE63" s="7">
        <f>(C63+I63)/G63</f>
        <v>1.3370786516853932</v>
      </c>
      <c r="AF63" s="7">
        <f>E63/(K63+I63+G63)</f>
        <v>8.7888888888888879</v>
      </c>
      <c r="AG63" s="10">
        <f>(D63+H63+J63)/(B63+F63)</f>
        <v>3.7986798679867984</v>
      </c>
      <c r="AH63" s="12">
        <f>(L63*M63)/100</f>
        <v>9.3056000000000001</v>
      </c>
      <c r="AI63" s="12">
        <f xml:space="preserve"> (AF63 * L63 * M63) / 1000</f>
        <v>8.1785884444444434</v>
      </c>
      <c r="AJ63" s="11">
        <f xml:space="preserve"> (B63 + F63) / M63</f>
        <v>4.7343750000000004E-2</v>
      </c>
      <c r="AK63" s="16">
        <f>(0.1*L63 * E63)/ (100 - E63)</f>
        <v>5.5029377990430604</v>
      </c>
      <c r="AL63" s="11">
        <f t="shared" si="2"/>
        <v>313.87283236994222</v>
      </c>
      <c r="AM63" s="11">
        <f>D63*F63/B63</f>
        <v>8.6416184971098264</v>
      </c>
      <c r="AN63" s="11">
        <f>N63*D63/B63</f>
        <v>3609.5375722543354</v>
      </c>
      <c r="AO63" s="11">
        <f>D63*F63*N63/B63</f>
        <v>4692.3988439306358</v>
      </c>
      <c r="AP63" s="11">
        <v>4.49</v>
      </c>
      <c r="AQ63" s="11">
        <v>80</v>
      </c>
      <c r="AR63" s="11">
        <v>25.2</v>
      </c>
      <c r="AS63" s="11">
        <v>315</v>
      </c>
      <c r="AT63" s="11">
        <v>0</v>
      </c>
      <c r="AU63" s="11">
        <v>0</v>
      </c>
      <c r="AV63" s="11">
        <v>9.1</v>
      </c>
      <c r="AW63" s="11">
        <v>9.3000000000000007</v>
      </c>
      <c r="AX63" s="11">
        <v>17.5</v>
      </c>
      <c r="AY63" s="11">
        <v>56</v>
      </c>
      <c r="AZ63" s="11">
        <v>1.4</v>
      </c>
      <c r="BA63" s="11">
        <v>11.2</v>
      </c>
      <c r="BB63" s="11">
        <v>10.24</v>
      </c>
      <c r="BC63" s="11">
        <v>81.5</v>
      </c>
      <c r="BD63" s="11">
        <v>0.9</v>
      </c>
      <c r="BE63" s="11">
        <v>7.2</v>
      </c>
      <c r="BF63" s="11">
        <v>0</v>
      </c>
      <c r="BG63" s="11">
        <v>0</v>
      </c>
      <c r="BH63" s="11">
        <v>0.01</v>
      </c>
      <c r="BI63" s="11">
        <v>0.1</v>
      </c>
      <c r="BJ63" s="11">
        <v>12.55</v>
      </c>
      <c r="BK63" s="11">
        <v>39</v>
      </c>
      <c r="BL63" s="11">
        <v>250</v>
      </c>
      <c r="BM63" s="11">
        <v>0.26</v>
      </c>
      <c r="BN63" s="11">
        <v>142</v>
      </c>
      <c r="BO63" s="11">
        <v>40.6</v>
      </c>
      <c r="BP63" s="7">
        <f t="shared" si="3"/>
        <v>0.13671875</v>
      </c>
      <c r="BQ63" s="7">
        <f>BA63/BC63</f>
        <v>0.13742331288343557</v>
      </c>
      <c r="BR63" s="7">
        <f>AZ63/BD63</f>
        <v>1.5555555555555554</v>
      </c>
      <c r="BS63" s="7">
        <f>BA63/BE63</f>
        <v>1.5555555555555554</v>
      </c>
      <c r="BT63" s="7">
        <f>BB63/AZ63</f>
        <v>7.3142857142857149</v>
      </c>
      <c r="BU63" s="7">
        <f>BC63/BA63</f>
        <v>7.2767857142857144</v>
      </c>
      <c r="BV63" s="7">
        <f>BB63/BD63</f>
        <v>11.377777777777778</v>
      </c>
      <c r="BW63" s="7">
        <f>BC63/BE63</f>
        <v>11.319444444444445</v>
      </c>
      <c r="BX63" s="7" t="str">
        <f>IFERROR(AZ63/BF63,"ERR.")</f>
        <v>ERR.</v>
      </c>
      <c r="BY63" s="7" t="str">
        <f>IFERROR(BA63/BG63,"ERR.")</f>
        <v>ERR.</v>
      </c>
      <c r="BZ63" s="7">
        <f>BA63*BK63/100</f>
        <v>4.3679999999999994</v>
      </c>
      <c r="CA63" s="7">
        <f>BA63*10/(BG63+BC63)</f>
        <v>1.3742331288343559</v>
      </c>
      <c r="CB63" s="7">
        <f t="shared" si="4"/>
        <v>6.2687331288343566</v>
      </c>
      <c r="CC63" s="7">
        <f>(BA63+BG63)/BE63</f>
        <v>1.5555555555555554</v>
      </c>
      <c r="CD63" s="7">
        <f>BC63/(BI63+BG63+BE63)</f>
        <v>11.164383561643836</v>
      </c>
      <c r="CE63" s="10">
        <f>(BB63+BF63+BH63)/(AZ63+BD63)</f>
        <v>4.4565217391304355</v>
      </c>
      <c r="CF63" s="12">
        <f>(BJ63*BK63)/100</f>
        <v>4.8945000000000007</v>
      </c>
      <c r="CG63" s="11">
        <f xml:space="preserve"> (CD63 * BJ63 * BK63) / 1000</f>
        <v>5.4644075342465754</v>
      </c>
      <c r="CH63" s="11">
        <f xml:space="preserve"> (AZ63 + BD63) / BK63</f>
        <v>5.8974358974358973E-2</v>
      </c>
      <c r="CI63" s="11">
        <f>(0.1*L63 * E63)/ (100 - E63)</f>
        <v>5.5029377990430604</v>
      </c>
      <c r="CJ63" s="11">
        <f t="shared" si="5"/>
        <v>178.57142857142858</v>
      </c>
      <c r="CK63">
        <f t="shared" si="6"/>
        <v>7.3142857142857149</v>
      </c>
      <c r="CL63">
        <f t="shared" si="7"/>
        <v>11.377777777777778</v>
      </c>
      <c r="CM63">
        <f t="shared" si="8"/>
        <v>6.5828571428571436</v>
      </c>
      <c r="CN63">
        <f t="shared" si="9"/>
        <v>1.5555555555555554</v>
      </c>
      <c r="CO63">
        <f t="shared" si="10"/>
        <v>1828.5714285714287</v>
      </c>
      <c r="CP63" s="11">
        <f t="shared" si="11"/>
        <v>1645.7142857142862</v>
      </c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</row>
    <row r="64" spans="1:123">
      <c r="A64" s="26">
        <v>57</v>
      </c>
      <c r="B64" s="11">
        <v>3.2</v>
      </c>
      <c r="C64" s="11">
        <v>17.8</v>
      </c>
      <c r="D64" s="11">
        <v>13.85</v>
      </c>
      <c r="E64" s="11">
        <v>77.099999999999994</v>
      </c>
      <c r="F64" s="11">
        <v>0.84</v>
      </c>
      <c r="G64" s="11">
        <v>4.7</v>
      </c>
      <c r="H64" s="11">
        <v>0.02</v>
      </c>
      <c r="I64" s="11">
        <v>0.1</v>
      </c>
      <c r="J64" s="11">
        <v>0.05</v>
      </c>
      <c r="K64" s="11">
        <v>0.3</v>
      </c>
      <c r="L64" s="11">
        <v>17.96</v>
      </c>
      <c r="M64" s="11">
        <v>15</v>
      </c>
      <c r="N64" s="7">
        <v>282</v>
      </c>
      <c r="O64" s="7">
        <v>0.28999999999999998</v>
      </c>
      <c r="P64" s="7">
        <v>134</v>
      </c>
      <c r="Q64" s="7">
        <v>40.5</v>
      </c>
      <c r="R64" s="7">
        <f t="shared" si="0"/>
        <v>0.23104693140794225</v>
      </c>
      <c r="S64" s="7">
        <f>C64/E64</f>
        <v>0.23086900129701687</v>
      </c>
      <c r="T64" s="7">
        <f>B64/F64</f>
        <v>3.8095238095238098</v>
      </c>
      <c r="U64" s="7">
        <f>C64/G64</f>
        <v>3.7872340425531914</v>
      </c>
      <c r="V64" s="7">
        <f>D64/B64</f>
        <v>4.328125</v>
      </c>
      <c r="W64" s="7">
        <f>E64/C64</f>
        <v>4.3314606741573032</v>
      </c>
      <c r="X64" s="7">
        <f>D64/F64</f>
        <v>16.488095238095237</v>
      </c>
      <c r="Y64" s="7">
        <f>E64/G64</f>
        <v>16.404255319148934</v>
      </c>
      <c r="Z64" s="7">
        <f>IFERROR(B64/H64,"ERR.")</f>
        <v>160</v>
      </c>
      <c r="AA64" s="7">
        <f>IFERROR(C64/I64,"ERR.")</f>
        <v>178</v>
      </c>
      <c r="AB64" s="7">
        <f>C64*M64/100</f>
        <v>2.67</v>
      </c>
      <c r="AC64" s="7">
        <f>C64*10/(I64+E64)</f>
        <v>2.3056994818652852</v>
      </c>
      <c r="AD64" s="7">
        <f t="shared" si="1"/>
        <v>4.9996994818652851</v>
      </c>
      <c r="AE64" s="7">
        <f>(C64+I64)/G64</f>
        <v>3.8085106382978728</v>
      </c>
      <c r="AF64" s="7">
        <f>E64/(K64+I64+G64)</f>
        <v>15.117647058823527</v>
      </c>
      <c r="AG64" s="10">
        <f>(D64+H64+J64)/(B64+F64)</f>
        <v>3.4455445544554455</v>
      </c>
      <c r="AH64" s="12">
        <f>(L64*M64)/100</f>
        <v>2.6940000000000004</v>
      </c>
      <c r="AI64" s="12">
        <f xml:space="preserve"> (AF64 * L64 * M64) / 1000</f>
        <v>4.0726941176470586</v>
      </c>
      <c r="AJ64" s="11">
        <f xml:space="preserve"> (B64 + F64) / M64</f>
        <v>0.26933333333333331</v>
      </c>
      <c r="AK64" s="16">
        <f>(0.1*L64 * E64)/ (100 - E64)</f>
        <v>6.0467947598253273</v>
      </c>
      <c r="AL64" s="11">
        <f t="shared" si="2"/>
        <v>88.125</v>
      </c>
      <c r="AM64" s="11">
        <f>D64*F64/B64</f>
        <v>3.6356249999999992</v>
      </c>
      <c r="AN64" s="11">
        <f>N64*D64/B64</f>
        <v>1220.5312499999998</v>
      </c>
      <c r="AO64" s="11">
        <f>D64*F64*N64/B64</f>
        <v>1025.2462499999997</v>
      </c>
      <c r="AP64" s="11">
        <v>4.59</v>
      </c>
      <c r="AQ64" s="11">
        <v>88.2</v>
      </c>
      <c r="AR64" s="11">
        <v>29.2</v>
      </c>
      <c r="AS64" s="11">
        <v>331</v>
      </c>
      <c r="AT64" s="11">
        <v>39.700000000000003</v>
      </c>
      <c r="AU64" s="11">
        <v>12.2</v>
      </c>
      <c r="AV64" s="11">
        <v>10.4</v>
      </c>
      <c r="AW64" s="11">
        <v>11.7</v>
      </c>
      <c r="AX64" s="11">
        <v>28.5</v>
      </c>
      <c r="AY64" s="11">
        <v>57</v>
      </c>
      <c r="AZ64" s="11">
        <v>2.17</v>
      </c>
      <c r="BA64" s="11">
        <v>16.100000000000001</v>
      </c>
      <c r="BB64" s="11">
        <v>10.02</v>
      </c>
      <c r="BC64" s="11">
        <v>74.599999999999994</v>
      </c>
      <c r="BD64" s="11">
        <v>1.1599999999999999</v>
      </c>
      <c r="BE64" s="11">
        <v>8.6</v>
      </c>
      <c r="BF64" s="11">
        <v>7.0000000000000007E-2</v>
      </c>
      <c r="BG64" s="11">
        <v>0.5</v>
      </c>
      <c r="BH64" s="11">
        <v>0.03</v>
      </c>
      <c r="BI64" s="11">
        <v>0.2</v>
      </c>
      <c r="BJ64" s="11">
        <v>13.45</v>
      </c>
      <c r="BK64" s="11">
        <v>32</v>
      </c>
      <c r="BL64" s="11">
        <v>341</v>
      </c>
      <c r="BM64" s="11">
        <v>0.29899999999999999</v>
      </c>
      <c r="BN64" s="11">
        <v>125</v>
      </c>
      <c r="BO64" s="11">
        <v>37.1</v>
      </c>
      <c r="BP64" s="7">
        <f t="shared" si="3"/>
        <v>0.21656686626746507</v>
      </c>
      <c r="BQ64" s="7">
        <f>BA64/BC64</f>
        <v>0.21581769436997322</v>
      </c>
      <c r="BR64" s="7">
        <f>AZ64/BD64</f>
        <v>1.8706896551724139</v>
      </c>
      <c r="BS64" s="7">
        <f>BA64/BE64</f>
        <v>1.8720930232558142</v>
      </c>
      <c r="BT64" s="7">
        <f>BB64/AZ64</f>
        <v>4.6175115207373274</v>
      </c>
      <c r="BU64" s="7">
        <f>BC64/BA64</f>
        <v>4.6335403726708071</v>
      </c>
      <c r="BV64" s="7">
        <f>BB64/BD64</f>
        <v>8.637931034482758</v>
      </c>
      <c r="BW64" s="7">
        <f>BC64/BE64</f>
        <v>8.6744186046511622</v>
      </c>
      <c r="BX64" s="7">
        <f>IFERROR(AZ64/BF64,"ERR.")</f>
        <v>30.999999999999996</v>
      </c>
      <c r="BY64" s="7">
        <f>IFERROR(BA64/BG64,"ERR.")</f>
        <v>32.200000000000003</v>
      </c>
      <c r="BZ64" s="7">
        <f>BA64*BK64/100</f>
        <v>5.1520000000000001</v>
      </c>
      <c r="CA64" s="7">
        <f>BA64*10/(BG64+BC64)</f>
        <v>2.1438082556591214</v>
      </c>
      <c r="CB64" s="7">
        <f t="shared" ref="CB64" si="67">CF64+CA64</f>
        <v>6.4478082556591207</v>
      </c>
      <c r="CC64" s="7">
        <f>(BA64+BG64)/BE64</f>
        <v>1.9302325581395352</v>
      </c>
      <c r="CD64" s="7">
        <f>BC64/(BI64+BG64+BE64)</f>
        <v>8.021505376344086</v>
      </c>
      <c r="CE64" s="10">
        <f>(BB64+BF64+BH64)/(AZ64+BD64)</f>
        <v>3.0390390390390389</v>
      </c>
      <c r="CF64" s="12">
        <f>(BJ64*BK64)/100</f>
        <v>4.3039999999999994</v>
      </c>
      <c r="CG64" s="11">
        <f xml:space="preserve"> (CD64 * BJ64 * BK64) / 1000</f>
        <v>3.4524559139784943</v>
      </c>
      <c r="CH64" s="11">
        <f xml:space="preserve"> (AZ64 + BD64) / BK64</f>
        <v>0.1040625</v>
      </c>
      <c r="CI64" s="11">
        <f>(0.1*L64 * E64)/ (100 - E64)</f>
        <v>6.0467947598253273</v>
      </c>
      <c r="CJ64" s="11">
        <f t="shared" si="5"/>
        <v>157.14285714285714</v>
      </c>
      <c r="CK64">
        <f t="shared" si="6"/>
        <v>4.6175115207373274</v>
      </c>
      <c r="CL64">
        <f t="shared" si="7"/>
        <v>8.637931034482758</v>
      </c>
      <c r="CM64">
        <f t="shared" si="8"/>
        <v>5.3563133640552989</v>
      </c>
      <c r="CN64">
        <f t="shared" si="9"/>
        <v>1.8706896551724139</v>
      </c>
      <c r="CO64">
        <f t="shared" si="10"/>
        <v>1574.5714285714287</v>
      </c>
      <c r="CP64" s="11">
        <f t="shared" si="11"/>
        <v>1826.502857142857</v>
      </c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</row>
    <row r="65" spans="1:123">
      <c r="A65" s="26">
        <v>58</v>
      </c>
      <c r="B65" s="11">
        <v>2.2999999999999998</v>
      </c>
      <c r="C65" s="11">
        <v>16.2</v>
      </c>
      <c r="D65" s="11">
        <v>11.07</v>
      </c>
      <c r="E65" s="11">
        <v>77.8</v>
      </c>
      <c r="F65" s="11">
        <v>0.8</v>
      </c>
      <c r="G65" s="11">
        <v>5.6</v>
      </c>
      <c r="H65" s="11">
        <v>0.04</v>
      </c>
      <c r="I65" s="11">
        <v>0.3</v>
      </c>
      <c r="J65" s="11">
        <v>0.02</v>
      </c>
      <c r="K65" s="11">
        <v>0.1</v>
      </c>
      <c r="L65" s="11">
        <v>14.23</v>
      </c>
      <c r="M65" s="11">
        <v>26</v>
      </c>
      <c r="N65" s="7">
        <v>316</v>
      </c>
      <c r="O65" s="7">
        <v>0.34</v>
      </c>
      <c r="P65" s="7">
        <v>133</v>
      </c>
      <c r="Q65" s="7">
        <v>39.799999999999997</v>
      </c>
      <c r="R65" s="7">
        <f t="shared" si="0"/>
        <v>0.20776874435411019</v>
      </c>
      <c r="S65" s="7">
        <f>C65/E65</f>
        <v>0.20822622107969152</v>
      </c>
      <c r="T65" s="7">
        <f>B65/F65</f>
        <v>2.8749999999999996</v>
      </c>
      <c r="U65" s="7">
        <f>C65/G65</f>
        <v>2.8928571428571428</v>
      </c>
      <c r="V65" s="7">
        <f>D65/B65</f>
        <v>4.8130434782608704</v>
      </c>
      <c r="W65" s="7">
        <f>E65/C65</f>
        <v>4.8024691358024691</v>
      </c>
      <c r="X65" s="7">
        <f>D65/F65</f>
        <v>13.8375</v>
      </c>
      <c r="Y65" s="7">
        <f>E65/G65</f>
        <v>13.892857142857142</v>
      </c>
      <c r="Z65" s="7">
        <f>IFERROR(B65/H65,"ERR.")</f>
        <v>57.499999999999993</v>
      </c>
      <c r="AA65" s="7">
        <f>IFERROR(C65/I65,"ERR.")</f>
        <v>54</v>
      </c>
      <c r="AB65" s="7">
        <f>C65*M65/100</f>
        <v>4.2119999999999997</v>
      </c>
      <c r="AC65" s="7">
        <f>C65*10/(I65+E65)</f>
        <v>2.0742637644046096</v>
      </c>
      <c r="AD65" s="7">
        <f t="shared" si="1"/>
        <v>5.7740637644046098</v>
      </c>
      <c r="AE65" s="7">
        <f>(C65+I65)/G65</f>
        <v>2.9464285714285716</v>
      </c>
      <c r="AF65" s="7">
        <f>E65/(K65+I65+G65)</f>
        <v>12.966666666666667</v>
      </c>
      <c r="AG65" s="10">
        <f>(D65+H65+J65)/(B65+F65)</f>
        <v>3.5903225806451613</v>
      </c>
      <c r="AH65" s="12">
        <f>(L65*M65)/100</f>
        <v>3.6998000000000002</v>
      </c>
      <c r="AI65" s="12">
        <f xml:space="preserve"> (AF65 * L65 * M65) / 1000</f>
        <v>4.7974073333333331</v>
      </c>
      <c r="AJ65" s="11">
        <f xml:space="preserve"> (B65 + F65) / M65</f>
        <v>0.11923076923076922</v>
      </c>
      <c r="AK65" s="16">
        <f>(0.1*L65 * E65)/ (100 - E65)</f>
        <v>4.986909909909909</v>
      </c>
      <c r="AL65" s="11">
        <f t="shared" si="2"/>
        <v>137.39130434782609</v>
      </c>
      <c r="AM65" s="11">
        <f>D65*F65/B65</f>
        <v>3.850434782608696</v>
      </c>
      <c r="AN65" s="11">
        <f>N65*D65/B65</f>
        <v>1520.9217391304348</v>
      </c>
      <c r="AO65" s="11">
        <f>D65*F65*N65/B65</f>
        <v>1216.737391304348</v>
      </c>
      <c r="AP65" s="11">
        <v>4.62</v>
      </c>
      <c r="AQ65" s="11">
        <v>86.1</v>
      </c>
      <c r="AR65" s="11">
        <v>28.8</v>
      </c>
      <c r="AS65" s="11">
        <v>334</v>
      </c>
      <c r="AT65" s="11">
        <v>40</v>
      </c>
      <c r="AU65" s="11">
        <v>12.9</v>
      </c>
      <c r="AV65" s="11">
        <v>10.8</v>
      </c>
      <c r="AW65" s="11">
        <v>12.5</v>
      </c>
      <c r="AX65" s="11">
        <v>31</v>
      </c>
      <c r="AY65" s="11">
        <v>58</v>
      </c>
      <c r="AZ65" s="11">
        <v>1.23</v>
      </c>
      <c r="BA65" s="11">
        <v>17.399999999999999</v>
      </c>
      <c r="BB65" s="11">
        <v>5.18</v>
      </c>
      <c r="BC65" s="11">
        <v>73.599999999999994</v>
      </c>
      <c r="BD65" s="11">
        <v>0.63</v>
      </c>
      <c r="BE65" s="11">
        <v>8.9</v>
      </c>
      <c r="BF65" s="11">
        <v>0</v>
      </c>
      <c r="BG65" s="11">
        <v>0</v>
      </c>
      <c r="BH65" s="11">
        <v>0.01</v>
      </c>
      <c r="BI65" s="11">
        <v>0.1</v>
      </c>
      <c r="BJ65" s="11">
        <v>7.05</v>
      </c>
      <c r="BK65" s="11">
        <v>30</v>
      </c>
      <c r="BL65" s="11">
        <v>270</v>
      </c>
      <c r="BM65" s="11">
        <v>0.31</v>
      </c>
      <c r="BN65" s="11">
        <v>133</v>
      </c>
      <c r="BO65" s="11">
        <v>40.1</v>
      </c>
      <c r="BP65" s="7">
        <f t="shared" si="3"/>
        <v>0.23745173745173745</v>
      </c>
      <c r="BQ65" s="7">
        <f>BA65/BC65</f>
        <v>0.23641304347826086</v>
      </c>
      <c r="BR65" s="7">
        <f>AZ65/BD65</f>
        <v>1.9523809523809523</v>
      </c>
      <c r="BS65" s="7">
        <f>BA65/BE65</f>
        <v>1.9550561797752806</v>
      </c>
      <c r="BT65" s="7">
        <f>BB65/AZ65</f>
        <v>4.2113821138211378</v>
      </c>
      <c r="BU65" s="7">
        <f>BC65/BA65</f>
        <v>4.2298850574712645</v>
      </c>
      <c r="BV65" s="7">
        <f>BB65/BD65</f>
        <v>8.2222222222222214</v>
      </c>
      <c r="BW65" s="7">
        <f>BC65/BE65</f>
        <v>8.2696629213483135</v>
      </c>
      <c r="BX65" s="7" t="str">
        <f>IFERROR(AZ65/BF65,"ERR.")</f>
        <v>ERR.</v>
      </c>
      <c r="BY65" s="7" t="str">
        <f>IFERROR(BA65/BG65,"ERR.")</f>
        <v>ERR.</v>
      </c>
      <c r="BZ65" s="7">
        <f>BA65*BK65/100</f>
        <v>5.22</v>
      </c>
      <c r="CA65" s="7">
        <f>BA65*10/(BG65+BC65)</f>
        <v>2.3641304347826089</v>
      </c>
      <c r="CB65" s="7">
        <f t="shared" ref="CB65:CB81" si="68">CF65+CA65</f>
        <v>4.4791304347826095</v>
      </c>
      <c r="CC65" s="7">
        <f>(BA65+BG65)/BE65</f>
        <v>1.9550561797752806</v>
      </c>
      <c r="CD65" s="7">
        <f>BC65/(BI65+BG65+BE65)</f>
        <v>8.1777777777777771</v>
      </c>
      <c r="CE65" s="10">
        <f>(BB65+BF65+BH65)/(AZ65+BD65)</f>
        <v>2.790322580645161</v>
      </c>
      <c r="CF65" s="12">
        <f>(BJ65*BK65)/100</f>
        <v>2.1150000000000002</v>
      </c>
      <c r="CG65" s="11">
        <f xml:space="preserve"> (CD65 * BJ65 * BK65) / 1000</f>
        <v>1.7295999999999998</v>
      </c>
      <c r="CH65" s="11">
        <f xml:space="preserve"> (AZ65 + BD65) / BK65</f>
        <v>6.1999999999999993E-2</v>
      </c>
      <c r="CI65" s="11">
        <f>(0.1*L65 * E65)/ (100 - E65)</f>
        <v>4.986909909909909</v>
      </c>
      <c r="CJ65" s="11">
        <f t="shared" si="5"/>
        <v>219.51219512195124</v>
      </c>
      <c r="CK65">
        <f t="shared" si="6"/>
        <v>4.2113821138211378</v>
      </c>
      <c r="CL65">
        <f t="shared" si="7"/>
        <v>8.2222222222222214</v>
      </c>
      <c r="CM65">
        <f t="shared" si="8"/>
        <v>2.6531707317073172</v>
      </c>
      <c r="CN65">
        <f t="shared" si="9"/>
        <v>1.9523809523809523</v>
      </c>
      <c r="CO65">
        <f t="shared" si="10"/>
        <v>1137.0731707317073</v>
      </c>
      <c r="CP65" s="11">
        <f t="shared" si="11"/>
        <v>716.35609756097551</v>
      </c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</row>
    <row r="66" spans="1:123">
      <c r="A66" s="26">
        <v>59</v>
      </c>
      <c r="B66" s="11">
        <v>1.77</v>
      </c>
      <c r="C66" s="11">
        <v>11.9</v>
      </c>
      <c r="D66" s="11">
        <v>12</v>
      </c>
      <c r="E66" s="11">
        <v>80.5</v>
      </c>
      <c r="F66" s="11">
        <v>1.1200000000000001</v>
      </c>
      <c r="G66" s="11">
        <v>7.5</v>
      </c>
      <c r="H66" s="11">
        <v>0</v>
      </c>
      <c r="I66" s="11">
        <v>0</v>
      </c>
      <c r="J66" s="11">
        <v>0.02</v>
      </c>
      <c r="K66" s="11">
        <v>0.1</v>
      </c>
      <c r="L66" s="11">
        <v>14.91</v>
      </c>
      <c r="M66" s="11">
        <v>57</v>
      </c>
      <c r="N66" s="7">
        <v>423</v>
      </c>
      <c r="O66" s="7">
        <v>0.41</v>
      </c>
      <c r="P66" s="7">
        <v>121</v>
      </c>
      <c r="Q66" s="7">
        <v>37.200000000000003</v>
      </c>
      <c r="R66" s="7">
        <f t="shared" si="0"/>
        <v>0.14749999999999999</v>
      </c>
      <c r="S66" s="7">
        <f>C66/E66</f>
        <v>0.14782608695652175</v>
      </c>
      <c r="T66" s="7">
        <f>B66/F66</f>
        <v>1.5803571428571428</v>
      </c>
      <c r="U66" s="7">
        <f>C66/G66</f>
        <v>1.5866666666666667</v>
      </c>
      <c r="V66" s="7">
        <f>D66/B66</f>
        <v>6.7796610169491522</v>
      </c>
      <c r="W66" s="7">
        <f>E66/C66</f>
        <v>6.7647058823529411</v>
      </c>
      <c r="X66" s="7">
        <f>D66/F66</f>
        <v>10.714285714285714</v>
      </c>
      <c r="Y66" s="7">
        <f>E66/G66</f>
        <v>10.733333333333333</v>
      </c>
      <c r="Z66" s="7" t="str">
        <f>IFERROR(B66/H66,"ERR.")</f>
        <v>ERR.</v>
      </c>
      <c r="AA66" s="7" t="str">
        <f>IFERROR(C66/I66,"ERR.")</f>
        <v>ERR.</v>
      </c>
      <c r="AB66" s="7">
        <f>C66*M66/100</f>
        <v>6.7830000000000004</v>
      </c>
      <c r="AC66" s="7">
        <f>C66*10/(I66+E66)</f>
        <v>1.4782608695652173</v>
      </c>
      <c r="AD66" s="7">
        <f t="shared" si="1"/>
        <v>9.9769608695652163</v>
      </c>
      <c r="AE66" s="7">
        <f>(C66+I66)/G66</f>
        <v>1.5866666666666667</v>
      </c>
      <c r="AF66" s="7">
        <f>E66/(K66+I66+G66)</f>
        <v>10.592105263157896</v>
      </c>
      <c r="AG66" s="10">
        <f>(D66+H66+J66)/(B66+F66)</f>
        <v>4.1591695501730097</v>
      </c>
      <c r="AH66" s="12">
        <f>(L66*M66)/100</f>
        <v>8.4986999999999995</v>
      </c>
      <c r="AI66" s="12">
        <f xml:space="preserve"> (AF66 * L66 * M66) / 1000</f>
        <v>9.0019124999999995</v>
      </c>
      <c r="AJ66" s="11">
        <f xml:space="preserve"> (B66 + F66) / M66</f>
        <v>5.0701754385964914E-2</v>
      </c>
      <c r="AK66" s="16">
        <f>(0.1*L66 * E66)/ (100 - E66)</f>
        <v>6.1551538461538469</v>
      </c>
      <c r="AL66" s="11">
        <f t="shared" si="2"/>
        <v>238.98305084745763</v>
      </c>
      <c r="AM66" s="11">
        <f>D66*F66/B66</f>
        <v>7.5932203389830519</v>
      </c>
      <c r="AN66" s="11">
        <f>N66*D66/B66</f>
        <v>2867.7966101694915</v>
      </c>
      <c r="AO66" s="11">
        <f>D66*F66*N66/B66</f>
        <v>3211.9322033898311</v>
      </c>
      <c r="AP66" s="11">
        <v>4.7</v>
      </c>
      <c r="AQ66" s="11">
        <v>79.099999999999994</v>
      </c>
      <c r="AR66" s="11">
        <v>25.7</v>
      </c>
      <c r="AS66" s="11">
        <v>325</v>
      </c>
      <c r="AT66" s="11">
        <v>46.6</v>
      </c>
      <c r="AU66" s="11">
        <v>16.2</v>
      </c>
      <c r="AV66" s="11">
        <v>9.8000000000000007</v>
      </c>
      <c r="AW66" s="11">
        <v>1.4</v>
      </c>
      <c r="AX66" s="11">
        <v>23.8</v>
      </c>
      <c r="AY66" s="11">
        <v>59</v>
      </c>
      <c r="AZ66" s="11">
        <v>1.1100000000000001</v>
      </c>
      <c r="BA66" s="11">
        <v>15.7</v>
      </c>
      <c r="BB66" s="11">
        <v>4.97</v>
      </c>
      <c r="BC66" s="11">
        <v>70.400000000000006</v>
      </c>
      <c r="BD66" s="11">
        <v>0.55000000000000004</v>
      </c>
      <c r="BE66" s="11">
        <v>7.8</v>
      </c>
      <c r="BF66" s="11">
        <v>0.41</v>
      </c>
      <c r="BG66" s="11">
        <v>5.8</v>
      </c>
      <c r="BH66" s="11">
        <v>0.02</v>
      </c>
      <c r="BI66" s="11">
        <v>0.3</v>
      </c>
      <c r="BJ66" s="11">
        <v>7.06</v>
      </c>
      <c r="BK66" s="11">
        <v>53</v>
      </c>
      <c r="BL66" s="11">
        <v>259</v>
      </c>
      <c r="BM66" s="11">
        <v>0.27</v>
      </c>
      <c r="BN66" s="11">
        <v>127</v>
      </c>
      <c r="BO66" s="11">
        <v>37.4</v>
      </c>
      <c r="BP66" s="7">
        <f t="shared" si="3"/>
        <v>0.22334004024144871</v>
      </c>
      <c r="BQ66" s="7">
        <f>BA66/BC66</f>
        <v>0.22301136363636362</v>
      </c>
      <c r="BR66" s="7">
        <f>AZ66/BD66</f>
        <v>2.0181818181818181</v>
      </c>
      <c r="BS66" s="7">
        <f>BA66/BE66</f>
        <v>2.0128205128205128</v>
      </c>
      <c r="BT66" s="7">
        <f>BB66/AZ66</f>
        <v>4.4774774774774766</v>
      </c>
      <c r="BU66" s="7">
        <f>BC66/BA66</f>
        <v>4.4840764331210199</v>
      </c>
      <c r="BV66" s="7">
        <f>BB66/BD66</f>
        <v>9.0363636363636353</v>
      </c>
      <c r="BW66" s="7">
        <f>BC66/BE66</f>
        <v>9.0256410256410273</v>
      </c>
      <c r="BX66" s="7">
        <f>IFERROR(AZ66/BF66,"ERR.")</f>
        <v>2.7073170731707319</v>
      </c>
      <c r="BY66" s="7">
        <f>IFERROR(BA66/BG66,"ERR.")</f>
        <v>2.7068965517241379</v>
      </c>
      <c r="BZ66" s="7">
        <f>BA66*BK66/100</f>
        <v>8.3209999999999997</v>
      </c>
      <c r="CA66" s="7">
        <f>BA66*10/(BG66+BC66)</f>
        <v>2.0603674540682415</v>
      </c>
      <c r="CB66" s="7">
        <f t="shared" si="68"/>
        <v>5.8021674540682415</v>
      </c>
      <c r="CC66" s="7">
        <f>(BA66+BG66)/BE66</f>
        <v>2.7564102564102564</v>
      </c>
      <c r="CD66" s="7">
        <f>BC66/(BI66+BG66+BE66)</f>
        <v>5.0647482014388494</v>
      </c>
      <c r="CE66" s="10">
        <f>(BB66+BF66+BH66)/(AZ66+BD66)</f>
        <v>3.2530120481927707</v>
      </c>
      <c r="CF66" s="12">
        <f>(BJ66*BK66)/100</f>
        <v>3.7418</v>
      </c>
      <c r="CG66" s="11">
        <f xml:space="preserve"> (CD66 * BJ66 * BK66) / 1000</f>
        <v>1.8951274820143886</v>
      </c>
      <c r="CH66" s="11">
        <f xml:space="preserve"> (AZ66 + BD66) / BK66</f>
        <v>3.1320754716981133E-2</v>
      </c>
      <c r="CI66" s="11">
        <f>(0.1*L66 * E66)/ (100 - E66)</f>
        <v>6.1551538461538469</v>
      </c>
      <c r="CJ66" s="11">
        <f t="shared" si="5"/>
        <v>233.33333333333331</v>
      </c>
      <c r="CK66">
        <f t="shared" si="6"/>
        <v>4.4774774774774766</v>
      </c>
      <c r="CL66">
        <f t="shared" si="7"/>
        <v>9.0363636363636353</v>
      </c>
      <c r="CM66">
        <f t="shared" si="8"/>
        <v>2.4626126126126127</v>
      </c>
      <c r="CN66">
        <f t="shared" si="9"/>
        <v>2.0181818181818181</v>
      </c>
      <c r="CO66">
        <f t="shared" si="10"/>
        <v>1159.6666666666665</v>
      </c>
      <c r="CP66" s="11">
        <f t="shared" si="11"/>
        <v>637.81666666666672</v>
      </c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</row>
    <row r="67" spans="1:123">
      <c r="A67" s="26">
        <v>60</v>
      </c>
      <c r="B67" s="11">
        <v>3</v>
      </c>
      <c r="C67" s="11">
        <v>19.399999999999999</v>
      </c>
      <c r="D67" s="11">
        <v>11.71</v>
      </c>
      <c r="E67" s="11">
        <v>75.8</v>
      </c>
      <c r="F67" s="11">
        <v>0.72</v>
      </c>
      <c r="G67" s="11">
        <v>4.7</v>
      </c>
      <c r="H67" s="11">
        <v>0</v>
      </c>
      <c r="I67" s="11">
        <v>0</v>
      </c>
      <c r="J67" s="11">
        <v>0.02</v>
      </c>
      <c r="K67" s="11">
        <v>0.1</v>
      </c>
      <c r="L67" s="11">
        <v>15.45</v>
      </c>
      <c r="M67" s="11">
        <v>47</v>
      </c>
      <c r="N67" s="7">
        <v>397</v>
      </c>
      <c r="O67" s="7">
        <v>0.39</v>
      </c>
      <c r="P67" s="7">
        <v>130</v>
      </c>
      <c r="Q67" s="7">
        <v>40.6</v>
      </c>
      <c r="R67" s="7">
        <f t="shared" si="0"/>
        <v>0.2561912894961571</v>
      </c>
      <c r="S67" s="7">
        <f>C67/E67</f>
        <v>0.25593667546174143</v>
      </c>
      <c r="T67" s="7">
        <f>B67/F67</f>
        <v>4.166666666666667</v>
      </c>
      <c r="U67" s="7">
        <f>C67/G67</f>
        <v>4.1276595744680851</v>
      </c>
      <c r="V67" s="7">
        <f>D67/B67</f>
        <v>3.9033333333333338</v>
      </c>
      <c r="W67" s="7">
        <f>E67/C67</f>
        <v>3.9072164948453612</v>
      </c>
      <c r="X67" s="7">
        <f>D67/F67</f>
        <v>16.263888888888889</v>
      </c>
      <c r="Y67" s="7">
        <f>E67/G67</f>
        <v>16.127659574468083</v>
      </c>
      <c r="Z67" s="7" t="str">
        <f>IFERROR(B67/H67,"ERR.")</f>
        <v>ERR.</v>
      </c>
      <c r="AA67" s="7" t="str">
        <f>IFERROR(C67/I67,"ERR.")</f>
        <v>ERR.</v>
      </c>
      <c r="AB67" s="7">
        <f>C67*M67/100</f>
        <v>9.1180000000000003</v>
      </c>
      <c r="AC67" s="7">
        <f>C67*10/(I67+E67)</f>
        <v>2.5593667546174141</v>
      </c>
      <c r="AD67" s="7">
        <f t="shared" si="1"/>
        <v>9.8208667546174144</v>
      </c>
      <c r="AE67" s="7">
        <f>(C67+I67)/G67</f>
        <v>4.1276595744680851</v>
      </c>
      <c r="AF67" s="7">
        <f>E67/(K67+I67+G67)</f>
        <v>15.791666666666666</v>
      </c>
      <c r="AG67" s="10">
        <f>(D67+H67+J67)/(B67+F67)</f>
        <v>3.1532258064516134</v>
      </c>
      <c r="AH67" s="12">
        <f>(L67*M67)/100</f>
        <v>7.2614999999999998</v>
      </c>
      <c r="AI67" s="12">
        <f xml:space="preserve"> (AF67 * L67 * M67) / 1000</f>
        <v>11.467118749999999</v>
      </c>
      <c r="AJ67" s="11">
        <f xml:space="preserve"> (B67 + F67) / M67</f>
        <v>7.9148936170212764E-2</v>
      </c>
      <c r="AK67" s="16">
        <f>(0.1*L67 * E67)/ (100 - E67)</f>
        <v>4.8392975206611561</v>
      </c>
      <c r="AL67" s="11">
        <f t="shared" si="2"/>
        <v>132.33333333333334</v>
      </c>
      <c r="AM67" s="11">
        <f>D67*F67/B67</f>
        <v>2.8104</v>
      </c>
      <c r="AN67" s="11">
        <f>N67*D67/B67</f>
        <v>1549.6233333333332</v>
      </c>
      <c r="AO67" s="11">
        <f>D67*F67*N67/B67</f>
        <v>1115.7288000000001</v>
      </c>
      <c r="AP67" s="11">
        <v>4.7699999999999996</v>
      </c>
      <c r="AQ67" s="11">
        <v>85.1</v>
      </c>
      <c r="AR67" s="11">
        <v>27.3</v>
      </c>
      <c r="AS67" s="11">
        <v>320</v>
      </c>
      <c r="AT67" s="11">
        <v>42</v>
      </c>
      <c r="AU67" s="11">
        <v>13.5</v>
      </c>
      <c r="AV67" s="11">
        <v>9.6999999999999993</v>
      </c>
      <c r="AW67" s="11">
        <v>10.9</v>
      </c>
      <c r="AX67" s="11">
        <v>22.8</v>
      </c>
      <c r="AY67" s="11">
        <v>60</v>
      </c>
      <c r="AZ67" s="11">
        <v>1.6</v>
      </c>
      <c r="BA67" s="11">
        <v>18.3</v>
      </c>
      <c r="BB67" s="11">
        <v>6.47</v>
      </c>
      <c r="BC67" s="11">
        <v>74.2</v>
      </c>
      <c r="BD67" s="11">
        <v>0.64</v>
      </c>
      <c r="BE67" s="11">
        <v>7.3</v>
      </c>
      <c r="BF67" s="11">
        <v>0.01</v>
      </c>
      <c r="BG67" s="11">
        <v>0.1</v>
      </c>
      <c r="BH67" s="11">
        <v>0.01</v>
      </c>
      <c r="BI67" s="11">
        <v>0.1</v>
      </c>
      <c r="BJ67" s="11">
        <v>4.2300000000000004</v>
      </c>
      <c r="BK67" s="11">
        <v>23</v>
      </c>
      <c r="BL67" s="11">
        <v>280</v>
      </c>
      <c r="BM67" s="11">
        <v>0.28999999999999998</v>
      </c>
      <c r="BN67" s="11">
        <v>120</v>
      </c>
      <c r="BO67" s="11">
        <v>35.9</v>
      </c>
      <c r="BP67" s="7">
        <f t="shared" si="3"/>
        <v>0.24729520865533233</v>
      </c>
      <c r="BQ67" s="7">
        <f>BA67/BC67</f>
        <v>0.24663072776280323</v>
      </c>
      <c r="BR67" s="7">
        <f>AZ67/BD67</f>
        <v>2.5</v>
      </c>
      <c r="BS67" s="7">
        <f>BA67/BE67</f>
        <v>2.5068493150684934</v>
      </c>
      <c r="BT67" s="7">
        <f>BB67/AZ67</f>
        <v>4.0437499999999993</v>
      </c>
      <c r="BU67" s="7">
        <f>BC67/BA67</f>
        <v>4.054644808743169</v>
      </c>
      <c r="BV67" s="7">
        <f>BB67/BD67</f>
        <v>10.109375</v>
      </c>
      <c r="BW67" s="7">
        <f>BC67/BE67</f>
        <v>10.164383561643836</v>
      </c>
      <c r="BX67" s="7">
        <f>IFERROR(AZ67/BF67,"ERR.")</f>
        <v>160</v>
      </c>
      <c r="BY67" s="7">
        <f>IFERROR(BA67/BG67,"ERR.")</f>
        <v>183</v>
      </c>
      <c r="BZ67" s="7">
        <f>BA67*BK67/100</f>
        <v>4.2090000000000005</v>
      </c>
      <c r="CA67" s="7">
        <f>BA67*10/(BG67+BC67)</f>
        <v>2.4629878869448185</v>
      </c>
      <c r="CB67" s="7">
        <f t="shared" si="68"/>
        <v>3.4358878869448186</v>
      </c>
      <c r="CC67" s="7">
        <f>(BA67+BG67)/BE67</f>
        <v>2.5205479452054798</v>
      </c>
      <c r="CD67" s="7">
        <f>BC67/(BI67+BG67+BE67)</f>
        <v>9.8933333333333344</v>
      </c>
      <c r="CE67" s="10">
        <f>(BB67+BF67+BH67)/(AZ67+BD67)</f>
        <v>2.8973214285714279</v>
      </c>
      <c r="CF67" s="12">
        <f>(BJ67*BK67)/100</f>
        <v>0.9729000000000001</v>
      </c>
      <c r="CG67" s="11">
        <f xml:space="preserve"> (CD67 * BJ67 * BK67) / 1000</f>
        <v>0.96252240000000033</v>
      </c>
      <c r="CH67" s="11">
        <f xml:space="preserve"> (AZ67 + BD67) / BK67</f>
        <v>9.7391304347826099E-2</v>
      </c>
      <c r="CI67" s="11">
        <f>(0.1*L67 * E67)/ (100 - E67)</f>
        <v>4.8392975206611561</v>
      </c>
      <c r="CJ67" s="11">
        <f t="shared" si="5"/>
        <v>175</v>
      </c>
      <c r="CK67">
        <f t="shared" si="6"/>
        <v>4.0437499999999993</v>
      </c>
      <c r="CL67">
        <f t="shared" si="7"/>
        <v>10.109375</v>
      </c>
      <c r="CM67">
        <f t="shared" si="8"/>
        <v>2.5879999999999996</v>
      </c>
      <c r="CN67">
        <f t="shared" si="9"/>
        <v>2.5</v>
      </c>
      <c r="CO67">
        <f t="shared" si="10"/>
        <v>1132.2499999999998</v>
      </c>
      <c r="CP67" s="11">
        <f t="shared" si="11"/>
        <v>724.64</v>
      </c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</row>
    <row r="68" spans="1:123">
      <c r="A68" s="26">
        <v>61</v>
      </c>
      <c r="B68" s="11">
        <v>2.93</v>
      </c>
      <c r="C68" s="11">
        <v>37.5</v>
      </c>
      <c r="D68" s="11">
        <v>3.86</v>
      </c>
      <c r="E68" s="11">
        <v>49.4</v>
      </c>
      <c r="F68" s="11">
        <v>0.66</v>
      </c>
      <c r="G68" s="11">
        <v>8.5</v>
      </c>
      <c r="H68" s="11">
        <v>0.33</v>
      </c>
      <c r="I68" s="11">
        <v>4.2</v>
      </c>
      <c r="J68" s="11">
        <v>0.03</v>
      </c>
      <c r="K68" s="11">
        <v>0.4</v>
      </c>
      <c r="L68" s="11">
        <v>7.81</v>
      </c>
      <c r="M68" s="11">
        <v>15</v>
      </c>
      <c r="N68" s="7">
        <v>286</v>
      </c>
      <c r="O68" s="7">
        <v>0.33</v>
      </c>
      <c r="P68" s="7">
        <v>115</v>
      </c>
      <c r="Q68" s="7">
        <v>37.6</v>
      </c>
      <c r="R68" s="7">
        <f t="shared" si="0"/>
        <v>0.7590673575129534</v>
      </c>
      <c r="S68" s="7">
        <f>C68/E68</f>
        <v>0.75910931174089069</v>
      </c>
      <c r="T68" s="7">
        <f>B68/F68</f>
        <v>4.4393939393939394</v>
      </c>
      <c r="U68" s="7">
        <f>C68/G68</f>
        <v>4.4117647058823533</v>
      </c>
      <c r="V68" s="7">
        <f>D68/B68</f>
        <v>1.3174061433447097</v>
      </c>
      <c r="W68" s="7">
        <f>E68/C68</f>
        <v>1.3173333333333332</v>
      </c>
      <c r="X68" s="7">
        <f>D68/F68</f>
        <v>5.8484848484848477</v>
      </c>
      <c r="Y68" s="7">
        <f>E68/G68</f>
        <v>5.8117647058823527</v>
      </c>
      <c r="Z68" s="7">
        <f>IFERROR(B68/H68,"ERR.")</f>
        <v>8.8787878787878789</v>
      </c>
      <c r="AA68" s="7">
        <f>IFERROR(C68/I68,"ERR.")</f>
        <v>8.9285714285714288</v>
      </c>
      <c r="AB68" s="7">
        <f>C68*M68/100</f>
        <v>5.625</v>
      </c>
      <c r="AC68" s="7">
        <f>C68*10/(I68+E68)</f>
        <v>6.9962686567164178</v>
      </c>
      <c r="AD68" s="7">
        <f t="shared" si="1"/>
        <v>8.1677686567164187</v>
      </c>
      <c r="AE68" s="7">
        <f>(C68+I68)/G68</f>
        <v>4.9058823529411768</v>
      </c>
      <c r="AF68" s="7">
        <f>E68/(K68+I68+G68)</f>
        <v>3.7709923664122131</v>
      </c>
      <c r="AG68" s="10">
        <f>(D68+H68+J68)/(B68+F68)</f>
        <v>1.1754874651810583</v>
      </c>
      <c r="AH68" s="12">
        <f>(L68*M68)/100</f>
        <v>1.1715</v>
      </c>
      <c r="AI68" s="12">
        <f xml:space="preserve"> (AF68 * L68 * M68) / 1000</f>
        <v>0.44177175572519078</v>
      </c>
      <c r="AJ68" s="11">
        <f xml:space="preserve"> (B68 + F68) / M68</f>
        <v>0.23933333333333334</v>
      </c>
      <c r="AK68" s="16">
        <f>(0.1*L68 * E68)/ (100 - E68)</f>
        <v>0.76247826086956527</v>
      </c>
      <c r="AL68" s="11">
        <f t="shared" si="2"/>
        <v>97.610921501706486</v>
      </c>
      <c r="AM68" s="11">
        <f>D68*F68/B68</f>
        <v>0.86948805460750855</v>
      </c>
      <c r="AN68" s="11">
        <f>N68*D68/B68</f>
        <v>376.77815699658703</v>
      </c>
      <c r="AO68" s="11">
        <f>D68*F68*N68/B68</f>
        <v>248.67358361774743</v>
      </c>
      <c r="AP68" s="11">
        <v>4.95</v>
      </c>
      <c r="AQ68" s="11">
        <v>76</v>
      </c>
      <c r="AR68" s="11">
        <v>23.2</v>
      </c>
      <c r="AS68" s="11">
        <v>306</v>
      </c>
      <c r="AT68" s="11">
        <v>43.7</v>
      </c>
      <c r="AU68" s="11">
        <v>16.100000000000001</v>
      </c>
      <c r="AV68" s="11">
        <v>11.6</v>
      </c>
      <c r="AW68" s="11">
        <v>15.6</v>
      </c>
      <c r="AX68" s="11">
        <v>38.1</v>
      </c>
      <c r="AY68" s="11">
        <v>61</v>
      </c>
      <c r="AZ68" s="11">
        <v>1.42</v>
      </c>
      <c r="BA68" s="11">
        <v>30.1</v>
      </c>
      <c r="BB68" s="11">
        <v>2.74</v>
      </c>
      <c r="BC68" s="11">
        <v>58.1</v>
      </c>
      <c r="BD68" s="11">
        <v>0.43</v>
      </c>
      <c r="BE68" s="11">
        <v>9.1</v>
      </c>
      <c r="BF68" s="11">
        <v>0.11</v>
      </c>
      <c r="BG68" s="11">
        <v>2.2999999999999998</v>
      </c>
      <c r="BH68" s="11">
        <v>0.02</v>
      </c>
      <c r="BI68" s="11">
        <v>0.4</v>
      </c>
      <c r="BJ68" s="11">
        <v>4.72</v>
      </c>
      <c r="BK68" s="11">
        <v>35</v>
      </c>
      <c r="BL68" s="11">
        <v>266</v>
      </c>
      <c r="BM68" s="11">
        <v>0.28000000000000003</v>
      </c>
      <c r="BN68" s="11">
        <v>124</v>
      </c>
      <c r="BO68" s="11">
        <v>36.9</v>
      </c>
      <c r="BP68" s="7">
        <f t="shared" si="3"/>
        <v>0.51824817518248167</v>
      </c>
      <c r="BQ68" s="7">
        <f>BA68/BC68</f>
        <v>0.51807228915662651</v>
      </c>
      <c r="BR68" s="7">
        <f>AZ68/BD68</f>
        <v>3.3023255813953489</v>
      </c>
      <c r="BS68" s="7">
        <f>BA68/BE68</f>
        <v>3.3076923076923079</v>
      </c>
      <c r="BT68" s="7">
        <f>BB68/AZ68</f>
        <v>1.9295774647887327</v>
      </c>
      <c r="BU68" s="7">
        <f>BC68/BA68</f>
        <v>1.9302325581395348</v>
      </c>
      <c r="BV68" s="7">
        <f>BB68/BD68</f>
        <v>6.3720930232558146</v>
      </c>
      <c r="BW68" s="7">
        <f>BC68/BE68</f>
        <v>6.384615384615385</v>
      </c>
      <c r="BX68" s="7">
        <f>IFERROR(AZ68/BF68,"ERR.")</f>
        <v>12.909090909090908</v>
      </c>
      <c r="BY68" s="7">
        <f>IFERROR(BA68/BG68,"ERR.")</f>
        <v>13.086956521739133</v>
      </c>
      <c r="BZ68" s="7">
        <f>BA68*BK68/100</f>
        <v>10.535</v>
      </c>
      <c r="CA68" s="7">
        <f>BA68*10/(BG68+BC68)</f>
        <v>4.983443708609272</v>
      </c>
      <c r="CB68" s="7">
        <f t="shared" si="68"/>
        <v>6.6354437086092721</v>
      </c>
      <c r="CC68" s="7">
        <f>(BA68+BG68)/BE68</f>
        <v>3.5604395604395602</v>
      </c>
      <c r="CD68" s="7">
        <f>BC68/(BI68+BG68+BE68)</f>
        <v>4.9237288135593227</v>
      </c>
      <c r="CE68" s="10">
        <f>(BB68+BF68+BH68)/(AZ68+BD68)</f>
        <v>1.5513513513513515</v>
      </c>
      <c r="CF68" s="12">
        <f>(BJ68*BK68)/100</f>
        <v>1.6519999999999999</v>
      </c>
      <c r="CG68" s="11">
        <f xml:space="preserve"> (CD68 * BJ68 * BK68) / 1000</f>
        <v>0.81340000000000012</v>
      </c>
      <c r="CH68" s="11">
        <f xml:space="preserve"> (AZ68 + BD68) / BK68</f>
        <v>5.2857142857142853E-2</v>
      </c>
      <c r="CI68" s="11">
        <f>(0.1*L68 * E68)/ (100 - E68)</f>
        <v>0.76247826086956527</v>
      </c>
      <c r="CJ68" s="11">
        <f t="shared" si="5"/>
        <v>187.32394366197184</v>
      </c>
      <c r="CK68">
        <f t="shared" si="6"/>
        <v>1.9295774647887327</v>
      </c>
      <c r="CL68">
        <f t="shared" si="7"/>
        <v>6.3720930232558146</v>
      </c>
      <c r="CM68">
        <f t="shared" si="8"/>
        <v>0.82971830985915507</v>
      </c>
      <c r="CN68">
        <f t="shared" si="9"/>
        <v>3.3023255813953489</v>
      </c>
      <c r="CO68">
        <f t="shared" si="10"/>
        <v>513.26760563380287</v>
      </c>
      <c r="CP68" s="11">
        <f t="shared" si="11"/>
        <v>220.70507042253524</v>
      </c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</row>
    <row r="69" spans="1:123">
      <c r="A69" s="26">
        <v>62</v>
      </c>
      <c r="B69" s="11">
        <v>1.98</v>
      </c>
      <c r="C69" s="11">
        <v>13.2</v>
      </c>
      <c r="D69" s="11">
        <v>12.28</v>
      </c>
      <c r="E69" s="11">
        <v>82</v>
      </c>
      <c r="F69" s="11">
        <v>0.7</v>
      </c>
      <c r="G69" s="11">
        <v>4.7</v>
      </c>
      <c r="H69" s="11">
        <v>0</v>
      </c>
      <c r="I69" s="11">
        <v>0</v>
      </c>
      <c r="J69" s="11">
        <v>0.02</v>
      </c>
      <c r="K69" s="11">
        <v>0.1</v>
      </c>
      <c r="L69" s="11">
        <v>14.98</v>
      </c>
      <c r="M69" s="11">
        <v>22</v>
      </c>
      <c r="N69" s="7">
        <v>347</v>
      </c>
      <c r="O69" s="7">
        <v>0.32</v>
      </c>
      <c r="P69" s="7">
        <v>142</v>
      </c>
      <c r="Q69" s="7">
        <v>44</v>
      </c>
      <c r="R69" s="7">
        <f t="shared" si="0"/>
        <v>0.16123778501628666</v>
      </c>
      <c r="S69" s="7">
        <f>C69/E69</f>
        <v>0.16097560975609757</v>
      </c>
      <c r="T69" s="7">
        <f>B69/F69</f>
        <v>2.8285714285714287</v>
      </c>
      <c r="U69" s="7">
        <f>C69/G69</f>
        <v>2.808510638297872</v>
      </c>
      <c r="V69" s="7">
        <f>D69/B69</f>
        <v>6.2020202020202015</v>
      </c>
      <c r="W69" s="7">
        <f>E69/C69</f>
        <v>6.2121212121212128</v>
      </c>
      <c r="X69" s="7">
        <f>D69/F69</f>
        <v>17.542857142857144</v>
      </c>
      <c r="Y69" s="7">
        <f>E69/G69</f>
        <v>17.446808510638299</v>
      </c>
      <c r="Z69" s="7" t="str">
        <f>IFERROR(B69/H69,"ERR.")</f>
        <v>ERR.</v>
      </c>
      <c r="AA69" s="7" t="str">
        <f>IFERROR(C69/I69,"ERR.")</f>
        <v>ERR.</v>
      </c>
      <c r="AB69" s="7">
        <f>C69*M69/100</f>
        <v>2.9039999999999999</v>
      </c>
      <c r="AC69" s="7">
        <f>C69*10/(I69+E69)</f>
        <v>1.6097560975609757</v>
      </c>
      <c r="AD69" s="7">
        <f t="shared" si="1"/>
        <v>4.9053560975609756</v>
      </c>
      <c r="AE69" s="7">
        <f>(C69+I69)/G69</f>
        <v>2.808510638297872</v>
      </c>
      <c r="AF69" s="7">
        <f>E69/(K69+I69+G69)</f>
        <v>17.083333333333336</v>
      </c>
      <c r="AG69" s="10">
        <f>(D69+H69+J69)/(B69+F69)</f>
        <v>4.58955223880597</v>
      </c>
      <c r="AH69" s="12">
        <f>(L69*M69)/100</f>
        <v>3.2955999999999999</v>
      </c>
      <c r="AI69" s="12">
        <f xml:space="preserve"> (AF69 * L69 * M69) / 1000</f>
        <v>5.6299833333333344</v>
      </c>
      <c r="AJ69" s="11">
        <f xml:space="preserve"> (B69 + F69) / M69</f>
        <v>0.12181818181818181</v>
      </c>
      <c r="AK69" s="16">
        <f>(0.1*L69 * E69)/ (100 - E69)</f>
        <v>6.8242222222222226</v>
      </c>
      <c r="AL69" s="11">
        <f t="shared" si="2"/>
        <v>175.25252525252526</v>
      </c>
      <c r="AM69" s="11">
        <f>D69*F69/B69</f>
        <v>4.3414141414141403</v>
      </c>
      <c r="AN69" s="11">
        <f>N69*D69/B69</f>
        <v>2152.1010101010102</v>
      </c>
      <c r="AO69" s="11">
        <f>D69*F69*N69/B69</f>
        <v>1506.4707070707068</v>
      </c>
      <c r="AP69" s="11">
        <v>5.31</v>
      </c>
      <c r="AQ69" s="11">
        <v>82.9</v>
      </c>
      <c r="AR69" s="11">
        <v>26.7</v>
      </c>
      <c r="AS69" s="11">
        <v>323</v>
      </c>
      <c r="AT69" s="11">
        <v>36.1</v>
      </c>
      <c r="AU69" s="11">
        <v>11.9</v>
      </c>
      <c r="AV69" s="11">
        <v>9.1999999999999993</v>
      </c>
      <c r="AW69" s="11">
        <v>9.6999999999999993</v>
      </c>
      <c r="AX69" s="11">
        <v>17.7</v>
      </c>
      <c r="AY69" s="11">
        <v>62</v>
      </c>
      <c r="AZ69" s="11">
        <v>1.2</v>
      </c>
      <c r="BA69" s="11">
        <v>10.6</v>
      </c>
      <c r="BB69" s="11">
        <v>9.2200000000000006</v>
      </c>
      <c r="BC69" s="11">
        <v>81.400000000000006</v>
      </c>
      <c r="BD69" s="11">
        <v>0.89</v>
      </c>
      <c r="BE69" s="11">
        <v>7.9</v>
      </c>
      <c r="BF69" s="11">
        <v>0</v>
      </c>
      <c r="BG69" s="11">
        <v>0</v>
      </c>
      <c r="BH69" s="11">
        <v>0.01</v>
      </c>
      <c r="BI69" s="11">
        <v>0.1</v>
      </c>
      <c r="BJ69" s="11">
        <v>11.32</v>
      </c>
      <c r="BK69" s="11">
        <v>25</v>
      </c>
      <c r="BL69" s="11">
        <v>247</v>
      </c>
      <c r="BM69" s="11">
        <v>0.27</v>
      </c>
      <c r="BN69" s="11">
        <v>121</v>
      </c>
      <c r="BO69" s="11">
        <v>35.1</v>
      </c>
      <c r="BP69" s="7">
        <f t="shared" si="3"/>
        <v>0.13015184381778741</v>
      </c>
      <c r="BQ69" s="7">
        <f>BA69/BC69</f>
        <v>0.13022113022113022</v>
      </c>
      <c r="BR69" s="7">
        <f>AZ69/BD69</f>
        <v>1.348314606741573</v>
      </c>
      <c r="BS69" s="7">
        <f>BA69/BE69</f>
        <v>1.341772151898734</v>
      </c>
      <c r="BT69" s="7">
        <f>BB69/AZ69</f>
        <v>7.6833333333333345</v>
      </c>
      <c r="BU69" s="7">
        <f>BC69/BA69</f>
        <v>7.6792452830188687</v>
      </c>
      <c r="BV69" s="7">
        <f>BB69/BD69</f>
        <v>10.359550561797754</v>
      </c>
      <c r="BW69" s="7">
        <f>BC69/BE69</f>
        <v>10.30379746835443</v>
      </c>
      <c r="BX69" s="7" t="str">
        <f>IFERROR(AZ69/BF69,"ERR.")</f>
        <v>ERR.</v>
      </c>
      <c r="BY69" s="7" t="str">
        <f>IFERROR(BA69/BG69,"ERR.")</f>
        <v>ERR.</v>
      </c>
      <c r="BZ69" s="7">
        <f>BA69*BK69/100</f>
        <v>2.65</v>
      </c>
      <c r="CA69" s="7">
        <f>BA69*10/(BG69+BC69)</f>
        <v>1.3022113022113022</v>
      </c>
      <c r="CB69" s="7">
        <f t="shared" si="68"/>
        <v>4.1322113022113021</v>
      </c>
      <c r="CC69" s="7">
        <f>(BA69+BG69)/BE69</f>
        <v>1.341772151898734</v>
      </c>
      <c r="CD69" s="7">
        <f>BC69/(BI69+BG69+BE69)</f>
        <v>10.175000000000001</v>
      </c>
      <c r="CE69" s="10">
        <f>(BB69+BF69+BH69)/(AZ69+BD69)</f>
        <v>4.4162679425837323</v>
      </c>
      <c r="CF69" s="12">
        <f>(BJ69*BK69)/100</f>
        <v>2.83</v>
      </c>
      <c r="CG69" s="11">
        <f xml:space="preserve"> (CD69 * BJ69 * BK69) / 1000</f>
        <v>2.8795250000000001</v>
      </c>
      <c r="CH69" s="11">
        <f xml:space="preserve"> (AZ69 + BD69) / BK69</f>
        <v>8.3599999999999994E-2</v>
      </c>
      <c r="CI69" s="11">
        <f>(0.1*L69 * E69)/ (100 - E69)</f>
        <v>6.8242222222222226</v>
      </c>
      <c r="CJ69" s="11">
        <f t="shared" si="5"/>
        <v>205.83333333333334</v>
      </c>
      <c r="CK69">
        <f t="shared" si="6"/>
        <v>7.6833333333333345</v>
      </c>
      <c r="CL69">
        <f t="shared" si="7"/>
        <v>10.359550561797754</v>
      </c>
      <c r="CM69">
        <f t="shared" si="8"/>
        <v>6.8381666666666669</v>
      </c>
      <c r="CN69">
        <f t="shared" si="9"/>
        <v>1.348314606741573</v>
      </c>
      <c r="CO69">
        <f t="shared" si="10"/>
        <v>1897.7833333333335</v>
      </c>
      <c r="CP69" s="11">
        <f t="shared" si="11"/>
        <v>1689.0271666666667</v>
      </c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</row>
    <row r="70" spans="1:123">
      <c r="A70" s="26">
        <v>63</v>
      </c>
      <c r="B70" s="11">
        <v>2.13</v>
      </c>
      <c r="C70" s="11">
        <v>13.4</v>
      </c>
      <c r="D70" s="11">
        <v>13.12</v>
      </c>
      <c r="E70" s="11">
        <v>82.3</v>
      </c>
      <c r="F70" s="11">
        <v>0.66</v>
      </c>
      <c r="G70" s="11">
        <v>4.0999999999999996</v>
      </c>
      <c r="H70" s="11">
        <v>0.01</v>
      </c>
      <c r="I70" s="11">
        <v>0.1</v>
      </c>
      <c r="J70" s="11">
        <v>0.02</v>
      </c>
      <c r="K70" s="11">
        <v>0.1</v>
      </c>
      <c r="L70" s="11">
        <v>15.94</v>
      </c>
      <c r="M70" s="11">
        <v>22</v>
      </c>
      <c r="N70" s="7">
        <v>389</v>
      </c>
      <c r="O70" s="7">
        <v>0.37</v>
      </c>
      <c r="P70" s="7">
        <v>143</v>
      </c>
      <c r="Q70" s="7">
        <v>43.9</v>
      </c>
      <c r="R70" s="7">
        <f t="shared" si="0"/>
        <v>0.16234756097560976</v>
      </c>
      <c r="S70" s="7">
        <f>C70/E70</f>
        <v>0.16281895504252736</v>
      </c>
      <c r="T70" s="7">
        <f>B70/F70</f>
        <v>3.2272727272727271</v>
      </c>
      <c r="U70" s="7">
        <f>C70/G70</f>
        <v>3.2682926829268295</v>
      </c>
      <c r="V70" s="7">
        <f>D70/B70</f>
        <v>6.15962441314554</v>
      </c>
      <c r="W70" s="7">
        <f>E70/C70</f>
        <v>6.1417910447761193</v>
      </c>
      <c r="X70" s="7">
        <f>D70/F70</f>
        <v>19.878787878787875</v>
      </c>
      <c r="Y70" s="7">
        <f>E70/G70</f>
        <v>20.073170731707318</v>
      </c>
      <c r="Z70" s="7">
        <f>IFERROR(B70/H70,"ERR.")</f>
        <v>212.99999999999997</v>
      </c>
      <c r="AA70" s="7">
        <f>IFERROR(C70/I70,"ERR.")</f>
        <v>134</v>
      </c>
      <c r="AB70" s="7">
        <f>C70*M70/100</f>
        <v>2.948</v>
      </c>
      <c r="AC70" s="7">
        <f>C70*10/(I70+E70)</f>
        <v>1.6262135922330099</v>
      </c>
      <c r="AD70" s="7">
        <f t="shared" si="1"/>
        <v>5.1330135922330102</v>
      </c>
      <c r="AE70" s="7">
        <f>(C70+I70)/G70</f>
        <v>3.2926829268292686</v>
      </c>
      <c r="AF70" s="7">
        <f>E70/(K70+I70+G70)</f>
        <v>19.13953488372093</v>
      </c>
      <c r="AG70" s="10">
        <f>(D70+H70+J70)/(B70+F70)</f>
        <v>4.7132616487455188</v>
      </c>
      <c r="AH70" s="12">
        <f>(L70*M70)/100</f>
        <v>3.5068000000000001</v>
      </c>
      <c r="AI70" s="12">
        <f xml:space="preserve"> (AF70 * L70 * M70) / 1000</f>
        <v>6.7118520930232553</v>
      </c>
      <c r="AJ70" s="11">
        <f xml:space="preserve"> (B70 + F70) / M70</f>
        <v>0.12681818181818183</v>
      </c>
      <c r="AK70" s="16">
        <f>(0.1*L70 * E70)/ (100 - E70)</f>
        <v>7.4116497175141243</v>
      </c>
      <c r="AL70" s="11">
        <f t="shared" si="2"/>
        <v>182.62910798122067</v>
      </c>
      <c r="AM70" s="11">
        <f>D70*F70/B70</f>
        <v>4.0653521126760568</v>
      </c>
      <c r="AN70" s="11">
        <f>N70*D70/B70</f>
        <v>2396.0938967136149</v>
      </c>
      <c r="AO70" s="11">
        <f>D70*F70*N70/B70</f>
        <v>1581.421971830986</v>
      </c>
      <c r="AP70" s="11">
        <v>5.34</v>
      </c>
      <c r="AQ70" s="11">
        <v>82.2</v>
      </c>
      <c r="AR70" s="11">
        <v>26.8</v>
      </c>
      <c r="AS70" s="11">
        <v>326</v>
      </c>
      <c r="AT70" s="11">
        <v>36.5</v>
      </c>
      <c r="AU70" s="11">
        <v>12.1</v>
      </c>
      <c r="AV70" s="11">
        <v>9.4</v>
      </c>
      <c r="AW70" s="11">
        <v>10.1</v>
      </c>
      <c r="AX70" s="11">
        <v>19.7</v>
      </c>
      <c r="AY70" s="11">
        <v>63</v>
      </c>
      <c r="AZ70" s="11">
        <v>2.56</v>
      </c>
      <c r="BA70" s="11">
        <v>12.2</v>
      </c>
      <c r="BB70" s="11">
        <v>16.12</v>
      </c>
      <c r="BC70" s="11">
        <v>77.099999999999994</v>
      </c>
      <c r="BD70" s="11">
        <v>2.19</v>
      </c>
      <c r="BE70" s="11">
        <v>10.5</v>
      </c>
      <c r="BF70" s="11">
        <v>0</v>
      </c>
      <c r="BG70" s="11">
        <v>0</v>
      </c>
      <c r="BH70" s="11">
        <v>0.04</v>
      </c>
      <c r="BI70" s="11">
        <v>0.2</v>
      </c>
      <c r="BJ70" s="11">
        <v>20.91</v>
      </c>
      <c r="BK70" s="11">
        <v>9</v>
      </c>
      <c r="BL70" s="11">
        <v>414</v>
      </c>
      <c r="BM70" s="11">
        <v>0.45</v>
      </c>
      <c r="BN70" s="11">
        <v>139</v>
      </c>
      <c r="BO70" s="11">
        <v>41.1</v>
      </c>
      <c r="BP70" s="7">
        <f t="shared" si="3"/>
        <v>0.15880893300248139</v>
      </c>
      <c r="BQ70" s="7">
        <f>BA70/BC70</f>
        <v>0.15823605706874189</v>
      </c>
      <c r="BR70" s="7">
        <f>AZ70/BD70</f>
        <v>1.1689497716894979</v>
      </c>
      <c r="BS70" s="7">
        <f>BA70/BE70</f>
        <v>1.1619047619047618</v>
      </c>
      <c r="BT70" s="7">
        <f>BB70/AZ70</f>
        <v>6.296875</v>
      </c>
      <c r="BU70" s="7">
        <f>BC70/BA70</f>
        <v>6.3196721311475406</v>
      </c>
      <c r="BV70" s="7">
        <f>BB70/BD70</f>
        <v>7.3607305936073066</v>
      </c>
      <c r="BW70" s="7">
        <f>BC70/BE70</f>
        <v>7.3428571428571425</v>
      </c>
      <c r="BX70" s="7" t="str">
        <f>IFERROR(AZ70/BF70,"ERR.")</f>
        <v>ERR.</v>
      </c>
      <c r="BY70" s="7" t="str">
        <f>IFERROR(BA70/BG70,"ERR.")</f>
        <v>ERR.</v>
      </c>
      <c r="BZ70" s="7">
        <f>BA70*BK70/100</f>
        <v>1.0979999999999999</v>
      </c>
      <c r="CA70" s="7">
        <f>BA70*10/(BG70+BC70)</f>
        <v>1.5823605706874191</v>
      </c>
      <c r="CB70" s="7">
        <f t="shared" si="68"/>
        <v>3.464260570687419</v>
      </c>
      <c r="CC70" s="7">
        <f>(BA70+BG70)/BE70</f>
        <v>1.1619047619047618</v>
      </c>
      <c r="CD70" s="7">
        <f>BC70/(BI70+BG70+BE70)</f>
        <v>7.2056074766355138</v>
      </c>
      <c r="CE70" s="10">
        <f>(BB70+BF70+BH70)/(AZ70+BD70)</f>
        <v>3.4021052631578947</v>
      </c>
      <c r="CF70" s="12">
        <f>(BJ70*BK70)/100</f>
        <v>1.8818999999999999</v>
      </c>
      <c r="CG70" s="11">
        <f xml:space="preserve"> (CD70 * BJ70 * BK70) / 1000</f>
        <v>1.3560232710280375</v>
      </c>
      <c r="CH70" s="11">
        <f xml:space="preserve"> (AZ70 + BD70) / BK70</f>
        <v>0.52777777777777779</v>
      </c>
      <c r="CI70" s="11">
        <f>(0.1*L70 * E70)/ (100 - E70)</f>
        <v>7.4116497175141243</v>
      </c>
      <c r="CJ70" s="11">
        <f t="shared" si="5"/>
        <v>161.71875</v>
      </c>
      <c r="CK70">
        <f t="shared" si="6"/>
        <v>6.296875</v>
      </c>
      <c r="CL70">
        <f t="shared" si="7"/>
        <v>7.3607305936073066</v>
      </c>
      <c r="CM70">
        <f t="shared" si="8"/>
        <v>13.790156250000001</v>
      </c>
      <c r="CN70">
        <f t="shared" si="9"/>
        <v>1.1689497716894979</v>
      </c>
      <c r="CO70">
        <f t="shared" si="10"/>
        <v>2606.90625</v>
      </c>
      <c r="CP70" s="11">
        <f t="shared" si="11"/>
        <v>5709.1246875000006</v>
      </c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</row>
    <row r="71" spans="1:123">
      <c r="A71" s="26">
        <v>64</v>
      </c>
      <c r="B71" s="11">
        <v>2.57</v>
      </c>
      <c r="C71" s="11">
        <v>19.2</v>
      </c>
      <c r="D71" s="11">
        <v>9.9600000000000009</v>
      </c>
      <c r="E71" s="11">
        <v>74.099999999999994</v>
      </c>
      <c r="F71" s="11">
        <v>0.87</v>
      </c>
      <c r="G71" s="11">
        <v>6.5</v>
      </c>
      <c r="H71" s="11">
        <v>0.01</v>
      </c>
      <c r="I71" s="11">
        <v>0.1</v>
      </c>
      <c r="J71" s="11">
        <v>0.01</v>
      </c>
      <c r="K71" s="11">
        <v>0.1</v>
      </c>
      <c r="L71" s="11">
        <v>13.42</v>
      </c>
      <c r="M71" s="11">
        <v>17</v>
      </c>
      <c r="N71" s="7">
        <v>263</v>
      </c>
      <c r="O71" s="7">
        <v>0.28999999999999998</v>
      </c>
      <c r="P71" s="7">
        <v>137</v>
      </c>
      <c r="Q71" s="7">
        <v>41.8</v>
      </c>
      <c r="R71" s="7">
        <f t="shared" si="0"/>
        <v>0.25803212851405621</v>
      </c>
      <c r="S71" s="7">
        <f>C71/E71</f>
        <v>0.25910931174089069</v>
      </c>
      <c r="T71" s="7">
        <f>B71/F71</f>
        <v>2.9540229885057467</v>
      </c>
      <c r="U71" s="7">
        <f>C71/G71</f>
        <v>2.9538461538461536</v>
      </c>
      <c r="V71" s="7">
        <f>D71/B71</f>
        <v>3.8754863813229576</v>
      </c>
      <c r="W71" s="7">
        <f>E71/C71</f>
        <v>3.859375</v>
      </c>
      <c r="X71" s="7">
        <f>D71/F71</f>
        <v>11.448275862068966</v>
      </c>
      <c r="Y71" s="7">
        <f>E71/G71</f>
        <v>11.399999999999999</v>
      </c>
      <c r="Z71" s="7">
        <f>IFERROR(B71/H71,"ERR.")</f>
        <v>257</v>
      </c>
      <c r="AA71" s="7">
        <f>IFERROR(C71/I71,"ERR.")</f>
        <v>191.99999999999997</v>
      </c>
      <c r="AB71" s="7">
        <f>C71*M71/100</f>
        <v>3.2639999999999998</v>
      </c>
      <c r="AC71" s="7">
        <f>C71*10/(I71+E71)</f>
        <v>2.5876010781671162</v>
      </c>
      <c r="AD71" s="7">
        <f t="shared" si="1"/>
        <v>4.8690010781671162</v>
      </c>
      <c r="AE71" s="7">
        <f>(C71+I71)/G71</f>
        <v>2.9692307692307693</v>
      </c>
      <c r="AF71" s="7">
        <f>E71/(K71+I71+G71)</f>
        <v>11.059701492537313</v>
      </c>
      <c r="AG71" s="10">
        <f>(D71+H71+J71)/(B71+F71)</f>
        <v>2.9011627906976747</v>
      </c>
      <c r="AH71" s="12">
        <f>(L71*M71)/100</f>
        <v>2.2813999999999997</v>
      </c>
      <c r="AI71" s="12">
        <f xml:space="preserve"> (AF71 * L71 * M71) / 1000</f>
        <v>2.5231602985074622</v>
      </c>
      <c r="AJ71" s="11">
        <f xml:space="preserve"> (B71 + F71) / M71</f>
        <v>0.2023529411764706</v>
      </c>
      <c r="AK71" s="16">
        <f>(0.1*L71 * E71)/ (100 - E71)</f>
        <v>3.8394671814671808</v>
      </c>
      <c r="AL71" s="11">
        <f t="shared" si="2"/>
        <v>102.33463035019456</v>
      </c>
      <c r="AM71" s="11">
        <f>D71*F71/B71</f>
        <v>3.371673151750973</v>
      </c>
      <c r="AN71" s="11">
        <f>N71*D71/B71</f>
        <v>1019.2529182879379</v>
      </c>
      <c r="AO71" s="11">
        <f>D71*F71*N71/B71</f>
        <v>886.75003891050585</v>
      </c>
      <c r="AP71" s="11">
        <v>4.6900000000000004</v>
      </c>
      <c r="AQ71" s="11">
        <v>89.1</v>
      </c>
      <c r="AR71" s="11">
        <v>29.2</v>
      </c>
      <c r="AS71" s="11">
        <v>328</v>
      </c>
      <c r="AT71" s="11">
        <v>41.6</v>
      </c>
      <c r="AU71" s="11">
        <v>12.9</v>
      </c>
      <c r="AV71" s="11">
        <v>11.1</v>
      </c>
      <c r="AW71" s="11">
        <v>13.4</v>
      </c>
      <c r="AX71" s="11">
        <v>33.9</v>
      </c>
      <c r="AY71" s="11">
        <v>64</v>
      </c>
      <c r="AZ71" s="11">
        <v>1.4</v>
      </c>
      <c r="BA71" s="11">
        <v>11.6</v>
      </c>
      <c r="BB71" s="11">
        <v>9.1999999999999993</v>
      </c>
      <c r="BC71" s="11">
        <v>75.900000000000006</v>
      </c>
      <c r="BD71" s="11">
        <v>1.48</v>
      </c>
      <c r="BE71" s="11">
        <v>12.2</v>
      </c>
      <c r="BF71" s="11">
        <v>0</v>
      </c>
      <c r="BG71" s="11">
        <v>0</v>
      </c>
      <c r="BH71" s="11">
        <v>0.04</v>
      </c>
      <c r="BI71" s="11">
        <v>0.3</v>
      </c>
      <c r="BJ71" s="11">
        <v>12.12</v>
      </c>
      <c r="BK71" s="11">
        <v>5</v>
      </c>
      <c r="BL71" s="11">
        <v>253</v>
      </c>
      <c r="BM71" s="11">
        <v>0.28999999999999998</v>
      </c>
      <c r="BN71" s="11">
        <v>115</v>
      </c>
      <c r="BO71" s="11">
        <v>36.799999999999997</v>
      </c>
      <c r="BP71" s="7">
        <f t="shared" si="3"/>
        <v>0.15217391304347827</v>
      </c>
      <c r="BQ71" s="7">
        <f>BA71/BC71</f>
        <v>0.15283267457180499</v>
      </c>
      <c r="BR71" s="7">
        <f>AZ71/BD71</f>
        <v>0.94594594594594594</v>
      </c>
      <c r="BS71" s="7">
        <f>BA71/BE71</f>
        <v>0.9508196721311476</v>
      </c>
      <c r="BT71" s="7">
        <f>BB71/AZ71</f>
        <v>6.5714285714285712</v>
      </c>
      <c r="BU71" s="7">
        <f>BC71/BA71</f>
        <v>6.543103448275863</v>
      </c>
      <c r="BV71" s="7">
        <f>BB71/BD71</f>
        <v>6.2162162162162158</v>
      </c>
      <c r="BW71" s="7">
        <f>BC71/BE71</f>
        <v>6.2213114754098369</v>
      </c>
      <c r="BX71" s="7" t="str">
        <f>IFERROR(AZ71/BF71,"ERR.")</f>
        <v>ERR.</v>
      </c>
      <c r="BY71" s="7" t="str">
        <f>IFERROR(BA71/BG71,"ERR.")</f>
        <v>ERR.</v>
      </c>
      <c r="BZ71" s="7">
        <f>BA71*BK71/100</f>
        <v>0.57999999999999996</v>
      </c>
      <c r="CA71" s="7">
        <f>BA71*10/(BG71+BC71)</f>
        <v>1.5283267457180501</v>
      </c>
      <c r="CB71" s="7">
        <f t="shared" si="68"/>
        <v>2.1343267457180501</v>
      </c>
      <c r="CC71" s="7">
        <f>(BA71+BG71)/BE71</f>
        <v>0.9508196721311476</v>
      </c>
      <c r="CD71" s="7">
        <f>BC71/(BI71+BG71+BE71)</f>
        <v>6.0720000000000001</v>
      </c>
      <c r="CE71" s="10">
        <f>(BB71+BF71+BH71)/(AZ71+BD71)</f>
        <v>3.208333333333333</v>
      </c>
      <c r="CF71" s="12">
        <f>(BJ71*BK71)/100</f>
        <v>0.60599999999999998</v>
      </c>
      <c r="CG71" s="11">
        <f xml:space="preserve"> (CD71 * BJ71 * BK71) / 1000</f>
        <v>0.36796320000000005</v>
      </c>
      <c r="CH71" s="11">
        <f xml:space="preserve"> (AZ71 + BD71) / BK71</f>
        <v>0.57599999999999996</v>
      </c>
      <c r="CI71" s="11">
        <f>(0.1*L71 * E71)/ (100 - E71)</f>
        <v>3.8394671814671808</v>
      </c>
      <c r="CJ71" s="11">
        <f t="shared" si="5"/>
        <v>180.71428571428572</v>
      </c>
      <c r="CK71">
        <f t="shared" si="6"/>
        <v>6.5714285714285712</v>
      </c>
      <c r="CL71">
        <f t="shared" si="7"/>
        <v>6.2162162162162158</v>
      </c>
      <c r="CM71">
        <f t="shared" si="8"/>
        <v>9.725714285714286</v>
      </c>
      <c r="CN71">
        <f t="shared" si="9"/>
        <v>0.94594594594594594</v>
      </c>
      <c r="CO71">
        <f t="shared" si="10"/>
        <v>1662.5714285714284</v>
      </c>
      <c r="CP71" s="11">
        <f t="shared" si="11"/>
        <v>2460.6057142857144</v>
      </c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</row>
    <row r="72" spans="1:123">
      <c r="A72" s="26">
        <v>65</v>
      </c>
      <c r="B72" s="11">
        <v>2.2999999999999998</v>
      </c>
      <c r="C72" s="11">
        <v>21.1</v>
      </c>
      <c r="D72" s="11">
        <v>7.76</v>
      </c>
      <c r="E72" s="11">
        <v>71.3</v>
      </c>
      <c r="F72" s="11">
        <v>0.8</v>
      </c>
      <c r="G72" s="11">
        <v>7.4</v>
      </c>
      <c r="H72" s="11">
        <v>0.01</v>
      </c>
      <c r="I72" s="11">
        <v>0.1</v>
      </c>
      <c r="J72" s="11">
        <v>0.01</v>
      </c>
      <c r="K72" s="11">
        <v>0.1</v>
      </c>
      <c r="L72" s="11">
        <v>10.88</v>
      </c>
      <c r="M72" s="11">
        <v>34</v>
      </c>
      <c r="N72" s="7">
        <v>275</v>
      </c>
      <c r="O72" s="7">
        <v>0.33</v>
      </c>
      <c r="P72" s="7">
        <v>134</v>
      </c>
      <c r="Q72" s="7">
        <v>43</v>
      </c>
      <c r="R72" s="7">
        <f t="shared" si="0"/>
        <v>0.29639175257731959</v>
      </c>
      <c r="S72" s="7">
        <f>C72/E72</f>
        <v>0.2959326788218794</v>
      </c>
      <c r="T72" s="7">
        <f>B72/F72</f>
        <v>2.8749999999999996</v>
      </c>
      <c r="U72" s="7">
        <f>C72/G72</f>
        <v>2.8513513513513513</v>
      </c>
      <c r="V72" s="7">
        <f>D72/B72</f>
        <v>3.3739130434782609</v>
      </c>
      <c r="W72" s="7">
        <f>E72/C72</f>
        <v>3.3791469194312791</v>
      </c>
      <c r="X72" s="7">
        <f>D72/F72</f>
        <v>9.6999999999999993</v>
      </c>
      <c r="Y72" s="7">
        <f>E72/G72</f>
        <v>9.6351351351351351</v>
      </c>
      <c r="Z72" s="7">
        <f>IFERROR(B72/H72,"ERR.")</f>
        <v>229.99999999999997</v>
      </c>
      <c r="AA72" s="7">
        <f>IFERROR(C72/I72,"ERR.")</f>
        <v>211</v>
      </c>
      <c r="AB72" s="7">
        <f>C72*M72/100</f>
        <v>7.1740000000000013</v>
      </c>
      <c r="AC72" s="7">
        <f>C72*10/(I72+E72)</f>
        <v>2.9551820728291318</v>
      </c>
      <c r="AD72" s="7">
        <f t="shared" si="1"/>
        <v>6.6543820728291321</v>
      </c>
      <c r="AE72" s="7">
        <f>(C72+I72)/G72</f>
        <v>2.8648648648648649</v>
      </c>
      <c r="AF72" s="7">
        <f>E72/(K72+I72+G72)</f>
        <v>9.3815789473684195</v>
      </c>
      <c r="AG72" s="10">
        <f>(D72+H72+J72)/(B72+F72)</f>
        <v>2.5096774193548388</v>
      </c>
      <c r="AH72" s="12">
        <f>(L72*M72)/100</f>
        <v>3.6992000000000003</v>
      </c>
      <c r="AI72" s="12">
        <f xml:space="preserve"> (AF72 * L72 * M72) / 1000</f>
        <v>3.4704336842105259</v>
      </c>
      <c r="AJ72" s="11">
        <f xml:space="preserve"> (B72 + F72) / M72</f>
        <v>9.1176470588235289E-2</v>
      </c>
      <c r="AK72" s="16">
        <f>(0.1*L72 * E72)/ (100 - E72)</f>
        <v>2.7029407665505221</v>
      </c>
      <c r="AL72" s="11">
        <f t="shared" si="2"/>
        <v>119.56521739130436</v>
      </c>
      <c r="AM72" s="11">
        <f>D72*F72/B72</f>
        <v>2.6991304347826088</v>
      </c>
      <c r="AN72" s="11">
        <f>N72*D72/B72</f>
        <v>927.82608695652186</v>
      </c>
      <c r="AO72" s="11">
        <f>D72*F72*N72/B72</f>
        <v>742.26086956521749</v>
      </c>
      <c r="AP72" s="11">
        <v>5.07</v>
      </c>
      <c r="AQ72" s="11">
        <v>84.8</v>
      </c>
      <c r="AR72" s="11">
        <v>26.4</v>
      </c>
      <c r="AS72" s="11">
        <v>312</v>
      </c>
      <c r="AT72" s="11">
        <v>52.3</v>
      </c>
      <c r="AU72" s="11">
        <v>17.100000000000001</v>
      </c>
      <c r="AV72" s="11">
        <v>12.1</v>
      </c>
      <c r="AW72" s="11">
        <v>16.100000000000001</v>
      </c>
      <c r="AX72" s="11">
        <v>44.2</v>
      </c>
      <c r="AY72" s="11">
        <v>65</v>
      </c>
      <c r="AZ72" s="11">
        <v>1.32</v>
      </c>
      <c r="BA72" s="11">
        <v>10.5</v>
      </c>
      <c r="BB72" s="11">
        <v>10.52</v>
      </c>
      <c r="BC72" s="11">
        <v>83.2</v>
      </c>
      <c r="BD72" s="11">
        <v>0.78</v>
      </c>
      <c r="BE72" s="11">
        <v>6.2</v>
      </c>
      <c r="BF72" s="11">
        <v>0</v>
      </c>
      <c r="BG72" s="11">
        <v>0</v>
      </c>
      <c r="BH72" s="11">
        <v>0.01</v>
      </c>
      <c r="BI72" s="11">
        <v>0.1</v>
      </c>
      <c r="BJ72" s="11">
        <v>12.63</v>
      </c>
      <c r="BK72" s="11">
        <v>12</v>
      </c>
      <c r="BL72" s="11">
        <v>290</v>
      </c>
      <c r="BM72" s="11">
        <v>0.34</v>
      </c>
      <c r="BN72" s="11">
        <v>127</v>
      </c>
      <c r="BO72" s="11">
        <v>38.200000000000003</v>
      </c>
      <c r="BP72" s="7">
        <f t="shared" si="3"/>
        <v>0.12547528517110268</v>
      </c>
      <c r="BQ72" s="7">
        <f>BA72/BC72</f>
        <v>0.12620192307692307</v>
      </c>
      <c r="BR72" s="7">
        <f>AZ72/BD72</f>
        <v>1.6923076923076923</v>
      </c>
      <c r="BS72" s="7">
        <f>BA72/BE72</f>
        <v>1.6935483870967742</v>
      </c>
      <c r="BT72" s="7">
        <f>BB72/AZ72</f>
        <v>7.9696969696969688</v>
      </c>
      <c r="BU72" s="7">
        <f>BC72/BA72</f>
        <v>7.9238095238095241</v>
      </c>
      <c r="BV72" s="7">
        <f>BB72/BD72</f>
        <v>13.487179487179485</v>
      </c>
      <c r="BW72" s="7">
        <f>BC72/BE72</f>
        <v>13.419354838709678</v>
      </c>
      <c r="BX72" s="7" t="str">
        <f>IFERROR(AZ72/BF72,"ERR.")</f>
        <v>ERR.</v>
      </c>
      <c r="BY72" s="7" t="str">
        <f>IFERROR(BA72/BG72,"ERR.")</f>
        <v>ERR.</v>
      </c>
      <c r="BZ72" s="7">
        <f>BA72*BK72/100</f>
        <v>1.26</v>
      </c>
      <c r="CA72" s="7">
        <f>BA72*10/(BG72+BC72)</f>
        <v>1.2620192307692306</v>
      </c>
      <c r="CB72" s="7">
        <f t="shared" si="68"/>
        <v>2.7776192307692309</v>
      </c>
      <c r="CC72" s="7">
        <f>(BA72+BG72)/BE72</f>
        <v>1.6935483870967742</v>
      </c>
      <c r="CD72" s="7">
        <f>BC72/(BI72+BG72+BE72)</f>
        <v>13.206349206349207</v>
      </c>
      <c r="CE72" s="10">
        <f>(BB72+BF72+BH72)/(AZ72+BD72)</f>
        <v>5.0142857142857133</v>
      </c>
      <c r="CF72" s="12">
        <f>(BJ72*BK72)/100</f>
        <v>1.5156000000000001</v>
      </c>
      <c r="CG72" s="11">
        <f xml:space="preserve"> (CD72 * BJ72 * BK72) / 1000</f>
        <v>2.0015542857142861</v>
      </c>
      <c r="CH72" s="11">
        <f xml:space="preserve"> (AZ72 + BD72) / BK72</f>
        <v>0.17500000000000002</v>
      </c>
      <c r="CI72" s="11">
        <f>(0.1*L72 * E72)/ (100 - E72)</f>
        <v>2.7029407665505221</v>
      </c>
      <c r="CJ72" s="11">
        <f t="shared" si="5"/>
        <v>219.69696969696969</v>
      </c>
      <c r="CK72">
        <f t="shared" si="6"/>
        <v>7.9696969696969688</v>
      </c>
      <c r="CL72">
        <f t="shared" si="7"/>
        <v>13.487179487179485</v>
      </c>
      <c r="CM72">
        <f t="shared" si="8"/>
        <v>6.2163636363636368</v>
      </c>
      <c r="CN72">
        <f t="shared" si="9"/>
        <v>1.6923076923076923</v>
      </c>
      <c r="CO72">
        <f t="shared" si="10"/>
        <v>2311.212121212121</v>
      </c>
      <c r="CP72" s="11">
        <f t="shared" si="11"/>
        <v>1802.7454545454545</v>
      </c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</row>
    <row r="73" spans="1:123">
      <c r="A73" s="26">
        <v>66</v>
      </c>
      <c r="B73" s="11">
        <v>2.42</v>
      </c>
      <c r="C73" s="11">
        <v>20.100000000000001</v>
      </c>
      <c r="D73" s="11">
        <v>9.1</v>
      </c>
      <c r="E73" s="11">
        <v>75.5</v>
      </c>
      <c r="F73" s="11">
        <v>0.5</v>
      </c>
      <c r="G73" s="11">
        <v>4.0999999999999996</v>
      </c>
      <c r="H73" s="11">
        <v>0</v>
      </c>
      <c r="I73" s="11">
        <v>0</v>
      </c>
      <c r="J73" s="11">
        <v>0.04</v>
      </c>
      <c r="K73" s="11">
        <v>0.3</v>
      </c>
      <c r="L73" s="11">
        <v>12.06</v>
      </c>
      <c r="M73" s="11">
        <v>15</v>
      </c>
      <c r="N73" s="7">
        <v>159</v>
      </c>
      <c r="O73" s="7">
        <v>0.25</v>
      </c>
      <c r="P73" s="7">
        <v>132</v>
      </c>
      <c r="Q73" s="7">
        <v>38.700000000000003</v>
      </c>
      <c r="R73" s="7">
        <f t="shared" ref="R73:R81" si="69">B73/D73</f>
        <v>0.26593406593406593</v>
      </c>
      <c r="S73" s="7">
        <f>C73/E73</f>
        <v>0.26622516556291392</v>
      </c>
      <c r="T73" s="7">
        <f>B73/F73</f>
        <v>4.84</v>
      </c>
      <c r="U73" s="7">
        <f>C73/G73</f>
        <v>4.9024390243902447</v>
      </c>
      <c r="V73" s="7">
        <f>D73/B73</f>
        <v>3.7603305785123968</v>
      </c>
      <c r="W73" s="7">
        <f>E73/C73</f>
        <v>3.7562189054726365</v>
      </c>
      <c r="X73" s="7">
        <f>D73/F73</f>
        <v>18.2</v>
      </c>
      <c r="Y73" s="7">
        <f>E73/G73</f>
        <v>18.414634146341466</v>
      </c>
      <c r="Z73" s="7" t="str">
        <f>IFERROR(B73/H73,"ERR.")</f>
        <v>ERR.</v>
      </c>
      <c r="AA73" s="7" t="str">
        <f>IFERROR(C73/I73,"ERR.")</f>
        <v>ERR.</v>
      </c>
      <c r="AB73" s="7">
        <f>C73*M73/100</f>
        <v>3.0150000000000001</v>
      </c>
      <c r="AC73" s="7">
        <f>C73*10/(I73+E73)</f>
        <v>2.6622516556291389</v>
      </c>
      <c r="AD73" s="7">
        <f t="shared" ref="AD73:AD119" si="70">AH73+AC73</f>
        <v>4.4712516556291391</v>
      </c>
      <c r="AE73" s="7">
        <f>(C73+I73)/G73</f>
        <v>4.9024390243902447</v>
      </c>
      <c r="AF73" s="7">
        <f>E73/(K73+I73+G73)</f>
        <v>17.15909090909091</v>
      </c>
      <c r="AG73" s="10">
        <f>(D73+H73+J73)/(B73+F73)</f>
        <v>3.1301369863013697</v>
      </c>
      <c r="AH73" s="12">
        <f>(L73*M73)/100</f>
        <v>1.8090000000000002</v>
      </c>
      <c r="AI73" s="12">
        <f xml:space="preserve"> (AF73 * L73 * M73) / 1000</f>
        <v>3.104079545454546</v>
      </c>
      <c r="AJ73" s="11">
        <f xml:space="preserve"> (B73 + F73) / M73</f>
        <v>0.19466666666666665</v>
      </c>
      <c r="AK73" s="16">
        <f>(0.1*L73 * E73)/ (100 - E73)</f>
        <v>3.7164489795918372</v>
      </c>
      <c r="AL73" s="11">
        <f t="shared" ref="AL73:AL119" si="71">N73/B73</f>
        <v>65.702479338842977</v>
      </c>
      <c r="AM73" s="11">
        <f>D73*F73/B73</f>
        <v>1.8801652892561984</v>
      </c>
      <c r="AN73" s="11">
        <f>N73*D73/B73</f>
        <v>597.89256198347107</v>
      </c>
      <c r="AO73" s="11">
        <f>D73*F73*N73/B73</f>
        <v>298.94628099173553</v>
      </c>
      <c r="AP73" s="11">
        <v>4.24</v>
      </c>
      <c r="AQ73" s="11">
        <v>91.3</v>
      </c>
      <c r="AR73" s="11">
        <v>31.1</v>
      </c>
      <c r="AS73" s="11">
        <v>341</v>
      </c>
      <c r="AT73" s="11">
        <v>41.1</v>
      </c>
      <c r="AU73" s="11">
        <v>12.4</v>
      </c>
      <c r="AV73" s="11">
        <v>9.8000000000000007</v>
      </c>
      <c r="AW73" s="11">
        <v>9.6999999999999993</v>
      </c>
      <c r="AX73" s="11">
        <v>22.27</v>
      </c>
      <c r="AY73" s="11">
        <v>66</v>
      </c>
      <c r="AZ73" s="11">
        <v>1.22</v>
      </c>
      <c r="BA73" s="11">
        <v>8.9</v>
      </c>
      <c r="BB73" s="11">
        <v>11.61</v>
      </c>
      <c r="BC73" s="11">
        <v>84.5</v>
      </c>
      <c r="BD73" s="11">
        <v>0.84</v>
      </c>
      <c r="BE73" s="11">
        <v>6.1</v>
      </c>
      <c r="BF73" s="11">
        <v>0</v>
      </c>
      <c r="BG73" s="11">
        <v>0</v>
      </c>
      <c r="BH73" s="11">
        <v>0.02</v>
      </c>
      <c r="BI73" s="11">
        <v>0.1</v>
      </c>
      <c r="BJ73" s="11">
        <v>13.74</v>
      </c>
      <c r="BK73" s="11">
        <v>16</v>
      </c>
      <c r="BL73" s="11">
        <v>254</v>
      </c>
      <c r="BM73" s="11">
        <v>0.27</v>
      </c>
      <c r="BN73" s="11">
        <v>142</v>
      </c>
      <c r="BO73" s="11">
        <v>41.2</v>
      </c>
      <c r="BP73" s="7">
        <f t="shared" ref="BP73:BP81" si="72">AZ73/BB73</f>
        <v>0.10508182601205858</v>
      </c>
      <c r="BQ73" s="7">
        <f>BA73/BC73</f>
        <v>0.10532544378698225</v>
      </c>
      <c r="BR73" s="7">
        <f>AZ73/BD73</f>
        <v>1.4523809523809523</v>
      </c>
      <c r="BS73" s="7">
        <f>BA73/BE73</f>
        <v>1.459016393442623</v>
      </c>
      <c r="BT73" s="7">
        <f>BB73/AZ73</f>
        <v>9.5163934426229506</v>
      </c>
      <c r="BU73" s="7">
        <f>BC73/BA73</f>
        <v>9.4943820224719104</v>
      </c>
      <c r="BV73" s="7">
        <f>BB73/BD73</f>
        <v>13.821428571428571</v>
      </c>
      <c r="BW73" s="7">
        <f>BC73/BE73</f>
        <v>13.852459016393443</v>
      </c>
      <c r="BX73" s="7" t="str">
        <f>IFERROR(AZ73/BF73,"ERR.")</f>
        <v>ERR.</v>
      </c>
      <c r="BY73" s="7" t="str">
        <f>IFERROR(BA73/BG73,"ERR.")</f>
        <v>ERR.</v>
      </c>
      <c r="BZ73" s="7">
        <f>BA73*BK73/100</f>
        <v>1.4240000000000002</v>
      </c>
      <c r="CA73" s="7">
        <f>BA73*10/(BG73+BC73)</f>
        <v>1.0532544378698225</v>
      </c>
      <c r="CB73" s="7">
        <f t="shared" si="68"/>
        <v>3.2516544378698224</v>
      </c>
      <c r="CC73" s="7">
        <f>(BA73+BG73)/BE73</f>
        <v>1.459016393442623</v>
      </c>
      <c r="CD73" s="7">
        <f>BC73/(BI73+BG73+BE73)</f>
        <v>13.629032258064518</v>
      </c>
      <c r="CE73" s="10">
        <f>(BB73+BF73+BH73)/(AZ73+BD73)</f>
        <v>5.6456310679611645</v>
      </c>
      <c r="CF73" s="12">
        <f>(BJ73*BK73)/100</f>
        <v>2.1983999999999999</v>
      </c>
      <c r="CG73" s="11">
        <f xml:space="preserve"> (CD73 * BJ73 * BK73) / 1000</f>
        <v>2.9962064516129034</v>
      </c>
      <c r="CH73" s="11">
        <f xml:space="preserve"> (AZ73 + BD73) / BK73</f>
        <v>0.12875</v>
      </c>
      <c r="CI73" s="11">
        <f>(0.1*L73 * E73)/ (100 - E73)</f>
        <v>3.7164489795918372</v>
      </c>
      <c r="CJ73" s="11">
        <f t="shared" ref="CJ73:CJ81" si="73">BL73/AZ73</f>
        <v>208.19672131147541</v>
      </c>
      <c r="CK73">
        <f t="shared" ref="CK73:CK81" si="74">BB73/AZ73</f>
        <v>9.5163934426229506</v>
      </c>
      <c r="CL73">
        <f t="shared" ref="CL73:CL81" si="75">BB73/BD73</f>
        <v>13.821428571428571</v>
      </c>
      <c r="CM73">
        <f t="shared" ref="CM73:CM81" si="76">BB73*BD73/AZ73</f>
        <v>7.9937704918032786</v>
      </c>
      <c r="CN73">
        <f t="shared" ref="CN73:CN81" si="77">AZ73/BD73</f>
        <v>1.4523809523809523</v>
      </c>
      <c r="CO73">
        <f t="shared" ref="CO73:CO81" si="78">BL73*CK73</f>
        <v>2417.1639344262294</v>
      </c>
      <c r="CP73" s="11">
        <f t="shared" ref="CP73:CP81" si="79">BB73*BD73*BL73/AZ73</f>
        <v>2030.4177049180325</v>
      </c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</row>
    <row r="74" spans="1:123">
      <c r="A74" s="26">
        <v>67</v>
      </c>
      <c r="B74" s="11">
        <v>2.99</v>
      </c>
      <c r="C74" s="11">
        <v>17.100000000000001</v>
      </c>
      <c r="D74" s="11">
        <v>12.26</v>
      </c>
      <c r="E74" s="11">
        <v>70.3</v>
      </c>
      <c r="F74" s="11">
        <v>2.17</v>
      </c>
      <c r="G74" s="11">
        <v>12.4</v>
      </c>
      <c r="H74" s="11">
        <v>0.01</v>
      </c>
      <c r="I74" s="11">
        <v>0.1</v>
      </c>
      <c r="J74" s="11">
        <v>0.02</v>
      </c>
      <c r="K74" s="11">
        <v>0.1</v>
      </c>
      <c r="L74" s="11">
        <v>17.45</v>
      </c>
      <c r="M74" s="11">
        <v>15</v>
      </c>
      <c r="N74" s="7">
        <v>288</v>
      </c>
      <c r="O74" s="7">
        <v>0.32</v>
      </c>
      <c r="P74" s="7">
        <v>115</v>
      </c>
      <c r="Q74" s="7">
        <v>36.700000000000003</v>
      </c>
      <c r="R74" s="7">
        <f t="shared" si="69"/>
        <v>0.2438825448613377</v>
      </c>
      <c r="S74" s="7">
        <f>C74/E74</f>
        <v>0.24324324324324328</v>
      </c>
      <c r="T74" s="7">
        <f>B74/F74</f>
        <v>1.3778801843317974</v>
      </c>
      <c r="U74" s="7">
        <f>C74/G74</f>
        <v>1.3790322580645162</v>
      </c>
      <c r="V74" s="7">
        <f>D74/B74</f>
        <v>4.1003344481605346</v>
      </c>
      <c r="W74" s="7">
        <f>E74/C74</f>
        <v>4.1111111111111107</v>
      </c>
      <c r="X74" s="7">
        <f>D74/F74</f>
        <v>5.6497695852534564</v>
      </c>
      <c r="Y74" s="7">
        <f>E74/G74</f>
        <v>5.669354838709677</v>
      </c>
      <c r="Z74" s="7">
        <f>IFERROR(B74/H74,"ERR.")</f>
        <v>299</v>
      </c>
      <c r="AA74" s="7">
        <f>IFERROR(C74/I74,"ERR.")</f>
        <v>171</v>
      </c>
      <c r="AB74" s="7">
        <f>C74*M74/100</f>
        <v>2.5649999999999999</v>
      </c>
      <c r="AC74" s="7">
        <f>C74*10/(I74+E74)</f>
        <v>2.4289772727272729</v>
      </c>
      <c r="AD74" s="7">
        <f t="shared" si="70"/>
        <v>5.0464772727272731</v>
      </c>
      <c r="AE74" s="7">
        <f>(C74+I74)/G74</f>
        <v>1.3870967741935485</v>
      </c>
      <c r="AF74" s="7">
        <f>E74/(K74+I74+G74)</f>
        <v>5.5793650793650791</v>
      </c>
      <c r="AG74" s="10">
        <f>(D74+H74+J74)/(B74+F74)</f>
        <v>2.3817829457364339</v>
      </c>
      <c r="AH74" s="12">
        <f>(L74*M74)/100</f>
        <v>2.6175000000000002</v>
      </c>
      <c r="AI74" s="12">
        <f xml:space="preserve"> (AF74 * L74 * M74) / 1000</f>
        <v>1.4603988095238094</v>
      </c>
      <c r="AJ74" s="11">
        <f xml:space="preserve"> (B74 + F74) / M74</f>
        <v>0.34400000000000003</v>
      </c>
      <c r="AK74" s="16">
        <f>(0.1*L74 * E74)/ (100 - E74)</f>
        <v>4.1304208754208753</v>
      </c>
      <c r="AL74" s="11">
        <f t="shared" si="71"/>
        <v>96.321070234113705</v>
      </c>
      <c r="AM74" s="11">
        <f>D74*F74/B74</f>
        <v>8.8977257525083608</v>
      </c>
      <c r="AN74" s="11">
        <f>N74*D74/B74</f>
        <v>1180.8963210702341</v>
      </c>
      <c r="AO74" s="11">
        <f>D74*F74*N74/B74</f>
        <v>2562.5450167224076</v>
      </c>
      <c r="AP74" s="11">
        <v>4.74</v>
      </c>
      <c r="AQ74" s="11">
        <v>77.400000000000006</v>
      </c>
      <c r="AR74" s="11">
        <v>24.3</v>
      </c>
      <c r="AS74" s="11">
        <v>313</v>
      </c>
      <c r="AT74" s="11">
        <v>46.5</v>
      </c>
      <c r="AU74" s="11">
        <v>16.7</v>
      </c>
      <c r="AV74" s="11">
        <v>11.2</v>
      </c>
      <c r="AW74" s="11">
        <v>13</v>
      </c>
      <c r="AX74" s="11">
        <v>35.200000000000003</v>
      </c>
      <c r="AY74" s="11">
        <v>67</v>
      </c>
      <c r="AZ74" s="11">
        <v>0.82</v>
      </c>
      <c r="BA74" s="11">
        <v>9</v>
      </c>
      <c r="BB74" s="11">
        <v>7.39</v>
      </c>
      <c r="BC74" s="11">
        <v>81.400000000000006</v>
      </c>
      <c r="BD74" s="11">
        <v>0.81</v>
      </c>
      <c r="BE74" s="11">
        <v>8.9</v>
      </c>
      <c r="BF74" s="11">
        <v>0</v>
      </c>
      <c r="BG74" s="11">
        <v>0</v>
      </c>
      <c r="BH74" s="11">
        <v>0.01</v>
      </c>
      <c r="BI74" s="11">
        <v>0.1</v>
      </c>
      <c r="BJ74" s="11">
        <v>9.08</v>
      </c>
      <c r="BK74" s="11">
        <v>34</v>
      </c>
      <c r="BL74" s="11">
        <v>229</v>
      </c>
      <c r="BM74" s="11">
        <v>0.24</v>
      </c>
      <c r="BN74" s="11">
        <v>115</v>
      </c>
      <c r="BO74" s="11">
        <v>32.700000000000003</v>
      </c>
      <c r="BP74" s="7">
        <f t="shared" si="72"/>
        <v>0.11096075778078485</v>
      </c>
      <c r="BQ74" s="7">
        <f>BA74/BC74</f>
        <v>0.11056511056511056</v>
      </c>
      <c r="BR74" s="7">
        <f>AZ74/BD74</f>
        <v>1.0123456790123455</v>
      </c>
      <c r="BS74" s="7">
        <f>BA74/BE74</f>
        <v>1.0112359550561798</v>
      </c>
      <c r="BT74" s="7">
        <f>BB74/AZ74</f>
        <v>9.0121951219512191</v>
      </c>
      <c r="BU74" s="7">
        <f>BC74/BA74</f>
        <v>9.0444444444444443</v>
      </c>
      <c r="BV74" s="7">
        <f>BB74/BD74</f>
        <v>9.1234567901234556</v>
      </c>
      <c r="BW74" s="7">
        <f>BC74/BE74</f>
        <v>9.1460674157303377</v>
      </c>
      <c r="BX74" s="7" t="str">
        <f>IFERROR(AZ74/BF74,"ERR.")</f>
        <v>ERR.</v>
      </c>
      <c r="BY74" s="7" t="str">
        <f>IFERROR(BA74/BG74,"ERR.")</f>
        <v>ERR.</v>
      </c>
      <c r="BZ74" s="7">
        <f>BA74*BK74/100</f>
        <v>3.06</v>
      </c>
      <c r="CA74" s="7">
        <f>BA74*10/(BG74+BC74)</f>
        <v>1.1056511056511056</v>
      </c>
      <c r="CB74" s="7">
        <f t="shared" si="68"/>
        <v>4.1928511056511057</v>
      </c>
      <c r="CC74" s="7">
        <f>(BA74+BG74)/BE74</f>
        <v>1.0112359550561798</v>
      </c>
      <c r="CD74" s="7">
        <f>BC74/(BI74+BG74+BE74)</f>
        <v>9.0444444444444443</v>
      </c>
      <c r="CE74" s="10">
        <f>(BB74+BF74+BH74)/(AZ74+BD74)</f>
        <v>4.5398773006134965</v>
      </c>
      <c r="CF74" s="12">
        <f>(BJ74*BK74)/100</f>
        <v>3.0872000000000002</v>
      </c>
      <c r="CG74" s="11">
        <f xml:space="preserve"> (CD74 * BJ74 * BK74) / 1000</f>
        <v>2.792200888888889</v>
      </c>
      <c r="CH74" s="11">
        <f xml:space="preserve"> (AZ74 + BD74) / BK74</f>
        <v>4.794117647058823E-2</v>
      </c>
      <c r="CI74" s="11">
        <f>(0.1*L74 * E74)/ (100 - E74)</f>
        <v>4.1304208754208753</v>
      </c>
      <c r="CJ74" s="11">
        <f t="shared" si="73"/>
        <v>279.26829268292687</v>
      </c>
      <c r="CK74">
        <f t="shared" si="74"/>
        <v>9.0121951219512191</v>
      </c>
      <c r="CL74">
        <f t="shared" si="75"/>
        <v>9.1234567901234556</v>
      </c>
      <c r="CM74">
        <f t="shared" si="76"/>
        <v>7.2998780487804886</v>
      </c>
      <c r="CN74">
        <f t="shared" si="77"/>
        <v>1.0123456790123455</v>
      </c>
      <c r="CO74">
        <f t="shared" si="78"/>
        <v>2063.792682926829</v>
      </c>
      <c r="CP74" s="11">
        <f t="shared" si="79"/>
        <v>1671.6720731707317</v>
      </c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</row>
    <row r="75" spans="1:123">
      <c r="A75" s="26">
        <v>68</v>
      </c>
      <c r="B75" s="11">
        <v>1.44</v>
      </c>
      <c r="C75" s="11">
        <v>14.2</v>
      </c>
      <c r="D75" s="11">
        <v>7.82</v>
      </c>
      <c r="E75" s="11">
        <v>77.099999999999994</v>
      </c>
      <c r="F75" s="11">
        <v>0.55000000000000004</v>
      </c>
      <c r="G75" s="11">
        <v>5.4</v>
      </c>
      <c r="H75" s="11">
        <v>0.3</v>
      </c>
      <c r="I75" s="11">
        <v>3</v>
      </c>
      <c r="J75" s="11">
        <v>0.03</v>
      </c>
      <c r="K75" s="11">
        <v>0.3</v>
      </c>
      <c r="L75" s="11">
        <v>10.14</v>
      </c>
      <c r="M75" s="11">
        <v>18</v>
      </c>
      <c r="N75" s="7">
        <v>300</v>
      </c>
      <c r="O75" s="7">
        <v>0.3</v>
      </c>
      <c r="P75" s="7">
        <v>109</v>
      </c>
      <c r="Q75" s="7">
        <v>34.700000000000003</v>
      </c>
      <c r="R75" s="7">
        <f t="shared" si="69"/>
        <v>0.18414322250639384</v>
      </c>
      <c r="S75" s="7">
        <f>C75/E75</f>
        <v>0.18417639429312582</v>
      </c>
      <c r="T75" s="7">
        <f>B75/F75</f>
        <v>2.6181818181818177</v>
      </c>
      <c r="U75" s="7">
        <f>C75/G75</f>
        <v>2.6296296296296293</v>
      </c>
      <c r="V75" s="7">
        <f>D75/B75</f>
        <v>5.4305555555555562</v>
      </c>
      <c r="W75" s="7">
        <f>E75/C75</f>
        <v>5.429577464788732</v>
      </c>
      <c r="X75" s="7">
        <f>D75/F75</f>
        <v>14.218181818181817</v>
      </c>
      <c r="Y75" s="7">
        <f>E75/G75</f>
        <v>14.277777777777775</v>
      </c>
      <c r="Z75" s="7">
        <f>IFERROR(B75/H75,"ERR.")</f>
        <v>4.8</v>
      </c>
      <c r="AA75" s="7">
        <f>IFERROR(C75/I75,"ERR.")</f>
        <v>4.7333333333333334</v>
      </c>
      <c r="AB75" s="7">
        <f>C75*M75/100</f>
        <v>2.556</v>
      </c>
      <c r="AC75" s="7">
        <f>C75*10/(I75+E75)</f>
        <v>1.7727840199750313</v>
      </c>
      <c r="AD75" s="7">
        <f t="shared" si="70"/>
        <v>3.5979840199750317</v>
      </c>
      <c r="AE75" s="7">
        <f>(C75+I75)/G75</f>
        <v>3.1851851851851847</v>
      </c>
      <c r="AF75" s="7">
        <f>E75/(K75+I75+G75)</f>
        <v>8.862068965517242</v>
      </c>
      <c r="AG75" s="10">
        <f>(D75+H75+J75)/(B75+F75)</f>
        <v>4.0954773869346734</v>
      </c>
      <c r="AH75" s="12">
        <f>(L75*M75)/100</f>
        <v>1.8252000000000002</v>
      </c>
      <c r="AI75" s="12">
        <f xml:space="preserve"> (AF75 * L75 * M75) / 1000</f>
        <v>1.6175048275862074</v>
      </c>
      <c r="AJ75" s="11">
        <f xml:space="preserve"> (B75 + F75) / M75</f>
        <v>0.11055555555555556</v>
      </c>
      <c r="AK75" s="16">
        <f>(0.1*L75 * E75)/ (100 - E75)</f>
        <v>3.4139475982532743</v>
      </c>
      <c r="AL75" s="11">
        <f t="shared" si="71"/>
        <v>208.33333333333334</v>
      </c>
      <c r="AM75" s="11">
        <f>D75*F75/B75</f>
        <v>2.9868055555555557</v>
      </c>
      <c r="AN75" s="11">
        <f>N75*D75/B75</f>
        <v>1629.1666666666667</v>
      </c>
      <c r="AO75" s="11">
        <f>D75*F75*N75/B75</f>
        <v>896.04166666666663</v>
      </c>
      <c r="AP75" s="11">
        <v>4.29</v>
      </c>
      <c r="AQ75" s="11">
        <v>80.900000000000006</v>
      </c>
      <c r="AR75" s="11">
        <v>25.4</v>
      </c>
      <c r="AS75" s="11">
        <v>314</v>
      </c>
      <c r="AT75" s="11">
        <v>45.2</v>
      </c>
      <c r="AU75" s="11">
        <v>15.6</v>
      </c>
      <c r="AV75" s="11">
        <v>10</v>
      </c>
      <c r="AW75" s="11">
        <v>10.9</v>
      </c>
      <c r="AX75" s="11">
        <v>25.4</v>
      </c>
      <c r="AY75" s="11">
        <v>68</v>
      </c>
      <c r="AZ75" s="11">
        <v>1.1299999999999999</v>
      </c>
      <c r="BA75" s="11">
        <v>8.3000000000000007</v>
      </c>
      <c r="BB75" s="11">
        <v>11.79</v>
      </c>
      <c r="BC75" s="11">
        <v>86.5</v>
      </c>
      <c r="BD75" s="11">
        <v>0.69</v>
      </c>
      <c r="BE75" s="11">
        <v>5.0999999999999996</v>
      </c>
      <c r="BF75" s="11">
        <v>0</v>
      </c>
      <c r="BG75" s="11">
        <v>0</v>
      </c>
      <c r="BH75" s="11">
        <v>0.01</v>
      </c>
      <c r="BI75" s="11">
        <v>0.1</v>
      </c>
      <c r="BJ75" s="11">
        <v>13.62</v>
      </c>
      <c r="BK75" s="11">
        <v>6</v>
      </c>
      <c r="BL75" s="11">
        <v>245</v>
      </c>
      <c r="BM75" s="11">
        <v>0.27</v>
      </c>
      <c r="BN75" s="11">
        <v>137</v>
      </c>
      <c r="BO75" s="11">
        <v>42.1</v>
      </c>
      <c r="BP75" s="7">
        <f t="shared" si="72"/>
        <v>9.5843935538592023E-2</v>
      </c>
      <c r="BQ75" s="7">
        <f>BA75/BC75</f>
        <v>9.5953757225433534E-2</v>
      </c>
      <c r="BR75" s="7">
        <f>AZ75/BD75</f>
        <v>1.6376811594202898</v>
      </c>
      <c r="BS75" s="7">
        <f>BA75/BE75</f>
        <v>1.6274509803921571</v>
      </c>
      <c r="BT75" s="7">
        <f>BB75/AZ75</f>
        <v>10.433628318584072</v>
      </c>
      <c r="BU75" s="7">
        <f>BC75/BA75</f>
        <v>10.421686746987952</v>
      </c>
      <c r="BV75" s="7">
        <f>BB75/BD75</f>
        <v>17.086956521739129</v>
      </c>
      <c r="BW75" s="7">
        <f>BC75/BE75</f>
        <v>16.96078431372549</v>
      </c>
      <c r="BX75" s="7" t="str">
        <f>IFERROR(AZ75/BF75,"ERR.")</f>
        <v>ERR.</v>
      </c>
      <c r="BY75" s="7" t="str">
        <f>IFERROR(BA75/BG75,"ERR.")</f>
        <v>ERR.</v>
      </c>
      <c r="BZ75" s="7">
        <f>BA75*BK75/100</f>
        <v>0.49800000000000005</v>
      </c>
      <c r="CA75" s="7">
        <f>BA75*10/(BG75+BC75)</f>
        <v>0.95953757225433522</v>
      </c>
      <c r="CB75" s="7">
        <f t="shared" si="68"/>
        <v>1.7767375722543353</v>
      </c>
      <c r="CC75" s="7">
        <f>(BA75+BG75)/BE75</f>
        <v>1.6274509803921571</v>
      </c>
      <c r="CD75" s="7">
        <f>BC75/(BI75+BG75+BE75)</f>
        <v>16.634615384615387</v>
      </c>
      <c r="CE75" s="10">
        <f>(BB75+BF75+BH75)/(AZ75+BD75)</f>
        <v>6.4835164835164836</v>
      </c>
      <c r="CF75" s="12">
        <f>(BJ75*BK75)/100</f>
        <v>0.81720000000000004</v>
      </c>
      <c r="CG75" s="11">
        <f xml:space="preserve"> (CD75 * BJ75 * BK75) / 1000</f>
        <v>1.3593807692307693</v>
      </c>
      <c r="CH75" s="11">
        <f xml:space="preserve"> (AZ75 + BD75) / BK75</f>
        <v>0.30333333333333329</v>
      </c>
      <c r="CI75" s="11">
        <f>(0.1*L75 * E75)/ (100 - E75)</f>
        <v>3.4139475982532743</v>
      </c>
      <c r="CJ75" s="11">
        <f t="shared" si="73"/>
        <v>216.81415929203541</v>
      </c>
      <c r="CK75">
        <f t="shared" si="74"/>
        <v>10.433628318584072</v>
      </c>
      <c r="CL75">
        <f t="shared" si="75"/>
        <v>17.086956521739129</v>
      </c>
      <c r="CM75">
        <f t="shared" si="76"/>
        <v>7.1992035398230092</v>
      </c>
      <c r="CN75">
        <f t="shared" si="77"/>
        <v>1.6376811594202898</v>
      </c>
      <c r="CO75">
        <f t="shared" si="78"/>
        <v>2556.2389380530976</v>
      </c>
      <c r="CP75" s="11">
        <f t="shared" si="79"/>
        <v>1763.8048672566372</v>
      </c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</row>
    <row r="76" spans="1:123">
      <c r="A76" s="26">
        <v>69</v>
      </c>
      <c r="B76" s="11">
        <v>1.3</v>
      </c>
      <c r="C76" s="11">
        <v>15.2</v>
      </c>
      <c r="D76" s="11">
        <v>6.51</v>
      </c>
      <c r="E76" s="11">
        <v>76.3</v>
      </c>
      <c r="F76" s="11">
        <v>0.56000000000000005</v>
      </c>
      <c r="G76" s="11">
        <v>6.6</v>
      </c>
      <c r="H76" s="11">
        <v>0.11</v>
      </c>
      <c r="I76" s="11">
        <v>1.3</v>
      </c>
      <c r="J76" s="11">
        <v>0.05</v>
      </c>
      <c r="K76" s="11">
        <v>0.6</v>
      </c>
      <c r="L76" s="11">
        <v>8.5299999999999994</v>
      </c>
      <c r="M76" s="11">
        <v>13</v>
      </c>
      <c r="N76" s="7">
        <v>209</v>
      </c>
      <c r="O76" s="7">
        <v>0.25</v>
      </c>
      <c r="P76" s="7">
        <v>131</v>
      </c>
      <c r="Q76" s="7">
        <v>39.1</v>
      </c>
      <c r="R76" s="7">
        <f t="shared" si="69"/>
        <v>0.19969278033794163</v>
      </c>
      <c r="S76" s="7">
        <f>C76/E76</f>
        <v>0.19921363040629095</v>
      </c>
      <c r="T76" s="7">
        <f>B76/F76</f>
        <v>2.3214285714285712</v>
      </c>
      <c r="U76" s="7">
        <f>C76/G76</f>
        <v>2.3030303030303032</v>
      </c>
      <c r="V76" s="7">
        <f>D76/B76</f>
        <v>5.0076923076923077</v>
      </c>
      <c r="W76" s="7">
        <f>E76/C76</f>
        <v>5.0197368421052628</v>
      </c>
      <c r="X76" s="7">
        <f>D76/F76</f>
        <v>11.624999999999998</v>
      </c>
      <c r="Y76" s="7">
        <f>E76/G76</f>
        <v>11.560606060606061</v>
      </c>
      <c r="Z76" s="7">
        <f>IFERROR(B76/H76,"ERR.")</f>
        <v>11.818181818181818</v>
      </c>
      <c r="AA76" s="7">
        <f>IFERROR(C76/I76,"ERR.")</f>
        <v>11.692307692307692</v>
      </c>
      <c r="AB76" s="7">
        <f>C76*M76/100</f>
        <v>1.976</v>
      </c>
      <c r="AC76" s="7">
        <f>C76*10/(I76+E76)</f>
        <v>1.9587628865979383</v>
      </c>
      <c r="AD76" s="7">
        <f t="shared" si="70"/>
        <v>3.0676628865979381</v>
      </c>
      <c r="AE76" s="7">
        <f>(C76+I76)/G76</f>
        <v>2.5</v>
      </c>
      <c r="AF76" s="7">
        <f>E76/(K76+I76+G76)</f>
        <v>8.9764705882352942</v>
      </c>
      <c r="AG76" s="10">
        <f>(D76+H76+J76)/(B76+F76)</f>
        <v>3.586021505376344</v>
      </c>
      <c r="AH76" s="12">
        <f>(L76*M76)/100</f>
        <v>1.1088999999999998</v>
      </c>
      <c r="AI76" s="12">
        <f xml:space="preserve"> (AF76 * L76 * M76) / 1000</f>
        <v>0.99540082352941162</v>
      </c>
      <c r="AJ76" s="11">
        <f xml:space="preserve"> (B76 + F76) / M76</f>
        <v>0.14307692307692307</v>
      </c>
      <c r="AK76" s="16">
        <f>(0.1*L76 * E76)/ (100 - E76)</f>
        <v>2.7461561181434595</v>
      </c>
      <c r="AL76" s="11">
        <f t="shared" si="71"/>
        <v>160.76923076923077</v>
      </c>
      <c r="AM76" s="11">
        <f>D76*F76/B76</f>
        <v>2.8043076923076926</v>
      </c>
      <c r="AN76" s="11">
        <f>N76*D76/B76</f>
        <v>1046.6076923076921</v>
      </c>
      <c r="AO76" s="11">
        <f>D76*F76*N76/B76</f>
        <v>586.10030769230775</v>
      </c>
      <c r="AP76" s="11">
        <v>4.4800000000000004</v>
      </c>
      <c r="AQ76" s="11">
        <v>87.3</v>
      </c>
      <c r="AR76" s="11">
        <v>29.2</v>
      </c>
      <c r="AS76" s="11">
        <v>335</v>
      </c>
      <c r="AT76" s="11">
        <v>46.6</v>
      </c>
      <c r="AU76" s="11">
        <v>14.8</v>
      </c>
      <c r="AV76" s="11">
        <v>11.7</v>
      </c>
      <c r="AW76" s="11">
        <v>17.899999999999999</v>
      </c>
      <c r="AX76" s="11">
        <v>41.3</v>
      </c>
      <c r="AY76" s="11">
        <v>69</v>
      </c>
      <c r="AZ76" s="11">
        <v>1.29</v>
      </c>
      <c r="BA76" s="11">
        <v>6.9</v>
      </c>
      <c r="BB76" s="11">
        <v>16.37</v>
      </c>
      <c r="BC76" s="11">
        <v>87.7</v>
      </c>
      <c r="BD76" s="11">
        <v>0.85</v>
      </c>
      <c r="BE76" s="11">
        <v>4.5999999999999996</v>
      </c>
      <c r="BF76" s="11">
        <v>0</v>
      </c>
      <c r="BG76" s="11">
        <v>0</v>
      </c>
      <c r="BH76" s="11">
        <v>0.03</v>
      </c>
      <c r="BI76" s="11">
        <v>0.2</v>
      </c>
      <c r="BJ76" s="11">
        <v>18.66</v>
      </c>
      <c r="BK76" s="11">
        <v>19</v>
      </c>
      <c r="BL76" s="11">
        <v>309</v>
      </c>
      <c r="BM76" s="11">
        <v>0.33</v>
      </c>
      <c r="BN76" s="11">
        <v>145</v>
      </c>
      <c r="BO76" s="11">
        <v>41.9</v>
      </c>
      <c r="BP76" s="7">
        <f t="shared" si="72"/>
        <v>7.8802687843616367E-2</v>
      </c>
      <c r="BQ76" s="7">
        <f>BA76/BC76</f>
        <v>7.8677309007981755E-2</v>
      </c>
      <c r="BR76" s="7">
        <f>AZ76/BD76</f>
        <v>1.5176470588235296</v>
      </c>
      <c r="BS76" s="7">
        <f>BA76/BE76</f>
        <v>1.5000000000000002</v>
      </c>
      <c r="BT76" s="7">
        <f>BB76/AZ76</f>
        <v>12.689922480620156</v>
      </c>
      <c r="BU76" s="7">
        <f>BC76/BA76</f>
        <v>12.710144927536232</v>
      </c>
      <c r="BV76" s="7">
        <f>BB76/BD76</f>
        <v>19.258823529411767</v>
      </c>
      <c r="BW76" s="7">
        <f>BC76/BE76</f>
        <v>19.065217391304351</v>
      </c>
      <c r="BX76" s="7" t="str">
        <f>IFERROR(AZ76/BF76,"ERR.")</f>
        <v>ERR.</v>
      </c>
      <c r="BY76" s="7" t="str">
        <f>IFERROR(BA76/BG76,"ERR.")</f>
        <v>ERR.</v>
      </c>
      <c r="BZ76" s="7">
        <f>BA76*BK76/100</f>
        <v>1.3109999999999999</v>
      </c>
      <c r="CA76" s="7">
        <f>BA76*10/(BG76+BC76)</f>
        <v>0.78677309007981755</v>
      </c>
      <c r="CB76" s="7">
        <f t="shared" si="68"/>
        <v>4.3321730900798183</v>
      </c>
      <c r="CC76" s="7">
        <f>(BA76+BG76)/BE76</f>
        <v>1.5000000000000002</v>
      </c>
      <c r="CD76" s="7">
        <f>BC76/(BI76+BG76+BE76)</f>
        <v>18.270833333333336</v>
      </c>
      <c r="CE76" s="10">
        <f>(BB76+BF76+BH76)/(AZ76+BD76)</f>
        <v>7.6635514018691593</v>
      </c>
      <c r="CF76" s="12">
        <f>(BJ76*BK76)/100</f>
        <v>3.5454000000000003</v>
      </c>
      <c r="CG76" s="11">
        <f xml:space="preserve"> (CD76 * BJ76 * BK76) / 1000</f>
        <v>6.4777412500000011</v>
      </c>
      <c r="CH76" s="11">
        <f xml:space="preserve"> (AZ76 + BD76) / BK76</f>
        <v>0.11263157894736843</v>
      </c>
      <c r="CI76" s="11">
        <f>(0.1*L76 * E76)/ (100 - E76)</f>
        <v>2.7461561181434595</v>
      </c>
      <c r="CJ76" s="11">
        <f t="shared" si="73"/>
        <v>239.53488372093022</v>
      </c>
      <c r="CK76">
        <f t="shared" si="74"/>
        <v>12.689922480620156</v>
      </c>
      <c r="CL76">
        <f t="shared" si="75"/>
        <v>19.258823529411767</v>
      </c>
      <c r="CM76">
        <f t="shared" si="76"/>
        <v>10.786434108527132</v>
      </c>
      <c r="CN76">
        <f t="shared" si="77"/>
        <v>1.5176470588235296</v>
      </c>
      <c r="CO76">
        <f t="shared" si="78"/>
        <v>3921.1860465116283</v>
      </c>
      <c r="CP76" s="11">
        <f t="shared" si="79"/>
        <v>3333.0081395348839</v>
      </c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</row>
    <row r="77" spans="1:123">
      <c r="A77" s="26">
        <v>70</v>
      </c>
      <c r="B77" s="11">
        <v>1.82</v>
      </c>
      <c r="C77" s="11">
        <v>17.3</v>
      </c>
      <c r="D77" s="11">
        <v>7.86</v>
      </c>
      <c r="E77" s="11">
        <v>74.599999999999994</v>
      </c>
      <c r="F77" s="11">
        <v>0.8</v>
      </c>
      <c r="G77" s="11">
        <v>7.6</v>
      </c>
      <c r="H77" s="11">
        <v>0.02</v>
      </c>
      <c r="I77" s="11">
        <v>0.2</v>
      </c>
      <c r="J77" s="11">
        <v>0.03</v>
      </c>
      <c r="K77" s="11">
        <v>0.3</v>
      </c>
      <c r="L77" s="11">
        <v>10.53</v>
      </c>
      <c r="M77" s="11">
        <v>21</v>
      </c>
      <c r="N77" s="7">
        <v>208</v>
      </c>
      <c r="O77" s="7">
        <v>0.21</v>
      </c>
      <c r="P77" s="7">
        <v>121</v>
      </c>
      <c r="Q77" s="7">
        <v>38.9</v>
      </c>
      <c r="R77" s="7">
        <f t="shared" si="69"/>
        <v>0.23155216284987276</v>
      </c>
      <c r="S77" s="7">
        <f>C77/E77</f>
        <v>0.2319034852546917</v>
      </c>
      <c r="T77" s="7">
        <f>B77/F77</f>
        <v>2.2749999999999999</v>
      </c>
      <c r="U77" s="7">
        <f>C77/G77</f>
        <v>2.2763157894736845</v>
      </c>
      <c r="V77" s="7">
        <f>D77/B77</f>
        <v>4.3186813186813184</v>
      </c>
      <c r="W77" s="7">
        <f>E77/C77</f>
        <v>4.3121387283236992</v>
      </c>
      <c r="X77" s="7">
        <f>D77/F77</f>
        <v>9.8249999999999993</v>
      </c>
      <c r="Y77" s="7">
        <f>E77/G77</f>
        <v>9.8157894736842106</v>
      </c>
      <c r="Z77" s="7">
        <f>IFERROR(B77/H77,"ERR.")</f>
        <v>91</v>
      </c>
      <c r="AA77" s="7">
        <f>IFERROR(C77/I77,"ERR.")</f>
        <v>86.5</v>
      </c>
      <c r="AB77" s="7">
        <f>C77*M77/100</f>
        <v>3.633</v>
      </c>
      <c r="AC77" s="7">
        <f>C77*10/(I77+E77)</f>
        <v>2.3128342245989306</v>
      </c>
      <c r="AD77" s="7">
        <f t="shared" si="70"/>
        <v>4.5241342245989307</v>
      </c>
      <c r="AE77" s="7">
        <f>(C77+I77)/G77</f>
        <v>2.3026315789473686</v>
      </c>
      <c r="AF77" s="7">
        <f>E77/(K77+I77+G77)</f>
        <v>9.2098765432098766</v>
      </c>
      <c r="AG77" s="10">
        <f>(D77+H77+J77)/(B77+F77)</f>
        <v>3.0190839694656488</v>
      </c>
      <c r="AH77" s="12">
        <f>(L77*M77)/100</f>
        <v>2.2113</v>
      </c>
      <c r="AI77" s="12">
        <f xml:space="preserve"> (AF77 * L77 * M77) / 1000</f>
        <v>2.0365799999999998</v>
      </c>
      <c r="AJ77" s="11">
        <f xml:space="preserve"> (B77 + F77) / M77</f>
        <v>0.12476190476190477</v>
      </c>
      <c r="AK77" s="16">
        <f>(0.1*L77 * E77)/ (100 - E77)</f>
        <v>3.0926692913385816</v>
      </c>
      <c r="AL77" s="11">
        <f t="shared" si="71"/>
        <v>114.28571428571428</v>
      </c>
      <c r="AM77" s="11">
        <f>D77*F77/B77</f>
        <v>3.4549450549450551</v>
      </c>
      <c r="AN77" s="11">
        <f>N77*D77/B77</f>
        <v>898.28571428571433</v>
      </c>
      <c r="AO77" s="11">
        <f>D77*F77*N77/B77</f>
        <v>718.62857142857138</v>
      </c>
      <c r="AP77" s="11">
        <v>4.5999999999999996</v>
      </c>
      <c r="AQ77" s="11">
        <v>84.6</v>
      </c>
      <c r="AR77" s="11">
        <v>26.3</v>
      </c>
      <c r="AS77" s="11">
        <v>311</v>
      </c>
      <c r="AT77" s="11">
        <v>57.6</v>
      </c>
      <c r="AU77" s="11">
        <v>18.8</v>
      </c>
      <c r="AV77" s="11">
        <v>9.9</v>
      </c>
      <c r="AW77" s="11">
        <v>9.6999999999999993</v>
      </c>
      <c r="AX77" s="11">
        <v>22.5</v>
      </c>
      <c r="AY77" s="11">
        <v>70</v>
      </c>
      <c r="AZ77" s="11">
        <v>1.84</v>
      </c>
      <c r="BA77" s="11">
        <v>12</v>
      </c>
      <c r="BB77" s="11">
        <v>12.32</v>
      </c>
      <c r="BC77" s="11">
        <v>80</v>
      </c>
      <c r="BD77" s="11">
        <v>1.19</v>
      </c>
      <c r="BE77" s="11">
        <v>7.7</v>
      </c>
      <c r="BF77" s="11">
        <v>0</v>
      </c>
      <c r="BG77" s="11">
        <v>0</v>
      </c>
      <c r="BH77" s="11">
        <v>0.04</v>
      </c>
      <c r="BI77" s="11">
        <v>0.3</v>
      </c>
      <c r="BJ77" s="11">
        <v>15.39</v>
      </c>
      <c r="BK77" s="11">
        <v>12</v>
      </c>
      <c r="BL77" s="11">
        <v>225</v>
      </c>
      <c r="BM77" s="11">
        <v>0.26</v>
      </c>
      <c r="BN77" s="11">
        <v>130</v>
      </c>
      <c r="BO77" s="11">
        <v>39.4</v>
      </c>
      <c r="BP77" s="7">
        <f t="shared" si="72"/>
        <v>0.14935064935064934</v>
      </c>
      <c r="BQ77" s="7">
        <f>BA77/BC77</f>
        <v>0.15</v>
      </c>
      <c r="BR77" s="7">
        <f>AZ77/BD77</f>
        <v>1.546218487394958</v>
      </c>
      <c r="BS77" s="7">
        <f>BA77/BE77</f>
        <v>1.5584415584415585</v>
      </c>
      <c r="BT77" s="7">
        <f>BB77/AZ77</f>
        <v>6.695652173913043</v>
      </c>
      <c r="BU77" s="7">
        <f>BC77/BA77</f>
        <v>6.666666666666667</v>
      </c>
      <c r="BV77" s="7">
        <f>BB77/BD77</f>
        <v>10.352941176470589</v>
      </c>
      <c r="BW77" s="7">
        <f>BC77/BE77</f>
        <v>10.38961038961039</v>
      </c>
      <c r="BX77" s="7" t="str">
        <f>IFERROR(AZ77/BF77,"ERR.")</f>
        <v>ERR.</v>
      </c>
      <c r="BY77" s="7" t="str">
        <f>IFERROR(BA77/BG77,"ERR.")</f>
        <v>ERR.</v>
      </c>
      <c r="BZ77" s="7">
        <f>BA77*BK77/100</f>
        <v>1.44</v>
      </c>
      <c r="CA77" s="7">
        <f>BA77*10/(BG77+BC77)</f>
        <v>1.5</v>
      </c>
      <c r="CB77" s="7">
        <f t="shared" si="68"/>
        <v>3.3468</v>
      </c>
      <c r="CC77" s="7">
        <f>(BA77+BG77)/BE77</f>
        <v>1.5584415584415585</v>
      </c>
      <c r="CD77" s="7">
        <f>BC77/(BI77+BG77+BE77)</f>
        <v>10</v>
      </c>
      <c r="CE77" s="10">
        <f>(BB77+BF77+BH77)/(AZ77+BD77)</f>
        <v>4.0792079207920784</v>
      </c>
      <c r="CF77" s="12">
        <f>(BJ77*BK77)/100</f>
        <v>1.8468</v>
      </c>
      <c r="CG77" s="11">
        <f xml:space="preserve"> (CD77 * BJ77 * BK77) / 1000</f>
        <v>1.8468000000000002</v>
      </c>
      <c r="CH77" s="11">
        <f xml:space="preserve"> (AZ77 + BD77) / BK77</f>
        <v>0.2525</v>
      </c>
      <c r="CI77" s="11">
        <f>(0.1*L77 * E77)/ (100 - E77)</f>
        <v>3.0926692913385816</v>
      </c>
      <c r="CJ77" s="11">
        <f t="shared" si="73"/>
        <v>122.28260869565217</v>
      </c>
      <c r="CK77">
        <f t="shared" si="74"/>
        <v>6.695652173913043</v>
      </c>
      <c r="CL77">
        <f t="shared" si="75"/>
        <v>10.352941176470589</v>
      </c>
      <c r="CM77">
        <f t="shared" si="76"/>
        <v>7.9678260869565216</v>
      </c>
      <c r="CN77">
        <f t="shared" si="77"/>
        <v>1.546218487394958</v>
      </c>
      <c r="CO77">
        <f t="shared" si="78"/>
        <v>1506.5217391304348</v>
      </c>
      <c r="CP77" s="11">
        <f t="shared" si="79"/>
        <v>1792.7608695652173</v>
      </c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</row>
    <row r="78" spans="1:123">
      <c r="A78" s="26">
        <v>71</v>
      </c>
      <c r="B78" s="11">
        <v>3.09</v>
      </c>
      <c r="C78" s="11">
        <v>25.5</v>
      </c>
      <c r="D78" s="11">
        <v>7.94</v>
      </c>
      <c r="E78" s="11">
        <v>65.599999999999994</v>
      </c>
      <c r="F78" s="11">
        <v>1.02</v>
      </c>
      <c r="G78" s="11">
        <v>8.4</v>
      </c>
      <c r="H78" s="11">
        <v>0.04</v>
      </c>
      <c r="I78" s="11">
        <v>0.3</v>
      </c>
      <c r="J78" s="11">
        <v>0.02</v>
      </c>
      <c r="K78" s="11">
        <v>0.2</v>
      </c>
      <c r="L78" s="11">
        <v>12.11</v>
      </c>
      <c r="M78" s="11">
        <v>26</v>
      </c>
      <c r="N78" s="7">
        <v>325</v>
      </c>
      <c r="O78" s="7">
        <v>0.32</v>
      </c>
      <c r="P78" s="7">
        <v>124</v>
      </c>
      <c r="Q78" s="7">
        <v>37.700000000000003</v>
      </c>
      <c r="R78" s="7">
        <f t="shared" si="69"/>
        <v>0.38916876574307302</v>
      </c>
      <c r="S78" s="7">
        <f>C78/E78</f>
        <v>0.38871951219512196</v>
      </c>
      <c r="T78" s="7">
        <f>B78/F78</f>
        <v>3.0294117647058822</v>
      </c>
      <c r="U78" s="7">
        <f>C78/G78</f>
        <v>3.0357142857142856</v>
      </c>
      <c r="V78" s="7">
        <f>D78/B78</f>
        <v>2.5695792880258903</v>
      </c>
      <c r="W78" s="7">
        <f>E78/C78</f>
        <v>2.5725490196078429</v>
      </c>
      <c r="X78" s="7">
        <f>D78/F78</f>
        <v>7.784313725490196</v>
      </c>
      <c r="Y78" s="7">
        <f>E78/G78</f>
        <v>7.8095238095238084</v>
      </c>
      <c r="Z78" s="7">
        <f>IFERROR(B78/H78,"ERR.")</f>
        <v>77.25</v>
      </c>
      <c r="AA78" s="7">
        <f>IFERROR(C78/I78,"ERR.")</f>
        <v>85</v>
      </c>
      <c r="AB78" s="7">
        <f>C78*M78/100</f>
        <v>6.63</v>
      </c>
      <c r="AC78" s="7">
        <f>C78*10/(I78+E78)</f>
        <v>3.8694992412746592</v>
      </c>
      <c r="AD78" s="7">
        <f t="shared" si="70"/>
        <v>7.0180992412746592</v>
      </c>
      <c r="AE78" s="7">
        <f>(C78+I78)/G78</f>
        <v>3.0714285714285712</v>
      </c>
      <c r="AF78" s="7">
        <f>E78/(K78+I78+G78)</f>
        <v>7.3707865168539319</v>
      </c>
      <c r="AG78" s="10">
        <f>(D78+H78+J78)/(B78+F78)</f>
        <v>1.9464720194647205</v>
      </c>
      <c r="AH78" s="12">
        <f>(L78*M78)/100</f>
        <v>3.1486000000000001</v>
      </c>
      <c r="AI78" s="12">
        <f xml:space="preserve"> (AF78 * L78 * M78) / 1000</f>
        <v>2.3207658426966291</v>
      </c>
      <c r="AJ78" s="11">
        <f xml:space="preserve"> (B78 + F78) / M78</f>
        <v>0.15807692307692306</v>
      </c>
      <c r="AK78" s="16">
        <f>(0.1*L78 * E78)/ (100 - E78)</f>
        <v>2.3093488372093018</v>
      </c>
      <c r="AL78" s="11">
        <f t="shared" si="71"/>
        <v>105.17799352750809</v>
      </c>
      <c r="AM78" s="11">
        <f>D78*F78/B78</f>
        <v>2.6209708737864079</v>
      </c>
      <c r="AN78" s="11">
        <f>N78*D78/B78</f>
        <v>835.11326860841427</v>
      </c>
      <c r="AO78" s="11">
        <f>D78*F78*N78/B78</f>
        <v>851.81553398058259</v>
      </c>
      <c r="AP78" s="11">
        <v>4.41</v>
      </c>
      <c r="AQ78" s="11">
        <v>85.5</v>
      </c>
      <c r="AR78" s="11">
        <v>28.1</v>
      </c>
      <c r="AS78" s="11">
        <v>329</v>
      </c>
      <c r="AT78" s="11">
        <v>45</v>
      </c>
      <c r="AU78" s="11">
        <v>14.8</v>
      </c>
      <c r="AV78" s="11">
        <v>9.9</v>
      </c>
      <c r="AW78" s="11">
        <v>11.9</v>
      </c>
      <c r="AX78" s="11">
        <v>24.6</v>
      </c>
      <c r="AY78" s="11">
        <v>71</v>
      </c>
      <c r="AZ78" s="11">
        <v>2.13</v>
      </c>
      <c r="BA78" s="11">
        <v>13</v>
      </c>
      <c r="BB78" s="11">
        <v>13.2</v>
      </c>
      <c r="BC78" s="11">
        <v>80.7</v>
      </c>
      <c r="BD78" s="11">
        <v>1</v>
      </c>
      <c r="BE78" s="11">
        <v>6.1</v>
      </c>
      <c r="BF78" s="11">
        <v>0</v>
      </c>
      <c r="BG78" s="11">
        <v>0</v>
      </c>
      <c r="BH78" s="11">
        <v>0.04</v>
      </c>
      <c r="BI78" s="11">
        <v>0.2</v>
      </c>
      <c r="BJ78" s="11">
        <v>16.37</v>
      </c>
      <c r="BK78" s="11">
        <v>26</v>
      </c>
      <c r="BL78" s="11">
        <v>344</v>
      </c>
      <c r="BM78" s="11">
        <v>0.43</v>
      </c>
      <c r="BN78" s="11">
        <v>112</v>
      </c>
      <c r="BO78" s="11">
        <v>34.6</v>
      </c>
      <c r="BP78" s="7">
        <f t="shared" si="72"/>
        <v>0.16136363636363638</v>
      </c>
      <c r="BQ78" s="7">
        <f>BA78/BC78</f>
        <v>0.16109045848822801</v>
      </c>
      <c r="BR78" s="7">
        <f>AZ78/BD78</f>
        <v>2.13</v>
      </c>
      <c r="BS78" s="7">
        <f>BA78/BE78</f>
        <v>2.1311475409836067</v>
      </c>
      <c r="BT78" s="7">
        <f>BB78/AZ78</f>
        <v>6.197183098591549</v>
      </c>
      <c r="BU78" s="7">
        <f>BC78/BA78</f>
        <v>6.2076923076923078</v>
      </c>
      <c r="BV78" s="7">
        <f>BB78/BD78</f>
        <v>13.2</v>
      </c>
      <c r="BW78" s="7">
        <f>BC78/BE78</f>
        <v>13.229508196721312</v>
      </c>
      <c r="BX78" s="7" t="str">
        <f>IFERROR(AZ78/BF78,"ERR.")</f>
        <v>ERR.</v>
      </c>
      <c r="BY78" s="7" t="str">
        <f>IFERROR(BA78/BG78,"ERR.")</f>
        <v>ERR.</v>
      </c>
      <c r="BZ78" s="7">
        <f>BA78*BK78/100</f>
        <v>3.38</v>
      </c>
      <c r="CA78" s="7">
        <f>BA78*10/(BG78+BC78)</f>
        <v>1.6109045848822801</v>
      </c>
      <c r="CB78" s="7">
        <f t="shared" si="68"/>
        <v>5.8671045848822798</v>
      </c>
      <c r="CC78" s="7">
        <f>(BA78+BG78)/BE78</f>
        <v>2.1311475409836067</v>
      </c>
      <c r="CD78" s="7">
        <f>BC78/(BI78+BG78+BE78)</f>
        <v>12.80952380952381</v>
      </c>
      <c r="CE78" s="10">
        <f>(BB78+BF78+BH78)/(AZ78+BD78)</f>
        <v>4.2300319488817886</v>
      </c>
      <c r="CF78" s="12">
        <f>(BJ78*BK78)/100</f>
        <v>4.2561999999999998</v>
      </c>
      <c r="CG78" s="11">
        <f xml:space="preserve"> (CD78 * BJ78 * BK78) / 1000</f>
        <v>5.4519895238095248</v>
      </c>
      <c r="CH78" s="11">
        <f xml:space="preserve"> (AZ78 + BD78) / BK78</f>
        <v>0.12038461538461538</v>
      </c>
      <c r="CI78" s="11">
        <f>(0.1*L78 * E78)/ (100 - E78)</f>
        <v>2.3093488372093018</v>
      </c>
      <c r="CJ78" s="11">
        <f t="shared" si="73"/>
        <v>161.50234741784038</v>
      </c>
      <c r="CK78">
        <f t="shared" si="74"/>
        <v>6.197183098591549</v>
      </c>
      <c r="CL78">
        <f t="shared" si="75"/>
        <v>13.2</v>
      </c>
      <c r="CM78">
        <f t="shared" si="76"/>
        <v>6.197183098591549</v>
      </c>
      <c r="CN78">
        <f t="shared" si="77"/>
        <v>2.13</v>
      </c>
      <c r="CO78">
        <f t="shared" si="78"/>
        <v>2131.8309859154929</v>
      </c>
      <c r="CP78" s="11">
        <f t="shared" si="79"/>
        <v>2131.8309859154933</v>
      </c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</row>
    <row r="79" spans="1:123">
      <c r="A79" s="26">
        <v>72</v>
      </c>
      <c r="B79" s="11">
        <v>2.74</v>
      </c>
      <c r="C79" s="11">
        <v>27.9</v>
      </c>
      <c r="D79" s="11">
        <v>6.42</v>
      </c>
      <c r="E79" s="11">
        <v>65.400000000000006</v>
      </c>
      <c r="F79" s="11">
        <v>0.62</v>
      </c>
      <c r="G79" s="11">
        <v>6.3</v>
      </c>
      <c r="H79" s="11">
        <v>0.03</v>
      </c>
      <c r="I79" s="11">
        <v>0.3</v>
      </c>
      <c r="J79" s="11">
        <v>0.01</v>
      </c>
      <c r="K79" s="11">
        <v>0.1</v>
      </c>
      <c r="L79" s="11">
        <v>9.82</v>
      </c>
      <c r="M79" s="11">
        <v>23</v>
      </c>
      <c r="N79" s="7">
        <v>376</v>
      </c>
      <c r="O79" s="7">
        <v>0.38</v>
      </c>
      <c r="P79" s="7">
        <v>119</v>
      </c>
      <c r="Q79" s="7">
        <v>36</v>
      </c>
      <c r="R79" s="7">
        <f t="shared" si="69"/>
        <v>0.42679127725856703</v>
      </c>
      <c r="S79" s="7">
        <f>C79/E79</f>
        <v>0.4266055045871559</v>
      </c>
      <c r="T79" s="7">
        <f>B79/F79</f>
        <v>4.4193548387096779</v>
      </c>
      <c r="U79" s="7">
        <f>C79/G79</f>
        <v>4.4285714285714288</v>
      </c>
      <c r="V79" s="7">
        <f>D79/B79</f>
        <v>2.3430656934306566</v>
      </c>
      <c r="W79" s="7">
        <f>E79/C79</f>
        <v>2.3440860215053765</v>
      </c>
      <c r="X79" s="7">
        <f>D79/F79</f>
        <v>10.35483870967742</v>
      </c>
      <c r="Y79" s="7">
        <f>E79/G79</f>
        <v>10.380952380952381</v>
      </c>
      <c r="Z79" s="7">
        <f>IFERROR(B79/H79,"ERR.")</f>
        <v>91.333333333333343</v>
      </c>
      <c r="AA79" s="7">
        <f>IFERROR(C79/I79,"ERR.")</f>
        <v>93</v>
      </c>
      <c r="AB79" s="7">
        <f>C79*M79/100</f>
        <v>6.4169999999999989</v>
      </c>
      <c r="AC79" s="7">
        <f>C79*10/(I79+E79)</f>
        <v>4.2465753424657535</v>
      </c>
      <c r="AD79" s="7">
        <f t="shared" si="70"/>
        <v>6.505175342465753</v>
      </c>
      <c r="AE79" s="7">
        <f>(C79+I79)/G79</f>
        <v>4.4761904761904763</v>
      </c>
      <c r="AF79" s="7">
        <f>E79/(K79+I79+G79)</f>
        <v>9.7611940298507474</v>
      </c>
      <c r="AG79" s="10">
        <f>(D79+H79+J79)/(B79+F79)</f>
        <v>1.9226190476190474</v>
      </c>
      <c r="AH79" s="12">
        <f>(L79*M79)/100</f>
        <v>2.2585999999999999</v>
      </c>
      <c r="AI79" s="12">
        <f xml:space="preserve"> (AF79 * L79 * M79) / 1000</f>
        <v>2.2046632835820898</v>
      </c>
      <c r="AJ79" s="11">
        <f xml:space="preserve"> (B79 + F79) / M79</f>
        <v>0.14608695652173914</v>
      </c>
      <c r="AK79" s="16">
        <f>(0.1*L79 * E79)/ (100 - E79)</f>
        <v>1.8561502890173416</v>
      </c>
      <c r="AL79" s="11">
        <f t="shared" si="71"/>
        <v>137.22627737226276</v>
      </c>
      <c r="AM79" s="11">
        <f>D79*F79/B79</f>
        <v>1.4527007299270072</v>
      </c>
      <c r="AN79" s="11">
        <f>N79*D79/B79</f>
        <v>880.99270072992692</v>
      </c>
      <c r="AO79" s="11">
        <f>D79*F79*N79/B79</f>
        <v>546.21547445255476</v>
      </c>
      <c r="AP79" s="11">
        <v>4.8499999999999996</v>
      </c>
      <c r="AQ79" s="11">
        <v>74.2</v>
      </c>
      <c r="AR79" s="11">
        <v>24.3</v>
      </c>
      <c r="AS79" s="11">
        <v>331</v>
      </c>
      <c r="AT79" s="11">
        <v>41.2</v>
      </c>
      <c r="AU79" s="11">
        <v>15.7</v>
      </c>
      <c r="AV79" s="11">
        <v>10.199999999999999</v>
      </c>
      <c r="AW79" s="11">
        <v>11.7</v>
      </c>
      <c r="AX79" s="11">
        <v>27</v>
      </c>
      <c r="AY79" s="11">
        <v>72</v>
      </c>
      <c r="AZ79" s="11">
        <v>0.85</v>
      </c>
      <c r="BA79" s="11">
        <v>9.9</v>
      </c>
      <c r="BB79" s="11">
        <v>7.33</v>
      </c>
      <c r="BC79" s="11">
        <v>85.2</v>
      </c>
      <c r="BD79" s="11">
        <v>0.4</v>
      </c>
      <c r="BE79" s="11">
        <v>4.7</v>
      </c>
      <c r="BF79" s="11">
        <v>0</v>
      </c>
      <c r="BG79" s="11">
        <v>0</v>
      </c>
      <c r="BH79" s="11">
        <v>0</v>
      </c>
      <c r="BI79" s="11">
        <v>0</v>
      </c>
      <c r="BJ79" s="11">
        <v>8.6</v>
      </c>
      <c r="BK79" s="11">
        <v>11</v>
      </c>
      <c r="BL79" s="11">
        <v>202</v>
      </c>
      <c r="BM79" s="11">
        <v>0.2</v>
      </c>
      <c r="BN79" s="11">
        <v>114</v>
      </c>
      <c r="BO79" s="11">
        <v>34.299999999999997</v>
      </c>
      <c r="BP79" s="7">
        <f t="shared" si="72"/>
        <v>0.11596180081855388</v>
      </c>
      <c r="BQ79" s="7">
        <f>BA79/BC79</f>
        <v>0.11619718309859155</v>
      </c>
      <c r="BR79" s="7">
        <f>AZ79/BD79</f>
        <v>2.125</v>
      </c>
      <c r="BS79" s="7">
        <f>BA79/BE79</f>
        <v>2.1063829787234041</v>
      </c>
      <c r="BT79" s="7">
        <f>BB79/AZ79</f>
        <v>8.6235294117647054</v>
      </c>
      <c r="BU79" s="7">
        <f>BC79/BA79</f>
        <v>8.6060606060606055</v>
      </c>
      <c r="BV79" s="7">
        <f>BB79/BD79</f>
        <v>18.324999999999999</v>
      </c>
      <c r="BW79" s="7">
        <f>BC79/BE79</f>
        <v>18.127659574468083</v>
      </c>
      <c r="BX79" s="7" t="str">
        <f>IFERROR(AZ79/BF79,"ERR.")</f>
        <v>ERR.</v>
      </c>
      <c r="BY79" s="7" t="str">
        <f>IFERROR(BA79/BG79,"ERR.")</f>
        <v>ERR.</v>
      </c>
      <c r="BZ79" s="7">
        <f>BA79*BK79/100</f>
        <v>1.089</v>
      </c>
      <c r="CA79" s="7">
        <f>BA79*10/(BG79+BC79)</f>
        <v>1.1619718309859155</v>
      </c>
      <c r="CB79" s="7">
        <f t="shared" si="68"/>
        <v>2.1079718309859157</v>
      </c>
      <c r="CC79" s="7">
        <f>(BA79+BG79)/BE79</f>
        <v>2.1063829787234041</v>
      </c>
      <c r="CD79" s="7">
        <f>BC79/(BI79+BG79+BE79)</f>
        <v>18.127659574468083</v>
      </c>
      <c r="CE79" s="10">
        <f>(BB79+BF79+BH79)/(AZ79+BD79)</f>
        <v>5.8639999999999999</v>
      </c>
      <c r="CF79" s="12">
        <f>(BJ79*BK79)/100</f>
        <v>0.94599999999999995</v>
      </c>
      <c r="CG79" s="11">
        <f xml:space="preserve"> (CD79 * BJ79 * BK79) / 1000</f>
        <v>1.7148765957446808</v>
      </c>
      <c r="CH79" s="11">
        <f xml:space="preserve"> (AZ79 + BD79) / BK79</f>
        <v>0.11363636363636363</v>
      </c>
      <c r="CI79" s="11">
        <f>(0.1*L79 * E79)/ (100 - E79)</f>
        <v>1.8561502890173416</v>
      </c>
      <c r="CJ79" s="11">
        <f t="shared" si="73"/>
        <v>237.64705882352942</v>
      </c>
      <c r="CK79">
        <f t="shared" si="74"/>
        <v>8.6235294117647054</v>
      </c>
      <c r="CL79">
        <f t="shared" si="75"/>
        <v>18.324999999999999</v>
      </c>
      <c r="CM79">
        <f t="shared" si="76"/>
        <v>3.4494117647058831</v>
      </c>
      <c r="CN79">
        <f t="shared" si="77"/>
        <v>2.125</v>
      </c>
      <c r="CO79">
        <f t="shared" si="78"/>
        <v>1741.9529411764704</v>
      </c>
      <c r="CP79" s="11">
        <f t="shared" si="79"/>
        <v>696.78117647058843</v>
      </c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</row>
    <row r="80" spans="1:123">
      <c r="A80" s="26">
        <v>73</v>
      </c>
      <c r="B80" s="11">
        <v>3.23</v>
      </c>
      <c r="C80" s="11">
        <v>26.7</v>
      </c>
      <c r="D80" s="11">
        <v>8.02</v>
      </c>
      <c r="E80" s="11">
        <v>66.2</v>
      </c>
      <c r="F80" s="11">
        <v>0.82</v>
      </c>
      <c r="G80" s="11">
        <v>6.8</v>
      </c>
      <c r="H80" s="11">
        <v>0.02</v>
      </c>
      <c r="I80" s="11">
        <v>0.2</v>
      </c>
      <c r="J80" s="11">
        <v>0.01</v>
      </c>
      <c r="K80" s="11">
        <v>0.1</v>
      </c>
      <c r="L80" s="11">
        <v>12.1</v>
      </c>
      <c r="M80" s="11">
        <v>5</v>
      </c>
      <c r="N80" s="7">
        <v>303</v>
      </c>
      <c r="O80" s="7">
        <v>0.3</v>
      </c>
      <c r="P80" s="7">
        <v>139</v>
      </c>
      <c r="Q80" s="7">
        <v>41.4</v>
      </c>
      <c r="R80" s="7">
        <f t="shared" si="69"/>
        <v>0.40274314214463841</v>
      </c>
      <c r="S80" s="7">
        <f>C80/E80</f>
        <v>0.40332326283987913</v>
      </c>
      <c r="T80" s="7">
        <f>B80/F80</f>
        <v>3.9390243902439028</v>
      </c>
      <c r="U80" s="7">
        <f>C80/G80</f>
        <v>3.9264705882352939</v>
      </c>
      <c r="V80" s="7">
        <f>D80/B80</f>
        <v>2.48297213622291</v>
      </c>
      <c r="W80" s="7">
        <f>E80/C80</f>
        <v>2.4794007490636707</v>
      </c>
      <c r="X80" s="7">
        <f>D80/F80</f>
        <v>9.7804878048780495</v>
      </c>
      <c r="Y80" s="7">
        <f>E80/G80</f>
        <v>9.7352941176470598</v>
      </c>
      <c r="Z80" s="7">
        <f>IFERROR(B80/H80,"ERR.")</f>
        <v>161.5</v>
      </c>
      <c r="AA80" s="7">
        <f>IFERROR(C80/I80,"ERR.")</f>
        <v>133.5</v>
      </c>
      <c r="AB80" s="7">
        <f>C80*M80/100</f>
        <v>1.335</v>
      </c>
      <c r="AC80" s="7">
        <f>C80*10/(I80+E80)</f>
        <v>4.0210843373493974</v>
      </c>
      <c r="AD80" s="7">
        <f t="shared" si="70"/>
        <v>4.6260843373493969</v>
      </c>
      <c r="AE80" s="7">
        <f>(C80+I80)/G80</f>
        <v>3.9558823529411762</v>
      </c>
      <c r="AF80" s="7">
        <f>E80/(K80+I80+G80)</f>
        <v>9.3239436619718319</v>
      </c>
      <c r="AG80" s="10">
        <f>(D80+H80+J80)/(B80+F80)</f>
        <v>1.987654320987654</v>
      </c>
      <c r="AH80" s="12">
        <f>(L80*M80)/100</f>
        <v>0.60499999999999998</v>
      </c>
      <c r="AI80" s="12">
        <f xml:space="preserve"> (AF80 * L80 * M80) / 1000</f>
        <v>0.56409859154929587</v>
      </c>
      <c r="AJ80" s="11">
        <f xml:space="preserve"> (B80 + F80) / M80</f>
        <v>0.80999999999999994</v>
      </c>
      <c r="AK80" s="16">
        <f>(0.1*L80 * E80)/ (100 - E80)</f>
        <v>2.3698816568047341</v>
      </c>
      <c r="AL80" s="11">
        <f t="shared" si="71"/>
        <v>93.808049535603715</v>
      </c>
      <c r="AM80" s="11">
        <f>D80*F80/B80</f>
        <v>2.0360371517027862</v>
      </c>
      <c r="AN80" s="11">
        <f>N80*D80/B80</f>
        <v>752.34055727554176</v>
      </c>
      <c r="AO80" s="11">
        <f>D80*F80*N80/B80</f>
        <v>616.91925696594421</v>
      </c>
      <c r="AP80" s="11">
        <v>4.75</v>
      </c>
      <c r="AQ80" s="11">
        <v>87.2</v>
      </c>
      <c r="AR80" s="11">
        <v>29.3</v>
      </c>
      <c r="AS80" s="11">
        <v>336</v>
      </c>
      <c r="AT80" s="11">
        <v>40.700000000000003</v>
      </c>
      <c r="AU80" s="11">
        <v>13.2</v>
      </c>
      <c r="AV80" s="11">
        <v>10</v>
      </c>
      <c r="AW80" s="11">
        <v>11.8</v>
      </c>
      <c r="AX80" s="11">
        <v>25.6</v>
      </c>
      <c r="AY80" s="11">
        <v>73</v>
      </c>
      <c r="AZ80" s="11">
        <v>1.58</v>
      </c>
      <c r="BA80" s="11">
        <v>15.5</v>
      </c>
      <c r="BB80" s="11">
        <v>7.83</v>
      </c>
      <c r="BC80" s="11">
        <v>76.900000000000006</v>
      </c>
      <c r="BD80" s="11">
        <v>0.71</v>
      </c>
      <c r="BE80" s="11">
        <v>7</v>
      </c>
      <c r="BF80" s="11">
        <v>0</v>
      </c>
      <c r="BG80" s="11">
        <v>0</v>
      </c>
      <c r="BH80" s="11">
        <v>0.02</v>
      </c>
      <c r="BI80" s="11">
        <v>0.2</v>
      </c>
      <c r="BJ80" s="11">
        <v>10.18</v>
      </c>
      <c r="BK80" s="11">
        <v>27</v>
      </c>
      <c r="BL80" s="11">
        <v>193</v>
      </c>
      <c r="BM80" s="11">
        <v>0.21</v>
      </c>
      <c r="BN80" s="11">
        <v>119</v>
      </c>
      <c r="BO80" s="11">
        <v>36.200000000000003</v>
      </c>
      <c r="BP80" s="7">
        <f t="shared" si="72"/>
        <v>0.20178799489144317</v>
      </c>
      <c r="BQ80" s="7">
        <f>BA80/BC80</f>
        <v>0.20156046814044212</v>
      </c>
      <c r="BR80" s="7">
        <f>AZ80/BD80</f>
        <v>2.2253521126760565</v>
      </c>
      <c r="BS80" s="7">
        <f>BA80/BE80</f>
        <v>2.2142857142857144</v>
      </c>
      <c r="BT80" s="7">
        <f>BB80/AZ80</f>
        <v>4.9556962025316453</v>
      </c>
      <c r="BU80" s="7">
        <f>BC80/BA80</f>
        <v>4.9612903225806457</v>
      </c>
      <c r="BV80" s="7">
        <f>BB80/BD80</f>
        <v>11.028169014084508</v>
      </c>
      <c r="BW80" s="7">
        <f>BC80/BE80</f>
        <v>10.985714285714286</v>
      </c>
      <c r="BX80" s="7" t="str">
        <f>IFERROR(AZ80/BF80,"ERR.")</f>
        <v>ERR.</v>
      </c>
      <c r="BY80" s="7" t="str">
        <f>IFERROR(BA80/BG80,"ERR.")</f>
        <v>ERR.</v>
      </c>
      <c r="BZ80" s="7">
        <f>BA80*BK80/100</f>
        <v>4.1849999999999996</v>
      </c>
      <c r="CA80" s="7">
        <f>BA80*10/(BG80+BC80)</f>
        <v>2.0156046814044211</v>
      </c>
      <c r="CB80" s="7">
        <f t="shared" si="68"/>
        <v>4.7642046814044212</v>
      </c>
      <c r="CC80" s="7">
        <f>(BA80+BG80)/BE80</f>
        <v>2.2142857142857144</v>
      </c>
      <c r="CD80" s="7">
        <f>BC80/(BI80+BG80+BE80)</f>
        <v>10.680555555555555</v>
      </c>
      <c r="CE80" s="10">
        <f>(BB80+BF80+BH80)/(AZ80+BD80)</f>
        <v>3.427947598253275</v>
      </c>
      <c r="CF80" s="12">
        <f>(BJ80*BK80)/100</f>
        <v>2.7486000000000002</v>
      </c>
      <c r="CG80" s="11">
        <f xml:space="preserve"> (CD80 * BJ80 * BK80) / 1000</f>
        <v>2.9356575000000005</v>
      </c>
      <c r="CH80" s="11">
        <f xml:space="preserve"> (AZ80 + BD80) / BK80</f>
        <v>8.4814814814814815E-2</v>
      </c>
      <c r="CI80" s="11">
        <f>(0.1*L80 * E80)/ (100 - E80)</f>
        <v>2.3698816568047341</v>
      </c>
      <c r="CJ80" s="11">
        <f t="shared" si="73"/>
        <v>122.15189873417721</v>
      </c>
      <c r="CK80">
        <f t="shared" si="74"/>
        <v>4.9556962025316453</v>
      </c>
      <c r="CL80">
        <f t="shared" si="75"/>
        <v>11.028169014084508</v>
      </c>
      <c r="CM80">
        <f t="shared" si="76"/>
        <v>3.518544303797468</v>
      </c>
      <c r="CN80">
        <f t="shared" si="77"/>
        <v>2.2253521126760565</v>
      </c>
      <c r="CO80">
        <f t="shared" si="78"/>
        <v>956.44936708860757</v>
      </c>
      <c r="CP80" s="11">
        <f t="shared" si="79"/>
        <v>679.07905063291139</v>
      </c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</row>
    <row r="81" spans="1:123">
      <c r="A81" s="26">
        <v>74</v>
      </c>
      <c r="B81" s="11">
        <v>2.77</v>
      </c>
      <c r="C81" s="11">
        <v>10.1</v>
      </c>
      <c r="D81" s="11">
        <v>21.58</v>
      </c>
      <c r="E81" s="11">
        <v>79.099999999999994</v>
      </c>
      <c r="F81" s="11">
        <v>2.96</v>
      </c>
      <c r="G81" s="11">
        <v>10.8</v>
      </c>
      <c r="H81" s="11">
        <v>0.01</v>
      </c>
      <c r="I81" s="11">
        <v>0</v>
      </c>
      <c r="J81" s="11">
        <v>0.01</v>
      </c>
      <c r="K81" s="11">
        <v>0</v>
      </c>
      <c r="L81" s="11">
        <v>27.33</v>
      </c>
      <c r="M81" s="11">
        <v>30</v>
      </c>
      <c r="N81" s="7">
        <v>254</v>
      </c>
      <c r="O81" s="7">
        <v>0.28999999999999998</v>
      </c>
      <c r="P81" s="7">
        <v>99</v>
      </c>
      <c r="Q81" s="7">
        <v>29.7</v>
      </c>
      <c r="R81" s="7">
        <f t="shared" si="69"/>
        <v>0.12835959221501392</v>
      </c>
      <c r="S81" s="7">
        <f>C81/E81</f>
        <v>0.12768647281921619</v>
      </c>
      <c r="T81" s="7">
        <f>B81/F81</f>
        <v>0.93581081081081086</v>
      </c>
      <c r="U81" s="7">
        <f>C81/G81</f>
        <v>0.93518518518518512</v>
      </c>
      <c r="V81" s="7">
        <f>D81/B81</f>
        <v>7.790613718411552</v>
      </c>
      <c r="W81" s="7">
        <f>E81/C81</f>
        <v>7.8316831683168315</v>
      </c>
      <c r="X81" s="7">
        <f>D81/F81</f>
        <v>7.2905405405405403</v>
      </c>
      <c r="Y81" s="7">
        <f>E81/G81</f>
        <v>7.3240740740740726</v>
      </c>
      <c r="Z81" s="7">
        <f>IFERROR(B81/H81,"ERR.")</f>
        <v>277</v>
      </c>
      <c r="AA81" s="7" t="str">
        <f>IFERROR(C81/I81,"ERR.")</f>
        <v>ERR.</v>
      </c>
      <c r="AB81" s="7">
        <f>C81*M81/100</f>
        <v>3.03</v>
      </c>
      <c r="AC81" s="7">
        <f>C81*10/(I81+E81)</f>
        <v>1.2768647281921619</v>
      </c>
      <c r="AD81" s="7">
        <f t="shared" si="70"/>
        <v>9.4758647281921622</v>
      </c>
      <c r="AE81" s="7">
        <f>(C81+I81)/G81</f>
        <v>0.93518518518518512</v>
      </c>
      <c r="AF81" s="7">
        <f>E81/(K81+I81+G81)</f>
        <v>7.3240740740740726</v>
      </c>
      <c r="AG81" s="10">
        <f>(D81+H81+J81)/(B81+F81)</f>
        <v>3.7696335078534031</v>
      </c>
      <c r="AH81" s="12">
        <f>(L81*M81)/100</f>
        <v>8.1989999999999998</v>
      </c>
      <c r="AI81" s="12">
        <f xml:space="preserve"> (AF81 * L81 * M81) / 1000</f>
        <v>6.0050083333333326</v>
      </c>
      <c r="AJ81" s="11">
        <f xml:space="preserve"> (B81 + F81) / M81</f>
        <v>0.191</v>
      </c>
      <c r="AK81" s="16">
        <f>(0.1*L81 * E81)/ (100 - E81)</f>
        <v>10.343555023923441</v>
      </c>
      <c r="AL81" s="11">
        <f t="shared" si="71"/>
        <v>91.696750902527072</v>
      </c>
      <c r="AM81" s="11">
        <f>D81*F81/B81</f>
        <v>23.060216606498194</v>
      </c>
      <c r="AN81" s="11">
        <f>N81*D81/B81</f>
        <v>1978.8158844765342</v>
      </c>
      <c r="AO81" s="11">
        <f>D81*F81*N81/B81</f>
        <v>5857.2950180505413</v>
      </c>
      <c r="AP81" s="11">
        <v>3.13</v>
      </c>
      <c r="AQ81" s="11">
        <v>94.9</v>
      </c>
      <c r="AR81" s="11">
        <v>31.6</v>
      </c>
      <c r="AS81" s="11">
        <v>333</v>
      </c>
      <c r="AT81" s="11">
        <v>42</v>
      </c>
      <c r="AU81" s="11">
        <v>12.7</v>
      </c>
      <c r="AV81" s="11">
        <v>11.5</v>
      </c>
      <c r="AW81" s="11">
        <v>13.5</v>
      </c>
      <c r="AX81" s="11">
        <v>35.799999999999997</v>
      </c>
      <c r="AY81" s="11">
        <v>74</v>
      </c>
      <c r="AZ81" s="11">
        <v>1.74</v>
      </c>
      <c r="BA81" s="11">
        <v>11.2</v>
      </c>
      <c r="BB81" s="11">
        <v>12.6</v>
      </c>
      <c r="BC81" s="11">
        <v>81.3</v>
      </c>
      <c r="BD81" s="11">
        <v>1.1299999999999999</v>
      </c>
      <c r="BE81" s="11">
        <v>7.3</v>
      </c>
      <c r="BF81" s="11">
        <v>0</v>
      </c>
      <c r="BG81" s="11">
        <v>0</v>
      </c>
      <c r="BH81" s="11">
        <v>0.03</v>
      </c>
      <c r="BI81" s="11">
        <v>0.2</v>
      </c>
      <c r="BJ81" s="11">
        <v>15.5</v>
      </c>
      <c r="BK81" s="11">
        <v>15</v>
      </c>
      <c r="BL81" s="11">
        <v>312</v>
      </c>
      <c r="BM81" s="11">
        <v>0.31</v>
      </c>
      <c r="BN81" s="11">
        <v>133</v>
      </c>
      <c r="BO81" s="11">
        <v>40.299999999999997</v>
      </c>
      <c r="BP81" s="7">
        <f t="shared" si="72"/>
        <v>0.1380952380952381</v>
      </c>
      <c r="BQ81" s="7">
        <f>BA81/BC81</f>
        <v>0.13776137761377613</v>
      </c>
      <c r="BR81" s="7">
        <f>AZ81/BD81</f>
        <v>1.5398230088495577</v>
      </c>
      <c r="BS81" s="7">
        <f>BA81/BE81</f>
        <v>1.5342465753424657</v>
      </c>
      <c r="BT81" s="7">
        <f>BB81/AZ81</f>
        <v>7.2413793103448274</v>
      </c>
      <c r="BU81" s="7">
        <f>BC81/BA81</f>
        <v>7.2589285714285721</v>
      </c>
      <c r="BV81" s="7">
        <f>BB81/BD81</f>
        <v>11.150442477876107</v>
      </c>
      <c r="BW81" s="7">
        <f>BC81/BE81</f>
        <v>11.136986301369863</v>
      </c>
      <c r="BX81" s="7" t="str">
        <f>IFERROR(AZ81/BF81,"ERR.")</f>
        <v>ERR.</v>
      </c>
      <c r="BY81" s="7" t="str">
        <f>IFERROR(BA81/BG81,"ERR.")</f>
        <v>ERR.</v>
      </c>
      <c r="BZ81" s="7">
        <f>BA81*BK81/100</f>
        <v>1.68</v>
      </c>
      <c r="CA81" s="7">
        <f>BA81*10/(BG81+BC81)</f>
        <v>1.3776137761377614</v>
      </c>
      <c r="CB81" s="7">
        <f t="shared" si="68"/>
        <v>3.7026137761377615</v>
      </c>
      <c r="CC81" s="7">
        <f>(BA81+BG81)/BE81</f>
        <v>1.5342465753424657</v>
      </c>
      <c r="CD81" s="7">
        <f>BC81/(BI81+BG81+BE81)</f>
        <v>10.84</v>
      </c>
      <c r="CE81" s="10">
        <f>(BB81+BF81+BH81)/(AZ81+BD81)</f>
        <v>4.4006968641114979</v>
      </c>
      <c r="CF81" s="12">
        <f>(BJ81*BK81)/100</f>
        <v>2.3250000000000002</v>
      </c>
      <c r="CG81" s="11">
        <f xml:space="preserve"> (CD81 * BJ81 * BK81) / 1000</f>
        <v>2.5203000000000002</v>
      </c>
      <c r="CH81" s="11">
        <f xml:space="preserve"> (AZ81 + BD81) / BK81</f>
        <v>0.19133333333333333</v>
      </c>
      <c r="CI81" s="11">
        <f>(0.1*L81 * E81)/ (100 - E81)</f>
        <v>10.343555023923441</v>
      </c>
      <c r="CJ81" s="11">
        <f t="shared" si="73"/>
        <v>179.31034482758622</v>
      </c>
      <c r="CK81">
        <f t="shared" si="74"/>
        <v>7.2413793103448274</v>
      </c>
      <c r="CL81">
        <f t="shared" si="75"/>
        <v>11.150442477876107</v>
      </c>
      <c r="CM81">
        <f t="shared" si="76"/>
        <v>8.1827586206896541</v>
      </c>
      <c r="CN81">
        <f t="shared" si="77"/>
        <v>1.5398230088495577</v>
      </c>
      <c r="CO81">
        <f t="shared" si="78"/>
        <v>2259.3103448275861</v>
      </c>
      <c r="CP81" s="11">
        <f t="shared" si="79"/>
        <v>2553.0206896551722</v>
      </c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</row>
    <row r="82" spans="1:123">
      <c r="A82" s="26">
        <v>75</v>
      </c>
      <c r="B82" s="11">
        <v>2.6</v>
      </c>
      <c r="C82" s="11">
        <v>34.9</v>
      </c>
      <c r="D82" s="11">
        <v>4.21</v>
      </c>
      <c r="E82" s="11">
        <v>56.3</v>
      </c>
      <c r="F82" s="11">
        <v>0.44</v>
      </c>
      <c r="G82" s="11">
        <v>5.9</v>
      </c>
      <c r="H82" s="11">
        <v>0.14000000000000001</v>
      </c>
      <c r="I82" s="11">
        <v>1.9</v>
      </c>
      <c r="J82" s="11">
        <v>0.05</v>
      </c>
      <c r="K82" s="11">
        <v>0.7</v>
      </c>
      <c r="L82" s="11">
        <v>7.46</v>
      </c>
      <c r="M82" s="11">
        <v>21</v>
      </c>
      <c r="N82" s="7">
        <v>333</v>
      </c>
      <c r="O82" s="7">
        <v>0.33</v>
      </c>
      <c r="P82" s="7">
        <v>113</v>
      </c>
      <c r="Q82" s="7">
        <v>35.200000000000003</v>
      </c>
      <c r="R82" s="7">
        <f>B82/D82</f>
        <v>0.61757719714964376</v>
      </c>
      <c r="S82" s="7">
        <f>C82/E82</f>
        <v>0.61989342806394321</v>
      </c>
      <c r="T82" s="7">
        <f>B82/F82</f>
        <v>5.9090909090909092</v>
      </c>
      <c r="U82" s="7">
        <f>C82/G82</f>
        <v>5.9152542372881349</v>
      </c>
      <c r="V82" s="7">
        <f>D82/B82</f>
        <v>1.6192307692307693</v>
      </c>
      <c r="W82" s="7">
        <f>E82/C82</f>
        <v>1.6131805157593122</v>
      </c>
      <c r="X82" s="7">
        <f>D82/F82</f>
        <v>9.5681818181818183</v>
      </c>
      <c r="Y82" s="7">
        <f>E82/G82</f>
        <v>9.5423728813559308</v>
      </c>
      <c r="Z82" s="7">
        <f>IFERROR(B82/H82,"ERR.")</f>
        <v>18.571428571428569</v>
      </c>
      <c r="AA82" s="7">
        <f>IFERROR(C82/I82,"ERR.")</f>
        <v>18.368421052631579</v>
      </c>
      <c r="AB82" s="7">
        <f>C82*M82/100</f>
        <v>7.3289999999999997</v>
      </c>
      <c r="AC82" s="7">
        <f>C82*10/(I82+E82)</f>
        <v>5.9965635738831615</v>
      </c>
      <c r="AD82" s="7">
        <f t="shared" si="70"/>
        <v>7.5631635738831617</v>
      </c>
      <c r="AE82" s="7">
        <f>(C82+I82)/G82</f>
        <v>6.2372881355932197</v>
      </c>
      <c r="AF82" s="7">
        <f>E82/(K82+I82+G82)</f>
        <v>6.6235294117647054</v>
      </c>
      <c r="AG82" s="10">
        <f>(D82+H82+J82)/(B82+F82)</f>
        <v>1.4473684210526314</v>
      </c>
      <c r="AH82" s="12">
        <f>(L82*M82)/100</f>
        <v>1.5666</v>
      </c>
      <c r="AI82" s="12">
        <f xml:space="preserve"> (AF82 * L82 * M82) / 1000</f>
        <v>1.0376421176470587</v>
      </c>
      <c r="AJ82" s="11">
        <f xml:space="preserve"> (B82 + F82) / M82</f>
        <v>0.14476190476190476</v>
      </c>
      <c r="AK82" s="16">
        <f>(0.1*L82 * E82)/ (100 - E82)</f>
        <v>0.96109382151029743</v>
      </c>
      <c r="AL82" s="11">
        <f t="shared" si="71"/>
        <v>128.07692307692307</v>
      </c>
      <c r="AM82" s="11">
        <f>D82*F82/B82</f>
        <v>0.71246153846153848</v>
      </c>
      <c r="AN82" s="11">
        <f>N82*D82/B82</f>
        <v>539.20384615384614</v>
      </c>
      <c r="AO82" s="11">
        <f>D82*F82*N82/B82</f>
        <v>237.2496923076923</v>
      </c>
      <c r="AP82" s="11">
        <v>4.37</v>
      </c>
      <c r="AQ82" s="11">
        <v>80.5</v>
      </c>
      <c r="AR82" s="11">
        <v>25.9</v>
      </c>
      <c r="AS82" s="11">
        <v>321</v>
      </c>
      <c r="AT82" s="11">
        <v>39.1</v>
      </c>
      <c r="AU82" s="11">
        <v>13.3</v>
      </c>
      <c r="AV82" s="11">
        <v>9.8000000000000007</v>
      </c>
      <c r="AW82" s="11">
        <v>10.4</v>
      </c>
      <c r="AX82" s="11">
        <v>22.9</v>
      </c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10"/>
      <c r="CF82" s="12"/>
      <c r="CG82" s="11"/>
      <c r="CH82" s="11"/>
      <c r="CI82" s="11"/>
      <c r="CJ82" s="11"/>
    </row>
    <row r="83" spans="1:123">
      <c r="A83" s="26">
        <v>76</v>
      </c>
      <c r="B83" s="11">
        <v>2.16</v>
      </c>
      <c r="C83" s="11">
        <v>19.600000000000001</v>
      </c>
      <c r="D83" s="11">
        <v>7.93</v>
      </c>
      <c r="E83" s="11">
        <v>72.099999999999994</v>
      </c>
      <c r="F83" s="11">
        <v>0.86</v>
      </c>
      <c r="G83" s="11">
        <v>7.8</v>
      </c>
      <c r="H83" s="11">
        <v>0.02</v>
      </c>
      <c r="I83" s="11">
        <v>0.2</v>
      </c>
      <c r="J83" s="11">
        <v>0.03</v>
      </c>
      <c r="K83" s="11">
        <v>0.3</v>
      </c>
      <c r="L83" s="11">
        <v>11</v>
      </c>
      <c r="M83" s="11">
        <v>7</v>
      </c>
      <c r="N83" s="7">
        <v>339</v>
      </c>
      <c r="O83" s="7">
        <v>0.33</v>
      </c>
      <c r="P83" s="7">
        <v>138</v>
      </c>
      <c r="Q83" s="7">
        <v>41.1</v>
      </c>
      <c r="R83" s="7">
        <f>B83/D83</f>
        <v>0.27238335435056749</v>
      </c>
      <c r="S83" s="7">
        <f>C83/E83</f>
        <v>0.2718446601941748</v>
      </c>
      <c r="T83" s="7">
        <f>B83/F83</f>
        <v>2.5116279069767442</v>
      </c>
      <c r="U83" s="7">
        <f>C83/G83</f>
        <v>2.5128205128205132</v>
      </c>
      <c r="V83" s="7">
        <f>D83/B83</f>
        <v>3.6712962962962958</v>
      </c>
      <c r="W83" s="7">
        <f>E83/C83</f>
        <v>3.6785714285714279</v>
      </c>
      <c r="X83" s="7">
        <f>D83/F83</f>
        <v>9.220930232558139</v>
      </c>
      <c r="Y83" s="7">
        <f>E83/G83</f>
        <v>9.2435897435897427</v>
      </c>
      <c r="Z83" s="7">
        <f>IFERROR(B83/H83,"ERR.")</f>
        <v>108</v>
      </c>
      <c r="AA83" s="7">
        <f>IFERROR(C83/I83,"ERR.")</f>
        <v>98</v>
      </c>
      <c r="AB83" s="7">
        <f>C83*M83/100</f>
        <v>1.3720000000000001</v>
      </c>
      <c r="AC83" s="7">
        <f>C83*10/(I83+E83)</f>
        <v>2.7109266943291841</v>
      </c>
      <c r="AD83" s="7">
        <f t="shared" si="70"/>
        <v>3.4809266943291841</v>
      </c>
      <c r="AE83" s="7">
        <f>(C83+I83)/G83</f>
        <v>2.5384615384615388</v>
      </c>
      <c r="AF83" s="7">
        <f>E83/(K83+I83+G83)</f>
        <v>8.6867469879518051</v>
      </c>
      <c r="AG83" s="10">
        <f>(D83+H83+J83)/(B83+F83)</f>
        <v>2.6423841059602649</v>
      </c>
      <c r="AH83" s="12">
        <f>(L83*M83)/100</f>
        <v>0.77</v>
      </c>
      <c r="AI83" s="12">
        <f xml:space="preserve"> (AF83 * L83 * M83) / 1000</f>
        <v>0.66887951807228896</v>
      </c>
      <c r="AJ83" s="11">
        <f xml:space="preserve"> (B83 + F83) / M83</f>
        <v>0.43142857142857144</v>
      </c>
      <c r="AK83" s="16">
        <f>(0.1*L83 * E83)/ (100 - E83)</f>
        <v>2.8426523297491033</v>
      </c>
      <c r="AL83" s="11">
        <f t="shared" si="71"/>
        <v>156.94444444444443</v>
      </c>
      <c r="AM83" s="11">
        <f>D83*F83/B83</f>
        <v>3.1573148148148147</v>
      </c>
      <c r="AN83" s="11">
        <f>N83*D83/B83</f>
        <v>1244.5694444444443</v>
      </c>
      <c r="AO83" s="11">
        <f>D83*F83*N83/B83</f>
        <v>1070.329722222222</v>
      </c>
      <c r="AP83" s="11">
        <v>4.42</v>
      </c>
      <c r="AQ83" s="11">
        <v>93</v>
      </c>
      <c r="AR83" s="11">
        <v>31.2</v>
      </c>
      <c r="AS83" s="11">
        <v>336</v>
      </c>
      <c r="AT83" s="11">
        <v>43.8</v>
      </c>
      <c r="AU83" s="11">
        <v>12.7</v>
      </c>
      <c r="AV83" s="11">
        <v>9.8000000000000007</v>
      </c>
      <c r="AW83" s="11">
        <v>10</v>
      </c>
      <c r="AX83" s="11">
        <v>22.2</v>
      </c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10"/>
      <c r="CF83" s="12"/>
      <c r="CG83" s="11"/>
      <c r="CH83" s="11"/>
      <c r="CI83" s="11"/>
      <c r="CJ83" s="11"/>
    </row>
    <row r="84" spans="1:123">
      <c r="A84" s="26">
        <v>77</v>
      </c>
      <c r="B84" s="11">
        <v>2.1800000000000002</v>
      </c>
      <c r="C84" s="11">
        <v>24.8</v>
      </c>
      <c r="D84" s="11">
        <v>5.86</v>
      </c>
      <c r="E84" s="11">
        <v>66.900000000000006</v>
      </c>
      <c r="F84" s="11">
        <v>0.68</v>
      </c>
      <c r="G84" s="11">
        <v>7.7</v>
      </c>
      <c r="H84" s="11">
        <v>0.03</v>
      </c>
      <c r="I84" s="11">
        <v>0.3</v>
      </c>
      <c r="J84" s="11">
        <v>0.03</v>
      </c>
      <c r="K84" s="11">
        <v>0.3</v>
      </c>
      <c r="L84" s="11">
        <v>8.7799999999999994</v>
      </c>
      <c r="M84" s="11">
        <v>35</v>
      </c>
      <c r="N84" s="7">
        <v>266</v>
      </c>
      <c r="O84" s="7">
        <v>0.27</v>
      </c>
      <c r="P84" s="7">
        <v>143</v>
      </c>
      <c r="Q84" s="7">
        <v>41.9</v>
      </c>
      <c r="R84" s="7">
        <f>B84/D84</f>
        <v>0.37201365187713309</v>
      </c>
      <c r="S84" s="7">
        <f>C84/E84</f>
        <v>0.37070254110612855</v>
      </c>
      <c r="T84" s="7">
        <f>B84/F84</f>
        <v>3.2058823529411766</v>
      </c>
      <c r="U84" s="7">
        <f>C84/G84</f>
        <v>3.220779220779221</v>
      </c>
      <c r="V84" s="7">
        <f>D84/B84</f>
        <v>2.6880733944954129</v>
      </c>
      <c r="W84" s="7">
        <f>E84/C84</f>
        <v>2.6975806451612905</v>
      </c>
      <c r="X84" s="7">
        <f>D84/F84</f>
        <v>8.617647058823529</v>
      </c>
      <c r="Y84" s="7">
        <f>E84/G84</f>
        <v>8.6883116883116891</v>
      </c>
      <c r="Z84" s="7">
        <f>IFERROR(B84/H84,"ERR.")</f>
        <v>72.666666666666671</v>
      </c>
      <c r="AA84" s="7">
        <f>IFERROR(C84/I84,"ERR.")</f>
        <v>82.666666666666671</v>
      </c>
      <c r="AB84" s="7">
        <f>C84*M84/100</f>
        <v>8.68</v>
      </c>
      <c r="AC84" s="7">
        <f>C84*10/(I84+E84)</f>
        <v>3.6904761904761902</v>
      </c>
      <c r="AD84" s="7">
        <f t="shared" si="70"/>
        <v>6.7634761904761902</v>
      </c>
      <c r="AE84" s="7">
        <f>(C84+I84)/G84</f>
        <v>3.2597402597402598</v>
      </c>
      <c r="AF84" s="7">
        <f>E84/(K84+I84+G84)</f>
        <v>8.0602409638554224</v>
      </c>
      <c r="AG84" s="10">
        <f>(D84+H84+J84)/(B84+F84)</f>
        <v>2.06993006993007</v>
      </c>
      <c r="AH84" s="12">
        <f>(L84*M84)/100</f>
        <v>3.0729999999999995</v>
      </c>
      <c r="AI84" s="12">
        <f xml:space="preserve"> (AF84 * L84 * M84) / 1000</f>
        <v>2.4769120481927711</v>
      </c>
      <c r="AJ84" s="11">
        <f xml:space="preserve"> (B84 + F84) / M84</f>
        <v>8.1714285714285725E-2</v>
      </c>
      <c r="AK84" s="16">
        <f>(0.1*L84 * E84)/ (100 - E84)</f>
        <v>1.7745679758308162</v>
      </c>
      <c r="AL84" s="11">
        <f t="shared" si="71"/>
        <v>122.0183486238532</v>
      </c>
      <c r="AM84" s="11">
        <f>D84*F84/B84</f>
        <v>1.8278899082568807</v>
      </c>
      <c r="AN84" s="11">
        <f>N84*D84/B84</f>
        <v>715.02752293577976</v>
      </c>
      <c r="AO84" s="11">
        <f>D84*F84*N84/B84</f>
        <v>486.2187155963303</v>
      </c>
      <c r="AP84" s="11">
        <v>4.95</v>
      </c>
      <c r="AQ84" s="11">
        <v>84.6</v>
      </c>
      <c r="AR84" s="11">
        <v>28.9</v>
      </c>
      <c r="AS84" s="11">
        <v>341</v>
      </c>
      <c r="AT84" s="11">
        <v>36.200000000000003</v>
      </c>
      <c r="AU84" s="11">
        <v>11.9</v>
      </c>
      <c r="AV84" s="11">
        <v>10.199999999999999</v>
      </c>
      <c r="AW84" s="11">
        <v>11.4</v>
      </c>
      <c r="AX84" s="11">
        <v>26.6</v>
      </c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</row>
    <row r="85" spans="1:123">
      <c r="A85" s="26">
        <v>78</v>
      </c>
      <c r="B85" s="11">
        <v>1.74</v>
      </c>
      <c r="C85" s="11">
        <v>12</v>
      </c>
      <c r="D85" s="11">
        <v>11.93</v>
      </c>
      <c r="E85" s="11">
        <v>81.900000000000006</v>
      </c>
      <c r="F85" s="11">
        <v>0.87</v>
      </c>
      <c r="G85" s="11">
        <v>6</v>
      </c>
      <c r="H85" s="11">
        <v>0</v>
      </c>
      <c r="I85" s="11">
        <v>0</v>
      </c>
      <c r="J85" s="11">
        <v>0.02</v>
      </c>
      <c r="K85" s="11">
        <v>0.1</v>
      </c>
      <c r="L85" s="11">
        <v>14.56</v>
      </c>
      <c r="M85" s="11">
        <v>16</v>
      </c>
      <c r="N85" s="7">
        <v>369</v>
      </c>
      <c r="O85" s="7">
        <v>0.34</v>
      </c>
      <c r="P85" s="7">
        <v>141</v>
      </c>
      <c r="Q85" s="7">
        <v>40.6</v>
      </c>
      <c r="R85" s="7">
        <f>B85/D85</f>
        <v>0.14585079631181894</v>
      </c>
      <c r="S85" s="7">
        <f>C85/E85</f>
        <v>0.1465201465201465</v>
      </c>
      <c r="T85" s="7">
        <f>B85/F85</f>
        <v>2</v>
      </c>
      <c r="U85" s="7">
        <f>C85/G85</f>
        <v>2</v>
      </c>
      <c r="V85" s="7">
        <f>D85/B85</f>
        <v>6.8563218390804597</v>
      </c>
      <c r="W85" s="7">
        <f>E85/C85</f>
        <v>6.8250000000000002</v>
      </c>
      <c r="X85" s="7">
        <f>D85/F85</f>
        <v>13.712643678160919</v>
      </c>
      <c r="Y85" s="7">
        <f>E85/G85</f>
        <v>13.65</v>
      </c>
      <c r="Z85" s="7" t="str">
        <f>IFERROR(B85/H85,"ERR.")</f>
        <v>ERR.</v>
      </c>
      <c r="AA85" s="7" t="str">
        <f>IFERROR(C85/I85,"ERR.")</f>
        <v>ERR.</v>
      </c>
      <c r="AB85" s="7">
        <f>C85*M85/100</f>
        <v>1.92</v>
      </c>
      <c r="AC85" s="7">
        <f>C85*10/(I85+E85)</f>
        <v>1.4652014652014651</v>
      </c>
      <c r="AD85" s="7">
        <f t="shared" si="70"/>
        <v>3.7948014652014654</v>
      </c>
      <c r="AE85" s="7">
        <f>(C85+I85)/G85</f>
        <v>2</v>
      </c>
      <c r="AF85" s="7">
        <f>E85/(K85+I85+G85)</f>
        <v>13.426229508196723</v>
      </c>
      <c r="AG85" s="10">
        <f>(D85+H85+J85)/(B85+F85)</f>
        <v>4.578544061302682</v>
      </c>
      <c r="AH85" s="12">
        <f>(L85*M85)/100</f>
        <v>2.3296000000000001</v>
      </c>
      <c r="AI85" s="12">
        <f xml:space="preserve"> (AF85 * L85 * M85) / 1000</f>
        <v>3.1277744262295086</v>
      </c>
      <c r="AJ85" s="11">
        <f xml:space="preserve"> (B85 + F85) / M85</f>
        <v>0.16312499999999999</v>
      </c>
      <c r="AK85" s="16">
        <f>(0.1*L85 * E85)/ (100 - E85)</f>
        <v>6.5881988950276273</v>
      </c>
      <c r="AL85" s="11">
        <f t="shared" si="71"/>
        <v>212.06896551724137</v>
      </c>
      <c r="AM85" s="11">
        <f>D85*F85/B85</f>
        <v>5.9649999999999999</v>
      </c>
      <c r="AN85" s="11">
        <f>N85*D85/B85</f>
        <v>2529.9827586206898</v>
      </c>
      <c r="AO85" s="11">
        <f>D85*F85*N85/B85</f>
        <v>2201.085</v>
      </c>
      <c r="AP85" s="11">
        <v>4.62</v>
      </c>
      <c r="AQ85" s="11">
        <v>87.9</v>
      </c>
      <c r="AR85" s="11">
        <v>30.5</v>
      </c>
      <c r="AS85" s="11">
        <v>347</v>
      </c>
      <c r="AT85" s="11">
        <v>38.5</v>
      </c>
      <c r="AU85" s="11">
        <v>12</v>
      </c>
      <c r="AV85" s="11">
        <v>9.1</v>
      </c>
      <c r="AW85" s="11">
        <v>9.6999999999999993</v>
      </c>
      <c r="AX85" s="11">
        <v>18.2</v>
      </c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</row>
    <row r="86" spans="1:123">
      <c r="A86" s="26">
        <v>79</v>
      </c>
      <c r="B86" s="11">
        <v>2.14</v>
      </c>
      <c r="C86" s="11">
        <v>14.1</v>
      </c>
      <c r="D86" s="11">
        <v>12.02</v>
      </c>
      <c r="E86" s="11">
        <v>79.3</v>
      </c>
      <c r="F86" s="11">
        <v>0.98</v>
      </c>
      <c r="G86" s="11">
        <v>6.5</v>
      </c>
      <c r="H86" s="11">
        <v>0</v>
      </c>
      <c r="I86" s="11">
        <v>0</v>
      </c>
      <c r="J86" s="11">
        <v>0.02</v>
      </c>
      <c r="K86" s="11">
        <v>0.1</v>
      </c>
      <c r="L86" s="11">
        <v>15.16</v>
      </c>
      <c r="M86" s="11">
        <v>25</v>
      </c>
      <c r="N86" s="7">
        <v>321</v>
      </c>
      <c r="O86" s="7">
        <v>0.32</v>
      </c>
      <c r="P86" s="7">
        <v>129</v>
      </c>
      <c r="Q86" s="7">
        <v>39.700000000000003</v>
      </c>
      <c r="R86" s="7">
        <f>B86/D86</f>
        <v>0.17803660565723795</v>
      </c>
      <c r="S86" s="7">
        <f>C86/E86</f>
        <v>0.17780580075662042</v>
      </c>
      <c r="T86" s="7">
        <f>B86/F86</f>
        <v>2.1836734693877551</v>
      </c>
      <c r="U86" s="7">
        <f>C86/G86</f>
        <v>2.1692307692307691</v>
      </c>
      <c r="V86" s="7">
        <f>D86/B86</f>
        <v>5.6168224299065415</v>
      </c>
      <c r="W86" s="7">
        <f>E86/C86</f>
        <v>5.624113475177305</v>
      </c>
      <c r="X86" s="7">
        <f>D86/F86</f>
        <v>12.26530612244898</v>
      </c>
      <c r="Y86" s="7">
        <f>E86/G86</f>
        <v>12.2</v>
      </c>
      <c r="Z86" s="7" t="str">
        <f>IFERROR(B86/H86,"ERR.")</f>
        <v>ERR.</v>
      </c>
      <c r="AA86" s="7" t="str">
        <f>IFERROR(C86/I86,"ERR.")</f>
        <v>ERR.</v>
      </c>
      <c r="AB86" s="7">
        <f>C86*M86/100</f>
        <v>3.5249999999999999</v>
      </c>
      <c r="AC86" s="7">
        <f>C86*10/(I86+E86)</f>
        <v>1.7780580075662042</v>
      </c>
      <c r="AD86" s="7">
        <f t="shared" si="70"/>
        <v>5.5680580075662043</v>
      </c>
      <c r="AE86" s="7">
        <f>(C86+I86)/G86</f>
        <v>2.1692307692307691</v>
      </c>
      <c r="AF86" s="7">
        <f>E86/(K86+I86+G86)</f>
        <v>12.015151515151516</v>
      </c>
      <c r="AG86" s="10">
        <f>(D86+H86+J86)/(B86+F86)</f>
        <v>3.8589743589743586</v>
      </c>
      <c r="AH86" s="12">
        <f>(L86*M86)/100</f>
        <v>3.79</v>
      </c>
      <c r="AI86" s="12">
        <f xml:space="preserve"> (AF86 * L86 * M86) / 1000</f>
        <v>4.553742424242424</v>
      </c>
      <c r="AJ86" s="11">
        <f xml:space="preserve"> (B86 + F86) / M86</f>
        <v>0.12480000000000001</v>
      </c>
      <c r="AK86" s="16">
        <f>(0.1*L86 * E86)/ (100 - E86)</f>
        <v>5.8076714975845407</v>
      </c>
      <c r="AL86" s="11">
        <f t="shared" si="71"/>
        <v>150</v>
      </c>
      <c r="AM86" s="11">
        <f>D86*F86/B86</f>
        <v>5.5044859813084104</v>
      </c>
      <c r="AN86" s="11">
        <f>N86*D86/B86</f>
        <v>1803</v>
      </c>
      <c r="AO86" s="11">
        <f>D86*F86*N86/B86</f>
        <v>1766.9399999999996</v>
      </c>
      <c r="AP86" s="11">
        <v>4.78</v>
      </c>
      <c r="AQ86" s="11">
        <v>83.1</v>
      </c>
      <c r="AR86" s="11">
        <v>27</v>
      </c>
      <c r="AS86" s="11">
        <v>325</v>
      </c>
      <c r="AT86" s="11">
        <v>39.1</v>
      </c>
      <c r="AU86" s="11">
        <v>12.9</v>
      </c>
      <c r="AV86" s="11">
        <v>10.1</v>
      </c>
      <c r="AW86" s="11">
        <v>11.5</v>
      </c>
      <c r="AX86" s="11">
        <v>25.3</v>
      </c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</row>
    <row r="87" spans="1:123">
      <c r="A87" s="26">
        <v>80</v>
      </c>
      <c r="B87" s="11">
        <v>2.61</v>
      </c>
      <c r="C87" s="11">
        <v>29.7</v>
      </c>
      <c r="D87" s="11">
        <v>5.47</v>
      </c>
      <c r="E87" s="11">
        <v>62</v>
      </c>
      <c r="F87" s="11">
        <v>0.63</v>
      </c>
      <c r="G87" s="11">
        <v>7.2</v>
      </c>
      <c r="H87" s="11">
        <v>0.04</v>
      </c>
      <c r="I87" s="11">
        <v>0.5</v>
      </c>
      <c r="J87" s="11">
        <v>0.05</v>
      </c>
      <c r="K87" s="11">
        <v>0.6</v>
      </c>
      <c r="L87" s="11">
        <v>8.8000000000000007</v>
      </c>
      <c r="M87" s="11">
        <v>30</v>
      </c>
      <c r="N87" s="7">
        <v>233</v>
      </c>
      <c r="O87" s="7">
        <v>0.27</v>
      </c>
      <c r="P87" s="7">
        <v>136</v>
      </c>
      <c r="Q87" s="7">
        <v>42.7</v>
      </c>
      <c r="R87" s="7">
        <f>B87/D87</f>
        <v>0.47714808043875684</v>
      </c>
      <c r="S87" s="7">
        <f>C87/E87</f>
        <v>0.4790322580645161</v>
      </c>
      <c r="T87" s="7">
        <f>B87/F87</f>
        <v>4.1428571428571423</v>
      </c>
      <c r="U87" s="7">
        <f>C87/G87</f>
        <v>4.125</v>
      </c>
      <c r="V87" s="7">
        <f>D87/B87</f>
        <v>2.0957854406130267</v>
      </c>
      <c r="W87" s="7">
        <f>E87/C87</f>
        <v>2.0875420875420878</v>
      </c>
      <c r="X87" s="7">
        <f>D87/F87</f>
        <v>8.6825396825396819</v>
      </c>
      <c r="Y87" s="7">
        <f>E87/G87</f>
        <v>8.6111111111111107</v>
      </c>
      <c r="Z87" s="7">
        <f>IFERROR(B87/H87,"ERR.")</f>
        <v>65.25</v>
      </c>
      <c r="AA87" s="7">
        <f>IFERROR(C87/I87,"ERR.")</f>
        <v>59.4</v>
      </c>
      <c r="AB87" s="7">
        <f>C87*M87/100</f>
        <v>8.91</v>
      </c>
      <c r="AC87" s="7">
        <f>C87*10/(I87+E87)</f>
        <v>4.7519999999999998</v>
      </c>
      <c r="AD87" s="7">
        <f t="shared" si="70"/>
        <v>7.3919999999999995</v>
      </c>
      <c r="AE87" s="7">
        <f>(C87+I87)/G87</f>
        <v>4.1944444444444446</v>
      </c>
      <c r="AF87" s="7">
        <f>E87/(K87+I87+G87)</f>
        <v>7.4698795180722888</v>
      </c>
      <c r="AG87" s="10">
        <f>(D87+H87+J87)/(B87+F87)</f>
        <v>1.7160493827160495</v>
      </c>
      <c r="AH87" s="12">
        <f>(L87*M87)/100</f>
        <v>2.64</v>
      </c>
      <c r="AI87" s="12">
        <f xml:space="preserve"> (AF87 * L87 * M87) / 1000</f>
        <v>1.9720481927710847</v>
      </c>
      <c r="AJ87" s="11">
        <f xml:space="preserve"> (B87 + F87) / M87</f>
        <v>0.108</v>
      </c>
      <c r="AK87" s="16">
        <f>(0.1*L87 * E87)/ (100 - E87)</f>
        <v>1.4357894736842107</v>
      </c>
      <c r="AL87" s="11">
        <f t="shared" si="71"/>
        <v>89.272030651340998</v>
      </c>
      <c r="AM87" s="11">
        <f>D87*F87/B87</f>
        <v>1.3203448275862069</v>
      </c>
      <c r="AN87" s="11">
        <f>N87*D87/B87</f>
        <v>488.31800766283527</v>
      </c>
      <c r="AO87" s="11">
        <f>D87*F87*N87/B87</f>
        <v>307.6403448275862</v>
      </c>
      <c r="AP87" s="11">
        <v>4.6100000000000003</v>
      </c>
      <c r="AQ87" s="11">
        <v>92.6</v>
      </c>
      <c r="AR87" s="11">
        <v>29.5</v>
      </c>
      <c r="AS87" s="11">
        <v>319</v>
      </c>
      <c r="AT87" s="11">
        <v>45</v>
      </c>
      <c r="AU87" s="11">
        <v>41</v>
      </c>
      <c r="AV87" s="11">
        <v>11.7</v>
      </c>
      <c r="AW87" s="11">
        <v>15.4</v>
      </c>
      <c r="AX87" s="11">
        <v>39.6</v>
      </c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22" t="s">
        <v>54</v>
      </c>
      <c r="BJ87" s="11"/>
      <c r="BK87" s="11" t="s">
        <v>55</v>
      </c>
      <c r="BL87" s="11"/>
      <c r="BM87" s="11"/>
      <c r="BN87" s="11"/>
      <c r="BO87" s="11"/>
      <c r="BP87" s="20">
        <f>MEDIAN(BP8:BP81)</f>
        <v>0.16228559176672386</v>
      </c>
      <c r="BQ87" s="20">
        <f>MEDIAN(BQ8:BQ81)</f>
        <v>0.16217788230533847</v>
      </c>
      <c r="BR87" s="20">
        <f>MEDIAN(BR8:BR81)</f>
        <v>1.7053771471247199</v>
      </c>
      <c r="BS87" s="20">
        <f>MEDIAN(BS8:BS81)</f>
        <v>1.7024442966411708</v>
      </c>
      <c r="BT87" s="14">
        <f>MEDIAN(BT8:BT81)</f>
        <v>6.1621753643246766</v>
      </c>
      <c r="BU87" s="14">
        <f>MEDIAN(BU8:BU81)</f>
        <v>6.1663461538461544</v>
      </c>
      <c r="BV87" s="20">
        <f>MEDIAN(BV8:BV81)</f>
        <v>10.158135775862069</v>
      </c>
      <c r="BW87" s="20">
        <f>MEDIAN(BW8:BW81)</f>
        <v>10.158141147910525</v>
      </c>
      <c r="BX87" s="4">
        <f>MEDIAN(BX8:BX81)</f>
        <v>102.25</v>
      </c>
      <c r="BY87" s="4">
        <f>MEDIAN(BY8:BY81)</f>
        <v>91.499999999999986</v>
      </c>
      <c r="BZ87" s="4">
        <f>MEDIAN(BZ8:BZ81)</f>
        <v>3.1500000000000004</v>
      </c>
      <c r="CA87" s="20">
        <f>MEDIAN(CA8:CA81)</f>
        <v>1.6207389166449617</v>
      </c>
      <c r="CB87" s="20">
        <f>MEDIAN(CB8:CB81)</f>
        <v>4.8083523407022106</v>
      </c>
      <c r="CC87" s="22">
        <f>MEDIAN(CC8:CC81)</f>
        <v>1.7282191227006269</v>
      </c>
      <c r="CD87" s="14">
        <f>MEDIAN(CD8:CD81)</f>
        <v>9.8804016064257034</v>
      </c>
      <c r="CE87" s="14">
        <f>MEDIAN(CE8:CE81)</f>
        <v>3.8888301620859762</v>
      </c>
      <c r="CF87" s="14">
        <f>MEDIAN(CF8:CF81)</f>
        <v>2.7468000000000004</v>
      </c>
      <c r="CG87" s="14">
        <f>MEDIAN(CG8:CG81)</f>
        <v>2.8012134581430748</v>
      </c>
      <c r="CH87" s="24">
        <f>MEDIAN(CH8,CH81)</f>
        <v>0.19466666666666665</v>
      </c>
      <c r="CI87" s="14">
        <f>MEDIAN(CI8:CI81)</f>
        <v>3.6092478213175685</v>
      </c>
      <c r="CJ87" s="4">
        <f t="shared" ref="CJ87:CP87" si="80">MEDIAN(CJ8:CJ81)</f>
        <v>162.47227822580646</v>
      </c>
      <c r="CK87" s="4">
        <f t="shared" si="80"/>
        <v>6.1621753643246766</v>
      </c>
      <c r="CL87" s="4">
        <f t="shared" si="80"/>
        <v>10.158135775862069</v>
      </c>
      <c r="CM87" s="4">
        <f t="shared" si="80"/>
        <v>5.7369286568353921</v>
      </c>
      <c r="CN87" s="4">
        <f t="shared" si="80"/>
        <v>1.7053771471247199</v>
      </c>
      <c r="CO87" s="4">
        <f t="shared" si="80"/>
        <v>1540.5465838509317</v>
      </c>
      <c r="CP87" s="4">
        <f t="shared" si="80"/>
        <v>1403.5089555921052</v>
      </c>
    </row>
    <row r="88" spans="1:123">
      <c r="A88" s="26">
        <v>81</v>
      </c>
      <c r="B88" s="11">
        <v>1.7</v>
      </c>
      <c r="C88" s="11">
        <v>18.600000000000001</v>
      </c>
      <c r="D88" s="11">
        <v>6.81</v>
      </c>
      <c r="E88" s="11">
        <v>74.599999999999994</v>
      </c>
      <c r="F88" s="11">
        <v>0.53</v>
      </c>
      <c r="G88" s="11">
        <v>5.8</v>
      </c>
      <c r="H88" s="11">
        <v>0.06</v>
      </c>
      <c r="I88" s="11">
        <v>0.7</v>
      </c>
      <c r="J88" s="11">
        <v>0.03</v>
      </c>
      <c r="K88" s="11">
        <v>0.3</v>
      </c>
      <c r="L88" s="11">
        <v>9.1300000000000008</v>
      </c>
      <c r="M88" s="11">
        <v>2</v>
      </c>
      <c r="N88" s="7">
        <v>270</v>
      </c>
      <c r="O88" s="7">
        <v>0.26</v>
      </c>
      <c r="P88" s="7">
        <v>120</v>
      </c>
      <c r="Q88" s="7">
        <v>37.6</v>
      </c>
      <c r="R88" s="7">
        <f>B88/D88</f>
        <v>0.24963289280469897</v>
      </c>
      <c r="S88" s="7">
        <f>C88/E88</f>
        <v>0.24932975871313676</v>
      </c>
      <c r="T88" s="7">
        <f>B88/F88</f>
        <v>3.2075471698113205</v>
      </c>
      <c r="U88" s="7">
        <f>C88/G88</f>
        <v>3.2068965517241383</v>
      </c>
      <c r="V88" s="7">
        <f>D88/B88</f>
        <v>4.0058823529411764</v>
      </c>
      <c r="W88" s="7">
        <f>E88/C88</f>
        <v>4.0107526881720421</v>
      </c>
      <c r="X88" s="7">
        <f>D88/F88</f>
        <v>12.849056603773583</v>
      </c>
      <c r="Y88" s="7">
        <f>E88/G88</f>
        <v>12.86206896551724</v>
      </c>
      <c r="Z88" s="7">
        <f>IFERROR(B88/H88,"ERR.")</f>
        <v>28.333333333333332</v>
      </c>
      <c r="AA88" s="7">
        <f>IFERROR(C88/I88,"ERR.")</f>
        <v>26.571428571428577</v>
      </c>
      <c r="AB88" s="7">
        <f>C88*M88/100</f>
        <v>0.37200000000000005</v>
      </c>
      <c r="AC88" s="7">
        <f>C88*10/(I88+E88)</f>
        <v>2.4701195219123506</v>
      </c>
      <c r="AD88" s="7">
        <f t="shared" si="70"/>
        <v>2.6527195219123505</v>
      </c>
      <c r="AE88" s="7">
        <f>(C88+I88)/G88</f>
        <v>3.327586206896552</v>
      </c>
      <c r="AF88" s="7">
        <f>E88/(K88+I88+G88)</f>
        <v>10.970588235294118</v>
      </c>
      <c r="AG88" s="10">
        <f>(D88+H88+J88)/(B88+F88)</f>
        <v>3.0941704035874436</v>
      </c>
      <c r="AH88" s="12">
        <f>(L88*M88)/100</f>
        <v>0.18260000000000001</v>
      </c>
      <c r="AI88" s="12">
        <f xml:space="preserve"> (AF88 * L88 * M88) / 1000</f>
        <v>0.20032294117647062</v>
      </c>
      <c r="AJ88" s="11">
        <f xml:space="preserve"> (B88 + F88) / M88</f>
        <v>1.115</v>
      </c>
      <c r="AK88" s="16">
        <f>(0.1*L88 * E88)/ (100 - E88)</f>
        <v>2.6814881889763775</v>
      </c>
      <c r="AL88" s="11">
        <f t="shared" si="71"/>
        <v>158.8235294117647</v>
      </c>
      <c r="AM88" s="11">
        <f>D88*F88/B88</f>
        <v>2.1231176470588236</v>
      </c>
      <c r="AN88" s="11">
        <f>N88*D88/B88</f>
        <v>1081.5882352941176</v>
      </c>
      <c r="AO88" s="11">
        <f>D88*F88*N88/B88</f>
        <v>573.24176470588236</v>
      </c>
      <c r="AP88" s="11">
        <v>4.22</v>
      </c>
      <c r="AQ88" s="11">
        <v>89.1</v>
      </c>
      <c r="AR88" s="11">
        <v>28.4</v>
      </c>
      <c r="AS88" s="11">
        <v>319</v>
      </c>
      <c r="AT88" s="11">
        <v>41</v>
      </c>
      <c r="AU88" s="11">
        <v>12.5</v>
      </c>
      <c r="AV88" s="11">
        <v>9.6999999999999993</v>
      </c>
      <c r="AW88" s="11">
        <v>9.8000000000000007</v>
      </c>
      <c r="AX88" s="11">
        <v>21.6</v>
      </c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 t="s">
        <v>56</v>
      </c>
      <c r="BL88" s="11"/>
      <c r="BM88" s="11"/>
      <c r="BN88" s="11"/>
      <c r="BO88" s="11"/>
      <c r="BP88" s="4">
        <f>AVERAGE(BP8:BP81)</f>
        <v>0.20123490380261411</v>
      </c>
      <c r="BQ88" s="4">
        <f>AVERAGE(BQ8:BQ81)</f>
        <v>0.20136608982253046</v>
      </c>
      <c r="BR88" s="4">
        <f>AVERAGE(BR8:BR81)</f>
        <v>2.0793220351826576</v>
      </c>
      <c r="BS88" s="4">
        <f>AVERAGE(BS8:BS81)</f>
        <v>2.0816331499948051</v>
      </c>
      <c r="BT88" s="4">
        <f>AVERAGE(BT8:BT81)</f>
        <v>6.7371090781407386</v>
      </c>
      <c r="BU88" s="4">
        <f>AVERAGE(BU8:BU81)</f>
        <v>6.7350560687126046</v>
      </c>
      <c r="BV88" s="4">
        <f>AVERAGE(BV8:BV81)</f>
        <v>12.001830614567085</v>
      </c>
      <c r="BW88" s="4">
        <f>AVERAGE(BW8:BW81)</f>
        <v>11.992026850496581</v>
      </c>
      <c r="BX88" s="4">
        <f>AVERAGE(BX8:BX81)</f>
        <v>103.43753151541085</v>
      </c>
      <c r="BY88" s="4">
        <f>AVERAGE(BY8:BY81)</f>
        <v>91.432019472603216</v>
      </c>
      <c r="BZ88" s="4">
        <f>AVERAGE(BZ8:BZ81)</f>
        <v>3.6422567567567556</v>
      </c>
      <c r="CA88" s="4">
        <f>AVERAGE(CA8:CA81)</f>
        <v>1.9861865565682337</v>
      </c>
      <c r="CB88" s="4">
        <f>AVERAGE(CB8:CB81)</f>
        <v>5.0211730430547208</v>
      </c>
      <c r="CC88" s="4">
        <f>AVERAGE(CC8:CC81)</f>
        <v>2.1319139517536612</v>
      </c>
      <c r="CD88" s="4">
        <f>AVERAGE(CD8:CD81)</f>
        <v>11.294139132903352</v>
      </c>
      <c r="CE88" s="4">
        <f>AVERAGE(CE8:CE81)</f>
        <v>4.0839905927796138</v>
      </c>
      <c r="CF88" s="4">
        <f>AVERAGE(CF8:CF81)</f>
        <v>3.0349864864864866</v>
      </c>
      <c r="CG88" s="4">
        <f>AVERAGE(CG8:CG81)</f>
        <v>3.3398392505613517</v>
      </c>
      <c r="CH88" s="4">
        <f>AVERAGE(CH8:CH81)</f>
        <v>0.15030922080067316</v>
      </c>
      <c r="CI88" s="4">
        <f>AVERAGE(CI8:CI81)</f>
        <v>4.431462175029691</v>
      </c>
      <c r="CJ88" s="4"/>
      <c r="CK88" s="4"/>
      <c r="CL88" s="4"/>
      <c r="CM88" s="4"/>
      <c r="CN88" s="4"/>
      <c r="CO88" s="4"/>
      <c r="CP88" s="4"/>
    </row>
    <row r="89" spans="1:123">
      <c r="A89" s="26">
        <v>82</v>
      </c>
      <c r="B89" s="11">
        <v>2.04</v>
      </c>
      <c r="C89" s="11">
        <v>18.3</v>
      </c>
      <c r="D89" s="11">
        <v>7.94</v>
      </c>
      <c r="E89" s="11">
        <v>71</v>
      </c>
      <c r="F89" s="11">
        <v>0.98</v>
      </c>
      <c r="G89" s="11">
        <v>8.8000000000000007</v>
      </c>
      <c r="H89" s="11">
        <v>0.18</v>
      </c>
      <c r="I89" s="11">
        <v>1.6</v>
      </c>
      <c r="J89" s="11">
        <v>0.03</v>
      </c>
      <c r="K89" s="11">
        <v>0.3</v>
      </c>
      <c r="L89" s="11">
        <v>11.17</v>
      </c>
      <c r="M89" s="11">
        <v>29</v>
      </c>
      <c r="N89" s="7">
        <v>248</v>
      </c>
      <c r="O89" s="7">
        <v>0.26</v>
      </c>
      <c r="P89" s="7">
        <v>130</v>
      </c>
      <c r="Q89" s="7">
        <v>39.700000000000003</v>
      </c>
      <c r="R89" s="7">
        <f>B89/D89</f>
        <v>0.25692695214105793</v>
      </c>
      <c r="S89" s="7">
        <f>C89/E89</f>
        <v>0.25774647887323943</v>
      </c>
      <c r="T89" s="7">
        <f>B89/F89</f>
        <v>2.0816326530612246</v>
      </c>
      <c r="U89" s="7">
        <f>C89/G89</f>
        <v>2.0795454545454546</v>
      </c>
      <c r="V89" s="7">
        <f>D89/B89</f>
        <v>3.892156862745098</v>
      </c>
      <c r="W89" s="7">
        <f>E89/C89</f>
        <v>3.8797814207650272</v>
      </c>
      <c r="X89" s="7">
        <f>D89/F89</f>
        <v>8.1020408163265305</v>
      </c>
      <c r="Y89" s="7">
        <f>E89/G89</f>
        <v>8.0681818181818183</v>
      </c>
      <c r="Z89" s="7">
        <f>IFERROR(B89/H89,"ERR.")</f>
        <v>11.333333333333334</v>
      </c>
      <c r="AA89" s="7">
        <f>IFERROR(C89/I89,"ERR.")</f>
        <v>11.4375</v>
      </c>
      <c r="AB89" s="7">
        <f>C89*M89/100</f>
        <v>5.3070000000000004</v>
      </c>
      <c r="AC89" s="7">
        <f>C89*10/(I89+E89)</f>
        <v>2.5206611570247937</v>
      </c>
      <c r="AD89" s="7">
        <f t="shared" si="70"/>
        <v>5.7599611570247937</v>
      </c>
      <c r="AE89" s="7">
        <f>(C89+I89)/G89</f>
        <v>2.2613636363636362</v>
      </c>
      <c r="AF89" s="7">
        <f>E89/(K89+I89+G89)</f>
        <v>6.6355140186915884</v>
      </c>
      <c r="AG89" s="10">
        <f>(D89+H89+J89)/(B89+F89)</f>
        <v>2.6986754966887418</v>
      </c>
      <c r="AH89" s="12">
        <f>(L89*M89)/100</f>
        <v>3.2393000000000001</v>
      </c>
      <c r="AI89" s="12">
        <f xml:space="preserve"> (AF89 * L89 * M89) / 1000</f>
        <v>2.1494420560747662</v>
      </c>
      <c r="AJ89" s="11">
        <f xml:space="preserve"> (B89 + F89) / M89</f>
        <v>0.10413793103448275</v>
      </c>
      <c r="AK89" s="16">
        <f>(0.1*L89 * E89)/ (100 - E89)</f>
        <v>2.7347241379310345</v>
      </c>
      <c r="AL89" s="11">
        <f t="shared" si="71"/>
        <v>121.56862745098039</v>
      </c>
      <c r="AM89" s="11">
        <f>D89*F89/B89</f>
        <v>3.8143137254901962</v>
      </c>
      <c r="AN89" s="11">
        <f>N89*D89/B89</f>
        <v>965.25490196078431</v>
      </c>
      <c r="AO89" s="11">
        <f>D89*F89*N89/B89</f>
        <v>945.94980392156856</v>
      </c>
      <c r="AP89" s="11">
        <v>4.42</v>
      </c>
      <c r="AQ89" s="11">
        <v>89.8</v>
      </c>
      <c r="AR89" s="11">
        <v>29.4</v>
      </c>
      <c r="AS89" s="11">
        <v>327</v>
      </c>
      <c r="AT89" s="11">
        <v>42.5</v>
      </c>
      <c r="AU89" s="11">
        <v>12.9</v>
      </c>
      <c r="AV89" s="11">
        <v>10.5</v>
      </c>
      <c r="AW89" s="11">
        <v>11.4</v>
      </c>
      <c r="AX89" s="11">
        <v>29.4</v>
      </c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 t="s">
        <v>57</v>
      </c>
      <c r="BL89" s="11"/>
      <c r="BM89" s="11"/>
      <c r="BN89" s="11"/>
      <c r="BO89" s="11"/>
      <c r="BP89" s="4">
        <f>_xlfn.STDEV.S(BP8:BP81)</f>
        <v>0.13786506444938879</v>
      </c>
      <c r="BQ89" s="4">
        <f>_xlfn.STDEV.S(BQ8:BQ81)</f>
        <v>0.1380518472050361</v>
      </c>
      <c r="BR89" s="4">
        <f>_xlfn.STDEV.S(BR8:BR81)</f>
        <v>1.3673241908502505</v>
      </c>
      <c r="BS89" s="4">
        <f>_xlfn.STDEV.S(BS8:BS81)</f>
        <v>1.37652948512641</v>
      </c>
      <c r="BT89" s="4">
        <f>_xlfn.STDEV.S(BT8:BT81)</f>
        <v>3.4707462057581218</v>
      </c>
      <c r="BU89" s="4">
        <f>_xlfn.STDEV.S(BU8:BU81)</f>
        <v>3.4769471073485216</v>
      </c>
      <c r="BV89" s="4">
        <f>_xlfn.STDEV.S(BV8:BV81)</f>
        <v>9.6249336545168767</v>
      </c>
      <c r="BW89" s="4">
        <f>_xlfn.STDEV.S(BW8:BW81)</f>
        <v>9.6083468455915728</v>
      </c>
      <c r="BX89" s="4">
        <f>_xlfn.STDEV.S(BX8:BX81)</f>
        <v>85.01867273214728</v>
      </c>
      <c r="BY89" s="4">
        <f>_xlfn.STDEV.S(BY8:BY81)</f>
        <v>76.019436066892808</v>
      </c>
      <c r="BZ89" s="4">
        <f>_xlfn.STDEV.S(BZ8:BZ81)</f>
        <v>2.6943543616836281</v>
      </c>
      <c r="CA89" s="4">
        <f>_xlfn.STDEV.S(CA8:CA81)</f>
        <v>1.3089359681453312</v>
      </c>
      <c r="CB89" s="4">
        <f>_xlfn.STDEV.S(CB8:CB81)</f>
        <v>2.057562564053165</v>
      </c>
      <c r="CC89" s="4">
        <f>_xlfn.STDEV.S(CC8:CC81)</f>
        <v>1.4348023869533495</v>
      </c>
      <c r="CD89" s="4">
        <f>_xlfn.STDEV.S(CD8:CD81)</f>
        <v>9.0419303332746299</v>
      </c>
      <c r="CE89" s="4">
        <f>_xlfn.STDEV.S(CE8:CE81)</f>
        <v>1.9596802904542521</v>
      </c>
      <c r="CF89" s="4">
        <f>_xlfn.STDEV.S(CF8:CF81)</f>
        <v>1.9944838538771186</v>
      </c>
      <c r="CG89" s="4">
        <f>_xlfn.STDEV.S(CG8:CG81)</f>
        <v>2.7951644797904058</v>
      </c>
      <c r="CH89" s="4">
        <f>_xlfn.STDEV.S(CH8:CH81)</f>
        <v>0.13796173398770337</v>
      </c>
      <c r="CI89" s="4">
        <f>_xlfn.STDEV.S(CI8:CI81)</f>
        <v>3.7670530943117124</v>
      </c>
      <c r="CJ89" s="4"/>
      <c r="CK89" s="4"/>
      <c r="CL89" s="4"/>
      <c r="CM89" s="4"/>
      <c r="CN89" s="4"/>
      <c r="CO89" s="4"/>
      <c r="CP89" s="4"/>
    </row>
    <row r="90" spans="1:123">
      <c r="A90" s="26">
        <v>83</v>
      </c>
      <c r="B90" s="11">
        <v>2.4</v>
      </c>
      <c r="C90" s="11">
        <v>25.5</v>
      </c>
      <c r="D90" s="11">
        <v>5.89</v>
      </c>
      <c r="E90" s="11">
        <v>62.6</v>
      </c>
      <c r="F90" s="11">
        <v>0.88</v>
      </c>
      <c r="G90" s="11">
        <v>9.4</v>
      </c>
      <c r="H90" s="11">
        <v>0.19</v>
      </c>
      <c r="I90" s="11">
        <v>2</v>
      </c>
      <c r="J90" s="11">
        <v>0.05</v>
      </c>
      <c r="K90" s="11">
        <v>0.5</v>
      </c>
      <c r="L90" s="11">
        <v>9.41</v>
      </c>
      <c r="M90" s="11">
        <v>16</v>
      </c>
      <c r="N90" s="7">
        <v>351</v>
      </c>
      <c r="O90" s="7">
        <v>0.36</v>
      </c>
      <c r="P90" s="7">
        <v>150</v>
      </c>
      <c r="Q90" s="7">
        <v>45.4</v>
      </c>
      <c r="R90" s="7">
        <f>B90/D90</f>
        <v>0.40747028862478779</v>
      </c>
      <c r="S90" s="7">
        <f>C90/E90</f>
        <v>0.40734824281150162</v>
      </c>
      <c r="T90" s="7">
        <f>B90/F90</f>
        <v>2.7272727272727271</v>
      </c>
      <c r="U90" s="7">
        <f>C90/G90</f>
        <v>2.7127659574468086</v>
      </c>
      <c r="V90" s="7">
        <f>D90/B90</f>
        <v>2.4541666666666666</v>
      </c>
      <c r="W90" s="7">
        <f>E90/C90</f>
        <v>2.4549019607843139</v>
      </c>
      <c r="X90" s="7">
        <f>D90/F90</f>
        <v>6.6931818181818175</v>
      </c>
      <c r="Y90" s="7">
        <f>E90/G90</f>
        <v>6.6595744680851059</v>
      </c>
      <c r="Z90" s="7">
        <f>IFERROR(B90/H90,"ERR.")</f>
        <v>12.631578947368421</v>
      </c>
      <c r="AA90" s="7">
        <f>IFERROR(C90/I90,"ERR.")</f>
        <v>12.75</v>
      </c>
      <c r="AB90" s="7">
        <f>C90*M90/100</f>
        <v>4.08</v>
      </c>
      <c r="AC90" s="7">
        <f>C90*10/(I90+E90)</f>
        <v>3.9473684210526319</v>
      </c>
      <c r="AD90" s="7">
        <f t="shared" si="70"/>
        <v>5.4529684210526321</v>
      </c>
      <c r="AE90" s="7">
        <f>(C90+I90)/G90</f>
        <v>2.9255319148936167</v>
      </c>
      <c r="AF90" s="7">
        <f>E90/(K90+I90+G90)</f>
        <v>5.2605042016806722</v>
      </c>
      <c r="AG90" s="10">
        <f>(D90+H90+J90)/(B90+F90)</f>
        <v>1.8689024390243902</v>
      </c>
      <c r="AH90" s="12">
        <f>(L90*M90)/100</f>
        <v>1.5056</v>
      </c>
      <c r="AI90" s="12">
        <f xml:space="preserve"> (AF90 * L90 * M90) / 1000</f>
        <v>0.79202151260504206</v>
      </c>
      <c r="AJ90" s="11">
        <f xml:space="preserve"> (B90 + F90) / M90</f>
        <v>0.20499999999999999</v>
      </c>
      <c r="AK90" s="16">
        <f>(0.1*L90 * E90)/ (100 - E90)</f>
        <v>1.5750427807486633</v>
      </c>
      <c r="AL90" s="11">
        <f t="shared" si="71"/>
        <v>146.25</v>
      </c>
      <c r="AM90" s="11">
        <f>D90*F90/B90</f>
        <v>2.1596666666666664</v>
      </c>
      <c r="AN90" s="11">
        <f>N90*D90/B90</f>
        <v>861.41250000000002</v>
      </c>
      <c r="AO90" s="11">
        <f>D90*F90*N90/B90</f>
        <v>758.04300000000001</v>
      </c>
      <c r="AP90" s="11">
        <v>5.07</v>
      </c>
      <c r="AQ90" s="11">
        <v>89.5</v>
      </c>
      <c r="AR90" s="11">
        <v>29.6</v>
      </c>
      <c r="AS90" s="11">
        <v>330</v>
      </c>
      <c r="AT90" s="11">
        <v>47.8</v>
      </c>
      <c r="AU90" s="11">
        <v>14.6</v>
      </c>
      <c r="AV90" s="11">
        <v>10.3</v>
      </c>
      <c r="AW90" s="11">
        <v>12.1</v>
      </c>
      <c r="AX90" s="11">
        <v>27.3</v>
      </c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 t="s">
        <v>58</v>
      </c>
      <c r="BL90" s="11"/>
      <c r="BM90" s="11"/>
      <c r="BN90" s="11"/>
      <c r="BO90" s="11"/>
      <c r="BP90" s="4">
        <f>_xlfn.QUARTILE.INC(BP8:BP81,1)</f>
        <v>0.11683992886959044</v>
      </c>
      <c r="BQ90" s="4">
        <f>_xlfn.QUARTILE.INC(BQ8:BQ81,1)</f>
        <v>0.11688766427561652</v>
      </c>
      <c r="BR90" s="4">
        <f>_xlfn.QUARTILE.INC(BR8:BR81,1)</f>
        <v>1.3454820130299312</v>
      </c>
      <c r="BS90" s="4">
        <f>_xlfn.QUARTILE.INC(BS8:BS81,1)</f>
        <v>1.3444243520192884</v>
      </c>
      <c r="BT90" s="4">
        <f>_xlfn.QUARTILE.INC(BT8:BT81,1)</f>
        <v>4.2884296091317884</v>
      </c>
      <c r="BU90" s="4">
        <f>_xlfn.QUARTILE.INC(BU8:BU81,1)</f>
        <v>4.2924631486841225</v>
      </c>
      <c r="BV90" s="4">
        <f>_xlfn.QUARTILE.INC(BV8:BV81,1)</f>
        <v>8.3035616115605126</v>
      </c>
      <c r="BW90" s="4">
        <f>_xlfn.QUARTILE.INC(BW8:BW81,1)</f>
        <v>8.3146067415730336</v>
      </c>
      <c r="BX90" s="4">
        <f>_xlfn.QUARTILE.INC(BX8:BX81,1)</f>
        <v>16.609210526315788</v>
      </c>
      <c r="BY90" s="4">
        <f>_xlfn.QUARTILE.INC(BY8:BY81,1)</f>
        <v>16.705528846153847</v>
      </c>
      <c r="BZ90" s="4">
        <f>_xlfn.QUARTILE.INC(BZ8:BZ81,1)</f>
        <v>1.4674999999999998</v>
      </c>
      <c r="CA90" s="4">
        <f>_xlfn.QUARTILE.INC(CA8:CA81,1)</f>
        <v>1.1688766427561652</v>
      </c>
      <c r="CB90" s="4">
        <f>_xlfn.QUARTILE.INC(CB8:CB81,1)</f>
        <v>3.3507681034482757</v>
      </c>
      <c r="CC90" s="4">
        <f>_xlfn.QUARTILE.INC(CC8:CC81,1)</f>
        <v>1.3444243520192884</v>
      </c>
      <c r="CD90" s="4">
        <f>_xlfn.QUARTILE.INC(CD8:CD81,1)</f>
        <v>7.9971345858442637</v>
      </c>
      <c r="CE90" s="4">
        <f>_xlfn.QUARTILE.INC(CE8:CE81,1)</f>
        <v>3.0394833609119321</v>
      </c>
      <c r="CF90" s="4">
        <f>_xlfn.QUARTILE.INC(CF8:CF81,1)</f>
        <v>1.6938499999999999</v>
      </c>
      <c r="CG90" s="4">
        <f>_xlfn.QUARTILE.INC(CG8:CG81,1)</f>
        <v>1.4155234112539656</v>
      </c>
      <c r="CH90" s="4">
        <f>_xlfn.QUARTILE.INC(CH8:CH81,1)</f>
        <v>6.6753124999999996E-2</v>
      </c>
      <c r="CI90" s="4">
        <f>_xlfn.QUARTILE.INC(CI8:CI81,1)</f>
        <v>2.3244820421081598</v>
      </c>
      <c r="CJ90" s="4">
        <f t="shared" ref="CJ90:CP90" si="81">_xlfn.QUARTILE.INC(CJ8:CJ81,1)</f>
        <v>135.16934557979334</v>
      </c>
      <c r="CK90" s="4">
        <f t="shared" si="81"/>
        <v>4.2884296091317884</v>
      </c>
      <c r="CL90" s="4">
        <f t="shared" si="81"/>
        <v>8.3035616115605126</v>
      </c>
      <c r="CM90" s="4">
        <f t="shared" si="81"/>
        <v>3.5297124236522968</v>
      </c>
      <c r="CN90" s="4">
        <f t="shared" si="81"/>
        <v>1.3454820130299312</v>
      </c>
      <c r="CO90" s="4">
        <f t="shared" si="81"/>
        <v>1084.5337362991618</v>
      </c>
      <c r="CP90" s="4">
        <f t="shared" si="81"/>
        <v>718.42707317073166</v>
      </c>
    </row>
    <row r="91" spans="1:123">
      <c r="A91" s="26">
        <v>84</v>
      </c>
      <c r="B91" s="11">
        <v>3.53</v>
      </c>
      <c r="C91" s="11">
        <v>52.5</v>
      </c>
      <c r="D91" s="11">
        <v>2.56</v>
      </c>
      <c r="E91" s="11">
        <v>38.1</v>
      </c>
      <c r="F91" s="11">
        <v>0.42</v>
      </c>
      <c r="G91" s="11">
        <v>6.2</v>
      </c>
      <c r="H91" s="11">
        <v>0.19</v>
      </c>
      <c r="I91" s="11">
        <v>2.8</v>
      </c>
      <c r="J91" s="11">
        <v>0.03</v>
      </c>
      <c r="K91" s="11">
        <v>0.4</v>
      </c>
      <c r="L91" s="11">
        <v>6.73</v>
      </c>
      <c r="M91" s="11">
        <v>26</v>
      </c>
      <c r="N91" s="7">
        <v>280</v>
      </c>
      <c r="O91" s="7">
        <v>0.3</v>
      </c>
      <c r="P91" s="7">
        <v>144</v>
      </c>
      <c r="Q91" s="7">
        <v>44.2</v>
      </c>
      <c r="R91" s="7">
        <f>B91/D91</f>
        <v>1.37890625</v>
      </c>
      <c r="S91" s="7">
        <f>C91/E91</f>
        <v>1.3779527559055118</v>
      </c>
      <c r="T91" s="7">
        <f>B91/F91</f>
        <v>8.4047619047619051</v>
      </c>
      <c r="U91" s="7">
        <f>C91/G91</f>
        <v>8.4677419354838701</v>
      </c>
      <c r="V91" s="7">
        <f>D91/B91</f>
        <v>0.72521246458923516</v>
      </c>
      <c r="W91" s="7">
        <f>E91/C91</f>
        <v>0.72571428571428576</v>
      </c>
      <c r="X91" s="7">
        <f>D91/F91</f>
        <v>6.0952380952380958</v>
      </c>
      <c r="Y91" s="7">
        <f>E91/G91</f>
        <v>6.145161290322581</v>
      </c>
      <c r="Z91" s="7">
        <f>IFERROR(B91/H91,"ERR.")</f>
        <v>18.578947368421051</v>
      </c>
      <c r="AA91" s="7">
        <f>IFERROR(C91/I91,"ERR.")</f>
        <v>18.75</v>
      </c>
      <c r="AB91" s="7">
        <f>C91*M91/100</f>
        <v>13.65</v>
      </c>
      <c r="AC91" s="7">
        <f>C91*10/(I91+E91)</f>
        <v>12.836185819070906</v>
      </c>
      <c r="AD91" s="7">
        <f t="shared" si="70"/>
        <v>14.585985819070906</v>
      </c>
      <c r="AE91" s="7">
        <f>(C91+I91)/G91</f>
        <v>8.9193548387096762</v>
      </c>
      <c r="AF91" s="7">
        <f>E91/(K91+I91+G91)</f>
        <v>4.0531914893617023</v>
      </c>
      <c r="AG91" s="10">
        <f>(D91+H91+J91)/(B91+F91)</f>
        <v>0.70379746835443036</v>
      </c>
      <c r="AH91" s="12">
        <f>(L91*M91)/100</f>
        <v>1.7498000000000002</v>
      </c>
      <c r="AI91" s="12">
        <f xml:space="preserve"> (AF91 * L91 * M91) / 1000</f>
        <v>0.70922744680851069</v>
      </c>
      <c r="AJ91" s="11">
        <f xml:space="preserve"> (B91 + F91) / M91</f>
        <v>0.15192307692307691</v>
      </c>
      <c r="AK91" s="16">
        <f>(0.1*L91 * E91)/ (100 - E91)</f>
        <v>0.41423747980613895</v>
      </c>
      <c r="AL91" s="11">
        <f t="shared" si="71"/>
        <v>79.320113314447596</v>
      </c>
      <c r="AM91" s="11">
        <f>D91*F91/B91</f>
        <v>0.30458923512747876</v>
      </c>
      <c r="AN91" s="11">
        <f>N91*D91/B91</f>
        <v>203.05949008498587</v>
      </c>
      <c r="AO91" s="11">
        <f>D91*F91*N91/B91</f>
        <v>85.284985835694044</v>
      </c>
      <c r="AP91" s="11">
        <v>5.27</v>
      </c>
      <c r="AQ91" s="11">
        <v>83.9</v>
      </c>
      <c r="AR91" s="11">
        <v>27.3</v>
      </c>
      <c r="AS91" s="11">
        <v>326</v>
      </c>
      <c r="AT91" s="11">
        <v>42.7</v>
      </c>
      <c r="AU91" s="11">
        <v>13.9</v>
      </c>
      <c r="AV91" s="11">
        <v>10.6</v>
      </c>
      <c r="AW91" s="11">
        <v>11.7</v>
      </c>
      <c r="AX91" s="11">
        <v>30.3</v>
      </c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 t="s">
        <v>59</v>
      </c>
      <c r="BL91" s="11"/>
      <c r="BM91" s="11"/>
      <c r="BN91" s="11"/>
      <c r="BO91" s="11"/>
      <c r="BP91" s="4">
        <f>_xlfn.QUARTILE.INC(BP8:BP81,3)</f>
        <v>0.23324373753048105</v>
      </c>
      <c r="BQ91" s="4">
        <f>_xlfn.QUARTILE.INC(BQ8:BQ81,3)</f>
        <v>0.23302925890934778</v>
      </c>
      <c r="BR91" s="4">
        <f>_xlfn.QUARTILE.INC(BR8:BR81,3)</f>
        <v>2.4308044224170797</v>
      </c>
      <c r="BS91" s="4">
        <f>_xlfn.QUARTILE.INC(BS8:BS81,3)</f>
        <v>2.4306885125184099</v>
      </c>
      <c r="BT91" s="4">
        <f>_xlfn.QUARTILE.INC(BT8:BT81,3)</f>
        <v>8.560147058823528</v>
      </c>
      <c r="BU91" s="4">
        <f>_xlfn.QUARTILE.INC(BU8:BU81,3)</f>
        <v>8.5561079545454533</v>
      </c>
      <c r="BV91" s="4">
        <f>_xlfn.QUARTILE.INC(BV8:BV81,3)</f>
        <v>12.376275510204083</v>
      </c>
      <c r="BW91" s="4">
        <f>_xlfn.QUARTILE.INC(BW8:BW81,3)</f>
        <v>12.301528073916133</v>
      </c>
      <c r="BX91" s="4">
        <f>_xlfn.QUARTILE.INC(BX8:BX81,3)</f>
        <v>170.25</v>
      </c>
      <c r="BY91" s="4">
        <f>_xlfn.QUARTILE.INC(BY8:BY81,3)</f>
        <v>138.5</v>
      </c>
      <c r="BZ91" s="4">
        <f>_xlfn.QUARTILE.INC(BZ8:BZ81,3)</f>
        <v>4.7275</v>
      </c>
      <c r="CA91" s="4">
        <f>_xlfn.QUARTILE.INC(CA8:CA81,3)</f>
        <v>2.3302925890934776</v>
      </c>
      <c r="CB91" s="4">
        <f>_xlfn.QUARTILE.INC(CB8:CB81,3)</f>
        <v>6.1648678967827726</v>
      </c>
      <c r="CC91" s="4">
        <f>_xlfn.QUARTILE.INC(CC8:CC81,3)</f>
        <v>2.5171715222843916</v>
      </c>
      <c r="CD91" s="4">
        <f>_xlfn.QUARTILE.INC(CD8:CD81,3)</f>
        <v>11.845145920190589</v>
      </c>
      <c r="CE91" s="4">
        <f>_xlfn.QUARTILE.INC(CE8:CE81,3)</f>
        <v>4.6521759645177019</v>
      </c>
      <c r="CF91" s="4">
        <f>_xlfn.QUARTILE.INC(CF8:CF81,3)</f>
        <v>4.2489999999999997</v>
      </c>
      <c r="CG91" s="4">
        <f>_xlfn.QUARTILE.INC(CG8:CG81,3)</f>
        <v>4.1486595505617982</v>
      </c>
      <c r="CH91" s="4">
        <f>_xlfn.QUARTILE.INC(CH8:CH81,3)</f>
        <v>0.18713235294117647</v>
      </c>
      <c r="CI91" s="4">
        <f>_xlfn.QUARTILE.INC(CI8:CI81,3)</f>
        <v>5.8150810533515722</v>
      </c>
      <c r="CJ91" s="4">
        <f t="shared" ref="CJ91:CP91" si="82">_xlfn.QUARTILE.INC(CJ8:CJ81,3)</f>
        <v>211.37152777777777</v>
      </c>
      <c r="CK91" s="4">
        <f t="shared" si="82"/>
        <v>8.560147058823528</v>
      </c>
      <c r="CL91" s="4">
        <f t="shared" si="82"/>
        <v>12.376275510204083</v>
      </c>
      <c r="CM91" s="4">
        <f t="shared" si="82"/>
        <v>7.83412213740458</v>
      </c>
      <c r="CN91" s="4">
        <f t="shared" si="82"/>
        <v>2.4308044224170797</v>
      </c>
      <c r="CO91" s="4">
        <f t="shared" si="82"/>
        <v>2146.2752464788728</v>
      </c>
      <c r="CP91" s="4">
        <f t="shared" si="82"/>
        <v>1889.9889580152671</v>
      </c>
    </row>
    <row r="92" spans="1:123">
      <c r="A92" s="26">
        <v>85</v>
      </c>
      <c r="B92" s="11">
        <v>1.96</v>
      </c>
      <c r="C92" s="11">
        <v>17.399999999999999</v>
      </c>
      <c r="D92" s="11">
        <v>8.26</v>
      </c>
      <c r="E92" s="11">
        <v>73.400000000000006</v>
      </c>
      <c r="F92" s="11">
        <v>0.95</v>
      </c>
      <c r="G92" s="11">
        <v>8.4</v>
      </c>
      <c r="H92" s="11">
        <v>0.02</v>
      </c>
      <c r="I92" s="11">
        <v>0.2</v>
      </c>
      <c r="J92" s="11">
        <v>0.03</v>
      </c>
      <c r="K92" s="11">
        <v>0.3</v>
      </c>
      <c r="L92" s="11">
        <v>11.25</v>
      </c>
      <c r="M92" s="11">
        <v>21</v>
      </c>
      <c r="N92" s="7">
        <v>286</v>
      </c>
      <c r="O92" s="7">
        <v>0.32</v>
      </c>
      <c r="P92" s="7">
        <v>128</v>
      </c>
      <c r="Q92" s="7">
        <v>36.700000000000003</v>
      </c>
      <c r="R92" s="7">
        <f>B92/D92</f>
        <v>0.23728813559322035</v>
      </c>
      <c r="S92" s="7">
        <f>C92/E92</f>
        <v>0.23705722070844684</v>
      </c>
      <c r="T92" s="7">
        <f>B92/F92</f>
        <v>2.0631578947368423</v>
      </c>
      <c r="U92" s="7">
        <f>C92/G92</f>
        <v>2.0714285714285712</v>
      </c>
      <c r="V92" s="7">
        <f>D92/B92</f>
        <v>4.2142857142857144</v>
      </c>
      <c r="W92" s="7">
        <f>E92/C92</f>
        <v>4.2183908045977017</v>
      </c>
      <c r="X92" s="7">
        <f>D92/F92</f>
        <v>8.6947368421052627</v>
      </c>
      <c r="Y92" s="7">
        <f>E92/G92</f>
        <v>8.738095238095239</v>
      </c>
      <c r="Z92" s="7">
        <f>IFERROR(B92/H92,"ERR.")</f>
        <v>98</v>
      </c>
      <c r="AA92" s="7">
        <f>IFERROR(C92/I92,"ERR.")</f>
        <v>86.999999999999986</v>
      </c>
      <c r="AB92" s="7">
        <f>C92*M92/100</f>
        <v>3.6539999999999999</v>
      </c>
      <c r="AC92" s="7">
        <f>C92*10/(I92+E92)</f>
        <v>2.3641304347826084</v>
      </c>
      <c r="AD92" s="7">
        <f t="shared" si="70"/>
        <v>4.7266304347826082</v>
      </c>
      <c r="AE92" s="7">
        <f>(C92+I92)/G92</f>
        <v>2.0952380952380949</v>
      </c>
      <c r="AF92" s="7">
        <f>E92/(K92+I92+G92)</f>
        <v>8.2471910112359552</v>
      </c>
      <c r="AG92" s="10">
        <f>(D92+H92+J92)/(B92+F92)</f>
        <v>2.8556701030927831</v>
      </c>
      <c r="AH92" s="12">
        <f>(L92*M92)/100</f>
        <v>2.3624999999999998</v>
      </c>
      <c r="AI92" s="12">
        <f xml:space="preserve"> (AF92 * L92 * M92) / 1000</f>
        <v>1.9483988764044944</v>
      </c>
      <c r="AJ92" s="11">
        <f xml:space="preserve"> (B92 + F92) / M92</f>
        <v>0.13857142857142857</v>
      </c>
      <c r="AK92" s="16">
        <f>(0.1*L92 * E92)/ (100 - E92)</f>
        <v>3.1043233082706774</v>
      </c>
      <c r="AL92" s="11">
        <f t="shared" si="71"/>
        <v>145.91836734693877</v>
      </c>
      <c r="AM92" s="11">
        <f>D92*F92/B92</f>
        <v>4.0035714285714281</v>
      </c>
      <c r="AN92" s="11">
        <f>N92*D92/B92</f>
        <v>1205.2857142857144</v>
      </c>
      <c r="AO92" s="11">
        <f>D92*F92*N92/B92</f>
        <v>1145.0214285714285</v>
      </c>
      <c r="AP92" s="11">
        <v>4.3499999999999996</v>
      </c>
      <c r="AQ92" s="11">
        <v>84.4</v>
      </c>
      <c r="AR92" s="11">
        <v>29.4</v>
      </c>
      <c r="AS92" s="11">
        <v>349</v>
      </c>
      <c r="AT92" s="11">
        <v>38.6</v>
      </c>
      <c r="AU92" s="11">
        <v>12.6</v>
      </c>
      <c r="AV92" s="11">
        <v>11.1</v>
      </c>
      <c r="AW92" s="11">
        <v>13</v>
      </c>
      <c r="AX92" s="11">
        <v>34.299999999999997</v>
      </c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 t="s">
        <v>60</v>
      </c>
      <c r="BL92" s="11"/>
      <c r="BM92" s="11"/>
      <c r="BN92" s="11"/>
      <c r="BO92" s="11"/>
      <c r="BP92" s="17">
        <f>_xlfn.VAR.S(BP8:BP81)</f>
        <v>1.9006775995634124E-2</v>
      </c>
      <c r="BQ92" s="17">
        <f>_xlfn.VAR.S(BQ8:BQ81)</f>
        <v>1.9058312516722634E-2</v>
      </c>
      <c r="BR92" s="17">
        <f>_xlfn.VAR.S(BR8:BR81)</f>
        <v>1.8695754428842919</v>
      </c>
      <c r="BS92" s="17">
        <f>_xlfn.VAR.S(BS8:BS81)</f>
        <v>1.8948334234223796</v>
      </c>
      <c r="BT92" s="17">
        <f>_xlfn.VAR.S(BT8:BT81)</f>
        <v>12.046079224784398</v>
      </c>
      <c r="BU92" s="17">
        <f>_xlfn.VAR.S(BU8:BU81)</f>
        <v>12.089161187299252</v>
      </c>
      <c r="BV92" s="17">
        <f>_xlfn.VAR.S(BV8:BV81)</f>
        <v>92.639347853851589</v>
      </c>
      <c r="BW92" s="17">
        <f>_xlfn.VAR.S(BW8:BW81)</f>
        <v>92.320329105189515</v>
      </c>
      <c r="BX92" s="17">
        <f>_xlfn.VAR.S(BX8:BX81)</f>
        <v>7228.1747131359643</v>
      </c>
      <c r="BY92" s="17">
        <f>_xlfn.VAR.S(BY8:BY81)</f>
        <v>5778.9546599284022</v>
      </c>
      <c r="BZ92" s="17">
        <f>_xlfn.VAR.S(BZ8:BZ81)</f>
        <v>7.2595454263235899</v>
      </c>
      <c r="CA92" s="17">
        <f>_xlfn.VAR.S(CA8:CA81)</f>
        <v>1.7133133687045554</v>
      </c>
      <c r="CB92" s="17">
        <f>_xlfn.VAR.S(CB8:CB81)</f>
        <v>4.2335637049930339</v>
      </c>
      <c r="CC92" s="17">
        <f>_xlfn.VAR.S(CC8:CC81)</f>
        <v>2.0586578896070291</v>
      </c>
      <c r="CD92" s="17">
        <f>_xlfn.VAR.S(CD8:CD81)</f>
        <v>81.756504151791859</v>
      </c>
      <c r="CE92" s="17">
        <f>_xlfn.VAR.S(CE8:CE81)</f>
        <v>3.8403468407948615</v>
      </c>
      <c r="CF92" s="17">
        <f>_xlfn.VAR.S(CF8:CF81)</f>
        <v>3.9779658433765235</v>
      </c>
      <c r="CG92" s="17">
        <f>_xlfn.VAR.S(CG8:CG81)</f>
        <v>7.8129444690819705</v>
      </c>
      <c r="CH92" s="17">
        <f>_xlfn.VAR.S(CH8:CH81)</f>
        <v>1.9033440044893827E-2</v>
      </c>
      <c r="CI92" s="17">
        <f>_xlfn.VAR.S(CI8:CI81)</f>
        <v>14.190689015363448</v>
      </c>
      <c r="CJ92" s="17"/>
      <c r="CK92" s="17"/>
      <c r="CL92" s="17"/>
      <c r="CM92" s="17"/>
      <c r="CN92" s="17"/>
      <c r="CO92" s="17"/>
      <c r="CP92" s="17"/>
    </row>
    <row r="93" spans="1:123">
      <c r="A93" s="26">
        <v>86</v>
      </c>
      <c r="B93" s="11">
        <v>1.82</v>
      </c>
      <c r="C93" s="11">
        <v>9.6999999999999993</v>
      </c>
      <c r="D93" s="11">
        <v>16.28</v>
      </c>
      <c r="E93" s="11">
        <v>86.3</v>
      </c>
      <c r="F93" s="11">
        <v>0.73</v>
      </c>
      <c r="G93" s="11">
        <v>3.9</v>
      </c>
      <c r="H93" s="11">
        <v>0</v>
      </c>
      <c r="I93" s="11">
        <v>0</v>
      </c>
      <c r="J93" s="11">
        <v>0.01</v>
      </c>
      <c r="K93" s="11">
        <v>0.1</v>
      </c>
      <c r="L93" s="11">
        <v>18.84</v>
      </c>
      <c r="M93" s="11">
        <v>14</v>
      </c>
      <c r="N93" s="7">
        <v>355</v>
      </c>
      <c r="O93" s="7">
        <v>0.39</v>
      </c>
      <c r="P93" s="7">
        <v>129</v>
      </c>
      <c r="Q93" s="7">
        <v>38.299999999999997</v>
      </c>
      <c r="R93" s="7">
        <f>B93/D93</f>
        <v>0.11179361179361179</v>
      </c>
      <c r="S93" s="7">
        <f>C93/E93</f>
        <v>0.11239860950173812</v>
      </c>
      <c r="T93" s="7">
        <f>B93/F93</f>
        <v>2.493150684931507</v>
      </c>
      <c r="U93" s="7">
        <f>C93/G93</f>
        <v>2.4871794871794872</v>
      </c>
      <c r="V93" s="7">
        <f>D93/B93</f>
        <v>8.9450549450549453</v>
      </c>
      <c r="W93" s="7">
        <f>E93/C93</f>
        <v>8.8969072164948457</v>
      </c>
      <c r="X93" s="7">
        <f>D93/F93</f>
        <v>22.301369863013701</v>
      </c>
      <c r="Y93" s="7">
        <f>E93/G93</f>
        <v>22.128205128205128</v>
      </c>
      <c r="Z93" s="7" t="str">
        <f>IFERROR(B93/H93,"ERR.")</f>
        <v>ERR.</v>
      </c>
      <c r="AA93" s="7" t="str">
        <f>IFERROR(C93/I93,"ERR.")</f>
        <v>ERR.</v>
      </c>
      <c r="AB93" s="7">
        <f>C93*M93/100</f>
        <v>1.3579999999999999</v>
      </c>
      <c r="AC93" s="7">
        <f>C93*10/(I93+E93)</f>
        <v>1.1239860950173812</v>
      </c>
      <c r="AD93" s="7">
        <f t="shared" si="70"/>
        <v>3.7615860950173809</v>
      </c>
      <c r="AE93" s="7">
        <f>(C93+I93)/G93</f>
        <v>2.4871794871794872</v>
      </c>
      <c r="AF93" s="7">
        <f>E93/(K93+I93+G93)</f>
        <v>21.574999999999999</v>
      </c>
      <c r="AG93" s="10">
        <f>(D93+H93+J93)/(B93+F93)</f>
        <v>6.3882352941176483</v>
      </c>
      <c r="AH93" s="12">
        <f>(L93*M93)/100</f>
        <v>2.6375999999999999</v>
      </c>
      <c r="AI93" s="12">
        <f xml:space="preserve"> (AF93 * L93 * M93) / 1000</f>
        <v>5.6906219999999994</v>
      </c>
      <c r="AJ93" s="11">
        <f xml:space="preserve"> (B93 + F93) / M93</f>
        <v>0.18214285714285713</v>
      </c>
      <c r="AK93" s="16">
        <f>(0.1*L93 * E93)/ (100 - E93)</f>
        <v>11.867824817518246</v>
      </c>
      <c r="AL93" s="11">
        <f t="shared" si="71"/>
        <v>195.05494505494505</v>
      </c>
      <c r="AM93" s="11">
        <f>D93*F93/B93</f>
        <v>6.5298901098901103</v>
      </c>
      <c r="AN93" s="11">
        <f>N93*D93/B93</f>
        <v>3175.4945054945056</v>
      </c>
      <c r="AO93" s="11">
        <f>D93*F93*N93/B93</f>
        <v>2318.1109890109892</v>
      </c>
      <c r="AP93" s="11">
        <v>4.83</v>
      </c>
      <c r="AQ93" s="11">
        <v>79.3</v>
      </c>
      <c r="AR93" s="11">
        <v>29.7</v>
      </c>
      <c r="AS93" s="11">
        <v>337</v>
      </c>
      <c r="AT93" s="11">
        <v>43.6</v>
      </c>
      <c r="AU93" s="11">
        <v>15.6</v>
      </c>
      <c r="AV93" s="11">
        <v>10.9</v>
      </c>
      <c r="AW93" s="11">
        <v>13.5</v>
      </c>
      <c r="AX93" s="11">
        <v>33.200000000000003</v>
      </c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 t="s">
        <v>61</v>
      </c>
      <c r="BL93" s="11"/>
      <c r="BM93" s="11"/>
      <c r="BN93" s="11"/>
      <c r="BO93" s="11"/>
      <c r="BP93" s="4">
        <f>MAX(BP8:BP81)-MIN(BP8:BP81)</f>
        <v>0.7293041749502982</v>
      </c>
      <c r="BQ93" s="4">
        <f>MAX(BQ8:BQ81)-MIN(BQ8:BQ81)</f>
        <v>0.73232104308595403</v>
      </c>
      <c r="BR93" s="4">
        <f>MAX(BR8:BR81)-MIN(BR8:BR81)</f>
        <v>8.2936507936507944</v>
      </c>
      <c r="BS93" s="4">
        <f>MAX(BS8:BS81)-MIN(BS8:BS81)</f>
        <v>8.3769113149847101</v>
      </c>
      <c r="BT93" s="4">
        <f>MAX(BT8:BT81)-MIN(BT8:BT81)</f>
        <v>18.443438914027151</v>
      </c>
      <c r="BU93" s="4">
        <f>MAX(BU8:BU81)-MIN(BU8:BU81)</f>
        <v>18.573428868347644</v>
      </c>
      <c r="BV93" s="4">
        <f>MAX(BV8:BV81)-MIN(BV8:BV81)</f>
        <v>66.817647058823525</v>
      </c>
      <c r="BW93" s="4">
        <f>MAX(BW8:BW81)-MIN(BW8:BW81)</f>
        <v>67.333333333333343</v>
      </c>
      <c r="BX93" s="4">
        <f>MAX(BX8:BX81)-MIN(BX8:BX81)</f>
        <v>251.29268292682926</v>
      </c>
      <c r="BY93" s="4">
        <f>MAX(BY8:BY81)-MIN(BY8:BY81)</f>
        <v>264.29310344827587</v>
      </c>
      <c r="BZ93" s="4">
        <f>MAX(BZ8:BZ81)-MIN(BZ8:BZ81)</f>
        <v>15.570000000000002</v>
      </c>
      <c r="CA93" s="4">
        <f>MAX(CA8:CA81)-MIN(CA8:CA81)</f>
        <v>6.9346465171695169</v>
      </c>
      <c r="CB93" s="4">
        <f>MAX(CB8:CB81)-MIN(CB8:CB81)</f>
        <v>9.4458455318675725</v>
      </c>
      <c r="CC93" s="4">
        <f>MAX(CC8:CC81)-MIN(CC8:CC81)</f>
        <v>8.3769113149847101</v>
      </c>
      <c r="CD93" s="4">
        <f>MAX(CD8:CD81)-MIN(CD8:CD81)</f>
        <v>69.611702127659584</v>
      </c>
      <c r="CE93" s="4">
        <f>MAX(CE8:CE81)-MIN(CE8:CE81)</f>
        <v>13.637151702786376</v>
      </c>
      <c r="CF93" s="4">
        <f>MAX(CF8:CF81)-MIN(CF8:CF81)</f>
        <v>9.3587999999999987</v>
      </c>
      <c r="CG93" s="4">
        <f>MAX(CG8:CG81)-MIN(CG8:CG81)</f>
        <v>13.783439540229885</v>
      </c>
      <c r="CH93" s="4">
        <f>MAX(CH8:CH81)-MIN(CH8:CH81)</f>
        <v>0.67667924528301882</v>
      </c>
      <c r="CI93" s="4">
        <f>MAX(CI8:CI81)-MIN(CI8:CI81)</f>
        <v>26.252592520641112</v>
      </c>
      <c r="CJ93" s="4"/>
      <c r="CK93" s="4"/>
      <c r="CL93" s="4"/>
      <c r="CM93" s="4"/>
      <c r="CN93" s="4"/>
      <c r="CO93" s="4"/>
      <c r="CP93" s="4"/>
    </row>
    <row r="94" spans="1:123">
      <c r="A94" s="26">
        <v>87</v>
      </c>
      <c r="B94" s="11">
        <v>2.71</v>
      </c>
      <c r="C94" s="11">
        <v>21.5</v>
      </c>
      <c r="D94" s="11">
        <v>8.92</v>
      </c>
      <c r="E94" s="11">
        <v>70.900000000000006</v>
      </c>
      <c r="F94" s="11">
        <v>0.88</v>
      </c>
      <c r="G94" s="11">
        <v>7</v>
      </c>
      <c r="H94" s="11">
        <v>0.05</v>
      </c>
      <c r="I94" s="11">
        <v>0.4</v>
      </c>
      <c r="J94" s="11">
        <v>0.03</v>
      </c>
      <c r="K94" s="11">
        <v>0.2</v>
      </c>
      <c r="L94" s="11">
        <v>12.59</v>
      </c>
      <c r="M94" s="11">
        <v>8</v>
      </c>
      <c r="N94" s="7">
        <v>318</v>
      </c>
      <c r="O94" s="7">
        <v>0.32</v>
      </c>
      <c r="P94" s="7">
        <v>132</v>
      </c>
      <c r="Q94" s="7">
        <v>39.700000000000003</v>
      </c>
      <c r="R94" s="7">
        <f>B94/D94</f>
        <v>0.3038116591928251</v>
      </c>
      <c r="S94" s="7">
        <f>C94/E94</f>
        <v>0.30324400564174891</v>
      </c>
      <c r="T94" s="7">
        <f>B94/F94</f>
        <v>3.0795454545454546</v>
      </c>
      <c r="U94" s="7">
        <f>C94/G94</f>
        <v>3.0714285714285716</v>
      </c>
      <c r="V94" s="7">
        <f>D94/B94</f>
        <v>3.2915129151291511</v>
      </c>
      <c r="W94" s="7">
        <f>E94/C94</f>
        <v>3.2976744186046516</v>
      </c>
      <c r="X94" s="7">
        <f>D94/F94</f>
        <v>10.136363636363637</v>
      </c>
      <c r="Y94" s="7">
        <f>E94/G94</f>
        <v>10.12857142857143</v>
      </c>
      <c r="Z94" s="7">
        <f>IFERROR(B94/H94,"ERR.")</f>
        <v>54.199999999999996</v>
      </c>
      <c r="AA94" s="7">
        <f>IFERROR(C94/I94,"ERR.")</f>
        <v>53.75</v>
      </c>
      <c r="AB94" s="7">
        <f>C94*M94/100</f>
        <v>1.72</v>
      </c>
      <c r="AC94" s="7">
        <f>C94*10/(I94+E94)</f>
        <v>3.0154277699859744</v>
      </c>
      <c r="AD94" s="7">
        <f t="shared" si="70"/>
        <v>4.0226277699859745</v>
      </c>
      <c r="AE94" s="7">
        <f>(C94+I94)/G94</f>
        <v>3.1285714285714286</v>
      </c>
      <c r="AF94" s="7">
        <f>E94/(K94+I94+G94)</f>
        <v>9.3289473684210531</v>
      </c>
      <c r="AG94" s="10">
        <f>(D94+H94+J94)/(B94+F94)</f>
        <v>2.5069637883008355</v>
      </c>
      <c r="AH94" s="12">
        <f>(L94*M94)/100</f>
        <v>1.0072000000000001</v>
      </c>
      <c r="AI94" s="12">
        <f xml:space="preserve"> (AF94 * L94 * M94) / 1000</f>
        <v>0.93961157894736846</v>
      </c>
      <c r="AJ94" s="11">
        <f xml:space="preserve"> (B94 + F94) / M94</f>
        <v>0.44874999999999998</v>
      </c>
      <c r="AK94" s="16">
        <f>(0.1*L94 * E94)/ (100 - E94)</f>
        <v>3.0674604810996571</v>
      </c>
      <c r="AL94" s="11">
        <f t="shared" si="71"/>
        <v>117.34317343173431</v>
      </c>
      <c r="AM94" s="11">
        <f>D94*F94/B94</f>
        <v>2.8965313653136531</v>
      </c>
      <c r="AN94" s="11">
        <f>N94*D94/B94</f>
        <v>1046.70110701107</v>
      </c>
      <c r="AO94" s="11">
        <f>D94*F94*N94/B94</f>
        <v>921.09697416974166</v>
      </c>
      <c r="AP94" s="11">
        <v>4.3600000000000003</v>
      </c>
      <c r="AQ94" s="11">
        <v>91.1</v>
      </c>
      <c r="AR94" s="11">
        <v>30.3</v>
      </c>
      <c r="AS94" s="11">
        <v>332</v>
      </c>
      <c r="AT94" s="11">
        <v>39.9</v>
      </c>
      <c r="AU94" s="11">
        <v>11.9</v>
      </c>
      <c r="AV94" s="11">
        <v>10.199999999999999</v>
      </c>
      <c r="AW94" s="11">
        <v>11.8</v>
      </c>
      <c r="AX94" s="11">
        <v>26.4</v>
      </c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</row>
    <row r="95" spans="1:123">
      <c r="A95" s="26">
        <v>88</v>
      </c>
      <c r="B95" s="11">
        <v>1.35</v>
      </c>
      <c r="C95" s="11">
        <v>29.6</v>
      </c>
      <c r="D95" s="11">
        <v>2.63</v>
      </c>
      <c r="E95" s="11">
        <v>57.7</v>
      </c>
      <c r="F95" s="11">
        <v>0.32</v>
      </c>
      <c r="G95" s="11">
        <v>7</v>
      </c>
      <c r="H95" s="11">
        <v>0.21</v>
      </c>
      <c r="I95" s="11">
        <v>4.5999999999999996</v>
      </c>
      <c r="J95" s="11">
        <v>0.05</v>
      </c>
      <c r="K95" s="11">
        <v>1.1000000000000001</v>
      </c>
      <c r="L95" s="11">
        <v>4.5599999999999996</v>
      </c>
      <c r="M95" s="11">
        <v>5</v>
      </c>
      <c r="N95" s="7">
        <v>233</v>
      </c>
      <c r="O95" s="7">
        <v>0.26</v>
      </c>
      <c r="P95" s="7">
        <v>125</v>
      </c>
      <c r="Q95" s="7">
        <v>37.1</v>
      </c>
      <c r="R95" s="7">
        <f>B95/D95</f>
        <v>0.51330798479087458</v>
      </c>
      <c r="S95" s="7">
        <f>C95/E95</f>
        <v>0.51299826689774697</v>
      </c>
      <c r="T95" s="7">
        <f>B95/F95</f>
        <v>4.21875</v>
      </c>
      <c r="U95" s="7">
        <f>C95/G95</f>
        <v>4.2285714285714286</v>
      </c>
      <c r="V95" s="7">
        <f>D95/B95</f>
        <v>1.948148148148148</v>
      </c>
      <c r="W95" s="7">
        <f>E95/C95</f>
        <v>1.9493243243243243</v>
      </c>
      <c r="X95" s="7">
        <f>D95/F95</f>
        <v>8.21875</v>
      </c>
      <c r="Y95" s="7">
        <f>E95/G95</f>
        <v>8.2428571428571438</v>
      </c>
      <c r="Z95" s="7">
        <f>IFERROR(B95/H95,"ERR.")</f>
        <v>6.4285714285714288</v>
      </c>
      <c r="AA95" s="7">
        <f>IFERROR(C95/I95,"ERR.")</f>
        <v>6.4347826086956532</v>
      </c>
      <c r="AB95" s="7">
        <f>C95*M95/100</f>
        <v>1.48</v>
      </c>
      <c r="AC95" s="7">
        <f>C95*10/(I95+E95)</f>
        <v>4.7512038523274471</v>
      </c>
      <c r="AD95" s="7">
        <f t="shared" si="70"/>
        <v>4.9792038523274469</v>
      </c>
      <c r="AE95" s="7">
        <f>(C95+I95)/G95</f>
        <v>4.8857142857142861</v>
      </c>
      <c r="AF95" s="7">
        <f>E95/(K95+I95+G95)</f>
        <v>4.543307086614174</v>
      </c>
      <c r="AG95" s="10">
        <f>(D95+H95+J95)/(B95+F95)</f>
        <v>1.7305389221556882</v>
      </c>
      <c r="AH95" s="12">
        <f>(L95*M95)/100</f>
        <v>0.22799999999999998</v>
      </c>
      <c r="AI95" s="12">
        <f xml:space="preserve"> (AF95 * L95 * M95) / 1000</f>
        <v>0.10358740157480316</v>
      </c>
      <c r="AJ95" s="11">
        <f xml:space="preserve"> (B95 + F95) / M95</f>
        <v>0.33400000000000002</v>
      </c>
      <c r="AK95" s="16">
        <f>(0.1*L95 * E95)/ (100 - E95)</f>
        <v>0.62201418439716316</v>
      </c>
      <c r="AL95" s="11">
        <f t="shared" si="71"/>
        <v>172.59259259259258</v>
      </c>
      <c r="AM95" s="11">
        <f>D95*F95/B95</f>
        <v>0.62340740740740741</v>
      </c>
      <c r="AN95" s="11">
        <f>N95*D95/B95</f>
        <v>453.91851851851845</v>
      </c>
      <c r="AO95" s="11">
        <f>D95*F95*N95/B95</f>
        <v>145.25392592592593</v>
      </c>
      <c r="AP95" s="11">
        <v>4.32</v>
      </c>
      <c r="AQ95" s="11">
        <v>85.9</v>
      </c>
      <c r="AR95" s="11">
        <v>28.9</v>
      </c>
      <c r="AS95" s="11">
        <v>337</v>
      </c>
      <c r="AT95" s="11">
        <v>38</v>
      </c>
      <c r="AU95" s="11">
        <v>12</v>
      </c>
      <c r="AV95" s="11">
        <v>11.3</v>
      </c>
      <c r="AW95" s="11">
        <v>13</v>
      </c>
      <c r="AX95" s="11">
        <v>34</v>
      </c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</row>
    <row r="96" spans="1:123">
      <c r="A96" s="26">
        <v>89</v>
      </c>
      <c r="B96" s="11">
        <v>1.03</v>
      </c>
      <c r="C96" s="11">
        <v>7</v>
      </c>
      <c r="D96" s="11">
        <v>12.52</v>
      </c>
      <c r="E96" s="11">
        <v>85.5</v>
      </c>
      <c r="F96" s="11">
        <v>1.08</v>
      </c>
      <c r="G96" s="11">
        <v>7.4</v>
      </c>
      <c r="H96" s="11">
        <v>0</v>
      </c>
      <c r="I96" s="11">
        <v>0</v>
      </c>
      <c r="J96" s="11">
        <v>0.02</v>
      </c>
      <c r="K96" s="11">
        <v>0.1</v>
      </c>
      <c r="L96" s="11">
        <v>14.65</v>
      </c>
      <c r="M96" s="11">
        <v>13</v>
      </c>
      <c r="N96" s="7">
        <v>253</v>
      </c>
      <c r="O96" s="7">
        <v>0.27</v>
      </c>
      <c r="P96" s="7">
        <v>106</v>
      </c>
      <c r="Q96" s="7">
        <v>33.6</v>
      </c>
      <c r="R96" s="7">
        <f>B96/D96</f>
        <v>8.2268370607028754E-2</v>
      </c>
      <c r="S96" s="7">
        <f>C96/E96</f>
        <v>8.1871345029239762E-2</v>
      </c>
      <c r="T96" s="7">
        <f>B96/F96</f>
        <v>0.95370370370370372</v>
      </c>
      <c r="U96" s="7">
        <f>C96/G96</f>
        <v>0.94594594594594594</v>
      </c>
      <c r="V96" s="7">
        <f>D96/B96</f>
        <v>12.155339805825243</v>
      </c>
      <c r="W96" s="7">
        <f>E96/C96</f>
        <v>12.214285714285714</v>
      </c>
      <c r="X96" s="7">
        <f>D96/F96</f>
        <v>11.592592592592592</v>
      </c>
      <c r="Y96" s="7">
        <f>E96/G96</f>
        <v>11.554054054054053</v>
      </c>
      <c r="Z96" s="7" t="str">
        <f>IFERROR(B96/H96,"ERR.")</f>
        <v>ERR.</v>
      </c>
      <c r="AA96" s="7" t="str">
        <f>IFERROR(C96/I96,"ERR.")</f>
        <v>ERR.</v>
      </c>
      <c r="AB96" s="7">
        <f>C96*M96/100</f>
        <v>0.91</v>
      </c>
      <c r="AC96" s="7">
        <f>C96*10/(I96+E96)</f>
        <v>0.81871345029239762</v>
      </c>
      <c r="AD96" s="7">
        <f t="shared" si="70"/>
        <v>2.7232134502923975</v>
      </c>
      <c r="AE96" s="7">
        <f>(C96+I96)/G96</f>
        <v>0.94594594594594594</v>
      </c>
      <c r="AF96" s="7">
        <f>E96/(K96+I96+G96)</f>
        <v>11.4</v>
      </c>
      <c r="AG96" s="10">
        <f>(D96+H96+J96)/(B96+F96)</f>
        <v>5.943127962085307</v>
      </c>
      <c r="AH96" s="12">
        <f>(L96*M96)/100</f>
        <v>1.9045000000000001</v>
      </c>
      <c r="AI96" s="12">
        <f xml:space="preserve"> (AF96 * L96 * M96) / 1000</f>
        <v>2.1711300000000002</v>
      </c>
      <c r="AJ96" s="11">
        <f xml:space="preserve"> (B96 + F96) / M96</f>
        <v>0.16230769230769232</v>
      </c>
      <c r="AK96" s="16">
        <f>(0.1*L96 * E96)/ (100 - E96)</f>
        <v>8.6384482758620695</v>
      </c>
      <c r="AL96" s="11">
        <f t="shared" si="71"/>
        <v>245.63106796116503</v>
      </c>
      <c r="AM96" s="11">
        <f>D96*F96/B96</f>
        <v>13.127766990291263</v>
      </c>
      <c r="AN96" s="11">
        <f>N96*D96/B96</f>
        <v>3075.3009708737864</v>
      </c>
      <c r="AO96" s="11">
        <f>D96*F96*N96/B96</f>
        <v>3321.3250485436893</v>
      </c>
      <c r="AP96" s="11">
        <v>3.91</v>
      </c>
      <c r="AQ96" s="11">
        <v>85.9</v>
      </c>
      <c r="AR96" s="11">
        <v>27.1</v>
      </c>
      <c r="AS96" s="11">
        <v>315</v>
      </c>
      <c r="AT96" s="11">
        <v>50.9</v>
      </c>
      <c r="AU96" s="11">
        <v>16.2</v>
      </c>
      <c r="AV96" s="11">
        <v>10.7</v>
      </c>
      <c r="AW96" s="11">
        <v>12.3</v>
      </c>
      <c r="AX96" s="11">
        <v>30.6</v>
      </c>
      <c r="AY96" s="11"/>
    </row>
    <row r="97" spans="1:61">
      <c r="A97" s="26">
        <v>90</v>
      </c>
      <c r="B97" s="11">
        <v>1.59</v>
      </c>
      <c r="C97" s="11">
        <v>14.3</v>
      </c>
      <c r="D97" s="11">
        <v>8.61</v>
      </c>
      <c r="E97" s="11">
        <v>77.400000000000006</v>
      </c>
      <c r="F97" s="11">
        <v>0.91</v>
      </c>
      <c r="G97" s="11">
        <v>8.1999999999999993</v>
      </c>
      <c r="H97" s="11">
        <v>0</v>
      </c>
      <c r="I97" s="11">
        <v>0</v>
      </c>
      <c r="J97" s="11">
        <v>0.01</v>
      </c>
      <c r="K97" s="11">
        <v>0.1</v>
      </c>
      <c r="L97" s="11">
        <v>11.12</v>
      </c>
      <c r="M97" s="11">
        <v>20</v>
      </c>
      <c r="N97" s="7">
        <v>264</v>
      </c>
      <c r="O97" s="7">
        <v>0</v>
      </c>
      <c r="P97" s="7">
        <v>94</v>
      </c>
      <c r="Q97" s="7">
        <v>31.5</v>
      </c>
      <c r="R97" s="7">
        <f>B97/D97</f>
        <v>0.18466898954703834</v>
      </c>
      <c r="S97" s="7">
        <f>C97/E97</f>
        <v>0.18475452196382428</v>
      </c>
      <c r="T97" s="7">
        <f>B97/F97</f>
        <v>1.7472527472527473</v>
      </c>
      <c r="U97" s="7">
        <f>C97/G97</f>
        <v>1.7439024390243905</v>
      </c>
      <c r="V97" s="7">
        <f>D97/B97</f>
        <v>5.415094339622641</v>
      </c>
      <c r="W97" s="7">
        <f>E97/C97</f>
        <v>5.4125874125874125</v>
      </c>
      <c r="X97" s="7">
        <f>D97/F97</f>
        <v>9.4615384615384599</v>
      </c>
      <c r="Y97" s="7">
        <f>E97/G97</f>
        <v>9.4390243902439046</v>
      </c>
      <c r="Z97" s="7" t="str">
        <f>IFERROR(B97/H97,"ERR.")</f>
        <v>ERR.</v>
      </c>
      <c r="AA97" s="7" t="str">
        <f>IFERROR(C97/I97,"ERR.")</f>
        <v>ERR.</v>
      </c>
      <c r="AB97" s="7">
        <f>C97*M97/100</f>
        <v>2.86</v>
      </c>
      <c r="AC97" s="7">
        <f>C97*10/(I97+E97)</f>
        <v>1.8475452196382427</v>
      </c>
      <c r="AD97" s="7">
        <f t="shared" si="70"/>
        <v>4.0715452196382422</v>
      </c>
      <c r="AE97" s="7">
        <f>(C97+I97)/G97</f>
        <v>1.7439024390243905</v>
      </c>
      <c r="AF97" s="7">
        <f>E97/(K97+I97+G97)</f>
        <v>9.3253012048192794</v>
      </c>
      <c r="AG97" s="10">
        <f>(D97+H97+J97)/(B97+F97)</f>
        <v>3.4479999999999995</v>
      </c>
      <c r="AH97" s="12">
        <f>(L97*M97)/100</f>
        <v>2.2239999999999998</v>
      </c>
      <c r="AI97" s="12">
        <f xml:space="preserve"> (AF97 * L97 * M97) / 1000</f>
        <v>2.0739469879518078</v>
      </c>
      <c r="AJ97" s="11">
        <f xml:space="preserve"> (B97 + F97) / M97</f>
        <v>0.125</v>
      </c>
      <c r="AK97" s="16">
        <f>(0.1*L97 * E97)/ (100 - E97)</f>
        <v>3.8083539823008858</v>
      </c>
      <c r="AL97" s="11">
        <f t="shared" si="71"/>
        <v>166.03773584905659</v>
      </c>
      <c r="AM97" s="11">
        <f>D97*F97/B97</f>
        <v>4.927735849056603</v>
      </c>
      <c r="AN97" s="11">
        <f>N97*D97/B97</f>
        <v>1429.5849056603772</v>
      </c>
      <c r="AO97" s="11">
        <f>D97*F97*N97/B97</f>
        <v>1300.9222641509432</v>
      </c>
      <c r="AP97" s="11">
        <v>4.5599999999999996</v>
      </c>
      <c r="AQ97" s="11">
        <v>69.099999999999994</v>
      </c>
      <c r="AR97" s="11">
        <v>20.6</v>
      </c>
      <c r="AS97" s="11">
        <v>298</v>
      </c>
      <c r="AT97" s="11">
        <v>47.5</v>
      </c>
      <c r="AU97" s="11">
        <v>19.399999999999999</v>
      </c>
      <c r="AV97" s="11">
        <v>10.7</v>
      </c>
      <c r="AW97" s="11">
        <v>12.45</v>
      </c>
      <c r="AX97" s="11">
        <v>31</v>
      </c>
      <c r="AY97" s="11"/>
      <c r="BH97" s="15"/>
      <c r="BI97" t="s">
        <v>62</v>
      </c>
    </row>
    <row r="98" spans="1:61">
      <c r="A98" s="26">
        <v>91</v>
      </c>
      <c r="B98" s="11">
        <v>2.88</v>
      </c>
      <c r="C98" s="11">
        <v>43.3</v>
      </c>
      <c r="D98" s="11">
        <v>3.07</v>
      </c>
      <c r="E98" s="11">
        <v>46.1</v>
      </c>
      <c r="F98" s="11">
        <v>0.55000000000000004</v>
      </c>
      <c r="G98" s="11">
        <v>8.3000000000000007</v>
      </c>
      <c r="H98" s="11">
        <v>0.11</v>
      </c>
      <c r="I98" s="11">
        <v>1.7</v>
      </c>
      <c r="J98" s="11">
        <v>0.04</v>
      </c>
      <c r="K98" s="11">
        <v>0.6</v>
      </c>
      <c r="L98" s="11">
        <v>6.65</v>
      </c>
      <c r="M98" s="11">
        <v>5</v>
      </c>
      <c r="N98" s="7">
        <v>278</v>
      </c>
      <c r="O98" s="7">
        <v>0.27</v>
      </c>
      <c r="P98" s="7">
        <v>129</v>
      </c>
      <c r="Q98" s="7">
        <v>38.1</v>
      </c>
      <c r="R98" s="7">
        <f>B98/D98</f>
        <v>0.93811074918566772</v>
      </c>
      <c r="S98" s="7">
        <f>C98/E98</f>
        <v>0.9392624728850324</v>
      </c>
      <c r="T98" s="7">
        <f>B98/F98</f>
        <v>5.2363636363636354</v>
      </c>
      <c r="U98" s="7">
        <f>C98/G98</f>
        <v>5.2168674698795172</v>
      </c>
      <c r="V98" s="7">
        <f>D98/B98</f>
        <v>1.0659722222222221</v>
      </c>
      <c r="W98" s="7">
        <f>E98/C98</f>
        <v>1.0646651270207854</v>
      </c>
      <c r="X98" s="7">
        <f>D98/F98</f>
        <v>5.5818181818181811</v>
      </c>
      <c r="Y98" s="7">
        <f>E98/G98</f>
        <v>5.5542168674698793</v>
      </c>
      <c r="Z98" s="7">
        <f>IFERROR(B98/H98,"ERR.")</f>
        <v>26.18181818181818</v>
      </c>
      <c r="AA98" s="7">
        <f>IFERROR(C98/I98,"ERR.")</f>
        <v>25.470588235294116</v>
      </c>
      <c r="AB98" s="7">
        <f>C98*M98/100</f>
        <v>2.165</v>
      </c>
      <c r="AC98" s="7">
        <f>C98*10/(I98+E98)</f>
        <v>9.05857740585774</v>
      </c>
      <c r="AD98" s="7">
        <f t="shared" si="70"/>
        <v>9.3910774058577395</v>
      </c>
      <c r="AE98" s="7">
        <f>(C98+I98)/G98</f>
        <v>5.4216867469879517</v>
      </c>
      <c r="AF98" s="7">
        <f>E98/(K98+I98+G98)</f>
        <v>4.3490566037735841</v>
      </c>
      <c r="AG98" s="10">
        <f>(D98+H98+J98)/(B98+F98)</f>
        <v>0.93877551020408168</v>
      </c>
      <c r="AH98" s="12">
        <f>(L98*M98)/100</f>
        <v>0.33250000000000002</v>
      </c>
      <c r="AI98" s="12">
        <f xml:space="preserve"> (AF98 * L98 * M98) / 1000</f>
        <v>0.14460613207547166</v>
      </c>
      <c r="AJ98" s="11">
        <f xml:space="preserve"> (B98 + F98) / M98</f>
        <v>0.68599999999999994</v>
      </c>
      <c r="AK98" s="16">
        <f>(0.1*L98 * E98)/ (100 - E98)</f>
        <v>0.56876623376623381</v>
      </c>
      <c r="AL98" s="11">
        <f t="shared" si="71"/>
        <v>96.527777777777786</v>
      </c>
      <c r="AM98" s="11">
        <f>D98*F98/B98</f>
        <v>0.58628472222222228</v>
      </c>
      <c r="AN98" s="11">
        <f>N98*D98/B98</f>
        <v>296.34027777777777</v>
      </c>
      <c r="AO98" s="11">
        <f>D98*F98*N98/B98</f>
        <v>162.98715277777779</v>
      </c>
      <c r="AP98" s="11">
        <v>4.3099999999999996</v>
      </c>
      <c r="AQ98" s="11">
        <v>88.4</v>
      </c>
      <c r="AR98" s="11">
        <v>29.9</v>
      </c>
      <c r="AS98" s="11">
        <v>339</v>
      </c>
      <c r="AT98" s="11">
        <v>39.6</v>
      </c>
      <c r="AU98" s="11">
        <v>12.2</v>
      </c>
      <c r="AV98" s="11">
        <v>9.6999999999999993</v>
      </c>
      <c r="AW98" s="11">
        <v>10.6</v>
      </c>
      <c r="AX98" s="11">
        <v>22.6</v>
      </c>
      <c r="AY98" s="11"/>
    </row>
    <row r="99" spans="1:61">
      <c r="A99" s="26">
        <v>92</v>
      </c>
      <c r="B99" s="11">
        <v>1.8</v>
      </c>
      <c r="C99" s="11">
        <v>27.2</v>
      </c>
      <c r="D99" s="11">
        <v>4</v>
      </c>
      <c r="E99" s="11">
        <v>60.5</v>
      </c>
      <c r="F99" s="11">
        <v>0.69</v>
      </c>
      <c r="G99" s="11">
        <v>10.4</v>
      </c>
      <c r="H99" s="11">
        <v>0.09</v>
      </c>
      <c r="I99" s="11">
        <v>1.4</v>
      </c>
      <c r="J99" s="11">
        <v>0.03</v>
      </c>
      <c r="K99" s="11">
        <v>0.5</v>
      </c>
      <c r="L99" s="11">
        <v>6.61</v>
      </c>
      <c r="M99" s="11">
        <v>20</v>
      </c>
      <c r="N99" s="7">
        <v>275</v>
      </c>
      <c r="O99" s="7">
        <v>0.3</v>
      </c>
      <c r="P99" s="7">
        <v>110</v>
      </c>
      <c r="Q99" s="7">
        <v>33.6</v>
      </c>
      <c r="R99" s="7">
        <f>B99/D99</f>
        <v>0.45</v>
      </c>
      <c r="S99" s="7">
        <f>C99/E99</f>
        <v>0.4495867768595041</v>
      </c>
      <c r="T99" s="7">
        <f>B99/F99</f>
        <v>2.6086956521739135</v>
      </c>
      <c r="U99" s="7">
        <f>C99/G99</f>
        <v>2.6153846153846154</v>
      </c>
      <c r="V99" s="7">
        <f>D99/B99</f>
        <v>2.2222222222222223</v>
      </c>
      <c r="W99" s="7">
        <f>E99/C99</f>
        <v>2.2242647058823528</v>
      </c>
      <c r="X99" s="7">
        <f>D99/F99</f>
        <v>5.7971014492753632</v>
      </c>
      <c r="Y99" s="7">
        <f>E99/G99</f>
        <v>5.8173076923076925</v>
      </c>
      <c r="Z99" s="7">
        <f>IFERROR(B99/H99,"ERR.")</f>
        <v>20</v>
      </c>
      <c r="AA99" s="7">
        <f>IFERROR(C99/I99,"ERR.")</f>
        <v>19.428571428571431</v>
      </c>
      <c r="AB99" s="7">
        <f>C99*M99/100</f>
        <v>5.44</v>
      </c>
      <c r="AC99" s="7">
        <f>C99*10/(I99+E99)</f>
        <v>4.3941841680129246</v>
      </c>
      <c r="AD99" s="7">
        <f t="shared" si="70"/>
        <v>5.7161841680129246</v>
      </c>
      <c r="AE99" s="7">
        <f>(C99+I99)/G99</f>
        <v>2.7499999999999996</v>
      </c>
      <c r="AF99" s="7">
        <f>E99/(K99+I99+G99)</f>
        <v>4.9186991869918693</v>
      </c>
      <c r="AG99" s="10">
        <f>(D99+H99+J99)/(B99+F99)</f>
        <v>1.6546184738955823</v>
      </c>
      <c r="AH99" s="12">
        <f>(L99*M99)/100</f>
        <v>1.3220000000000001</v>
      </c>
      <c r="AI99" s="12">
        <f xml:space="preserve"> (AF99 * L99 * M99) / 1000</f>
        <v>0.65025203252032504</v>
      </c>
      <c r="AJ99" s="11">
        <f xml:space="preserve"> (B99 + F99) / M99</f>
        <v>0.12450000000000001</v>
      </c>
      <c r="AK99" s="16">
        <f>(0.1*L99 * E99)/ (100 - E99)</f>
        <v>1.0124177215189873</v>
      </c>
      <c r="AL99" s="11">
        <f t="shared" si="71"/>
        <v>152.77777777777777</v>
      </c>
      <c r="AM99" s="11">
        <f>D99*F99/B99</f>
        <v>1.5333333333333332</v>
      </c>
      <c r="AN99" s="11">
        <f>N99*D99/B99</f>
        <v>611.11111111111109</v>
      </c>
      <c r="AO99" s="11">
        <f>D99*F99*N99/B99</f>
        <v>421.66666666666657</v>
      </c>
      <c r="AP99" s="11">
        <v>4.34</v>
      </c>
      <c r="AQ99" s="11">
        <v>77.400000000000006</v>
      </c>
      <c r="AR99" s="11">
        <v>25.3</v>
      </c>
      <c r="AS99" s="11">
        <v>327</v>
      </c>
      <c r="AT99" s="11">
        <v>43.6</v>
      </c>
      <c r="AU99" s="11">
        <v>15.6</v>
      </c>
      <c r="AV99" s="11">
        <v>11.1</v>
      </c>
      <c r="AW99" s="11">
        <v>11.6</v>
      </c>
      <c r="AX99" s="11">
        <v>31.5</v>
      </c>
      <c r="AY99" s="11"/>
      <c r="BH99" s="18"/>
      <c r="BI99" t="s">
        <v>63</v>
      </c>
    </row>
    <row r="100" spans="1:61">
      <c r="A100" s="26">
        <v>93</v>
      </c>
      <c r="B100" s="11">
        <v>2.82</v>
      </c>
      <c r="C100" s="11">
        <v>21.1</v>
      </c>
      <c r="D100" s="11">
        <v>9.69</v>
      </c>
      <c r="E100" s="11">
        <v>72.7</v>
      </c>
      <c r="F100" s="11">
        <v>0.81</v>
      </c>
      <c r="G100" s="11">
        <v>6.1</v>
      </c>
      <c r="H100" s="11">
        <v>0</v>
      </c>
      <c r="I100" s="11">
        <v>0</v>
      </c>
      <c r="J100" s="11">
        <v>0.02</v>
      </c>
      <c r="K100" s="11">
        <v>0.1</v>
      </c>
      <c r="L100" s="11">
        <v>13.34</v>
      </c>
      <c r="M100" s="11">
        <v>47</v>
      </c>
      <c r="N100" s="7">
        <v>287</v>
      </c>
      <c r="O100" s="7">
        <v>0.26</v>
      </c>
      <c r="P100" s="7">
        <v>136</v>
      </c>
      <c r="Q100" s="7">
        <v>43.3</v>
      </c>
      <c r="R100" s="7">
        <f>B100/D100</f>
        <v>0.29102167182662536</v>
      </c>
      <c r="S100" s="7">
        <f>C100/E100</f>
        <v>0.29023383768913341</v>
      </c>
      <c r="T100" s="7">
        <f>B100/F100</f>
        <v>3.481481481481481</v>
      </c>
      <c r="U100" s="7">
        <f>C100/G100</f>
        <v>3.4590163934426235</v>
      </c>
      <c r="V100" s="7">
        <f>D100/B100</f>
        <v>3.4361702127659575</v>
      </c>
      <c r="W100" s="7">
        <f>E100/C100</f>
        <v>3.4454976303317535</v>
      </c>
      <c r="X100" s="7">
        <f>D100/F100</f>
        <v>11.962962962962962</v>
      </c>
      <c r="Y100" s="7">
        <f>E100/G100</f>
        <v>11.918032786885247</v>
      </c>
      <c r="Z100" s="7" t="str">
        <f>IFERROR(B100/H100,"ERR.")</f>
        <v>ERR.</v>
      </c>
      <c r="AA100" s="7" t="str">
        <f>IFERROR(C100/I100,"ERR.")</f>
        <v>ERR.</v>
      </c>
      <c r="AB100" s="7">
        <f>C100*M100/100</f>
        <v>9.9169999999999998</v>
      </c>
      <c r="AC100" s="7">
        <f>C100*10/(I100+E100)</f>
        <v>2.902338376891334</v>
      </c>
      <c r="AD100" s="7">
        <f t="shared" si="70"/>
        <v>9.1721383768913345</v>
      </c>
      <c r="AE100" s="7">
        <f>(C100+I100)/G100</f>
        <v>3.4590163934426235</v>
      </c>
      <c r="AF100" s="7">
        <f>E100/(K100+I100+G100)</f>
        <v>11.725806451612906</v>
      </c>
      <c r="AG100" s="10">
        <f>(D100+H100+J100)/(B100+F100)</f>
        <v>2.6749311294765836</v>
      </c>
      <c r="AH100" s="12">
        <f>(L100*M100)/100</f>
        <v>6.2698</v>
      </c>
      <c r="AI100" s="12">
        <f xml:space="preserve"> (AF100 * L100 * M100) / 1000</f>
        <v>7.3518461290322605</v>
      </c>
      <c r="AJ100" s="11">
        <f xml:space="preserve"> (B100 + F100) / M100</f>
        <v>7.7234042553191481E-2</v>
      </c>
      <c r="AK100" s="16">
        <f>(0.1*L100 * E100)/ (100 - E100)</f>
        <v>3.5524468864468872</v>
      </c>
      <c r="AL100" s="11">
        <f t="shared" si="71"/>
        <v>101.77304964539007</v>
      </c>
      <c r="AM100" s="11">
        <f>D100*F100/B100</f>
        <v>2.7832978723404258</v>
      </c>
      <c r="AN100" s="11">
        <f>N100*D100/B100</f>
        <v>986.18085106382978</v>
      </c>
      <c r="AO100" s="11">
        <f>D100*F100*N100/B100</f>
        <v>798.80648936170223</v>
      </c>
      <c r="AP100" s="11">
        <v>5.39</v>
      </c>
      <c r="AQ100" s="11">
        <v>80.3</v>
      </c>
      <c r="AR100" s="11">
        <v>25.2</v>
      </c>
      <c r="AS100" s="11">
        <v>314</v>
      </c>
      <c r="AT100" s="11">
        <v>43.8</v>
      </c>
      <c r="AU100" s="11">
        <v>15.1</v>
      </c>
      <c r="AV100" s="11">
        <v>9.1999999999999993</v>
      </c>
      <c r="AW100" s="11">
        <v>10.199999999999999</v>
      </c>
      <c r="AX100" s="11">
        <v>18.899999999999999</v>
      </c>
      <c r="AY100" s="11"/>
    </row>
    <row r="101" spans="1:61">
      <c r="A101" s="26">
        <v>94</v>
      </c>
      <c r="B101" s="11">
        <v>1.97</v>
      </c>
      <c r="C101" s="11">
        <v>15.5</v>
      </c>
      <c r="D101" s="11">
        <v>9.9499999999999993</v>
      </c>
      <c r="E101" s="11">
        <v>78.400000000000006</v>
      </c>
      <c r="F101" s="11">
        <v>0.75</v>
      </c>
      <c r="G101" s="11">
        <v>5.9</v>
      </c>
      <c r="H101" s="11">
        <v>0</v>
      </c>
      <c r="I101" s="11">
        <v>0</v>
      </c>
      <c r="J101" s="11">
        <v>0.03</v>
      </c>
      <c r="K101" s="11">
        <v>0.2</v>
      </c>
      <c r="L101" s="11">
        <v>12.7</v>
      </c>
      <c r="M101" s="11">
        <v>11</v>
      </c>
      <c r="N101" s="7">
        <v>481</v>
      </c>
      <c r="O101" s="7">
        <v>0.45</v>
      </c>
      <c r="P101" s="7">
        <v>141</v>
      </c>
      <c r="Q101" s="7">
        <v>41.3</v>
      </c>
      <c r="R101" s="7">
        <f>B101/D101</f>
        <v>0.19798994974874373</v>
      </c>
      <c r="S101" s="7">
        <f>C101/E101</f>
        <v>0.19770408163265304</v>
      </c>
      <c r="T101" s="7">
        <f>B101/F101</f>
        <v>2.6266666666666665</v>
      </c>
      <c r="U101" s="7">
        <f>C101/G101</f>
        <v>2.6271186440677963</v>
      </c>
      <c r="V101" s="7">
        <f>D101/B101</f>
        <v>5.0507614213197964</v>
      </c>
      <c r="W101" s="7">
        <f>E101/C101</f>
        <v>5.0580645161290327</v>
      </c>
      <c r="X101" s="7">
        <f>D101/F101</f>
        <v>13.266666666666666</v>
      </c>
      <c r="Y101" s="7">
        <f>E101/G101</f>
        <v>13.288135593220339</v>
      </c>
      <c r="Z101" s="7" t="str">
        <f>IFERROR(B101/H101,"ERR.")</f>
        <v>ERR.</v>
      </c>
      <c r="AA101" s="7" t="str">
        <f>IFERROR(C101/I101,"ERR.")</f>
        <v>ERR.</v>
      </c>
      <c r="AB101" s="7">
        <f>C101*M101/100</f>
        <v>1.7050000000000001</v>
      </c>
      <c r="AC101" s="7">
        <f>C101*10/(I101+E101)</f>
        <v>1.9770408163265305</v>
      </c>
      <c r="AD101" s="7">
        <f t="shared" si="70"/>
        <v>3.3740408163265303</v>
      </c>
      <c r="AE101" s="7">
        <f>(C101+I101)/G101</f>
        <v>2.6271186440677963</v>
      </c>
      <c r="AF101" s="7">
        <f>E101/(K101+I101+G101)</f>
        <v>12.852459016393443</v>
      </c>
      <c r="AG101" s="10">
        <f>(D101+H101+J101)/(B101+F101)</f>
        <v>3.6691176470588234</v>
      </c>
      <c r="AH101" s="12">
        <f>(L101*M101)/100</f>
        <v>1.3969999999999998</v>
      </c>
      <c r="AI101" s="12">
        <f xml:space="preserve"> (AF101 * L101 * M101) / 1000</f>
        <v>1.7954885245901639</v>
      </c>
      <c r="AJ101" s="11">
        <f xml:space="preserve"> (B101 + F101) / M101</f>
        <v>0.24727272727272726</v>
      </c>
      <c r="AK101" s="16">
        <f>(0.1*L101 * E101)/ (100 - E101)</f>
        <v>4.6096296296296311</v>
      </c>
      <c r="AL101" s="11">
        <f t="shared" si="71"/>
        <v>244.16243654822335</v>
      </c>
      <c r="AM101" s="11">
        <f>D101*F101/B101</f>
        <v>3.7880710659898473</v>
      </c>
      <c r="AN101" s="11">
        <f>N101*D101/B101</f>
        <v>2429.4162436548222</v>
      </c>
      <c r="AO101" s="11">
        <f>D101*F101*N101/B101</f>
        <v>1822.0621827411167</v>
      </c>
      <c r="AP101" s="11">
        <v>4.66</v>
      </c>
      <c r="AQ101" s="11">
        <v>88.6</v>
      </c>
      <c r="AR101" s="11">
        <v>30.3</v>
      </c>
      <c r="AS101" s="11">
        <v>341</v>
      </c>
      <c r="AT101" s="11">
        <v>37.5</v>
      </c>
      <c r="AU101" s="11">
        <v>11.8</v>
      </c>
      <c r="AV101" s="11">
        <v>9.5</v>
      </c>
      <c r="AW101" s="11">
        <v>9.8000000000000007</v>
      </c>
      <c r="AX101" s="11">
        <v>19.899999999999999</v>
      </c>
      <c r="AY101" s="11"/>
    </row>
    <row r="102" spans="1:61">
      <c r="A102" s="26">
        <v>95</v>
      </c>
      <c r="B102" s="11">
        <v>1.97</v>
      </c>
      <c r="C102" s="11">
        <v>12.3</v>
      </c>
      <c r="D102" s="11">
        <v>12.61</v>
      </c>
      <c r="E102" s="11">
        <v>79.099999999999994</v>
      </c>
      <c r="F102" s="11">
        <v>1.28</v>
      </c>
      <c r="G102" s="11">
        <v>8</v>
      </c>
      <c r="H102" s="11">
        <v>0</v>
      </c>
      <c r="I102" s="11">
        <v>0</v>
      </c>
      <c r="J102" s="11">
        <v>0.02</v>
      </c>
      <c r="K102" s="11">
        <v>0.1</v>
      </c>
      <c r="L102" s="11">
        <v>15.96</v>
      </c>
      <c r="M102" s="11">
        <v>25</v>
      </c>
      <c r="N102" s="7">
        <v>325</v>
      </c>
      <c r="O102" s="7">
        <v>0.37</v>
      </c>
      <c r="P102" s="7">
        <v>138</v>
      </c>
      <c r="Q102" s="7">
        <v>41.2</v>
      </c>
      <c r="R102" s="7">
        <f>B102/D102</f>
        <v>0.15622521808088818</v>
      </c>
      <c r="S102" s="7">
        <f>C102/E102</f>
        <v>0.15549936788874844</v>
      </c>
      <c r="T102" s="7">
        <f>B102/F102</f>
        <v>1.5390625</v>
      </c>
      <c r="U102" s="7">
        <f>C102/G102</f>
        <v>1.5375000000000001</v>
      </c>
      <c r="V102" s="7">
        <f>D102/B102</f>
        <v>6.4010152284263961</v>
      </c>
      <c r="W102" s="7">
        <f>E102/C102</f>
        <v>6.4308943089430883</v>
      </c>
      <c r="X102" s="7">
        <f>D102/F102</f>
        <v>9.8515625</v>
      </c>
      <c r="Y102" s="7">
        <f>E102/G102</f>
        <v>9.8874999999999993</v>
      </c>
      <c r="Z102" s="7" t="str">
        <f>IFERROR(B102/H102,"ERR.")</f>
        <v>ERR.</v>
      </c>
      <c r="AA102" s="7" t="str">
        <f>IFERROR(C102/I102,"ERR.")</f>
        <v>ERR.</v>
      </c>
      <c r="AB102" s="7">
        <f>C102*M102/100</f>
        <v>3.0750000000000002</v>
      </c>
      <c r="AC102" s="7">
        <f>C102*10/(I102+E102)</f>
        <v>1.5549936788874843</v>
      </c>
      <c r="AD102" s="7">
        <f t="shared" si="70"/>
        <v>5.5449936788874847</v>
      </c>
      <c r="AE102" s="7">
        <f>(C102+I102)/G102</f>
        <v>1.5375000000000001</v>
      </c>
      <c r="AF102" s="7">
        <f>E102/(K102+I102+G102)</f>
        <v>9.7654320987654319</v>
      </c>
      <c r="AG102" s="10">
        <f>(D102+H102+J102)/(B102+F102)</f>
        <v>3.8861538461538458</v>
      </c>
      <c r="AH102" s="12">
        <f>(L102*M102)/100</f>
        <v>3.99</v>
      </c>
      <c r="AI102" s="12">
        <f xml:space="preserve"> (AF102 * L102 * M102) / 1000</f>
        <v>3.8964074074074078</v>
      </c>
      <c r="AJ102" s="11">
        <f xml:space="preserve"> (B102 + F102) / M102</f>
        <v>0.13</v>
      </c>
      <c r="AK102" s="16">
        <f>(0.1*L102 * E102)/ (100 - E102)</f>
        <v>6.0403636363636348</v>
      </c>
      <c r="AL102" s="11">
        <f t="shared" si="71"/>
        <v>164.9746192893401</v>
      </c>
      <c r="AM102" s="11">
        <f>D102*F102/B102</f>
        <v>8.1932994923857869</v>
      </c>
      <c r="AN102" s="11">
        <f>N102*D102/B102</f>
        <v>2080.3299492385786</v>
      </c>
      <c r="AO102" s="11">
        <f>D102*F102*N102/B102</f>
        <v>2662.8223350253802</v>
      </c>
      <c r="AP102" s="11">
        <v>4.74</v>
      </c>
      <c r="AQ102" s="11">
        <v>86.9</v>
      </c>
      <c r="AR102" s="11">
        <v>29.1</v>
      </c>
      <c r="AS102" s="11">
        <v>335</v>
      </c>
      <c r="AT102" s="11">
        <v>41.4</v>
      </c>
      <c r="AU102" s="11">
        <v>13</v>
      </c>
      <c r="AV102" s="11">
        <v>11.3</v>
      </c>
      <c r="AW102" s="11">
        <v>13.3</v>
      </c>
      <c r="AX102" s="11">
        <v>36</v>
      </c>
      <c r="AY102" s="11"/>
    </row>
    <row r="103" spans="1:61">
      <c r="A103" s="26">
        <v>96</v>
      </c>
      <c r="B103" s="11">
        <v>2.54</v>
      </c>
      <c r="C103" s="11">
        <v>38.4</v>
      </c>
      <c r="D103" s="11">
        <v>3.38</v>
      </c>
      <c r="E103" s="11">
        <v>51</v>
      </c>
      <c r="F103" s="11">
        <v>0.46</v>
      </c>
      <c r="G103" s="11">
        <v>6.9</v>
      </c>
      <c r="H103" s="11">
        <v>0.19</v>
      </c>
      <c r="I103" s="11">
        <v>2.9</v>
      </c>
      <c r="J103" s="11">
        <v>0.05</v>
      </c>
      <c r="K103" s="11">
        <v>0.8</v>
      </c>
      <c r="L103" s="11">
        <v>6.62</v>
      </c>
      <c r="M103" s="11">
        <v>25</v>
      </c>
      <c r="N103" s="7">
        <v>222</v>
      </c>
      <c r="O103" s="7">
        <v>0.23</v>
      </c>
      <c r="P103" s="7">
        <v>114</v>
      </c>
      <c r="Q103" s="7">
        <v>37.1</v>
      </c>
      <c r="R103" s="7">
        <f>B103/D103</f>
        <v>0.75147928994082847</v>
      </c>
      <c r="S103" s="7">
        <f>C103/E103</f>
        <v>0.75294117647058822</v>
      </c>
      <c r="T103" s="7">
        <f>B103/F103</f>
        <v>5.5217391304347823</v>
      </c>
      <c r="U103" s="7">
        <f>C103/G103</f>
        <v>5.5652173913043477</v>
      </c>
      <c r="V103" s="7">
        <f>D103/B103</f>
        <v>1.3307086614173227</v>
      </c>
      <c r="W103" s="7">
        <f>E103/C103</f>
        <v>1.328125</v>
      </c>
      <c r="X103" s="7">
        <f>D103/F103</f>
        <v>7.3478260869565215</v>
      </c>
      <c r="Y103" s="7">
        <f>E103/G103</f>
        <v>7.3913043478260869</v>
      </c>
      <c r="Z103" s="7">
        <f>IFERROR(B103/H103,"ERR.")</f>
        <v>13.368421052631579</v>
      </c>
      <c r="AA103" s="7">
        <f>IFERROR(C103/I103,"ERR.")</f>
        <v>13.241379310344827</v>
      </c>
      <c r="AB103" s="7">
        <f>C103*M103/100</f>
        <v>9.6</v>
      </c>
      <c r="AC103" s="7">
        <f>C103*10/(I103+E103)</f>
        <v>7.1243042671614099</v>
      </c>
      <c r="AD103" s="7">
        <f t="shared" si="70"/>
        <v>8.7793042671614092</v>
      </c>
      <c r="AE103" s="7">
        <f>(C103+I103)/G103</f>
        <v>5.9855072463768106</v>
      </c>
      <c r="AF103" s="7">
        <f>E103/(K103+I103+G103)</f>
        <v>4.8113207547169807</v>
      </c>
      <c r="AG103" s="10">
        <f>(D103+H103+J103)/(B103+F103)</f>
        <v>1.2066666666666666</v>
      </c>
      <c r="AH103" s="12">
        <f>(L103*M103)/100</f>
        <v>1.655</v>
      </c>
      <c r="AI103" s="12">
        <f xml:space="preserve"> (AF103 * L103 * M103) / 1000</f>
        <v>0.79627358490566025</v>
      </c>
      <c r="AJ103" s="11">
        <f xml:space="preserve"> (B103 + F103) / M103</f>
        <v>0.12</v>
      </c>
      <c r="AK103" s="16">
        <f>(0.1*L103 * E103)/ (100 - E103)</f>
        <v>0.68902040816326526</v>
      </c>
      <c r="AL103" s="11">
        <f t="shared" si="71"/>
        <v>87.4015748031496</v>
      </c>
      <c r="AM103" s="11">
        <f>D103*F103/B103</f>
        <v>0.61212598425196851</v>
      </c>
      <c r="AN103" s="11">
        <f>N103*D103/B103</f>
        <v>295.41732283464569</v>
      </c>
      <c r="AO103" s="11">
        <f>D103*F103*N103/B103</f>
        <v>135.89196850393699</v>
      </c>
      <c r="AP103" s="11">
        <v>4.55</v>
      </c>
      <c r="AQ103" s="11">
        <v>81.5</v>
      </c>
      <c r="AR103" s="11">
        <v>25.1</v>
      </c>
      <c r="AS103" s="11">
        <v>307</v>
      </c>
      <c r="AT103" s="11">
        <v>46.9</v>
      </c>
      <c r="AU103" s="11">
        <v>15.9</v>
      </c>
      <c r="AV103" s="11">
        <v>10.4</v>
      </c>
      <c r="AW103" s="11">
        <v>11.3</v>
      </c>
      <c r="AX103" s="11">
        <v>27.5</v>
      </c>
      <c r="AY103" s="11"/>
    </row>
    <row r="104" spans="1:61">
      <c r="A104" s="26">
        <v>97</v>
      </c>
      <c r="B104" s="11">
        <v>0.59</v>
      </c>
      <c r="C104" s="11">
        <v>4.4000000000000004</v>
      </c>
      <c r="D104" s="11">
        <v>11.97</v>
      </c>
      <c r="E104" s="11">
        <v>90.1</v>
      </c>
      <c r="F104" s="11">
        <v>0.64</v>
      </c>
      <c r="G104" s="11">
        <v>4.8</v>
      </c>
      <c r="H104" s="11">
        <v>0</v>
      </c>
      <c r="I104" s="11">
        <v>0</v>
      </c>
      <c r="J104" s="11">
        <v>0.01</v>
      </c>
      <c r="K104" s="11">
        <v>0.1</v>
      </c>
      <c r="L104" s="11">
        <v>13.29</v>
      </c>
      <c r="M104" s="11">
        <v>45</v>
      </c>
      <c r="N104" s="7">
        <v>482</v>
      </c>
      <c r="O104" s="7">
        <v>0.49</v>
      </c>
      <c r="P104" s="7">
        <v>86</v>
      </c>
      <c r="Q104" s="7">
        <v>26.6</v>
      </c>
      <c r="R104" s="7">
        <f>B104/D104</f>
        <v>4.928989139515455E-2</v>
      </c>
      <c r="S104" s="7">
        <f>C104/E104</f>
        <v>4.883462819089901E-2</v>
      </c>
      <c r="T104" s="7">
        <f>B104/F104</f>
        <v>0.92187499999999989</v>
      </c>
      <c r="U104" s="7">
        <f>C104/G104</f>
        <v>0.91666666666666674</v>
      </c>
      <c r="V104" s="7">
        <f>D104/B104</f>
        <v>20.288135593220343</v>
      </c>
      <c r="W104" s="7">
        <f>E104/C104</f>
        <v>20.477272727272723</v>
      </c>
      <c r="X104" s="7">
        <f>D104/F104</f>
        <v>18.703125</v>
      </c>
      <c r="Y104" s="7">
        <f>E104/G104</f>
        <v>18.770833333333332</v>
      </c>
      <c r="Z104" s="7" t="str">
        <f>IFERROR(B104/H104,"ERR.")</f>
        <v>ERR.</v>
      </c>
      <c r="AA104" s="7" t="str">
        <f>IFERROR(C104/I104,"ERR.")</f>
        <v>ERR.</v>
      </c>
      <c r="AB104" s="7">
        <f>C104*M104/100</f>
        <v>1.9800000000000002</v>
      </c>
      <c r="AC104" s="7">
        <f>C104*10/(I104+E104)</f>
        <v>0.48834628190899004</v>
      </c>
      <c r="AD104" s="7">
        <f t="shared" si="70"/>
        <v>6.4688462819089896</v>
      </c>
      <c r="AE104" s="7">
        <f>(C104+I104)/G104</f>
        <v>0.91666666666666674</v>
      </c>
      <c r="AF104" s="7">
        <f>E104/(K104+I104+G104)</f>
        <v>18.387755102040817</v>
      </c>
      <c r="AG104" s="10">
        <f>(D104+H104+J104)/(B104+F104)</f>
        <v>9.7398373983739841</v>
      </c>
      <c r="AH104" s="12">
        <f>(L104*M104)/100</f>
        <v>5.9804999999999993</v>
      </c>
      <c r="AI104" s="12">
        <f xml:space="preserve"> (AF104 * L104 * M104) / 1000</f>
        <v>10.99679693877551</v>
      </c>
      <c r="AJ104" s="11">
        <f xml:space="preserve"> (B104 + F104) / M104</f>
        <v>2.7333333333333334E-2</v>
      </c>
      <c r="AK104" s="16">
        <f>(0.1*L104 * E104)/ (100 - E104)</f>
        <v>12.095242424242416</v>
      </c>
      <c r="AL104" s="11">
        <f t="shared" si="71"/>
        <v>816.94915254237287</v>
      </c>
      <c r="AM104" s="11">
        <f>D104*F104/B104</f>
        <v>12.98440677966102</v>
      </c>
      <c r="AN104" s="11">
        <f>N104*D104/B104</f>
        <v>9778.8813559322043</v>
      </c>
      <c r="AO104" s="11">
        <f>D104*F104*N104/B104</f>
        <v>6258.4840677966113</v>
      </c>
      <c r="AP104" s="11">
        <v>3.43</v>
      </c>
      <c r="AQ104" s="11">
        <v>77.599999999999994</v>
      </c>
      <c r="AR104" s="11">
        <v>25.1</v>
      </c>
      <c r="AS104" s="11">
        <v>323</v>
      </c>
      <c r="AT104" s="11">
        <v>41</v>
      </c>
      <c r="AU104" s="11">
        <v>15.1</v>
      </c>
      <c r="AV104" s="11">
        <v>10.199999999999999</v>
      </c>
      <c r="AW104" s="11">
        <v>11.3</v>
      </c>
      <c r="AX104" s="11">
        <v>26.7</v>
      </c>
      <c r="AY104" s="11"/>
    </row>
    <row r="105" spans="1:61">
      <c r="A105" s="26">
        <v>98</v>
      </c>
      <c r="B105" s="11">
        <v>5.23</v>
      </c>
      <c r="C105" s="11">
        <v>47.8</v>
      </c>
      <c r="D105" s="11">
        <v>4.99</v>
      </c>
      <c r="E105" s="11">
        <v>45.5</v>
      </c>
      <c r="F105" s="11">
        <v>0.48</v>
      </c>
      <c r="G105" s="11">
        <v>4.4000000000000004</v>
      </c>
      <c r="H105" s="11">
        <v>0.15</v>
      </c>
      <c r="I105" s="11">
        <v>1.4</v>
      </c>
      <c r="J105" s="11">
        <v>0.1</v>
      </c>
      <c r="K105" s="11">
        <v>0.9</v>
      </c>
      <c r="L105" s="11">
        <v>10.95</v>
      </c>
      <c r="M105" s="11">
        <v>5</v>
      </c>
      <c r="N105" s="7">
        <v>273</v>
      </c>
      <c r="O105" s="7">
        <v>0.31</v>
      </c>
      <c r="P105" s="7">
        <v>136</v>
      </c>
      <c r="Q105" s="7">
        <v>40.799999999999997</v>
      </c>
      <c r="R105" s="7">
        <f>B105/D105</f>
        <v>1.0480961923847696</v>
      </c>
      <c r="S105" s="7">
        <f>C105/E105</f>
        <v>1.0505494505494506</v>
      </c>
      <c r="T105" s="7">
        <f>B105/F105</f>
        <v>10.895833333333334</v>
      </c>
      <c r="U105" s="7">
        <f>C105/G105</f>
        <v>10.863636363636362</v>
      </c>
      <c r="V105" s="7">
        <f>D105/B105</f>
        <v>0.95411089866156784</v>
      </c>
      <c r="W105" s="7">
        <f>E105/C105</f>
        <v>0.95188284518828459</v>
      </c>
      <c r="X105" s="7">
        <f>D105/F105</f>
        <v>10.395833333333334</v>
      </c>
      <c r="Y105" s="7">
        <f>E105/G105</f>
        <v>10.34090909090909</v>
      </c>
      <c r="Z105" s="7">
        <f>IFERROR(B105/H105,"ERR.")</f>
        <v>34.866666666666674</v>
      </c>
      <c r="AA105" s="7">
        <f>IFERROR(C105/I105,"ERR.")</f>
        <v>34.142857142857146</v>
      </c>
      <c r="AB105" s="7">
        <f>C105*M105/100</f>
        <v>2.39</v>
      </c>
      <c r="AC105" s="7">
        <f>C105*10/(I105+E105)</f>
        <v>10.191897654584222</v>
      </c>
      <c r="AD105" s="7">
        <f t="shared" si="70"/>
        <v>10.739397654584222</v>
      </c>
      <c r="AE105" s="7">
        <f>(C105+I105)/G105</f>
        <v>11.18181818181818</v>
      </c>
      <c r="AF105" s="7">
        <f>E105/(K105+I105+G105)</f>
        <v>6.7910447761194028</v>
      </c>
      <c r="AG105" s="10">
        <f>(D105+H105+J105)/(B105+F105)</f>
        <v>0.9176882661996496</v>
      </c>
      <c r="AH105" s="12">
        <f>(L105*M105)/100</f>
        <v>0.54749999999999999</v>
      </c>
      <c r="AI105" s="12">
        <f xml:space="preserve"> (AF105 * L105 * M105) / 1000</f>
        <v>0.37180970149253734</v>
      </c>
      <c r="AJ105" s="11">
        <f xml:space="preserve"> (B105 + F105) / M105</f>
        <v>1.1420000000000001</v>
      </c>
      <c r="AK105" s="16">
        <f>(0.1*L105 * E105)/ (100 - E105)</f>
        <v>0.91417431192660548</v>
      </c>
      <c r="AL105" s="11">
        <f t="shared" si="71"/>
        <v>52.198852772466537</v>
      </c>
      <c r="AM105" s="11">
        <f>D105*F105/B105</f>
        <v>0.45797323135755252</v>
      </c>
      <c r="AN105" s="11">
        <f>N105*D105/B105</f>
        <v>260.47227533460801</v>
      </c>
      <c r="AO105" s="11">
        <f>D105*F105*N105/B105</f>
        <v>125.02669216061184</v>
      </c>
      <c r="AP105" s="11">
        <v>4.71</v>
      </c>
      <c r="AQ105" s="11">
        <v>86.6</v>
      </c>
      <c r="AR105" s="11">
        <v>28.9</v>
      </c>
      <c r="AS105" s="11">
        <v>333</v>
      </c>
      <c r="AT105" s="11">
        <v>40.9</v>
      </c>
      <c r="AU105" s="11">
        <v>13.1</v>
      </c>
      <c r="AV105" s="11">
        <v>11.4</v>
      </c>
      <c r="AW105" s="11">
        <v>14.5</v>
      </c>
      <c r="AX105" s="11">
        <v>35.799999999999997</v>
      </c>
      <c r="AY105" s="11"/>
    </row>
    <row r="106" spans="1:61">
      <c r="A106" s="26">
        <v>99</v>
      </c>
      <c r="B106" s="11">
        <v>2.0299999999999998</v>
      </c>
      <c r="C106" s="11">
        <v>17</v>
      </c>
      <c r="D106" s="11">
        <v>9.02</v>
      </c>
      <c r="E106" s="11">
        <v>75.599999999999994</v>
      </c>
      <c r="F106" s="11">
        <v>0.81</v>
      </c>
      <c r="G106" s="11">
        <v>6.8</v>
      </c>
      <c r="H106" s="11">
        <v>0.03</v>
      </c>
      <c r="I106" s="11">
        <v>0.3</v>
      </c>
      <c r="J106" s="11">
        <v>0.04</v>
      </c>
      <c r="K106" s="11">
        <v>0.3</v>
      </c>
      <c r="L106" s="11">
        <v>11.93</v>
      </c>
      <c r="M106" s="11">
        <v>42</v>
      </c>
      <c r="N106" s="7">
        <v>370</v>
      </c>
      <c r="O106" s="7">
        <v>0.36</v>
      </c>
      <c r="P106" s="7">
        <v>114</v>
      </c>
      <c r="Q106" s="7">
        <v>36.200000000000003</v>
      </c>
      <c r="R106" s="7">
        <f>B106/D106</f>
        <v>0.22505543237250553</v>
      </c>
      <c r="S106" s="7">
        <f>C106/E106</f>
        <v>0.22486772486772488</v>
      </c>
      <c r="T106" s="7">
        <f>B106/F106</f>
        <v>2.5061728395061724</v>
      </c>
      <c r="U106" s="7">
        <f>C106/G106</f>
        <v>2.5</v>
      </c>
      <c r="V106" s="7">
        <f>D106/B106</f>
        <v>4.4433497536945818</v>
      </c>
      <c r="W106" s="7">
        <f>E106/C106</f>
        <v>4.4470588235294111</v>
      </c>
      <c r="X106" s="7">
        <f>D106/F106</f>
        <v>11.1358024691358</v>
      </c>
      <c r="Y106" s="7">
        <f>E106/G106</f>
        <v>11.117647058823529</v>
      </c>
      <c r="Z106" s="7">
        <f>IFERROR(B106/H106,"ERR.")</f>
        <v>67.666666666666657</v>
      </c>
      <c r="AA106" s="7">
        <f>IFERROR(C106/I106,"ERR.")</f>
        <v>56.666666666666671</v>
      </c>
      <c r="AB106" s="7">
        <f>C106*M106/100</f>
        <v>7.14</v>
      </c>
      <c r="AC106" s="7">
        <f>C106*10/(I106+E106)</f>
        <v>2.2397891963109355</v>
      </c>
      <c r="AD106" s="7">
        <f t="shared" si="70"/>
        <v>7.2503891963109357</v>
      </c>
      <c r="AE106" s="7">
        <f>(C106+I106)/G106</f>
        <v>2.5441176470588238</v>
      </c>
      <c r="AF106" s="7">
        <f>E106/(K106+I106+G106)</f>
        <v>10.216216216216216</v>
      </c>
      <c r="AG106" s="10">
        <f>(D106+H106+J106)/(B106+F106)</f>
        <v>3.2007042253521121</v>
      </c>
      <c r="AH106" s="12">
        <f>(L106*M106)/100</f>
        <v>5.0106000000000002</v>
      </c>
      <c r="AI106" s="12">
        <f xml:space="preserve"> (AF106 * L106 * M106) / 1000</f>
        <v>5.1189372972972969</v>
      </c>
      <c r="AJ106" s="11">
        <f xml:space="preserve"> (B106 + F106) / M106</f>
        <v>6.761904761904762E-2</v>
      </c>
      <c r="AK106" s="16">
        <f>(0.1*L106 * E106)/ (100 - E106)</f>
        <v>3.6963442622950811</v>
      </c>
      <c r="AL106" s="11">
        <f t="shared" si="71"/>
        <v>182.26600985221677</v>
      </c>
      <c r="AM106" s="11">
        <f>D106*F106/B106</f>
        <v>3.5991133004926112</v>
      </c>
      <c r="AN106" s="11">
        <f>N106*D106/B106</f>
        <v>1644.039408866995</v>
      </c>
      <c r="AO106" s="11">
        <f>D106*F106*N106/B106</f>
        <v>1331.6719211822663</v>
      </c>
      <c r="AP106" s="11">
        <v>4.46</v>
      </c>
      <c r="AQ106" s="11">
        <v>81.2</v>
      </c>
      <c r="AR106" s="11">
        <v>25.6</v>
      </c>
      <c r="AS106" s="11">
        <v>315</v>
      </c>
      <c r="AT106" s="11">
        <v>48.5</v>
      </c>
      <c r="AU106" s="11">
        <v>16.5</v>
      </c>
      <c r="AV106" s="11">
        <v>9.9</v>
      </c>
      <c r="AW106" s="11">
        <v>10.5</v>
      </c>
      <c r="AX106" s="11">
        <v>22.7</v>
      </c>
      <c r="AY106" s="11"/>
    </row>
    <row r="107" spans="1:61">
      <c r="A107" s="26">
        <v>100</v>
      </c>
      <c r="B107" s="11">
        <v>1.1000000000000001</v>
      </c>
      <c r="C107" s="11">
        <v>8</v>
      </c>
      <c r="D107" s="11">
        <v>11.37</v>
      </c>
      <c r="E107" s="11">
        <v>82.3</v>
      </c>
      <c r="F107" s="11">
        <v>1.33</v>
      </c>
      <c r="G107" s="11">
        <v>9.6</v>
      </c>
      <c r="H107" s="11">
        <v>0</v>
      </c>
      <c r="I107" s="11">
        <v>0</v>
      </c>
      <c r="J107" s="11">
        <v>0.02</v>
      </c>
      <c r="K107" s="11">
        <v>0.1</v>
      </c>
      <c r="L107" s="11">
        <v>13.82</v>
      </c>
      <c r="M107" s="11">
        <v>16</v>
      </c>
      <c r="N107" s="7">
        <v>169</v>
      </c>
      <c r="O107" s="7">
        <v>0.19</v>
      </c>
      <c r="P107" s="7">
        <v>117</v>
      </c>
      <c r="Q107" s="7">
        <v>34.299999999999997</v>
      </c>
      <c r="R107" s="7">
        <f>B107/D107</f>
        <v>9.6745822339489904E-2</v>
      </c>
      <c r="S107" s="7">
        <f>C107/E107</f>
        <v>9.7205346294046174E-2</v>
      </c>
      <c r="T107" s="7">
        <f>B107/F107</f>
        <v>0.8270676691729324</v>
      </c>
      <c r="U107" s="7">
        <f>C107/G107</f>
        <v>0.83333333333333337</v>
      </c>
      <c r="V107" s="7">
        <f>D107/B107</f>
        <v>10.336363636363634</v>
      </c>
      <c r="W107" s="7">
        <f>E107/C107</f>
        <v>10.2875</v>
      </c>
      <c r="X107" s="7">
        <f>D107/F107</f>
        <v>8.5488721804511272</v>
      </c>
      <c r="Y107" s="7">
        <f>E107/G107</f>
        <v>8.5729166666666661</v>
      </c>
      <c r="Z107" s="7" t="str">
        <f>IFERROR(B107/H107,"ERR.")</f>
        <v>ERR.</v>
      </c>
      <c r="AA107" s="7" t="str">
        <f>IFERROR(C107/I107,"ERR.")</f>
        <v>ERR.</v>
      </c>
      <c r="AB107" s="7">
        <f>C107*M107/100</f>
        <v>1.28</v>
      </c>
      <c r="AC107" s="7">
        <f>C107*10/(I107+E107)</f>
        <v>0.9720534629404618</v>
      </c>
      <c r="AD107" s="7">
        <f t="shared" si="70"/>
        <v>3.1832534629404616</v>
      </c>
      <c r="AE107" s="7">
        <f>(C107+I107)/G107</f>
        <v>0.83333333333333337</v>
      </c>
      <c r="AF107" s="7">
        <f>E107/(K107+I107+G107)</f>
        <v>8.4845360824742269</v>
      </c>
      <c r="AG107" s="10">
        <f>(D107+H107+J107)/(B107+F107)</f>
        <v>4.6872427983539087</v>
      </c>
      <c r="AH107" s="12">
        <f>(L107*M107)/100</f>
        <v>2.2111999999999998</v>
      </c>
      <c r="AI107" s="12">
        <f xml:space="preserve"> (AF107 * L107 * M107) / 1000</f>
        <v>1.8761006185567013</v>
      </c>
      <c r="AJ107" s="11">
        <f xml:space="preserve"> (B107 + F107) / M107</f>
        <v>0.15187500000000001</v>
      </c>
      <c r="AK107" s="16">
        <f>(0.1*L107 * E107)/ (100 - E107)</f>
        <v>6.4259096045197737</v>
      </c>
      <c r="AL107" s="11">
        <f t="shared" si="71"/>
        <v>153.63636363636363</v>
      </c>
      <c r="AM107" s="11">
        <f>D107*F107/B107</f>
        <v>13.747363636363636</v>
      </c>
      <c r="AN107" s="11">
        <f>N107*D107/B107</f>
        <v>1746.8454545454545</v>
      </c>
      <c r="AO107" s="11">
        <f>D107*F107*N107/B107</f>
        <v>2323.3044545454545</v>
      </c>
      <c r="AP107" s="11">
        <v>4.1900000000000004</v>
      </c>
      <c r="AQ107" s="11">
        <v>81.900000000000006</v>
      </c>
      <c r="AR107" s="11">
        <v>27.9</v>
      </c>
      <c r="AS107" s="11">
        <v>341</v>
      </c>
      <c r="AT107" s="11">
        <v>47.5</v>
      </c>
      <c r="AU107" s="11">
        <v>16</v>
      </c>
      <c r="AV107" s="11">
        <v>11.3</v>
      </c>
      <c r="AW107" s="11">
        <v>13.7</v>
      </c>
      <c r="AX107" s="11">
        <v>36.4</v>
      </c>
      <c r="AY107" s="11"/>
    </row>
    <row r="108" spans="1:61">
      <c r="A108" s="26">
        <v>101</v>
      </c>
      <c r="B108" s="11">
        <v>1.19</v>
      </c>
      <c r="C108" s="11">
        <v>11.36</v>
      </c>
      <c r="D108" s="11">
        <v>8.68</v>
      </c>
      <c r="E108" s="11">
        <v>82.2</v>
      </c>
      <c r="F108" s="11">
        <v>0.67</v>
      </c>
      <c r="G108" s="11">
        <v>6.3</v>
      </c>
      <c r="H108" s="11">
        <v>0</v>
      </c>
      <c r="I108" s="11">
        <v>0</v>
      </c>
      <c r="J108" s="11">
        <v>0.02</v>
      </c>
      <c r="K108" s="11">
        <v>0.2</v>
      </c>
      <c r="L108" s="11">
        <v>10.56</v>
      </c>
      <c r="M108" s="11">
        <v>34</v>
      </c>
      <c r="N108" s="7">
        <v>198</v>
      </c>
      <c r="O108" s="7">
        <v>0.2</v>
      </c>
      <c r="P108" s="7">
        <v>120</v>
      </c>
      <c r="Q108" s="7">
        <v>35.4</v>
      </c>
      <c r="R108" s="7">
        <f>B108/D108</f>
        <v>0.13709677419354838</v>
      </c>
      <c r="S108" s="7">
        <f>C108/E108</f>
        <v>0.13819951338199513</v>
      </c>
      <c r="T108" s="7">
        <f>B108/F108</f>
        <v>1.7761194029850744</v>
      </c>
      <c r="U108" s="7">
        <f>C108/G108</f>
        <v>1.8031746031746032</v>
      </c>
      <c r="V108" s="7">
        <f>D108/B108</f>
        <v>7.2941176470588234</v>
      </c>
      <c r="W108" s="7">
        <f>E108/C108</f>
        <v>7.2359154929577469</v>
      </c>
      <c r="X108" s="7">
        <f>D108/F108</f>
        <v>12.955223880597014</v>
      </c>
      <c r="Y108" s="7">
        <f>E108/G108</f>
        <v>13.047619047619049</v>
      </c>
      <c r="Z108" s="7" t="str">
        <f>IFERROR(B108/H108,"ERR.")</f>
        <v>ERR.</v>
      </c>
      <c r="AA108" s="7" t="str">
        <f>IFERROR(C108/I108,"ERR.")</f>
        <v>ERR.</v>
      </c>
      <c r="AB108" s="7">
        <f>C108*M108/100</f>
        <v>3.8624000000000001</v>
      </c>
      <c r="AC108" s="7">
        <f>C108*10/(I108+E108)</f>
        <v>1.3819951338199512</v>
      </c>
      <c r="AD108" s="7">
        <f t="shared" si="70"/>
        <v>4.9723951338199512</v>
      </c>
      <c r="AE108" s="7">
        <f>(C108+I108)/G108</f>
        <v>1.8031746031746032</v>
      </c>
      <c r="AF108" s="7">
        <f>E108/(K108+I108+G108)</f>
        <v>12.646153846153847</v>
      </c>
      <c r="AG108" s="10">
        <f>(D108+H108+J108)/(B108+F108)</f>
        <v>4.67741935483871</v>
      </c>
      <c r="AH108" s="12">
        <f>(L108*M108)/100</f>
        <v>3.5904000000000003</v>
      </c>
      <c r="AI108" s="12">
        <f xml:space="preserve"> (AF108 * L108 * M108) / 1000</f>
        <v>4.5404750769230775</v>
      </c>
      <c r="AJ108" s="11">
        <f xml:space="preserve"> (B108 + F108) / M108</f>
        <v>5.4705882352941174E-2</v>
      </c>
      <c r="AK108" s="16">
        <f>(0.1*L108 * E108)/ (100 - E108)</f>
        <v>4.8765842696629225</v>
      </c>
      <c r="AL108" s="11">
        <f t="shared" si="71"/>
        <v>166.38655462184875</v>
      </c>
      <c r="AM108" s="11">
        <f>D108*F108/B108</f>
        <v>4.8870588235294115</v>
      </c>
      <c r="AN108" s="11">
        <f>N108*D108/B108</f>
        <v>1444.2352941176471</v>
      </c>
      <c r="AO108" s="11">
        <f>D108*F108*N108/B108</f>
        <v>967.63764705882363</v>
      </c>
      <c r="AP108" s="11">
        <v>4.04</v>
      </c>
      <c r="AQ108" s="11">
        <v>87.6</v>
      </c>
      <c r="AR108" s="11">
        <v>29.7</v>
      </c>
      <c r="AS108" s="11">
        <v>339</v>
      </c>
      <c r="AT108" s="11">
        <v>38.1</v>
      </c>
      <c r="AU108" s="11">
        <v>11.8</v>
      </c>
      <c r="AV108" s="11">
        <v>10.3</v>
      </c>
      <c r="AW108" s="11">
        <v>12.2</v>
      </c>
      <c r="AX108" s="11">
        <v>27.4</v>
      </c>
      <c r="AY108" s="11"/>
    </row>
    <row r="109" spans="1:61">
      <c r="A109" s="26">
        <v>102</v>
      </c>
      <c r="B109" s="11">
        <v>2.09</v>
      </c>
      <c r="C109" s="11">
        <v>12.4</v>
      </c>
      <c r="D109" s="11">
        <v>13.45</v>
      </c>
      <c r="E109" s="11">
        <v>80</v>
      </c>
      <c r="F109" s="11">
        <v>1.22</v>
      </c>
      <c r="G109" s="11">
        <v>7.3</v>
      </c>
      <c r="H109" s="11">
        <v>0.01</v>
      </c>
      <c r="I109" s="11">
        <v>0.1</v>
      </c>
      <c r="J109" s="11">
        <v>0.03</v>
      </c>
      <c r="K109" s="11">
        <v>0.2</v>
      </c>
      <c r="L109" s="11">
        <v>16.8</v>
      </c>
      <c r="M109" s="11">
        <v>34</v>
      </c>
      <c r="N109" s="7">
        <v>341</v>
      </c>
      <c r="O109" s="7">
        <v>0.41</v>
      </c>
      <c r="P109" s="7">
        <v>139</v>
      </c>
      <c r="Q109" s="7">
        <v>39.9</v>
      </c>
      <c r="R109" s="7">
        <f>B109/D109</f>
        <v>0.15539033457249071</v>
      </c>
      <c r="S109" s="7">
        <f>C109/E109</f>
        <v>0.155</v>
      </c>
      <c r="T109" s="7">
        <f>B109/F109</f>
        <v>1.7131147540983607</v>
      </c>
      <c r="U109" s="7">
        <f>C109/G109</f>
        <v>1.6986301369863015</v>
      </c>
      <c r="V109" s="7">
        <f>D109/B109</f>
        <v>6.4354066985645932</v>
      </c>
      <c r="W109" s="7">
        <f>E109/C109</f>
        <v>6.4516129032258061</v>
      </c>
      <c r="X109" s="7">
        <f>D109/F109</f>
        <v>11.024590163934425</v>
      </c>
      <c r="Y109" s="7">
        <f>E109/G109</f>
        <v>10.95890410958904</v>
      </c>
      <c r="Z109" s="7">
        <f>IFERROR(B109/H109,"ERR.")</f>
        <v>208.99999999999997</v>
      </c>
      <c r="AA109" s="7">
        <f>IFERROR(C109/I109,"ERR.")</f>
        <v>124</v>
      </c>
      <c r="AB109" s="7">
        <f>C109*M109/100</f>
        <v>4.2160000000000002</v>
      </c>
      <c r="AC109" s="7">
        <f>C109*10/(I109+E109)</f>
        <v>1.5480649188514357</v>
      </c>
      <c r="AD109" s="7">
        <f t="shared" si="70"/>
        <v>7.2600649188514366</v>
      </c>
      <c r="AE109" s="7">
        <f>(C109+I109)/G109</f>
        <v>1.7123287671232876</v>
      </c>
      <c r="AF109" s="7">
        <f>E109/(K109+I109+G109)</f>
        <v>10.526315789473685</v>
      </c>
      <c r="AG109" s="10">
        <f>(D109+H109+J109)/(B109+F109)</f>
        <v>4.0755287009063448</v>
      </c>
      <c r="AH109" s="12">
        <f>(L109*M109)/100</f>
        <v>5.7120000000000006</v>
      </c>
      <c r="AI109" s="12">
        <f xml:space="preserve"> (AF109 * L109 * M109) / 1000</f>
        <v>6.012631578947369</v>
      </c>
      <c r="AJ109" s="11">
        <f xml:space="preserve"> (B109 + F109) / M109</f>
        <v>9.7352941176470573E-2</v>
      </c>
      <c r="AK109" s="16">
        <f>(0.1*L109 * E109)/ (100 - E109)</f>
        <v>6.7200000000000006</v>
      </c>
      <c r="AL109" s="11">
        <f t="shared" si="71"/>
        <v>163.15789473684211</v>
      </c>
      <c r="AM109" s="11">
        <f>D109*F109/B109</f>
        <v>7.8511961722488035</v>
      </c>
      <c r="AN109" s="11">
        <f>N109*D109/B109</f>
        <v>2194.4736842105262</v>
      </c>
      <c r="AO109" s="11">
        <f>D109*F109*N109/B109</f>
        <v>2677.2578947368424</v>
      </c>
      <c r="AP109" s="11">
        <v>4.71</v>
      </c>
      <c r="AQ109" s="11">
        <v>84.7</v>
      </c>
      <c r="AR109" s="11">
        <v>29.5</v>
      </c>
      <c r="AS109" s="11">
        <v>348</v>
      </c>
      <c r="AT109" s="11">
        <v>39.5</v>
      </c>
      <c r="AU109" s="11">
        <v>12.8</v>
      </c>
      <c r="AV109" s="11">
        <v>1.9</v>
      </c>
      <c r="AW109" s="11">
        <v>15.8</v>
      </c>
      <c r="AX109" s="11">
        <v>41.6</v>
      </c>
      <c r="AY109" s="11"/>
    </row>
    <row r="110" spans="1:61">
      <c r="A110" s="26">
        <v>103</v>
      </c>
      <c r="B110" s="11">
        <v>2.2799999999999998</v>
      </c>
      <c r="C110" s="11">
        <v>19.3</v>
      </c>
      <c r="D110" s="11">
        <v>8.06</v>
      </c>
      <c r="E110" s="11">
        <v>68.400000000000006</v>
      </c>
      <c r="F110" s="11">
        <v>1.18</v>
      </c>
      <c r="G110" s="11">
        <v>10</v>
      </c>
      <c r="H110" s="11">
        <v>0.24</v>
      </c>
      <c r="I110" s="11">
        <v>2</v>
      </c>
      <c r="J110" s="11">
        <v>0.03</v>
      </c>
      <c r="K110" s="11">
        <v>0.3</v>
      </c>
      <c r="L110" s="11">
        <v>11.79</v>
      </c>
      <c r="M110" s="11">
        <v>10</v>
      </c>
      <c r="N110" s="7">
        <v>239</v>
      </c>
      <c r="O110" s="7">
        <v>0.28000000000000003</v>
      </c>
      <c r="P110" s="7">
        <v>116</v>
      </c>
      <c r="Q110" s="7">
        <v>35.4</v>
      </c>
      <c r="R110" s="7">
        <f>B110/D110</f>
        <v>0.28287841191066992</v>
      </c>
      <c r="S110" s="7">
        <f>C110/E110</f>
        <v>0.28216374269005845</v>
      </c>
      <c r="T110" s="7">
        <f>B110/F110</f>
        <v>1.9322033898305084</v>
      </c>
      <c r="U110" s="7">
        <f>C110/G110</f>
        <v>1.9300000000000002</v>
      </c>
      <c r="V110" s="7">
        <f>D110/B110</f>
        <v>3.5350877192982462</v>
      </c>
      <c r="W110" s="7">
        <f>E110/C110</f>
        <v>3.5440414507772022</v>
      </c>
      <c r="X110" s="7">
        <f>D110/F110</f>
        <v>6.8305084745762716</v>
      </c>
      <c r="Y110" s="7">
        <f>E110/G110</f>
        <v>6.8400000000000007</v>
      </c>
      <c r="Z110" s="7">
        <f>IFERROR(B110/H110,"ERR.")</f>
        <v>9.5</v>
      </c>
      <c r="AA110" s="7">
        <f>IFERROR(C110/I110,"ERR.")</f>
        <v>9.65</v>
      </c>
      <c r="AB110" s="7">
        <f>C110*M110/100</f>
        <v>1.93</v>
      </c>
      <c r="AC110" s="7">
        <f>C110*10/(I110+E110)</f>
        <v>2.7414772727272725</v>
      </c>
      <c r="AD110" s="7">
        <f t="shared" si="70"/>
        <v>3.9204772727272723</v>
      </c>
      <c r="AE110" s="7">
        <f>(C110+I110)/G110</f>
        <v>2.13</v>
      </c>
      <c r="AF110" s="7">
        <f>E110/(K110+I110+G110)</f>
        <v>5.5609756097560981</v>
      </c>
      <c r="AG110" s="10">
        <f>(D110+H110+J110)/(B110+F110)</f>
        <v>2.4075144508670521</v>
      </c>
      <c r="AH110" s="12">
        <f>(L110*M110)/100</f>
        <v>1.1789999999999998</v>
      </c>
      <c r="AI110" s="12">
        <f xml:space="preserve"> (AF110 * L110 * M110) / 1000</f>
        <v>0.65563902439024391</v>
      </c>
      <c r="AJ110" s="11">
        <f xml:space="preserve"> (B110 + F110) / M110</f>
        <v>0.34599999999999997</v>
      </c>
      <c r="AK110" s="16">
        <f>(0.1*L110 * E110)/ (100 - E110)</f>
        <v>2.5520126582278486</v>
      </c>
      <c r="AL110" s="11">
        <f t="shared" si="71"/>
        <v>104.82456140350878</v>
      </c>
      <c r="AM110" s="11">
        <f>D110*F110/B110</f>
        <v>4.1714035087719301</v>
      </c>
      <c r="AN110" s="11">
        <f>N110*D110/B110</f>
        <v>844.88596491228088</v>
      </c>
      <c r="AO110" s="11">
        <f>D110*F110*N110/B110</f>
        <v>996.96543859649137</v>
      </c>
      <c r="AP110" s="11">
        <v>4.25</v>
      </c>
      <c r="AQ110" s="11">
        <v>83.3</v>
      </c>
      <c r="AR110" s="11">
        <v>27.3</v>
      </c>
      <c r="AS110" s="11">
        <v>328</v>
      </c>
      <c r="AT110" s="11">
        <v>45.9</v>
      </c>
      <c r="AU110" s="11">
        <v>15.2</v>
      </c>
      <c r="AV110" s="11">
        <v>11.6</v>
      </c>
      <c r="AW110" s="11">
        <v>13.9</v>
      </c>
      <c r="AX110" s="11">
        <v>38.799999999999997</v>
      </c>
      <c r="AY110" s="11"/>
    </row>
    <row r="111" spans="1:61">
      <c r="A111" s="26">
        <v>104</v>
      </c>
      <c r="B111" s="11">
        <v>0.7</v>
      </c>
      <c r="C111" s="11">
        <v>3.9</v>
      </c>
      <c r="D111" s="11">
        <v>16.21</v>
      </c>
      <c r="E111" s="11">
        <v>89.8</v>
      </c>
      <c r="F111" s="11">
        <v>1.1100000000000001</v>
      </c>
      <c r="G111" s="11">
        <v>6.2</v>
      </c>
      <c r="H111" s="11">
        <v>0</v>
      </c>
      <c r="I111" s="11">
        <v>0</v>
      </c>
      <c r="J111" s="11">
        <v>0.01</v>
      </c>
      <c r="K111" s="11">
        <v>0.1</v>
      </c>
      <c r="L111" s="11">
        <v>18.03</v>
      </c>
      <c r="M111" s="11">
        <v>24</v>
      </c>
      <c r="N111" s="7">
        <v>278</v>
      </c>
      <c r="O111" s="7">
        <v>0.3</v>
      </c>
      <c r="P111" s="7">
        <v>117</v>
      </c>
      <c r="Q111" s="7">
        <v>35.9</v>
      </c>
      <c r="R111" s="7">
        <f>B111/D111</f>
        <v>4.3183220234423191E-2</v>
      </c>
      <c r="S111" s="7">
        <f>C111/E111</f>
        <v>4.3429844097995544E-2</v>
      </c>
      <c r="T111" s="7">
        <f>B111/F111</f>
        <v>0.63063063063063052</v>
      </c>
      <c r="U111" s="7">
        <f>C111/G111</f>
        <v>0.62903225806451613</v>
      </c>
      <c r="V111" s="7">
        <f>D111/B111</f>
        <v>23.157142857142858</v>
      </c>
      <c r="W111" s="7">
        <f>E111/C111</f>
        <v>23.025641025641026</v>
      </c>
      <c r="X111" s="7">
        <f>D111/F111</f>
        <v>14.603603603603602</v>
      </c>
      <c r="Y111" s="7">
        <f>E111/G111</f>
        <v>14.483870967741934</v>
      </c>
      <c r="Z111" s="7" t="str">
        <f>IFERROR(B111/H111,"ERR.")</f>
        <v>ERR.</v>
      </c>
      <c r="AA111" s="7" t="str">
        <f>IFERROR(C111/I111,"ERR.")</f>
        <v>ERR.</v>
      </c>
      <c r="AB111" s="7">
        <f>C111*M111/100</f>
        <v>0.93599999999999994</v>
      </c>
      <c r="AC111" s="7">
        <f>C111*10/(I111+E111)</f>
        <v>0.43429844097995546</v>
      </c>
      <c r="AD111" s="7">
        <f t="shared" si="70"/>
        <v>4.7614984409799561</v>
      </c>
      <c r="AE111" s="7">
        <f>(C111+I111)/G111</f>
        <v>0.62903225806451613</v>
      </c>
      <c r="AF111" s="7">
        <f>E111/(K111+I111+G111)</f>
        <v>14.253968253968253</v>
      </c>
      <c r="AG111" s="10">
        <f>(D111+H111+J111)/(B111+F111)</f>
        <v>8.9613259668508292</v>
      </c>
      <c r="AH111" s="12">
        <f>(L111*M111)/100</f>
        <v>4.3272000000000004</v>
      </c>
      <c r="AI111" s="12">
        <f xml:space="preserve"> (AF111 * L111 * M111) / 1000</f>
        <v>6.1679771428571435</v>
      </c>
      <c r="AJ111" s="11">
        <f xml:space="preserve"> (B111 + F111) / M111</f>
        <v>7.5416666666666674E-2</v>
      </c>
      <c r="AK111" s="16">
        <f>(0.1*L111 * E111)/ (100 - E111)</f>
        <v>15.873470588235291</v>
      </c>
      <c r="AL111" s="11">
        <f t="shared" si="71"/>
        <v>397.14285714285717</v>
      </c>
      <c r="AM111" s="11">
        <f>D111*F111/B111</f>
        <v>25.704428571428576</v>
      </c>
      <c r="AN111" s="11">
        <f>N111*D111/B111</f>
        <v>6437.6857142857152</v>
      </c>
      <c r="AO111" s="11">
        <f>D111*F111*N111/B111</f>
        <v>7145.8311428571442</v>
      </c>
      <c r="AP111" s="11">
        <v>4.08</v>
      </c>
      <c r="AQ111" s="11">
        <v>88</v>
      </c>
      <c r="AR111" s="11">
        <v>28.7</v>
      </c>
      <c r="AS111" s="11">
        <v>326</v>
      </c>
      <c r="AT111" s="11">
        <v>41.7</v>
      </c>
      <c r="AU111" s="11">
        <v>13.5</v>
      </c>
      <c r="AV111" s="11">
        <v>10.8</v>
      </c>
      <c r="AW111" s="11">
        <v>13.4</v>
      </c>
      <c r="AX111" s="11">
        <v>32.299999999999997</v>
      </c>
      <c r="AY111" s="11"/>
    </row>
    <row r="112" spans="1:61">
      <c r="A112" s="26">
        <v>105</v>
      </c>
      <c r="B112" s="11">
        <v>1.72</v>
      </c>
      <c r="C112" s="11">
        <v>26.3</v>
      </c>
      <c r="D112" s="11">
        <v>3.96</v>
      </c>
      <c r="E112" s="11">
        <v>60.6</v>
      </c>
      <c r="F112" s="11">
        <v>0.82</v>
      </c>
      <c r="G112" s="11">
        <v>12.6</v>
      </c>
      <c r="H112" s="11">
        <v>0</v>
      </c>
      <c r="I112" s="11">
        <v>0</v>
      </c>
      <c r="J112" s="11">
        <v>0.01</v>
      </c>
      <c r="K112" s="11">
        <v>0.2</v>
      </c>
      <c r="L112" s="11">
        <v>6.53</v>
      </c>
      <c r="M112" s="11">
        <v>30</v>
      </c>
      <c r="N112" s="7">
        <v>266</v>
      </c>
      <c r="O112" s="7">
        <v>0.3</v>
      </c>
      <c r="P112" s="7">
        <v>98</v>
      </c>
      <c r="Q112" s="7">
        <v>32.700000000000003</v>
      </c>
      <c r="R112" s="7">
        <f>B112/D112</f>
        <v>0.43434343434343436</v>
      </c>
      <c r="S112" s="7">
        <f>C112/E112</f>
        <v>0.43399339933993397</v>
      </c>
      <c r="T112" s="7">
        <f>B112/F112</f>
        <v>2.0975609756097562</v>
      </c>
      <c r="U112" s="7">
        <f>C112/G112</f>
        <v>2.0873015873015874</v>
      </c>
      <c r="V112" s="7">
        <f>D112/B112</f>
        <v>2.3023255813953489</v>
      </c>
      <c r="W112" s="7">
        <f>E112/C112</f>
        <v>2.3041825095057034</v>
      </c>
      <c r="X112" s="7">
        <f>D112/F112</f>
        <v>4.8292682926829267</v>
      </c>
      <c r="Y112" s="7">
        <f>E112/G112</f>
        <v>4.8095238095238102</v>
      </c>
      <c r="Z112" s="7" t="str">
        <f>IFERROR(B112/H112,"ERR.")</f>
        <v>ERR.</v>
      </c>
      <c r="AA112" s="7" t="str">
        <f>IFERROR(C112/I112,"ERR.")</f>
        <v>ERR.</v>
      </c>
      <c r="AB112" s="7">
        <f>C112*M112/100</f>
        <v>7.89</v>
      </c>
      <c r="AC112" s="7">
        <f>C112*10/(I112+E112)</f>
        <v>4.3399339933993399</v>
      </c>
      <c r="AD112" s="7">
        <f t="shared" si="70"/>
        <v>6.2989339933993396</v>
      </c>
      <c r="AE112" s="7">
        <f>(C112+I112)/G112</f>
        <v>2.0873015873015874</v>
      </c>
      <c r="AF112" s="7">
        <f>E112/(K112+I112+G112)</f>
        <v>4.7343750000000009</v>
      </c>
      <c r="AG112" s="10">
        <f>(D112+H112+J112)/(B112+F112)</f>
        <v>1.5629921259842519</v>
      </c>
      <c r="AH112" s="12">
        <f>(L112*M112)/100</f>
        <v>1.9590000000000001</v>
      </c>
      <c r="AI112" s="12">
        <f xml:space="preserve"> (AF112 * L112 * M112) / 1000</f>
        <v>0.92746406250000013</v>
      </c>
      <c r="AJ112" s="11">
        <f xml:space="preserve"> (B112 + F112) / M112</f>
        <v>8.4666666666666668E-2</v>
      </c>
      <c r="AK112" s="16">
        <f>(0.1*L112 * E112)/ (100 - E112)</f>
        <v>1.0043604060913707</v>
      </c>
      <c r="AL112" s="11">
        <f t="shared" si="71"/>
        <v>154.65116279069767</v>
      </c>
      <c r="AM112" s="11">
        <f>D112*F112/B112</f>
        <v>1.8879069767441861</v>
      </c>
      <c r="AN112" s="11">
        <f>N112*D112/B112</f>
        <v>612.4186046511627</v>
      </c>
      <c r="AO112" s="11">
        <f>D112*F112*N112/B112</f>
        <v>502.18325581395345</v>
      </c>
      <c r="AP112" s="11">
        <v>4.03</v>
      </c>
      <c r="AQ112" s="11">
        <v>81.099999999999994</v>
      </c>
      <c r="AR112" s="11">
        <v>24.3</v>
      </c>
      <c r="AS112" s="11">
        <v>300</v>
      </c>
      <c r="AT112" s="11">
        <v>57.7</v>
      </c>
      <c r="AU112" s="11">
        <v>19.399999999999999</v>
      </c>
      <c r="AV112" s="11">
        <v>11.2</v>
      </c>
      <c r="AW112" s="11">
        <v>14.4</v>
      </c>
      <c r="AX112" s="11">
        <v>36.1</v>
      </c>
      <c r="AY112" s="11"/>
    </row>
    <row r="113" spans="1:51">
      <c r="A113" s="26">
        <v>106</v>
      </c>
      <c r="B113" s="11">
        <v>1.53</v>
      </c>
      <c r="C113" s="11">
        <v>28.1</v>
      </c>
      <c r="D113" s="11">
        <v>3.41</v>
      </c>
      <c r="E113" s="11">
        <v>62.4</v>
      </c>
      <c r="F113" s="11">
        <v>0.45</v>
      </c>
      <c r="G113" s="11">
        <v>8.3000000000000007</v>
      </c>
      <c r="H113" s="11">
        <v>0.02</v>
      </c>
      <c r="I113" s="11">
        <v>0.4</v>
      </c>
      <c r="J113" s="11">
        <v>0.03</v>
      </c>
      <c r="K113" s="11">
        <v>0.6</v>
      </c>
      <c r="L113" s="11">
        <v>5.45</v>
      </c>
      <c r="M113" s="11">
        <v>20</v>
      </c>
      <c r="N113" s="7">
        <v>279</v>
      </c>
      <c r="O113" s="7">
        <v>0.25</v>
      </c>
      <c r="P113" s="7">
        <v>129</v>
      </c>
      <c r="Q113" s="7">
        <v>39.6</v>
      </c>
      <c r="R113" s="7">
        <f>B113/D113</f>
        <v>0.44868035190615835</v>
      </c>
      <c r="S113" s="7">
        <f>C113/E113</f>
        <v>0.45032051282051283</v>
      </c>
      <c r="T113" s="7">
        <f>B113/F113</f>
        <v>3.4</v>
      </c>
      <c r="U113" s="7">
        <f>C113/G113</f>
        <v>3.3855421686746987</v>
      </c>
      <c r="V113" s="7">
        <f>D113/B113</f>
        <v>2.2287581699346406</v>
      </c>
      <c r="W113" s="7">
        <f>E113/C113</f>
        <v>2.2206405693950177</v>
      </c>
      <c r="X113" s="7">
        <f>D113/F113</f>
        <v>7.5777777777777775</v>
      </c>
      <c r="Y113" s="7">
        <f>E113/G113</f>
        <v>7.5180722891566258</v>
      </c>
      <c r="Z113" s="7">
        <f>IFERROR(B113/H113,"ERR.")</f>
        <v>76.5</v>
      </c>
      <c r="AA113" s="7">
        <f>IFERROR(C113/I113,"ERR.")</f>
        <v>70.25</v>
      </c>
      <c r="AB113" s="7">
        <f>C113*M113/100</f>
        <v>5.62</v>
      </c>
      <c r="AC113" s="7">
        <f>C113*10/(I113+E113)</f>
        <v>4.4745222929936306</v>
      </c>
      <c r="AD113" s="7">
        <f t="shared" si="70"/>
        <v>5.5645222929936304</v>
      </c>
      <c r="AE113" s="7">
        <f>(C113+I113)/G113</f>
        <v>3.4337349397590358</v>
      </c>
      <c r="AF113" s="7">
        <f>E113/(K113+I113+G113)</f>
        <v>6.7096774193548381</v>
      </c>
      <c r="AG113" s="10">
        <f>(D113+H113+J113)/(B113+F113)</f>
        <v>1.7474747474747474</v>
      </c>
      <c r="AH113" s="12">
        <f>(L113*M113)/100</f>
        <v>1.0900000000000001</v>
      </c>
      <c r="AI113" s="12">
        <f xml:space="preserve"> (AF113 * L113 * M113) / 1000</f>
        <v>0.73135483870967732</v>
      </c>
      <c r="AJ113" s="11">
        <f xml:space="preserve"> (B113 + F113) / M113</f>
        <v>9.9000000000000005E-2</v>
      </c>
      <c r="AK113" s="16">
        <f>(0.1*L113 * E113)/ (100 - E113)</f>
        <v>0.90446808510638299</v>
      </c>
      <c r="AL113" s="11">
        <f t="shared" si="71"/>
        <v>182.35294117647058</v>
      </c>
      <c r="AM113" s="11">
        <f>D113*F113/B113</f>
        <v>1.0029411764705884</v>
      </c>
      <c r="AN113" s="11">
        <f>N113*D113/B113</f>
        <v>621.82352941176464</v>
      </c>
      <c r="AO113" s="11">
        <f>D113*F113*N113/B113</f>
        <v>279.82058823529417</v>
      </c>
      <c r="AP113" s="11">
        <v>4.24</v>
      </c>
      <c r="AQ113" s="11">
        <v>93.4</v>
      </c>
      <c r="AR113" s="11">
        <v>30.4</v>
      </c>
      <c r="AS113" s="11">
        <v>326</v>
      </c>
      <c r="AT113" s="11">
        <v>42.3</v>
      </c>
      <c r="AU113" s="11">
        <v>12.2</v>
      </c>
      <c r="AV113" s="11">
        <v>8.8000000000000007</v>
      </c>
      <c r="AW113" s="11">
        <v>8.6999999999999993</v>
      </c>
      <c r="AX113" s="11">
        <v>14.4</v>
      </c>
      <c r="AY113" s="11"/>
    </row>
    <row r="114" spans="1:51">
      <c r="A114" s="26">
        <v>107</v>
      </c>
      <c r="B114" s="11">
        <v>2.0299999999999998</v>
      </c>
      <c r="C114" s="11">
        <v>17.2</v>
      </c>
      <c r="D114" s="11">
        <v>9.0299999999999994</v>
      </c>
      <c r="E114" s="11">
        <v>76.3</v>
      </c>
      <c r="F114" s="11">
        <v>0.69</v>
      </c>
      <c r="G114" s="11">
        <v>5.8</v>
      </c>
      <c r="H114" s="11">
        <v>0.06</v>
      </c>
      <c r="I114" s="11">
        <v>0.5</v>
      </c>
      <c r="J114" s="11">
        <v>0.02</v>
      </c>
      <c r="K114" s="11">
        <v>0.2</v>
      </c>
      <c r="L114" s="11">
        <v>11.83</v>
      </c>
      <c r="M114" s="11">
        <v>16</v>
      </c>
      <c r="N114" s="7"/>
      <c r="O114" s="7"/>
      <c r="P114" s="7"/>
      <c r="Q114" s="7"/>
      <c r="R114" s="7">
        <f>B114/D114</f>
        <v>0.22480620155038758</v>
      </c>
      <c r="S114" s="7">
        <f>C114/E114</f>
        <v>0.2254259501965924</v>
      </c>
      <c r="T114" s="7">
        <f>B114/F114</f>
        <v>2.9420289855072461</v>
      </c>
      <c r="U114" s="7">
        <f>C114/G114</f>
        <v>2.9655172413793105</v>
      </c>
      <c r="V114" s="7">
        <f>D114/B114</f>
        <v>4.4482758620689653</v>
      </c>
      <c r="W114" s="7">
        <f>E114/C114</f>
        <v>4.4360465116279073</v>
      </c>
      <c r="X114" s="7">
        <f>D114/F114</f>
        <v>13.086956521739131</v>
      </c>
      <c r="Y114" s="7">
        <f>E114/G114</f>
        <v>13.155172413793103</v>
      </c>
      <c r="Z114" s="7">
        <f>IFERROR(B114/H114,"ERR.")</f>
        <v>33.833333333333329</v>
      </c>
      <c r="AA114" s="7">
        <f>IFERROR(C114/I114,"ERR.")</f>
        <v>34.4</v>
      </c>
      <c r="AB114" s="7">
        <f>C114*M114/100</f>
        <v>2.7519999999999998</v>
      </c>
      <c r="AC114" s="7">
        <f>C114*10/(I114+E114)</f>
        <v>2.2395833333333335</v>
      </c>
      <c r="AD114" s="7">
        <f t="shared" si="70"/>
        <v>4.1323833333333333</v>
      </c>
      <c r="AE114" s="7">
        <f>(C114+I114)/G114</f>
        <v>3.0517241379310343</v>
      </c>
      <c r="AF114" s="7">
        <f>E114/(K114+I114+G114)</f>
        <v>11.738461538461538</v>
      </c>
      <c r="AG114" s="10">
        <f>(D114+H114+J114)/(B114+F114)</f>
        <v>3.3492647058823533</v>
      </c>
      <c r="AH114" s="12">
        <f>(L114*M114)/100</f>
        <v>1.8928</v>
      </c>
      <c r="AI114" s="12">
        <f xml:space="preserve"> (AF114 * L114 * M114) / 1000</f>
        <v>2.2218559999999998</v>
      </c>
      <c r="AJ114" s="11">
        <f xml:space="preserve"> (B114 + F114) / M114</f>
        <v>0.16999999999999998</v>
      </c>
      <c r="AK114" s="16">
        <f>(0.1*L114 * E114)/ (100 - E114)</f>
        <v>3.808561181434599</v>
      </c>
      <c r="AL114" s="11">
        <f t="shared" si="71"/>
        <v>0</v>
      </c>
      <c r="AM114" s="11">
        <f>D114*F114/B114</f>
        <v>3.0693103448275858</v>
      </c>
      <c r="AN114" s="11">
        <f>N114*D114/B114</f>
        <v>0</v>
      </c>
      <c r="AO114" s="11">
        <f>D114*F114*N114/B114</f>
        <v>0</v>
      </c>
      <c r="AP114" s="11"/>
      <c r="AT114" s="11"/>
      <c r="AU114" s="11"/>
      <c r="AV114" s="11"/>
    </row>
    <row r="115" spans="1:51">
      <c r="A115" s="26">
        <v>108</v>
      </c>
      <c r="B115" s="11">
        <v>2.99</v>
      </c>
      <c r="C115" s="11">
        <v>40.700000000000003</v>
      </c>
      <c r="D115" s="11">
        <v>3.71</v>
      </c>
      <c r="E115" s="11">
        <v>50.4</v>
      </c>
      <c r="F115" s="11">
        <v>0.38</v>
      </c>
      <c r="G115" s="11">
        <v>5.2</v>
      </c>
      <c r="H115" s="11">
        <v>0.23</v>
      </c>
      <c r="I115" s="11">
        <v>3.1</v>
      </c>
      <c r="J115" s="11">
        <v>0.04</v>
      </c>
      <c r="K115" s="11">
        <v>0.6</v>
      </c>
      <c r="L115" s="11">
        <v>7.35</v>
      </c>
      <c r="M115" s="11">
        <v>45</v>
      </c>
      <c r="N115" s="7"/>
      <c r="O115" s="7"/>
      <c r="P115" s="7"/>
      <c r="Q115" s="7"/>
      <c r="R115" s="7">
        <f>B115/D115</f>
        <v>0.80592991913746637</v>
      </c>
      <c r="S115" s="7">
        <f>C115/E115</f>
        <v>0.80753968253968267</v>
      </c>
      <c r="T115" s="7">
        <f>B115/F115</f>
        <v>7.8684210526315796</v>
      </c>
      <c r="U115" s="7">
        <f>C115/G115</f>
        <v>7.8269230769230775</v>
      </c>
      <c r="V115" s="7">
        <f>D115/B115</f>
        <v>1.2408026755852841</v>
      </c>
      <c r="W115" s="7">
        <f>E115/C115</f>
        <v>1.2383292383292381</v>
      </c>
      <c r="X115" s="7">
        <f>D115/F115</f>
        <v>9.7631578947368425</v>
      </c>
      <c r="Y115" s="7">
        <f>E115/G115</f>
        <v>9.6923076923076916</v>
      </c>
      <c r="Z115" s="7">
        <f>IFERROR(B115/H115,"ERR.")</f>
        <v>13</v>
      </c>
      <c r="AA115" s="7">
        <f>IFERROR(C115/I115,"ERR.")</f>
        <v>13.129032258064516</v>
      </c>
      <c r="AB115" s="7">
        <f>C115*M115/100</f>
        <v>18.315000000000001</v>
      </c>
      <c r="AC115" s="7">
        <f>C115*10/(I115+E115)</f>
        <v>7.6074766355140184</v>
      </c>
      <c r="AD115" s="7">
        <f t="shared" si="70"/>
        <v>10.914976635514019</v>
      </c>
      <c r="AE115" s="7">
        <f>(C115+I115)/G115</f>
        <v>8.4230769230769234</v>
      </c>
      <c r="AF115" s="7">
        <f>E115/(K115+I115+G115)</f>
        <v>5.6629213483146064</v>
      </c>
      <c r="AG115" s="10">
        <f>(D115+H115+J115)/(B115+F115)</f>
        <v>1.1810089020771513</v>
      </c>
      <c r="AH115" s="12">
        <f>(L115*M115)/100</f>
        <v>3.3075000000000001</v>
      </c>
      <c r="AI115" s="12">
        <f xml:space="preserve"> (AF115 * L115 * M115) / 1000</f>
        <v>1.8730112359550557</v>
      </c>
      <c r="AJ115" s="11">
        <f xml:space="preserve"> (B115 + F115) / M115</f>
        <v>7.4888888888888894E-2</v>
      </c>
      <c r="AK115" s="16">
        <f>(0.1*L115 * E115)/ (100 - E115)</f>
        <v>0.74685483870967728</v>
      </c>
      <c r="AL115" s="11">
        <f t="shared" si="71"/>
        <v>0</v>
      </c>
      <c r="AM115" s="11">
        <f>D115*F115/B115</f>
        <v>0.47150501672240797</v>
      </c>
      <c r="AN115" s="11">
        <f>N115*D115/B115</f>
        <v>0</v>
      </c>
      <c r="AO115" s="11">
        <f>D115*F115*N115/B115</f>
        <v>0</v>
      </c>
      <c r="AP115" s="11"/>
      <c r="AT115" s="11"/>
      <c r="AU115" s="11"/>
      <c r="AV115" s="11"/>
    </row>
    <row r="116" spans="1:51">
      <c r="A116" s="26">
        <v>109</v>
      </c>
      <c r="B116" s="11">
        <v>2.11</v>
      </c>
      <c r="C116" s="11">
        <v>17</v>
      </c>
      <c r="D116" s="11">
        <v>9.6199999999999992</v>
      </c>
      <c r="E116" s="11">
        <v>77.5</v>
      </c>
      <c r="F116" s="11">
        <v>0.67</v>
      </c>
      <c r="G116" s="11">
        <v>5.4</v>
      </c>
      <c r="H116" s="11">
        <v>0.01</v>
      </c>
      <c r="I116" s="11">
        <v>0.1</v>
      </c>
      <c r="J116" s="11">
        <v>0</v>
      </c>
      <c r="K116" s="11">
        <v>0</v>
      </c>
      <c r="L116" s="11">
        <v>12.41</v>
      </c>
      <c r="M116" s="11">
        <v>10</v>
      </c>
      <c r="N116" s="7"/>
      <c r="O116" s="7"/>
      <c r="P116" s="7"/>
      <c r="Q116" s="7"/>
      <c r="R116" s="7">
        <f>B116/D116</f>
        <v>0.21933471933471935</v>
      </c>
      <c r="S116" s="7">
        <f>C116/E116</f>
        <v>0.21935483870967742</v>
      </c>
      <c r="T116" s="7">
        <f>B116/F116</f>
        <v>3.1492537313432831</v>
      </c>
      <c r="U116" s="7">
        <f>C116/G116</f>
        <v>3.1481481481481479</v>
      </c>
      <c r="V116" s="7">
        <f>D116/B116</f>
        <v>4.5592417061611377</v>
      </c>
      <c r="W116" s="7">
        <f>E116/C116</f>
        <v>4.5588235294117645</v>
      </c>
      <c r="X116" s="7">
        <f>D116/F116</f>
        <v>14.358208955223878</v>
      </c>
      <c r="Y116" s="7">
        <f>E116/G116</f>
        <v>14.351851851851851</v>
      </c>
      <c r="Z116" s="7">
        <f>IFERROR(B116/H116,"ERR.")</f>
        <v>210.99999999999997</v>
      </c>
      <c r="AA116" s="7">
        <f>IFERROR(C116/I116,"ERR.")</f>
        <v>170</v>
      </c>
      <c r="AB116" s="7">
        <f>C116*M116/100</f>
        <v>1.7</v>
      </c>
      <c r="AC116" s="7">
        <f>C116*10/(I116+E116)</f>
        <v>2.1907216494845363</v>
      </c>
      <c r="AD116" s="7">
        <f t="shared" si="70"/>
        <v>3.431721649484536</v>
      </c>
      <c r="AE116" s="7">
        <f>(C116+I116)/G116</f>
        <v>3.1666666666666665</v>
      </c>
      <c r="AF116" s="7">
        <f>E116/(K116+I116+G116)</f>
        <v>14.090909090909092</v>
      </c>
      <c r="AG116" s="10">
        <f>(D116+H116+J116)/(B116+F116)</f>
        <v>3.464028776978417</v>
      </c>
      <c r="AH116" s="12">
        <f>(L116*M116)/100</f>
        <v>1.2409999999999999</v>
      </c>
      <c r="AI116" s="12">
        <f xml:space="preserve"> (AF116 * L116 * M116) / 1000</f>
        <v>1.7486818181818182</v>
      </c>
      <c r="AJ116" s="11">
        <f xml:space="preserve"> (B116 + F116) / M116</f>
        <v>0.27799999999999997</v>
      </c>
      <c r="AK116" s="16">
        <f>(0.1*L116 * E116)/ (100 - E116)</f>
        <v>4.2745555555555557</v>
      </c>
      <c r="AL116" s="11">
        <f t="shared" si="71"/>
        <v>0</v>
      </c>
      <c r="AM116" s="11">
        <f>D116*F116/B116</f>
        <v>3.0546919431279624</v>
      </c>
      <c r="AN116" s="11">
        <f>N116*D116/B116</f>
        <v>0</v>
      </c>
      <c r="AO116" s="11">
        <f>D116*F116*N116/B116</f>
        <v>0</v>
      </c>
      <c r="AP116" s="11"/>
      <c r="AT116" s="11"/>
      <c r="AU116" s="11"/>
      <c r="AV116" s="11"/>
    </row>
    <row r="117" spans="1:51">
      <c r="A117" s="26">
        <v>110</v>
      </c>
      <c r="B117" s="11">
        <v>2.06</v>
      </c>
      <c r="C117" s="11">
        <v>22.5</v>
      </c>
      <c r="D117" s="11">
        <v>6.41</v>
      </c>
      <c r="E117" s="11">
        <v>69.900000000000006</v>
      </c>
      <c r="F117" s="11">
        <v>0.6</v>
      </c>
      <c r="G117" s="11">
        <v>6.5</v>
      </c>
      <c r="H117" s="11">
        <v>0.06</v>
      </c>
      <c r="I117" s="11">
        <v>0.7</v>
      </c>
      <c r="J117" s="11">
        <v>0.04</v>
      </c>
      <c r="K117" s="11">
        <v>0.4</v>
      </c>
      <c r="L117" s="11">
        <v>9.17</v>
      </c>
      <c r="M117" s="11">
        <v>26</v>
      </c>
      <c r="N117" s="7">
        <v>245</v>
      </c>
      <c r="O117" s="7">
        <v>0.28000000000000003</v>
      </c>
      <c r="P117" s="7">
        <v>129</v>
      </c>
      <c r="Q117" s="7">
        <v>40.200000000000003</v>
      </c>
      <c r="R117" s="7">
        <f>B117/D117</f>
        <v>0.32137285491419659</v>
      </c>
      <c r="S117" s="7">
        <f>C117/E117</f>
        <v>0.32188841201716734</v>
      </c>
      <c r="T117" s="7">
        <f>B117/F117</f>
        <v>3.4333333333333336</v>
      </c>
      <c r="U117" s="7">
        <f>C117/G117</f>
        <v>3.4615384615384617</v>
      </c>
      <c r="V117" s="7">
        <f>D117/B117</f>
        <v>3.1116504854368934</v>
      </c>
      <c r="W117" s="7">
        <f>E117/C117</f>
        <v>3.1066666666666669</v>
      </c>
      <c r="X117" s="7">
        <f>D117/F117</f>
        <v>10.683333333333334</v>
      </c>
      <c r="Y117" s="7">
        <f>E117/G117</f>
        <v>10.753846153846155</v>
      </c>
      <c r="Z117" s="7">
        <f>IFERROR(B117/H117,"ERR.")</f>
        <v>34.333333333333336</v>
      </c>
      <c r="AA117" s="7">
        <f>IFERROR(C117/I117,"ERR.")</f>
        <v>32.142857142857146</v>
      </c>
      <c r="AB117" s="7">
        <f>C117*M117/100</f>
        <v>5.85</v>
      </c>
      <c r="AC117" s="7">
        <f>C117*10/(I117+E117)</f>
        <v>3.1869688385269117</v>
      </c>
      <c r="AD117" s="7">
        <f t="shared" si="70"/>
        <v>5.571168838526912</v>
      </c>
      <c r="AE117" s="7">
        <f>(C117+I117)/G117</f>
        <v>3.569230769230769</v>
      </c>
      <c r="AF117" s="7">
        <f>E117/(K117+I117+G117)</f>
        <v>9.1973684210526336</v>
      </c>
      <c r="AG117" s="10">
        <f>(D117+H117+J117)/(B117+F117)</f>
        <v>2.4473684210526314</v>
      </c>
      <c r="AH117" s="12">
        <f>(L117*M117)/100</f>
        <v>2.3841999999999999</v>
      </c>
      <c r="AI117" s="12">
        <f xml:space="preserve"> (AF117 * L117 * M117) / 1000</f>
        <v>2.1928365789473689</v>
      </c>
      <c r="AJ117" s="11">
        <f xml:space="preserve"> (B117 + F117) / M117</f>
        <v>0.10230769230769231</v>
      </c>
      <c r="AK117" s="16">
        <f>(0.1*L117 * E117)/ (100 - E117)</f>
        <v>2.1295116279069775</v>
      </c>
      <c r="AL117" s="11">
        <f t="shared" si="71"/>
        <v>118.93203883495146</v>
      </c>
      <c r="AM117" s="11">
        <f>D117*F117/B117</f>
        <v>1.8669902912621359</v>
      </c>
      <c r="AN117" s="11">
        <f>N117*D117/B117</f>
        <v>762.35436893203882</v>
      </c>
      <c r="AO117" s="11">
        <f>D117*F117*N117/B117</f>
        <v>457.41262135922329</v>
      </c>
      <c r="AP117" s="11"/>
      <c r="AT117" s="11"/>
      <c r="AU117" s="11"/>
      <c r="AV117" s="11"/>
    </row>
    <row r="118" spans="1:51">
      <c r="A118" s="26">
        <v>111</v>
      </c>
      <c r="B118" s="11">
        <v>2.17</v>
      </c>
      <c r="C118" s="11">
        <v>16.100000000000001</v>
      </c>
      <c r="D118" s="11">
        <v>10.199999999999999</v>
      </c>
      <c r="E118" s="11">
        <v>74.599999999999994</v>
      </c>
      <c r="F118" s="11">
        <v>1.1599999999999999</v>
      </c>
      <c r="G118" s="11">
        <v>8.6</v>
      </c>
      <c r="H118" s="11">
        <v>7.0000000000000007E-2</v>
      </c>
      <c r="I118" s="11">
        <v>0.5</v>
      </c>
      <c r="J118" s="11">
        <v>0.03</v>
      </c>
      <c r="K118" s="11">
        <v>0.2</v>
      </c>
      <c r="L118" s="11">
        <v>13.45</v>
      </c>
      <c r="M118" s="11">
        <v>32</v>
      </c>
      <c r="N118" s="7">
        <v>341</v>
      </c>
      <c r="O118" s="7">
        <v>0.29899999999999999</v>
      </c>
      <c r="P118" s="7">
        <v>125</v>
      </c>
      <c r="Q118" s="7">
        <v>37.1</v>
      </c>
      <c r="R118" s="7">
        <f>B118/D118</f>
        <v>0.21274509803921571</v>
      </c>
      <c r="S118" s="7">
        <f>C118/E118</f>
        <v>0.21581769436997322</v>
      </c>
      <c r="T118" s="7">
        <f>B118/F118</f>
        <v>1.8706896551724139</v>
      </c>
      <c r="U118" s="7">
        <f>C118/G118</f>
        <v>1.8720930232558142</v>
      </c>
      <c r="V118" s="7">
        <f>D118/B118</f>
        <v>4.7004608294930872</v>
      </c>
      <c r="W118" s="7">
        <f>E118/C118</f>
        <v>4.6335403726708071</v>
      </c>
      <c r="X118" s="7">
        <f>D118/F118</f>
        <v>8.7931034482758612</v>
      </c>
      <c r="Y118" s="7">
        <f>E118/G118</f>
        <v>8.6744186046511622</v>
      </c>
      <c r="Z118" s="7">
        <f>IFERROR(B118/H118,"ERR.")</f>
        <v>30.999999999999996</v>
      </c>
      <c r="AA118" s="7">
        <f>IFERROR(C118/I118,"ERR.")</f>
        <v>32.200000000000003</v>
      </c>
      <c r="AB118" s="7">
        <f>C118*M118/100</f>
        <v>5.1520000000000001</v>
      </c>
      <c r="AC118" s="7">
        <f>C118*10/(I118+E118)</f>
        <v>2.1438082556591214</v>
      </c>
      <c r="AD118" s="7">
        <f t="shared" si="70"/>
        <v>6.4478082556591207</v>
      </c>
      <c r="AE118" s="7">
        <f>(C118+I118)/G118</f>
        <v>1.9302325581395352</v>
      </c>
      <c r="AF118" s="7">
        <f>E118/(K118+I118+G118)</f>
        <v>8.021505376344086</v>
      </c>
      <c r="AG118" s="10">
        <f>(D118+H118+J118)/(B118+F118)</f>
        <v>3.0930930930930929</v>
      </c>
      <c r="AH118" s="12">
        <f>(L118*M118)/100</f>
        <v>4.3039999999999994</v>
      </c>
      <c r="AI118" s="12">
        <f xml:space="preserve"> (AF118 * L118 * M118) / 1000</f>
        <v>3.4524559139784943</v>
      </c>
      <c r="AJ118" s="11">
        <f xml:space="preserve"> (B118 + F118) / M118</f>
        <v>0.1040625</v>
      </c>
      <c r="AK118" s="16">
        <f>(0.1*L118 * E118)/ (100 - E118)</f>
        <v>3.9502755905511799</v>
      </c>
      <c r="AL118" s="11">
        <f t="shared" si="71"/>
        <v>157.14285714285714</v>
      </c>
      <c r="AM118" s="11">
        <f>D118*F118/B118</f>
        <v>5.452534562211981</v>
      </c>
      <c r="AN118" s="11">
        <f>N118*D118/B118</f>
        <v>1602.8571428571429</v>
      </c>
      <c r="AO118" s="11">
        <f>D118*F118*N118/B118</f>
        <v>1859.3142857142855</v>
      </c>
      <c r="AP118" s="11"/>
      <c r="AT118" s="11"/>
      <c r="AU118" s="11"/>
      <c r="AV118" s="11"/>
    </row>
    <row r="119" spans="1:51">
      <c r="A119" s="26">
        <v>112</v>
      </c>
      <c r="B119" s="11">
        <v>3.34</v>
      </c>
      <c r="C119" s="11">
        <v>42.2</v>
      </c>
      <c r="D119" s="11">
        <v>4</v>
      </c>
      <c r="E119" s="11">
        <v>50.5</v>
      </c>
      <c r="F119" s="11">
        <v>0.52</v>
      </c>
      <c r="G119" s="11">
        <v>6.6</v>
      </c>
      <c r="H119" s="11">
        <v>0.04</v>
      </c>
      <c r="I119" s="11">
        <v>0.5</v>
      </c>
      <c r="J119" s="11">
        <v>0.02</v>
      </c>
      <c r="K119" s="11">
        <v>0.2</v>
      </c>
      <c r="L119" s="11">
        <v>7.92</v>
      </c>
      <c r="M119" s="11">
        <v>20</v>
      </c>
      <c r="N119" s="7">
        <v>229</v>
      </c>
      <c r="O119" s="7">
        <v>0.24</v>
      </c>
      <c r="P119" s="7">
        <v>142</v>
      </c>
      <c r="Q119" s="7">
        <v>43.2</v>
      </c>
      <c r="R119" s="7">
        <f>B119/D119</f>
        <v>0.83499999999999996</v>
      </c>
      <c r="S119" s="7">
        <f>C119/E119</f>
        <v>0.83564356435643572</v>
      </c>
      <c r="T119" s="7">
        <f>B119/F119</f>
        <v>6.4230769230769225</v>
      </c>
      <c r="U119" s="7">
        <f>C119/G119</f>
        <v>6.3939393939393945</v>
      </c>
      <c r="V119" s="7">
        <f>D119/B119</f>
        <v>1.1976047904191618</v>
      </c>
      <c r="W119" s="7">
        <f>E119/C119</f>
        <v>1.1966824644549763</v>
      </c>
      <c r="X119" s="7">
        <f>D119/F119</f>
        <v>7.6923076923076916</v>
      </c>
      <c r="Y119" s="7">
        <f>E119/G119</f>
        <v>7.6515151515151523</v>
      </c>
      <c r="Z119" s="7">
        <f>IFERROR(B119/H119,"ERR.")</f>
        <v>83.5</v>
      </c>
      <c r="AA119" s="7">
        <f>IFERROR(C119/I119,"ERR.")</f>
        <v>84.4</v>
      </c>
      <c r="AB119" s="7">
        <f>C119*M119/100</f>
        <v>8.44</v>
      </c>
      <c r="AC119" s="7">
        <f>C119*10/(I119+E119)</f>
        <v>8.2745098039215694</v>
      </c>
      <c r="AD119" s="7">
        <f t="shared" si="70"/>
        <v>9.8585098039215691</v>
      </c>
      <c r="AE119" s="7">
        <f>(C119+I119)/G119</f>
        <v>6.4696969696969706</v>
      </c>
      <c r="AF119" s="7">
        <f>E119/(K119+I119+G119)</f>
        <v>6.9178082191780828</v>
      </c>
      <c r="AG119" s="10">
        <f>(D119+H119+J119)/(B119+F119)</f>
        <v>1.0518134715025906</v>
      </c>
      <c r="AH119" s="12">
        <f>(L119*M119)/100</f>
        <v>1.5840000000000001</v>
      </c>
      <c r="AI119" s="12">
        <f xml:space="preserve"> (AF119 * L119 * M119) / 1000</f>
        <v>1.0957808219178085</v>
      </c>
      <c r="AJ119" s="11">
        <f xml:space="preserve"> (B119 + F119) / M119</f>
        <v>0.193</v>
      </c>
      <c r="AK119" s="16">
        <f>(0.1*L119 * E119)/ (100 - E119)</f>
        <v>0.80800000000000005</v>
      </c>
      <c r="AL119" s="11">
        <f t="shared" si="71"/>
        <v>68.562874251497007</v>
      </c>
      <c r="AM119" s="11">
        <f>D119*F119/B119</f>
        <v>0.6227544910179641</v>
      </c>
      <c r="AN119" s="11">
        <f>N119*D119/B119</f>
        <v>274.25149700598803</v>
      </c>
      <c r="AO119" s="11">
        <f>D119*F119*N119/B119</f>
        <v>142.61077844311379</v>
      </c>
      <c r="AP119" s="11"/>
      <c r="AT119" s="11"/>
      <c r="AU119" s="11"/>
      <c r="AV119" s="11"/>
    </row>
    <row r="120" spans="1:51">
      <c r="A120" s="26">
        <v>113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22"/>
      <c r="N120" s="21"/>
      <c r="O120" s="21" t="s">
        <v>64</v>
      </c>
      <c r="P120" s="21">
        <f>MEDIAN(P8:P113)</f>
        <v>129</v>
      </c>
      <c r="Q120" s="21">
        <f>MEDIAN(Q8:Q113)</f>
        <v>39</v>
      </c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12"/>
      <c r="AI120" s="11"/>
      <c r="AJ120" s="11"/>
      <c r="AK120" s="11"/>
      <c r="AL120" s="11"/>
      <c r="AM120" s="11"/>
      <c r="AN120" s="11" t="s">
        <v>65</v>
      </c>
      <c r="AO120" s="11"/>
      <c r="AP120" s="11"/>
      <c r="AS120" s="11"/>
      <c r="AT120" s="11"/>
      <c r="AU120" s="11"/>
    </row>
    <row r="121" spans="1:51">
      <c r="A121" s="26">
        <v>114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22"/>
      <c r="N121" s="21"/>
      <c r="O121" s="21" t="s">
        <v>58</v>
      </c>
      <c r="P121" s="21">
        <f>_xlfn.QUARTILE.INC(P8:P113,1)</f>
        <v>116</v>
      </c>
      <c r="Q121" s="21">
        <f>_xlfn.QUARTILE.INC(Q8:Q113,1)</f>
        <v>36.700000000000003</v>
      </c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12"/>
      <c r="AI121" s="11"/>
      <c r="AJ121" s="11"/>
      <c r="AK121" s="11"/>
      <c r="AL121" s="11"/>
      <c r="AM121" s="11"/>
      <c r="AN121" s="11"/>
      <c r="AO121" s="11"/>
      <c r="AP121" s="11"/>
      <c r="AS121" s="11"/>
      <c r="AT121" s="11"/>
      <c r="AU121" s="11"/>
      <c r="AV121" s="11"/>
      <c r="AW121" s="11"/>
    </row>
    <row r="122" spans="1:51">
      <c r="A122" s="26">
        <v>115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22"/>
      <c r="N122" s="21"/>
      <c r="O122" s="21" t="s">
        <v>59</v>
      </c>
      <c r="P122" s="21">
        <f>_xlfn.QUARTILE.INC(P8:P113,3)</f>
        <v>138</v>
      </c>
      <c r="Q122" s="21">
        <f>_xlfn.QUARTILE.INC(Q8:Q113,3)</f>
        <v>41.625</v>
      </c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11"/>
      <c r="AI122" s="11"/>
      <c r="AJ122" s="11"/>
      <c r="AK122" s="11"/>
      <c r="AL122" s="11"/>
      <c r="AM122" s="11"/>
      <c r="AN122" s="11"/>
      <c r="AO122" s="11"/>
      <c r="AP122" s="11"/>
      <c r="AS122" s="11"/>
      <c r="AT122" s="11"/>
      <c r="AU122" s="11"/>
    </row>
    <row r="123" spans="1:51">
      <c r="A123" s="26">
        <v>116</v>
      </c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11"/>
      <c r="AI123" s="11"/>
      <c r="AJ123" s="11"/>
      <c r="AK123" s="11"/>
      <c r="AL123" s="11"/>
      <c r="AM123" s="11"/>
      <c r="AN123" s="11"/>
      <c r="AO123" s="11" t="s">
        <v>64</v>
      </c>
      <c r="AP123" s="124">
        <f>MEDIAN(AP8:AP113)</f>
        <v>4.5599999999999996</v>
      </c>
      <c r="AQ123" s="124">
        <f t="shared" ref="AQ123:AX123" si="83">MEDIAN(AQ8:AQ113)</f>
        <v>86.25</v>
      </c>
      <c r="AR123" s="124">
        <f t="shared" si="83"/>
        <v>28.6</v>
      </c>
      <c r="AS123" s="124">
        <f t="shared" si="83"/>
        <v>326</v>
      </c>
      <c r="AT123" s="124">
        <f t="shared" si="83"/>
        <v>42</v>
      </c>
      <c r="AU123" s="124">
        <f t="shared" si="83"/>
        <v>13.149999999999999</v>
      </c>
      <c r="AV123" s="124">
        <f t="shared" si="83"/>
        <v>10.5</v>
      </c>
      <c r="AW123" s="124">
        <f t="shared" si="83"/>
        <v>12.2</v>
      </c>
      <c r="AX123" s="124">
        <f t="shared" si="83"/>
        <v>29.3</v>
      </c>
    </row>
    <row r="124" spans="1:51">
      <c r="A124" s="26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11"/>
      <c r="AI124" s="11"/>
      <c r="AJ124" s="11"/>
      <c r="AK124" s="11"/>
      <c r="AL124" s="11"/>
      <c r="AM124" s="11"/>
      <c r="AN124" s="11"/>
      <c r="AO124" s="11" t="s">
        <v>58</v>
      </c>
      <c r="AP124" s="124">
        <f>_xlfn.QUARTILE.INC(AP8:AP113,1)</f>
        <v>4.2949999999999999</v>
      </c>
      <c r="AQ124" s="124">
        <f t="shared" ref="AQ124:AX124" si="84">_xlfn.QUARTILE.INC(AQ8:AQ113,1)</f>
        <v>81.55</v>
      </c>
      <c r="AR124" s="124">
        <f t="shared" si="84"/>
        <v>26.2</v>
      </c>
      <c r="AS124" s="124">
        <f t="shared" si="84"/>
        <v>316</v>
      </c>
      <c r="AT124" s="124">
        <f t="shared" si="84"/>
        <v>39.924999999999997</v>
      </c>
      <c r="AU124" s="124">
        <f t="shared" si="84"/>
        <v>12.325000000000001</v>
      </c>
      <c r="AV124" s="124">
        <f t="shared" si="84"/>
        <v>9.9250000000000007</v>
      </c>
      <c r="AW124" s="124">
        <f t="shared" si="84"/>
        <v>11.3</v>
      </c>
      <c r="AX124" s="124">
        <f t="shared" si="84"/>
        <v>25.324999999999999</v>
      </c>
    </row>
    <row r="125" spans="1:51">
      <c r="A125" s="26"/>
      <c r="B125" s="11">
        <f>MEDIAN(B8:B119)</f>
        <v>2.0649999999999999</v>
      </c>
      <c r="C125" s="11"/>
      <c r="D125" s="11">
        <f>MEDIAN(D8:D119)</f>
        <v>8.6950000000000003</v>
      </c>
      <c r="E125" s="11"/>
      <c r="F125" s="11">
        <f>MEDIAN(F8:F119)</f>
        <v>0.8</v>
      </c>
      <c r="G125" s="11"/>
      <c r="H125" s="11"/>
      <c r="I125" s="11"/>
      <c r="J125" s="11"/>
      <c r="K125" s="11"/>
      <c r="L125" s="11">
        <f>MEDIAN(L8:L119)</f>
        <v>11.754999999999999</v>
      </c>
      <c r="M125" s="11"/>
      <c r="N125" s="11"/>
      <c r="O125" s="22" t="s">
        <v>54</v>
      </c>
      <c r="P125" s="22"/>
      <c r="Q125" s="11" t="s">
        <v>64</v>
      </c>
      <c r="R125" s="19">
        <f>MEDIAN(R8:R81)</f>
        <v>0.24363170012924318</v>
      </c>
      <c r="S125" s="19">
        <f>MEDIAN(S8:S81)</f>
        <v>0.24337264761341371</v>
      </c>
      <c r="T125" s="19">
        <f>MEDIAN(T8:T81)</f>
        <v>2.7739361702127661</v>
      </c>
      <c r="U125" s="19">
        <f>MEDIAN(U8:U81)</f>
        <v>2.7763782402336616</v>
      </c>
      <c r="V125" s="13">
        <f>MEDIAN(V8:V81)</f>
        <v>4.1045605295195973</v>
      </c>
      <c r="W125" s="13">
        <f>MEDIAN(W8:W81)</f>
        <v>4.1089263420724089</v>
      </c>
      <c r="X125" s="19">
        <f>MEDIAN(X8:X81)</f>
        <v>10.238643844634629</v>
      </c>
      <c r="Y125" s="19">
        <f>MEDIAN(Y8:Y81)</f>
        <v>10.24271499644634</v>
      </c>
      <c r="Z125" s="17">
        <f>MEDIAN(Z8:Z81)</f>
        <v>75.625</v>
      </c>
      <c r="AA125" s="17">
        <f>MEDIAN(AA8:AA81)</f>
        <v>69</v>
      </c>
      <c r="AB125" s="17">
        <f>MEDIAN(AB8:AB81)</f>
        <v>3.0105</v>
      </c>
      <c r="AC125" s="19">
        <f>MEDIAN(AC8:AC81)</f>
        <v>2.4303356308991555</v>
      </c>
      <c r="AD125" s="19">
        <f>MEDIAN(AD8:AD81)</f>
        <v>5.1211924771409514</v>
      </c>
      <c r="AE125" s="13">
        <f>MEDIAN(AE8:AE81)</f>
        <v>2.8399050748448338</v>
      </c>
      <c r="AF125" s="13">
        <f>MEDIAN(AF8:AF81)</f>
        <v>9.4110275689223037</v>
      </c>
      <c r="AG125" s="13">
        <f>MEDIAN(AG8:AG81)</f>
        <v>3.0262086513994908</v>
      </c>
      <c r="AH125" s="21">
        <f>MEDIAN(AH8:AH81)</f>
        <v>2.5837500000000002</v>
      </c>
      <c r="AI125" s="13">
        <f>MEDIAN(AI8:AI81)</f>
        <v>2.3308332022471911</v>
      </c>
      <c r="AJ125" s="23">
        <f>MEDIAN(AJ8:AJ81)</f>
        <v>0.154377990430622</v>
      </c>
      <c r="AK125" s="13">
        <f>MEDIAN(AK8:AK81)</f>
        <v>3.6092478213175685</v>
      </c>
      <c r="AL125" s="17"/>
      <c r="AM125" s="17"/>
      <c r="AN125" s="17"/>
      <c r="AO125" s="123" t="s">
        <v>59</v>
      </c>
      <c r="AP125" s="123">
        <f>_xlfn.QUARTILE.INC(AP8:AP113,3)</f>
        <v>4.8250000000000002</v>
      </c>
      <c r="AQ125" s="123">
        <f t="shared" ref="AQ125:AX125" si="85">_xlfn.QUARTILE.INC(AQ8:AQ113,3)</f>
        <v>89.4</v>
      </c>
      <c r="AR125" s="123">
        <f t="shared" si="85"/>
        <v>29.6</v>
      </c>
      <c r="AS125" s="123">
        <f t="shared" si="85"/>
        <v>333.75</v>
      </c>
      <c r="AT125" s="123">
        <f t="shared" si="85"/>
        <v>45</v>
      </c>
      <c r="AU125" s="123">
        <f t="shared" si="85"/>
        <v>15.275</v>
      </c>
      <c r="AV125" s="123">
        <f t="shared" si="85"/>
        <v>11.174999999999999</v>
      </c>
      <c r="AW125" s="123">
        <f t="shared" si="85"/>
        <v>13.5</v>
      </c>
      <c r="AX125" s="123">
        <f t="shared" si="85"/>
        <v>34.6</v>
      </c>
    </row>
    <row r="126" spans="1:51">
      <c r="A126" s="26"/>
      <c r="B126" s="11">
        <f>AVERAGE(B8:B119)</f>
        <v>2.1178571428571433</v>
      </c>
      <c r="C126" s="11"/>
      <c r="D126" s="11">
        <f>AVERAGE(D8:D119)</f>
        <v>8.7419642857142872</v>
      </c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 t="s">
        <v>56</v>
      </c>
      <c r="R126" s="17">
        <f>AVERAGE(R8:R81)</f>
        <v>0.30381323272045846</v>
      </c>
      <c r="S126" s="17">
        <f>AVERAGE(S8:S81)</f>
        <v>0.30383959904157487</v>
      </c>
      <c r="T126" s="17">
        <f>AVERAGE(T8:T81)</f>
        <v>2.8299660848510899</v>
      </c>
      <c r="U126" s="17">
        <f>AVERAGE(U8:U81)</f>
        <v>2.8273875432925686</v>
      </c>
      <c r="V126" s="17">
        <f>AVERAGE(V8:V81)</f>
        <v>5.2153549058186366</v>
      </c>
      <c r="W126" s="17">
        <f>AVERAGE(W8:W81)</f>
        <v>5.2183525347285169</v>
      </c>
      <c r="X126" s="17">
        <f>AVERAGE(X8:X81)</f>
        <v>11.38108886482545</v>
      </c>
      <c r="Y126" s="17">
        <f>AVERAGE(Y8:Y81)</f>
        <v>11.362745385267495</v>
      </c>
      <c r="Z126" s="17">
        <f>AVERAGE(Z8:Z81)</f>
        <v>101.70906032563927</v>
      </c>
      <c r="AA126" s="17">
        <f>AVERAGE(AA8:AA81)</f>
        <v>97.810202114724675</v>
      </c>
      <c r="AB126" s="17">
        <f>AVERAGE(AB8:AB81)</f>
        <v>3.8192567567567552</v>
      </c>
      <c r="AC126" s="17">
        <f>AVERAGE(AC8:AC81)</f>
        <v>2.9700589206573356</v>
      </c>
      <c r="AD126" s="17">
        <f>AVERAGE(AD8:AD81)</f>
        <v>5.7267940557924728</v>
      </c>
      <c r="AE126" s="17">
        <f>AVERAGE(AE8:AE81)</f>
        <v>2.9126302492708178</v>
      </c>
      <c r="AF126" s="17">
        <f>AVERAGE(AF8:AF81)</f>
        <v>10.46215307022195</v>
      </c>
      <c r="AG126" s="17">
        <f>AVERAGE(AG8:AG81)</f>
        <v>3.4057349024505514</v>
      </c>
      <c r="AH126" s="17">
        <f>AVERAGE(AH8:AH81)</f>
        <v>2.756735135135135</v>
      </c>
      <c r="AI126" s="17">
        <f>AVERAGE(AI8:AI81)</f>
        <v>3.2269238882640421</v>
      </c>
      <c r="AJ126" s="17">
        <f>AVERAGE(AJ8:AJ81)</f>
        <v>0.20792824928974568</v>
      </c>
      <c r="AK126" s="17">
        <f>AVERAGE(AK8:AK81)</f>
        <v>4.431462175029691</v>
      </c>
      <c r="AL126" s="17"/>
      <c r="AM126" s="17"/>
      <c r="AN126" s="17"/>
      <c r="AO126" s="17"/>
      <c r="AP126" s="17"/>
      <c r="AS126" s="11"/>
      <c r="AT126" s="11"/>
      <c r="AU126" s="11"/>
    </row>
    <row r="127" spans="1:51">
      <c r="A127" s="26"/>
      <c r="B127" s="22"/>
      <c r="C127" s="11"/>
      <c r="D127" s="61"/>
      <c r="E127" s="11"/>
      <c r="F127" s="76"/>
      <c r="G127" s="11"/>
      <c r="H127" s="11"/>
      <c r="I127" s="11"/>
      <c r="J127" s="11"/>
      <c r="K127" s="11"/>
      <c r="L127" s="76"/>
      <c r="M127" s="11"/>
      <c r="N127" s="11"/>
      <c r="O127" s="11"/>
      <c r="P127" s="11"/>
      <c r="Q127" s="11" t="s">
        <v>57</v>
      </c>
      <c r="R127" s="7">
        <f>_xlfn.STDEV.S(R8:R81)</f>
        <v>0.21936161996713729</v>
      </c>
      <c r="S127" s="17">
        <f>_xlfn.STDEV.S(S8:S81)</f>
        <v>0.21958349397468105</v>
      </c>
      <c r="T127" s="17">
        <f>_xlfn.STDEV.S(T8:T81)</f>
        <v>1.256806782335449</v>
      </c>
      <c r="U127" s="17">
        <f>_xlfn.STDEV.S(U8:U81)</f>
        <v>1.2567854742960136</v>
      </c>
      <c r="V127" s="17">
        <f>_xlfn.STDEV.S(V8:V81)</f>
        <v>4.2409304765774856</v>
      </c>
      <c r="W127" s="17">
        <f>_xlfn.STDEV.S(W8:W81)</f>
        <v>4.2481629341605176</v>
      </c>
      <c r="X127" s="17">
        <f>_xlfn.STDEV.S(X8:X81)</f>
        <v>5.4271008397268581</v>
      </c>
      <c r="Y127" s="17">
        <f>_xlfn.STDEV.S(Y8:Y81)</f>
        <v>5.3622081754227198</v>
      </c>
      <c r="Z127" s="17">
        <f>_xlfn.STDEV.S(Z8:Z81)</f>
        <v>93.888721359791646</v>
      </c>
      <c r="AA127" s="17">
        <f>_xlfn.STDEV.S(AA8:AA81)</f>
        <v>133.24151919587609</v>
      </c>
      <c r="AB127" s="17">
        <f>_xlfn.STDEV.S(AB8:AB81)</f>
        <v>2.4286466554458928</v>
      </c>
      <c r="AC127" s="17">
        <f>_xlfn.STDEV.S(AC8:AC81)</f>
        <v>2.0531020804390647</v>
      </c>
      <c r="AD127" s="17">
        <f>_xlfn.STDEV.S(AD8:AD81)</f>
        <v>2.1316684033480806</v>
      </c>
      <c r="AE127" s="17">
        <f>_xlfn.STDEV.S(AE8:AE81)</f>
        <v>1.3451757513548743</v>
      </c>
      <c r="AF127" s="17">
        <f>_xlfn.STDEV.S(AF8:AF81)</f>
        <v>5.3544185648910156</v>
      </c>
      <c r="AG127" s="17">
        <f>_xlfn.STDEV.S(AG8:AG81)</f>
        <v>2.1109795332082357</v>
      </c>
      <c r="AH127" s="17">
        <f>_xlfn.STDEV.S(AH8:AH81)</f>
        <v>2.0935363067106656</v>
      </c>
      <c r="AI127" s="17">
        <f>_xlfn.STDEV.S(AI8:AI81)</f>
        <v>3.4237865602470716</v>
      </c>
      <c r="AJ127" s="17">
        <f>_xlfn.STDEV.S(AJ8:AJ81)</f>
        <v>0.19342385180359328</v>
      </c>
      <c r="AK127" s="17">
        <f>_xlfn.STDEV.S(AK8:AK81)</f>
        <v>3.7670530943117124</v>
      </c>
      <c r="AL127" s="17"/>
      <c r="AM127" s="17"/>
      <c r="AN127" s="17"/>
      <c r="AO127" s="17" t="s">
        <v>66</v>
      </c>
      <c r="AP127" s="17"/>
      <c r="AS127" s="11"/>
      <c r="AT127" s="11"/>
      <c r="AU127" s="11"/>
    </row>
    <row r="128" spans="1:51">
      <c r="A128" s="26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 t="s">
        <v>58</v>
      </c>
      <c r="R128" s="7">
        <f>_xlfn.QUARTILE.INC(R8:R81,1)</f>
        <v>0.16519501416605076</v>
      </c>
      <c r="S128" s="17">
        <f>_xlfn.QUARTILE.INC(S8:S81,1)</f>
        <v>0.16566474819678914</v>
      </c>
      <c r="T128" s="17">
        <f>_xlfn.QUARTILE.INC(T8:T81,1)</f>
        <v>1.9536547700754976</v>
      </c>
      <c r="U128" s="17">
        <f>_xlfn.QUARTILE.INC(U8:U81,1)</f>
        <v>1.9576799714896651</v>
      </c>
      <c r="V128" s="17">
        <f>_xlfn.QUARTILE.INC(V8:V81,1)</f>
        <v>2.8841293215235497</v>
      </c>
      <c r="W128" s="17">
        <f>_xlfn.QUARTILE.INC(W8:W81,1)</f>
        <v>2.8831640853302165</v>
      </c>
      <c r="X128" s="17">
        <f>_xlfn.QUARTILE.INC(X8:X81,1)</f>
        <v>7.9174311926605494</v>
      </c>
      <c r="Y128" s="17">
        <f>_xlfn.QUARTILE.INC(Y8:Y81,1)</f>
        <v>7.892475273990911</v>
      </c>
      <c r="Z128" s="17">
        <f>_xlfn.QUARTILE.INC(Z8:Z81,1)</f>
        <v>18.045454545454547</v>
      </c>
      <c r="AA128" s="17">
        <f>_xlfn.QUARTILE.INC(AA8:AA81,1)</f>
        <v>17.869565217391305</v>
      </c>
      <c r="AB128" s="17">
        <f>_xlfn.QUARTILE.INC(AB8:AB81,1)</f>
        <v>2.2225000000000001</v>
      </c>
      <c r="AC128" s="17">
        <f>_xlfn.QUARTILE.INC(AC8:AC81,1)</f>
        <v>1.6545871530060987</v>
      </c>
      <c r="AD128" s="17">
        <f>_xlfn.QUARTILE.INC(AD8:AD81,1)</f>
        <v>4.3760862818994291</v>
      </c>
      <c r="AE128" s="17">
        <f>_xlfn.QUARTILE.INC(AE8:AE81,1)</f>
        <v>1.9600283343452745</v>
      </c>
      <c r="AF128" s="17">
        <f>_xlfn.QUARTILE.INC(AF8:AF81,1)</f>
        <v>7.3357521847690377</v>
      </c>
      <c r="AG128" s="17">
        <f>_xlfn.QUARTILE.INC(AG8:AG81,1)</f>
        <v>2.2049666020254257</v>
      </c>
      <c r="AH128" s="17">
        <f>_xlfn.QUARTILE.INC(AH8:AH81,1)</f>
        <v>1.2622</v>
      </c>
      <c r="AI128" s="17">
        <f>_xlfn.QUARTILE.INC(AI8:AI81,1)</f>
        <v>1.0306520991285402</v>
      </c>
      <c r="AJ128" s="17">
        <f>_xlfn.QUARTILE.INC(AJ8:AJ81,1)</f>
        <v>0.10287499999999999</v>
      </c>
      <c r="AK128" s="17">
        <f>_xlfn.QUARTILE.INC(AK8:AK81,1)</f>
        <v>2.3244820421081598</v>
      </c>
      <c r="AL128" s="17"/>
      <c r="AM128" s="17"/>
      <c r="AN128" s="17"/>
      <c r="AO128" s="17"/>
      <c r="AP128" s="17"/>
      <c r="AS128" s="11"/>
      <c r="AT128" s="11"/>
      <c r="AU128" s="11"/>
    </row>
    <row r="129" spans="1:59">
      <c r="A129" s="26" t="s">
        <v>64</v>
      </c>
      <c r="B129" s="11">
        <f>MEDIAN(B8:B81)</f>
        <v>2.0750000000000002</v>
      </c>
      <c r="C129" s="11"/>
      <c r="D129" s="11">
        <f t="shared" ref="C129:N129" si="86">MEDIAN(D8:D81)</f>
        <v>8.8649999999999984</v>
      </c>
      <c r="E129" s="11"/>
      <c r="F129" s="11">
        <f t="shared" si="86"/>
        <v>0.80500000000000005</v>
      </c>
      <c r="G129" s="11"/>
      <c r="H129" s="11">
        <f t="shared" si="86"/>
        <v>0.01</v>
      </c>
      <c r="I129" s="11">
        <f t="shared" si="86"/>
        <v>0.1</v>
      </c>
      <c r="J129" s="11">
        <f t="shared" si="86"/>
        <v>0.03</v>
      </c>
      <c r="K129" s="11"/>
      <c r="L129" s="11">
        <f t="shared" si="86"/>
        <v>12.06</v>
      </c>
      <c r="M129" s="11">
        <f t="shared" si="86"/>
        <v>20</v>
      </c>
      <c r="N129" s="11">
        <f t="shared" si="86"/>
        <v>288</v>
      </c>
      <c r="O129" s="11"/>
      <c r="P129" s="11"/>
      <c r="Q129" s="11" t="s">
        <v>59</v>
      </c>
      <c r="R129" s="7">
        <f>_xlfn.QUARTILE.INC(R8:R81,3)</f>
        <v>0.34676113571786732</v>
      </c>
      <c r="S129" s="17">
        <f>_xlfn.QUARTILE.INC(S8:S81,3)</f>
        <v>0.34686729768122815</v>
      </c>
      <c r="T129" s="17">
        <f>_xlfn.QUARTILE.INC(T8:T81,3)</f>
        <v>3.3298611111111107</v>
      </c>
      <c r="U129" s="17">
        <f>_xlfn.QUARTILE.INC(U8:U81,3)</f>
        <v>3.3349206349206346</v>
      </c>
      <c r="V129" s="17">
        <f>_xlfn.QUARTILE.INC(V8:V81,3)</f>
        <v>6.0586717982312486</v>
      </c>
      <c r="W129" s="17">
        <f>_xlfn.QUARTILE.INC(W8:W81,3)</f>
        <v>6.0414577873988833</v>
      </c>
      <c r="X129" s="17">
        <f>_xlfn.QUARTILE.INC(X8:X81,3)</f>
        <v>13.815625000000001</v>
      </c>
      <c r="Y129" s="17">
        <f>_xlfn.QUARTILE.INC(Y8:Y81,3)</f>
        <v>13.808531746031747</v>
      </c>
      <c r="Z129" s="17">
        <f>_xlfn.QUARTILE.INC(Z8:Z81,3)</f>
        <v>179.5</v>
      </c>
      <c r="AA129" s="17">
        <f>_xlfn.QUARTILE.INC(AA8:AA81,3)</f>
        <v>134</v>
      </c>
      <c r="AB129" s="17">
        <f>_xlfn.QUARTILE.INC(AB8:AB81,3)</f>
        <v>5.4885000000000002</v>
      </c>
      <c r="AC129" s="17">
        <f>_xlfn.QUARTILE.INC(AC8:AC81,3)</f>
        <v>3.4082433509060395</v>
      </c>
      <c r="AD129" s="17">
        <f>_xlfn.QUARTILE.INC(AD8:AD81,3)</f>
        <v>6.6403100518896085</v>
      </c>
      <c r="AE129" s="17">
        <f>_xlfn.QUARTILE.INC(AE8:AE81,3)</f>
        <v>3.4798286604361373</v>
      </c>
      <c r="AF129" s="17">
        <f>_xlfn.QUARTILE.INC(AF8:AF81,3)</f>
        <v>13.256451612903225</v>
      </c>
      <c r="AG129" s="17">
        <f>_xlfn.QUARTILE.INC(AG8:AG81,3)</f>
        <v>3.9449680216468845</v>
      </c>
      <c r="AH129" s="17">
        <f>_xlfn.QUARTILE.INC(AH8:AH81,3)</f>
        <v>3.4768500000000002</v>
      </c>
      <c r="AI129" s="17">
        <f>_xlfn.QUARTILE.INC(AI8:AI81,3)</f>
        <v>4.0909409375000001</v>
      </c>
      <c r="AJ129" s="17">
        <f>_xlfn.QUARTILE.INC(AJ8:AJ81,3)</f>
        <v>0.25225852272727273</v>
      </c>
      <c r="AK129" s="17">
        <f>_xlfn.QUARTILE.INC(AK8:AK81,3)</f>
        <v>5.8150810533515722</v>
      </c>
      <c r="AL129" s="17"/>
      <c r="AM129" s="17"/>
      <c r="AN129" s="17"/>
      <c r="AO129" s="17"/>
      <c r="AP129" s="17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</row>
    <row r="130" spans="1:59">
      <c r="A130" s="26" t="s">
        <v>58</v>
      </c>
      <c r="B130" s="11">
        <f>_xlfn.QUARTILE.INC(B8:B81,1)</f>
        <v>1.7725</v>
      </c>
      <c r="C130" s="11"/>
      <c r="D130" s="11">
        <f t="shared" ref="C130:N130" si="87">_xlfn.QUARTILE.INC(D8:D81,1)</f>
        <v>6.77</v>
      </c>
      <c r="E130" s="11"/>
      <c r="F130" s="11">
        <f t="shared" si="87"/>
        <v>0.57499999999999996</v>
      </c>
      <c r="G130" s="11"/>
      <c r="H130" s="11">
        <f t="shared" si="87"/>
        <v>0</v>
      </c>
      <c r="I130" s="11">
        <f t="shared" si="87"/>
        <v>0</v>
      </c>
      <c r="J130" s="11">
        <f t="shared" si="87"/>
        <v>0.02</v>
      </c>
      <c r="K130" s="11"/>
      <c r="L130" s="11">
        <f t="shared" si="87"/>
        <v>9.69</v>
      </c>
      <c r="M130" s="11">
        <f t="shared" si="87"/>
        <v>12.25</v>
      </c>
      <c r="N130" s="11">
        <f t="shared" si="87"/>
        <v>228</v>
      </c>
      <c r="O130" s="11"/>
      <c r="P130" s="11"/>
      <c r="Q130" s="11" t="s">
        <v>60</v>
      </c>
      <c r="R130" s="7">
        <f>_xlfn.VAR.S(R8:R81)</f>
        <v>4.8119520314606763E-2</v>
      </c>
      <c r="S130" s="17">
        <f>_xlfn.VAR.S(S8:S81)</f>
        <v>4.8216910826128785E-2</v>
      </c>
      <c r="T130" s="17">
        <f>_xlfn.VAR.S(T8:T81)</f>
        <v>1.5795632881243844</v>
      </c>
      <c r="U130" s="17">
        <f>_xlfn.VAR.S(U8:U81)</f>
        <v>1.5795097284014559</v>
      </c>
      <c r="V130" s="17">
        <f>_xlfn.VAR.S(V8:V81)</f>
        <v>17.985491307163738</v>
      </c>
      <c r="W130" s="17">
        <f>_xlfn.VAR.S(W8:W81)</f>
        <v>18.046888315175302</v>
      </c>
      <c r="X130" s="17">
        <f>_xlfn.VAR.S(X8:X81)</f>
        <v>29.45342352456397</v>
      </c>
      <c r="Y130" s="17">
        <f>_xlfn.VAR.S(Y8:Y81)</f>
        <v>28.753276516570249</v>
      </c>
      <c r="Z130" s="17">
        <f>_xlfn.VAR.S(Z8:Z81)</f>
        <v>8815.0919985765959</v>
      </c>
      <c r="AA130" s="17">
        <f>_xlfn.VAR.S(AA8:AA81)</f>
        <v>17753.302437625014</v>
      </c>
      <c r="AB130" s="17">
        <f>_xlfn.VAR.S(AB8:AB81)</f>
        <v>5.8983245770085206</v>
      </c>
      <c r="AC130" s="17">
        <f>_xlfn.VAR.S(AC8:AC81)</f>
        <v>4.2152281527032152</v>
      </c>
      <c r="AD130" s="17">
        <f>_xlfn.VAR.S(AD8:AD81)</f>
        <v>4.5440101818325562</v>
      </c>
      <c r="AE130" s="17">
        <f>_xlfn.VAR.S(AE8:AE81)</f>
        <v>1.8094978020331505</v>
      </c>
      <c r="AF130" s="17">
        <f>_xlfn.VAR.S(AF8:AF81)</f>
        <v>28.669798168049567</v>
      </c>
      <c r="AG130" s="17">
        <f>_xlfn.VAR.S(AG8:AG81)</f>
        <v>4.45623458962406</v>
      </c>
      <c r="AH130" s="17">
        <f>_xlfn.VAR.S(AH8:AH81)</f>
        <v>4.3828942675157334</v>
      </c>
      <c r="AI130" s="17">
        <f>_xlfn.VAR.S(AI8:AI81)</f>
        <v>11.722314410128474</v>
      </c>
      <c r="AJ130" s="17">
        <f>_xlfn.VAR.S(AJ8:AJ81)</f>
        <v>3.7412786446538414E-2</v>
      </c>
      <c r="AK130" s="17">
        <f>_xlfn.VAR.S(AK8:AK81)</f>
        <v>14.190689015363448</v>
      </c>
      <c r="AL130" s="17"/>
      <c r="AM130" s="17"/>
      <c r="AN130" s="17"/>
      <c r="AO130" s="11"/>
      <c r="AP130" s="17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</row>
    <row r="131" spans="1:59">
      <c r="A131" s="26" t="s">
        <v>59</v>
      </c>
      <c r="B131" s="11">
        <f>_xlfn.QUARTILE.INC(B8:B81,3)</f>
        <v>2.5625</v>
      </c>
      <c r="C131" s="11"/>
      <c r="D131" s="11">
        <f t="shared" ref="C131:N131" si="88">_xlfn.QUARTILE.INC(D8:D81,3)</f>
        <v>11.9725</v>
      </c>
      <c r="E131" s="11"/>
      <c r="F131" s="11">
        <f t="shared" si="88"/>
        <v>0.95499999999999996</v>
      </c>
      <c r="G131" s="11"/>
      <c r="H131" s="11">
        <f t="shared" si="88"/>
        <v>0.06</v>
      </c>
      <c r="I131" s="11">
        <f t="shared" si="88"/>
        <v>0.6</v>
      </c>
      <c r="J131" s="11">
        <f t="shared" si="88"/>
        <v>0.03</v>
      </c>
      <c r="K131" s="11"/>
      <c r="L131" s="11">
        <f t="shared" si="88"/>
        <v>15.2575</v>
      </c>
      <c r="M131" s="11">
        <f t="shared" si="88"/>
        <v>27</v>
      </c>
      <c r="N131" s="11">
        <f t="shared" si="88"/>
        <v>346.5</v>
      </c>
      <c r="O131" s="11"/>
      <c r="P131" s="11"/>
      <c r="Q131" s="25" t="s">
        <v>61</v>
      </c>
      <c r="R131" s="17">
        <f>MAX(R8:R81)-MIN(R8:R81)</f>
        <v>1.0542857142857143</v>
      </c>
      <c r="S131" s="17">
        <f>MAX(S8:S81)-MIN(S8:S81)</f>
        <v>1.0542920847268675</v>
      </c>
      <c r="T131" s="17">
        <f>MAX(T8:T81)-MIN(T8:T81)</f>
        <v>5.0442561205273071</v>
      </c>
      <c r="U131" s="17">
        <f>MAX(U8:U81)-MIN(U8:U81)</f>
        <v>5.0212021857923501</v>
      </c>
      <c r="V131" s="17">
        <f>MAX(V8:V81)-MIN(V8:V81)</f>
        <v>20.96590909090909</v>
      </c>
      <c r="W131" s="17">
        <f>MAX(W8:W81)-MIN(W8:W81)</f>
        <v>20.968957871396899</v>
      </c>
      <c r="X131" s="17">
        <f>MAX(X8:X81)-MIN(X8:X81)</f>
        <v>38.195286195286194</v>
      </c>
      <c r="Y131" s="17">
        <f>MAX(Y8:Y81)-MIN(Y8:Y81)</f>
        <v>37.451571792693287</v>
      </c>
      <c r="Z131" s="17">
        <f>MAX(Z8:Z81)-MIN(Z8:Z81)</f>
        <v>295.2</v>
      </c>
      <c r="AA131" s="17">
        <f>MAX(AA8:AA81)-MIN(AA8:AA81)</f>
        <v>872.76666666666665</v>
      </c>
      <c r="AB131" s="17">
        <f>MAX(AB8:AB81)-MIN(AB8:AB81)</f>
        <v>10.179000000000002</v>
      </c>
      <c r="AC131" s="17">
        <f>MAX(AC8:AC81)-MIN(AC8:AC81)</f>
        <v>9.9249433191787855</v>
      </c>
      <c r="AD131" s="17">
        <f>MAX(AD8:AD81)-MIN(AD8:AD81)</f>
        <v>8.794093766786812</v>
      </c>
      <c r="AE131" s="17">
        <f>MAX(AE8:AE81)-MIN(AE8:AE81)</f>
        <v>5.5145355191256842</v>
      </c>
      <c r="AF131" s="17">
        <f>MAX(AF8:AF81)-MIN(AF8:AF81)</f>
        <v>37.266304347826086</v>
      </c>
      <c r="AG131" s="17">
        <f>MAX(AG8:AG81)-MIN(AG8:AG81)</f>
        <v>12.500857710364754</v>
      </c>
      <c r="AH131" s="17">
        <f>MAX(AH8:AH81)-MIN(AH8:AH81)</f>
        <v>9.2050000000000001</v>
      </c>
      <c r="AI131" s="17">
        <f>MAX(AI8:AI81)-MIN(AI8:AI81)</f>
        <v>22.157549346326842</v>
      </c>
      <c r="AJ131" s="17">
        <f>MAX(AJ8:AJ81)-MIN(AJ8:AJ81)</f>
        <v>1.1144202898550726</v>
      </c>
      <c r="AK131" s="17">
        <f>MAX(AK8:AK81)-MIN(AK8:AK81)</f>
        <v>26.252592520641112</v>
      </c>
      <c r="AL131" s="17"/>
      <c r="AM131" s="17"/>
      <c r="AN131" s="17"/>
      <c r="AO131" s="11"/>
      <c r="AP131" s="17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</row>
    <row r="132" spans="1:59">
      <c r="A132" s="26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25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</row>
    <row r="133" spans="1:59">
      <c r="A133" s="26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</row>
    <row r="134" spans="1:59">
      <c r="J134" s="2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</row>
    <row r="135" spans="1:59">
      <c r="K135" s="15"/>
      <c r="L135" s="8" t="s">
        <v>67</v>
      </c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spans="1:59">
      <c r="AD136" s="1"/>
      <c r="AE136" s="1"/>
    </row>
    <row r="137" spans="1:59">
      <c r="K137" s="18"/>
      <c r="L137" t="s">
        <v>63</v>
      </c>
      <c r="AD137" s="1"/>
      <c r="AE137" s="1"/>
    </row>
    <row r="138" spans="1:59">
      <c r="AD138" s="1"/>
      <c r="AE138" s="1"/>
    </row>
    <row r="139" spans="1:59">
      <c r="AD139" s="1"/>
      <c r="AE139" s="1"/>
    </row>
    <row r="140" spans="1:59">
      <c r="M140" s="8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</sheetData>
  <mergeCells count="23">
    <mergeCell ref="A6:A7"/>
    <mergeCell ref="R6:S6"/>
    <mergeCell ref="T6:U6"/>
    <mergeCell ref="B6:C6"/>
    <mergeCell ref="J6:K6"/>
    <mergeCell ref="H6:I6"/>
    <mergeCell ref="F6:G6"/>
    <mergeCell ref="D6:E6"/>
    <mergeCell ref="CS6:CT6"/>
    <mergeCell ref="CU6:CV6"/>
    <mergeCell ref="CR6:CR7"/>
    <mergeCell ref="AZ6:BA6"/>
    <mergeCell ref="B1:D1"/>
    <mergeCell ref="H1:J1"/>
    <mergeCell ref="E1:G1"/>
    <mergeCell ref="BB6:BC6"/>
    <mergeCell ref="AM5:AQ5"/>
    <mergeCell ref="L3:L5"/>
    <mergeCell ref="X6:Y6"/>
    <mergeCell ref="Z6:AA6"/>
    <mergeCell ref="V6:W6"/>
    <mergeCell ref="AY6:AY7"/>
    <mergeCell ref="N3:R3"/>
  </mergeCells>
  <conditionalFormatting sqref="Z8:AA119">
    <cfRule type="expression" dxfId="2" priority="3">
      <formula>Z8="ERR."</formula>
    </cfRule>
  </conditionalFormatting>
  <conditionalFormatting sqref="BX8:BY83">
    <cfRule type="expression" dxfId="1" priority="2">
      <formula>BX8="ERR."</formula>
    </cfRule>
  </conditionalFormatting>
  <conditionalFormatting sqref="DM8:DN42">
    <cfRule type="expression" dxfId="0" priority="1">
      <formula>DM8="ERR."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konsivsid@yandex.ru</cp:lastModifiedBy>
  <cp:revision/>
  <dcterms:created xsi:type="dcterms:W3CDTF">2025-05-13T15:30:51Z</dcterms:created>
  <dcterms:modified xsi:type="dcterms:W3CDTF">2025-07-10T11:01:59Z</dcterms:modified>
  <cp:category/>
  <cp:contentStatus/>
</cp:coreProperties>
</file>