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ng\OneDrive\OD__Universität\BA__Axmann\"/>
    </mc:Choice>
  </mc:AlternateContent>
  <xr:revisionPtr revIDLastSave="190" documentId="8_{784A0BA1-7261-43D0-B7C7-47E67EB21B72}" xr6:coauthVersionLast="45" xr6:coauthVersionMax="45" xr10:uidLastSave="{AC56B3B7-1B1A-47AC-85F2-7BFF5EC17173}"/>
  <bookViews>
    <workbookView xWindow="1020" yWindow="-108" windowWidth="22128" windowHeight="13176" xr2:uid="{C2DBA8A5-C5D8-4359-AF83-B13F713C29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" i="1" l="1"/>
  <c r="V12" i="1"/>
  <c r="X12" i="1" s="1"/>
  <c r="X3" i="1"/>
  <c r="V3" i="1"/>
  <c r="V4" i="1"/>
  <c r="X4" i="1" s="1"/>
  <c r="V5" i="1"/>
  <c r="X5" i="1" s="1"/>
  <c r="V6" i="1"/>
  <c r="X6" i="1" s="1"/>
  <c r="V7" i="1"/>
  <c r="X7" i="1" s="1"/>
  <c r="V8" i="1"/>
  <c r="X8" i="1" s="1"/>
  <c r="V9" i="1"/>
  <c r="X9" i="1" s="1"/>
  <c r="V2" i="1"/>
  <c r="X2" i="1" l="1"/>
  <c r="V13" i="1"/>
  <c r="P12" i="1"/>
  <c r="R12" i="1" s="1"/>
  <c r="P10" i="1"/>
  <c r="P13" i="1" s="1"/>
  <c r="R7" i="1"/>
  <c r="L2" i="1"/>
  <c r="P3" i="1"/>
  <c r="R3" i="1" s="1"/>
  <c r="P4" i="1"/>
  <c r="R4" i="1" s="1"/>
  <c r="P5" i="1"/>
  <c r="R5" i="1" s="1"/>
  <c r="P6" i="1"/>
  <c r="R6" i="1" s="1"/>
  <c r="P7" i="1"/>
  <c r="P8" i="1"/>
  <c r="R8" i="1" s="1"/>
  <c r="P9" i="1"/>
  <c r="R9" i="1" s="1"/>
  <c r="P2" i="1"/>
  <c r="R2" i="1" s="1"/>
  <c r="L3" i="1"/>
  <c r="L4" i="1"/>
  <c r="L5" i="1"/>
  <c r="L6" i="1"/>
  <c r="L7" i="1"/>
  <c r="L8" i="1"/>
</calcChain>
</file>

<file path=xl/sharedStrings.xml><?xml version="1.0" encoding="utf-8"?>
<sst xmlns="http://schemas.openxmlformats.org/spreadsheetml/2006/main" count="121" uniqueCount="30">
  <si>
    <t>M9</t>
  </si>
  <si>
    <t>MgSO4</t>
  </si>
  <si>
    <t>CaCl2</t>
  </si>
  <si>
    <t>uracil</t>
  </si>
  <si>
    <t>thiamine</t>
  </si>
  <si>
    <t>trace metals</t>
  </si>
  <si>
    <t>biotin</t>
  </si>
  <si>
    <t>glucose</t>
  </si>
  <si>
    <t>milliQ</t>
  </si>
  <si>
    <t>stock</t>
  </si>
  <si>
    <t>for 50 ml sergej</t>
  </si>
  <si>
    <t>conc sergej</t>
  </si>
  <si>
    <t>1x</t>
  </si>
  <si>
    <t>for 250 ml lab</t>
  </si>
  <si>
    <t>ml</t>
  </si>
  <si>
    <t>µl</t>
  </si>
  <si>
    <t>x</t>
  </si>
  <si>
    <t>mM</t>
  </si>
  <si>
    <t>µM</t>
  </si>
  <si>
    <t>conc lab</t>
  </si>
  <si>
    <t>M</t>
  </si>
  <si>
    <t>g/l</t>
  </si>
  <si>
    <t>compared to sergej</t>
  </si>
  <si>
    <t>2x</t>
  </si>
  <si>
    <t>for 250 ml 3x</t>
  </si>
  <si>
    <t>conc</t>
  </si>
  <si>
    <t>3x</t>
  </si>
  <si>
    <t>acetate</t>
  </si>
  <si>
    <t>6x</t>
  </si>
  <si>
    <t>for 250 ml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</si>
</sst>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NumberFormat="1" applyBorder="1"/>
    <xf numFmtId="3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6CBF-012C-477A-96AC-A59A1E5DD27C}">
  <dimension ref="A1:Y24"/>
  <sheetViews>
    <sheetView tabSelected="1" workbookViewId="0">
      <pane xSplit="1" topLeftCell="R1" activePane="topRight" state="frozen"/>
      <selection pane="topRight" activeCell="V6" sqref="V6"/>
    </sheetView>
  </sheetViews>
  <sheetFormatPr baseColWidth="10" defaultRowHeight="14.4" x14ac:dyDescent="0.3"/>
  <cols>
    <col min="2" max="2" width="5.33203125" bestFit="1" customWidth="1"/>
    <col min="3" max="3" width="3.109375" bestFit="1" customWidth="1"/>
    <col min="4" max="4" width="3.109375" customWidth="1"/>
    <col min="6" max="6" width="3" bestFit="1" customWidth="1"/>
    <col min="8" max="8" width="4.21875" bestFit="1" customWidth="1"/>
    <col min="10" max="10" width="12.21875" bestFit="1" customWidth="1"/>
    <col min="11" max="11" width="3" bestFit="1" customWidth="1"/>
    <col min="13" max="13" width="4.21875" bestFit="1" customWidth="1"/>
    <col min="17" max="17" width="3" bestFit="1" customWidth="1"/>
    <col min="19" max="19" width="4.21875" bestFit="1" customWidth="1"/>
  </cols>
  <sheetData>
    <row r="1" spans="1:25" x14ac:dyDescent="0.3">
      <c r="A1" s="1"/>
      <c r="B1" s="2" t="s">
        <v>9</v>
      </c>
      <c r="C1" s="3"/>
      <c r="E1" s="1" t="s">
        <v>10</v>
      </c>
      <c r="F1" s="2"/>
      <c r="G1" s="2" t="s">
        <v>11</v>
      </c>
      <c r="H1" s="3"/>
      <c r="J1" s="1" t="s">
        <v>13</v>
      </c>
      <c r="K1" s="2"/>
      <c r="L1" s="2" t="s">
        <v>19</v>
      </c>
      <c r="M1" s="3"/>
      <c r="N1" s="12" t="s">
        <v>22</v>
      </c>
      <c r="P1" s="1" t="s">
        <v>24</v>
      </c>
      <c r="Q1" s="2"/>
      <c r="R1" s="2" t="s">
        <v>25</v>
      </c>
      <c r="S1" s="3"/>
      <c r="T1" s="12" t="s">
        <v>22</v>
      </c>
      <c r="V1" s="1" t="s">
        <v>29</v>
      </c>
      <c r="W1" s="2"/>
      <c r="X1" s="2" t="s">
        <v>25</v>
      </c>
      <c r="Y1" s="3"/>
    </row>
    <row r="2" spans="1:25" x14ac:dyDescent="0.3">
      <c r="A2" s="4" t="s">
        <v>0</v>
      </c>
      <c r="B2" s="5">
        <v>5</v>
      </c>
      <c r="C2" s="6" t="s">
        <v>16</v>
      </c>
      <c r="E2" s="4">
        <v>10</v>
      </c>
      <c r="F2" s="5" t="s">
        <v>14</v>
      </c>
      <c r="G2" s="5">
        <v>1</v>
      </c>
      <c r="H2" s="6" t="s">
        <v>16</v>
      </c>
      <c r="J2" s="4">
        <v>100</v>
      </c>
      <c r="K2" s="5" t="s">
        <v>14</v>
      </c>
      <c r="L2" s="5">
        <f>B2*J2/250</f>
        <v>2</v>
      </c>
      <c r="M2" s="6" t="s">
        <v>16</v>
      </c>
      <c r="N2" s="13" t="s">
        <v>23</v>
      </c>
      <c r="P2" s="4">
        <f>E2*15</f>
        <v>150</v>
      </c>
      <c r="Q2" s="5" t="s">
        <v>14</v>
      </c>
      <c r="R2" s="5">
        <f>B2*P2/250</f>
        <v>3</v>
      </c>
      <c r="S2" s="6" t="s">
        <v>16</v>
      </c>
      <c r="T2" s="13" t="s">
        <v>26</v>
      </c>
      <c r="V2" s="4">
        <f>E2*10</f>
        <v>100</v>
      </c>
      <c r="W2" s="5" t="s">
        <v>14</v>
      </c>
      <c r="X2" s="5">
        <f>B2*V2/250</f>
        <v>2</v>
      </c>
      <c r="Y2" s="6" t="s">
        <v>16</v>
      </c>
    </row>
    <row r="3" spans="1:25" x14ac:dyDescent="0.3">
      <c r="A3" s="4" t="s">
        <v>1</v>
      </c>
      <c r="B3" s="5">
        <v>1</v>
      </c>
      <c r="C3" s="6" t="s">
        <v>20</v>
      </c>
      <c r="E3" s="4">
        <v>100</v>
      </c>
      <c r="F3" s="5" t="s">
        <v>15</v>
      </c>
      <c r="G3" s="5">
        <v>2</v>
      </c>
      <c r="H3" s="6" t="s">
        <v>17</v>
      </c>
      <c r="J3" s="4">
        <v>1000</v>
      </c>
      <c r="K3" s="5" t="s">
        <v>15</v>
      </c>
      <c r="L3" s="5">
        <f t="shared" ref="L3:L8" si="0">B3*J3/250</f>
        <v>4</v>
      </c>
      <c r="M3" s="6" t="s">
        <v>17</v>
      </c>
      <c r="N3" s="13" t="s">
        <v>23</v>
      </c>
      <c r="P3" s="4">
        <f t="shared" ref="P3:P9" si="1">E3*15</f>
        <v>1500</v>
      </c>
      <c r="Q3" s="5" t="s">
        <v>15</v>
      </c>
      <c r="R3" s="5">
        <f t="shared" ref="R3:R12" si="2">B3*P3/250</f>
        <v>6</v>
      </c>
      <c r="S3" s="6" t="s">
        <v>17</v>
      </c>
      <c r="T3" s="13" t="s">
        <v>26</v>
      </c>
      <c r="V3" s="4">
        <f t="shared" ref="V3:V9" si="3">E3*10</f>
        <v>1000</v>
      </c>
      <c r="W3" s="5" t="s">
        <v>15</v>
      </c>
      <c r="X3" s="5">
        <f t="shared" ref="X3:X9" si="4">B3*V3/250</f>
        <v>4</v>
      </c>
      <c r="Y3" s="6" t="s">
        <v>17</v>
      </c>
    </row>
    <row r="4" spans="1:25" x14ac:dyDescent="0.3">
      <c r="A4" s="4" t="s">
        <v>2</v>
      </c>
      <c r="B4" s="5">
        <v>1</v>
      </c>
      <c r="C4" s="6" t="s">
        <v>20</v>
      </c>
      <c r="E4" s="4">
        <v>5</v>
      </c>
      <c r="F4" s="5" t="s">
        <v>15</v>
      </c>
      <c r="G4" s="5">
        <v>0.1</v>
      </c>
      <c r="H4" s="6" t="s">
        <v>17</v>
      </c>
      <c r="J4" s="4">
        <v>50</v>
      </c>
      <c r="K4" s="5" t="s">
        <v>15</v>
      </c>
      <c r="L4" s="5">
        <f t="shared" si="0"/>
        <v>0.2</v>
      </c>
      <c r="M4" s="6" t="s">
        <v>17</v>
      </c>
      <c r="N4" s="13" t="s">
        <v>23</v>
      </c>
      <c r="P4" s="4">
        <f t="shared" si="1"/>
        <v>75</v>
      </c>
      <c r="Q4" s="5" t="s">
        <v>15</v>
      </c>
      <c r="R4" s="5">
        <f t="shared" si="2"/>
        <v>0.3</v>
      </c>
      <c r="S4" s="6" t="s">
        <v>17</v>
      </c>
      <c r="T4" s="13" t="s">
        <v>26</v>
      </c>
      <c r="V4" s="4">
        <f t="shared" si="3"/>
        <v>50</v>
      </c>
      <c r="W4" s="5" t="s">
        <v>15</v>
      </c>
      <c r="X4" s="5">
        <f t="shared" si="4"/>
        <v>0.2</v>
      </c>
      <c r="Y4" s="6" t="s">
        <v>17</v>
      </c>
    </row>
    <row r="5" spans="1:25" x14ac:dyDescent="0.3">
      <c r="A5" s="4" t="s">
        <v>3</v>
      </c>
      <c r="B5" s="5">
        <v>10</v>
      </c>
      <c r="C5" s="6" t="s">
        <v>21</v>
      </c>
      <c r="E5" s="4">
        <v>50</v>
      </c>
      <c r="F5" s="5" t="s">
        <v>15</v>
      </c>
      <c r="G5" s="5">
        <v>178</v>
      </c>
      <c r="H5" s="6" t="s">
        <v>18</v>
      </c>
      <c r="J5" s="4">
        <v>500</v>
      </c>
      <c r="K5" s="5" t="s">
        <v>15</v>
      </c>
      <c r="L5" s="5">
        <f t="shared" si="0"/>
        <v>20</v>
      </c>
      <c r="M5" s="6" t="s">
        <v>21</v>
      </c>
      <c r="N5" s="13" t="s">
        <v>23</v>
      </c>
      <c r="P5" s="4">
        <f t="shared" si="1"/>
        <v>750</v>
      </c>
      <c r="Q5" s="5" t="s">
        <v>15</v>
      </c>
      <c r="R5" s="5">
        <f t="shared" si="2"/>
        <v>30</v>
      </c>
      <c r="S5" s="6" t="s">
        <v>21</v>
      </c>
      <c r="T5" s="13" t="s">
        <v>26</v>
      </c>
      <c r="V5" s="4">
        <f t="shared" si="3"/>
        <v>500</v>
      </c>
      <c r="W5" s="5" t="s">
        <v>15</v>
      </c>
      <c r="X5" s="5">
        <f t="shared" si="4"/>
        <v>20</v>
      </c>
      <c r="Y5" s="6" t="s">
        <v>21</v>
      </c>
    </row>
    <row r="6" spans="1:25" x14ac:dyDescent="0.3">
      <c r="A6" s="4" t="s">
        <v>4</v>
      </c>
      <c r="B6" s="5">
        <v>10</v>
      </c>
      <c r="C6" s="6" t="s">
        <v>21</v>
      </c>
      <c r="E6" s="4">
        <v>100</v>
      </c>
      <c r="F6" s="5" t="s">
        <v>15</v>
      </c>
      <c r="G6" s="5">
        <v>30</v>
      </c>
      <c r="H6" s="6" t="s">
        <v>18</v>
      </c>
      <c r="J6" s="4">
        <v>1</v>
      </c>
      <c r="K6" s="5" t="s">
        <v>14</v>
      </c>
      <c r="L6" s="5">
        <f t="shared" si="0"/>
        <v>0.04</v>
      </c>
      <c r="M6" s="6" t="s">
        <v>21</v>
      </c>
      <c r="N6" s="13" t="s">
        <v>23</v>
      </c>
      <c r="P6" s="4">
        <f t="shared" si="1"/>
        <v>1500</v>
      </c>
      <c r="Q6" s="5" t="s">
        <v>15</v>
      </c>
      <c r="R6" s="5">
        <f t="shared" si="2"/>
        <v>60</v>
      </c>
      <c r="S6" s="6" t="s">
        <v>21</v>
      </c>
      <c r="T6" s="13" t="s">
        <v>26</v>
      </c>
      <c r="V6" s="4">
        <f t="shared" si="3"/>
        <v>1000</v>
      </c>
      <c r="W6" s="5" t="s">
        <v>15</v>
      </c>
      <c r="X6" s="5">
        <f t="shared" si="4"/>
        <v>40</v>
      </c>
      <c r="Y6" s="6" t="s">
        <v>21</v>
      </c>
    </row>
    <row r="7" spans="1:25" x14ac:dyDescent="0.3">
      <c r="A7" s="4" t="s">
        <v>5</v>
      </c>
      <c r="B7" s="5">
        <v>100</v>
      </c>
      <c r="C7" s="6" t="s">
        <v>16</v>
      </c>
      <c r="E7" s="4">
        <v>500</v>
      </c>
      <c r="F7" s="5" t="s">
        <v>15</v>
      </c>
      <c r="G7" s="5"/>
      <c r="H7" s="6"/>
      <c r="J7" s="4">
        <v>5</v>
      </c>
      <c r="K7" s="5" t="s">
        <v>14</v>
      </c>
      <c r="L7" s="5">
        <f t="shared" si="0"/>
        <v>2</v>
      </c>
      <c r="M7" s="6" t="s">
        <v>16</v>
      </c>
      <c r="N7" s="13" t="s">
        <v>23</v>
      </c>
      <c r="P7" s="4">
        <f t="shared" si="1"/>
        <v>7500</v>
      </c>
      <c r="Q7" s="5" t="s">
        <v>15</v>
      </c>
      <c r="R7" s="5">
        <f>B7*P7/250000</f>
        <v>3</v>
      </c>
      <c r="S7" s="6" t="s">
        <v>16</v>
      </c>
      <c r="T7" s="13" t="s">
        <v>26</v>
      </c>
      <c r="V7" s="4">
        <f t="shared" si="3"/>
        <v>5000</v>
      </c>
      <c r="W7" s="5" t="s">
        <v>15</v>
      </c>
      <c r="X7" s="5">
        <f t="shared" si="4"/>
        <v>2000</v>
      </c>
      <c r="Y7" s="6" t="s">
        <v>16</v>
      </c>
    </row>
    <row r="8" spans="1:25" x14ac:dyDescent="0.3">
      <c r="A8" s="4" t="s">
        <v>6</v>
      </c>
      <c r="B8" s="5">
        <v>10</v>
      </c>
      <c r="C8" s="6" t="s">
        <v>21</v>
      </c>
      <c r="E8" s="4">
        <v>50</v>
      </c>
      <c r="F8" s="5" t="s">
        <v>15</v>
      </c>
      <c r="G8" s="5"/>
      <c r="H8" s="6"/>
      <c r="J8" s="4">
        <v>500</v>
      </c>
      <c r="K8" s="5" t="s">
        <v>15</v>
      </c>
      <c r="L8" s="5">
        <f t="shared" si="0"/>
        <v>20</v>
      </c>
      <c r="M8" s="6" t="s">
        <v>21</v>
      </c>
      <c r="N8" s="13" t="s">
        <v>23</v>
      </c>
      <c r="P8" s="4">
        <f t="shared" si="1"/>
        <v>750</v>
      </c>
      <c r="Q8" s="5" t="s">
        <v>15</v>
      </c>
      <c r="R8" s="5">
        <f t="shared" si="2"/>
        <v>30</v>
      </c>
      <c r="S8" s="6" t="s">
        <v>21</v>
      </c>
      <c r="T8" s="13" t="s">
        <v>26</v>
      </c>
      <c r="V8" s="4">
        <f t="shared" si="3"/>
        <v>500</v>
      </c>
      <c r="W8" s="5" t="s">
        <v>15</v>
      </c>
      <c r="X8" s="5">
        <f t="shared" si="4"/>
        <v>20</v>
      </c>
      <c r="Y8" s="6" t="s">
        <v>21</v>
      </c>
    </row>
    <row r="9" spans="1:25" x14ac:dyDescent="0.3">
      <c r="A9" s="4" t="s">
        <v>7</v>
      </c>
      <c r="B9" s="5">
        <v>1</v>
      </c>
      <c r="C9" s="6" t="s">
        <v>20</v>
      </c>
      <c r="E9" s="10">
        <v>1.1100000000000001</v>
      </c>
      <c r="F9" s="5" t="s">
        <v>14</v>
      </c>
      <c r="G9" s="5">
        <v>22.2</v>
      </c>
      <c r="H9" s="6" t="s">
        <v>17</v>
      </c>
      <c r="J9" s="4">
        <v>5.55</v>
      </c>
      <c r="K9" s="5" t="s">
        <v>14</v>
      </c>
      <c r="L9" s="5">
        <v>22.2</v>
      </c>
      <c r="M9" s="6" t="s">
        <v>17</v>
      </c>
      <c r="N9" s="13" t="s">
        <v>12</v>
      </c>
      <c r="P9" s="4">
        <f t="shared" si="1"/>
        <v>16.650000000000002</v>
      </c>
      <c r="Q9" s="5" t="s">
        <v>14</v>
      </c>
      <c r="R9" s="5">
        <f t="shared" si="2"/>
        <v>6.6600000000000006E-2</v>
      </c>
      <c r="S9" s="6" t="s">
        <v>17</v>
      </c>
      <c r="T9" s="13" t="s">
        <v>26</v>
      </c>
      <c r="V9" s="4">
        <f t="shared" si="3"/>
        <v>11.100000000000001</v>
      </c>
      <c r="W9" s="5" t="s">
        <v>14</v>
      </c>
      <c r="X9" s="5">
        <f t="shared" si="4"/>
        <v>4.4400000000000009E-2</v>
      </c>
      <c r="Y9" s="6" t="s">
        <v>17</v>
      </c>
    </row>
    <row r="10" spans="1:25" ht="15" thickBot="1" x14ac:dyDescent="0.35">
      <c r="A10" s="7" t="s">
        <v>8</v>
      </c>
      <c r="B10" s="8"/>
      <c r="C10" s="9"/>
      <c r="E10" s="11">
        <v>38.134999999999998</v>
      </c>
      <c r="F10" s="8" t="s">
        <v>14</v>
      </c>
      <c r="G10" s="8"/>
      <c r="H10" s="9"/>
      <c r="J10" s="7">
        <v>133.63</v>
      </c>
      <c r="K10" s="8" t="s">
        <v>14</v>
      </c>
      <c r="L10" s="8"/>
      <c r="M10" s="9"/>
      <c r="N10" s="14"/>
      <c r="P10" s="7">
        <f>250-150-1.5-0.075-0.75-1.5-7.5-0.75-16.65</f>
        <v>71.275000000000006</v>
      </c>
      <c r="Q10" s="8" t="s">
        <v>14</v>
      </c>
      <c r="R10" s="8"/>
      <c r="S10" s="9"/>
      <c r="T10" s="14"/>
      <c r="V10" s="7">
        <f>250-(V2+V9)-SUM(V3:V8)*0.001</f>
        <v>130.85</v>
      </c>
      <c r="W10" s="8" t="s">
        <v>14</v>
      </c>
      <c r="X10" s="8"/>
      <c r="Y10" s="9"/>
    </row>
    <row r="11" spans="1:25" ht="15" thickBot="1" x14ac:dyDescent="0.35"/>
    <row r="12" spans="1:25" x14ac:dyDescent="0.3">
      <c r="A12" s="1" t="s">
        <v>27</v>
      </c>
      <c r="B12" s="2">
        <v>2</v>
      </c>
      <c r="C12" s="3" t="s">
        <v>20</v>
      </c>
      <c r="E12" s="1">
        <v>3.33</v>
      </c>
      <c r="F12" s="2" t="s">
        <v>14</v>
      </c>
      <c r="G12" s="2">
        <v>66.599999999999994</v>
      </c>
      <c r="H12" s="3" t="s">
        <v>17</v>
      </c>
      <c r="P12" s="1">
        <f>E12*15/2</f>
        <v>24.975000000000001</v>
      </c>
      <c r="Q12" s="2" t="s">
        <v>14</v>
      </c>
      <c r="R12" s="2">
        <f t="shared" si="2"/>
        <v>0.19980000000000001</v>
      </c>
      <c r="S12" s="2"/>
      <c r="T12" s="3" t="s">
        <v>28</v>
      </c>
      <c r="V12" s="1">
        <f>E12*10/2</f>
        <v>16.649999999999999</v>
      </c>
      <c r="W12" s="2" t="s">
        <v>14</v>
      </c>
      <c r="X12" s="2">
        <f>B12*V12/250</f>
        <v>0.13319999999999999</v>
      </c>
      <c r="Y12" s="3"/>
    </row>
    <row r="13" spans="1:25" ht="15" thickBot="1" x14ac:dyDescent="0.35">
      <c r="A13" s="7" t="s">
        <v>8</v>
      </c>
      <c r="B13" s="8"/>
      <c r="C13" s="9"/>
      <c r="E13" s="7">
        <v>36.914999999999999</v>
      </c>
      <c r="F13" s="8" t="s">
        <v>14</v>
      </c>
      <c r="G13" s="8"/>
      <c r="H13" s="9"/>
      <c r="P13" s="7">
        <f>P10+P9-P12</f>
        <v>62.95000000000001</v>
      </c>
      <c r="Q13" s="8" t="s">
        <v>14</v>
      </c>
      <c r="R13" s="8"/>
      <c r="S13" s="8"/>
      <c r="T13" s="9"/>
      <c r="V13" s="7">
        <f>V10+V9-V12</f>
        <v>125.29999999999998</v>
      </c>
      <c r="W13" s="8" t="s">
        <v>14</v>
      </c>
      <c r="X13" s="8"/>
      <c r="Y13" s="9"/>
    </row>
    <row r="14" spans="1:25" x14ac:dyDescent="0.3">
      <c r="Q14" s="5"/>
    </row>
    <row r="15" spans="1:25" x14ac:dyDescent="0.3">
      <c r="Q15" s="5"/>
    </row>
    <row r="16" spans="1:25" x14ac:dyDescent="0.3">
      <c r="Q16" s="5"/>
    </row>
    <row r="17" spans="16:18" x14ac:dyDescent="0.3">
      <c r="Q17" s="5"/>
    </row>
    <row r="18" spans="16:18" x14ac:dyDescent="0.3">
      <c r="Q18" s="5"/>
    </row>
    <row r="19" spans="16:18" x14ac:dyDescent="0.3">
      <c r="Q19" s="5"/>
    </row>
    <row r="20" spans="16:18" x14ac:dyDescent="0.3">
      <c r="P20" s="5"/>
      <c r="Q20" s="5"/>
      <c r="R20" s="5"/>
    </row>
    <row r="21" spans="16:18" x14ac:dyDescent="0.3">
      <c r="P21" s="5"/>
      <c r="Q21" s="5"/>
      <c r="R21" s="5"/>
    </row>
    <row r="22" spans="16:18" x14ac:dyDescent="0.3">
      <c r="P22" s="5"/>
      <c r="Q22" s="5"/>
      <c r="R22" s="5"/>
    </row>
    <row r="23" spans="16:18" x14ac:dyDescent="0.3">
      <c r="P23" s="5"/>
      <c r="Q23" s="5"/>
      <c r="R23" s="5"/>
    </row>
    <row r="24" spans="16:18" x14ac:dyDescent="0.3">
      <c r="P24" s="5"/>
      <c r="Q24" s="5"/>
      <c r="R2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Pfennig</dc:creator>
  <cp:lastModifiedBy>Tobias Pfennig</cp:lastModifiedBy>
  <dcterms:created xsi:type="dcterms:W3CDTF">2020-01-22T14:01:15Z</dcterms:created>
  <dcterms:modified xsi:type="dcterms:W3CDTF">2020-01-24T11:31:33Z</dcterms:modified>
</cp:coreProperties>
</file>