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PAPtoVentilator\MainController\Docs\"/>
    </mc:Choice>
  </mc:AlternateContent>
  <xr:revisionPtr revIDLastSave="0" documentId="13_ncr:1_{51690BEF-8122-47D5-8DAA-A5A9BC181C7C}" xr6:coauthVersionLast="47" xr6:coauthVersionMax="47" xr10:uidLastSave="{00000000-0000-0000-0000-000000000000}"/>
  <bookViews>
    <workbookView xWindow="-120" yWindow="-120" windowWidth="27855" windowHeight="15840" tabRatio="480" firstSheet="1" activeTab="1" xr2:uid="{6AEF0F0E-B3DD-411C-A08F-3637BA900D8A}"/>
  </bookViews>
  <sheets>
    <sheet name="CPAP COST" sheetId="2" r:id="rId1"/>
    <sheet name="V2 Hardware Cost" sheetId="1" r:id="rId2"/>
    <sheet name="Images" sheetId="3" r:id="rId3"/>
  </sheets>
  <definedNames>
    <definedName name="_xlnm.Print_Area" localSheetId="1">'V2 Hardware Cost'!$B$3:$M$45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9" i="1" l="1"/>
  <c r="S49" i="1" s="1"/>
  <c r="R49" i="1"/>
  <c r="S11" i="1"/>
  <c r="S10" i="1"/>
  <c r="S23" i="1"/>
  <c r="S22" i="1"/>
  <c r="S21" i="1"/>
  <c r="S20" i="1"/>
  <c r="S19" i="1"/>
  <c r="S47" i="1"/>
  <c r="S46" i="1"/>
  <c r="S45" i="1"/>
  <c r="S62" i="1"/>
  <c r="S61" i="1"/>
  <c r="S60" i="1"/>
  <c r="S59" i="1"/>
  <c r="S58" i="1"/>
  <c r="S57" i="1"/>
  <c r="S56" i="1"/>
  <c r="S55" i="1"/>
  <c r="S51" i="1"/>
  <c r="S50" i="1"/>
  <c r="S8" i="1" l="1"/>
  <c r="S54" i="1"/>
  <c r="S53" i="1"/>
  <c r="S52" i="1"/>
  <c r="S48" i="1"/>
  <c r="S43" i="1"/>
  <c r="S42" i="1"/>
  <c r="S41" i="1"/>
  <c r="S40" i="1"/>
  <c r="S39" i="1"/>
  <c r="S38" i="1"/>
  <c r="S37" i="1"/>
  <c r="S34" i="1"/>
  <c r="S33" i="1"/>
  <c r="S32" i="1"/>
  <c r="S31" i="1"/>
  <c r="S30" i="1"/>
  <c r="S29" i="1"/>
  <c r="S28" i="1"/>
  <c r="S27" i="1"/>
  <c r="S26" i="1"/>
  <c r="S25" i="1"/>
  <c r="S24" i="1"/>
  <c r="S18" i="1"/>
  <c r="S17" i="1"/>
  <c r="S16" i="1"/>
  <c r="S15" i="1"/>
  <c r="S14" i="1"/>
  <c r="S13" i="1"/>
  <c r="S12" i="1"/>
  <c r="S9" i="1"/>
  <c r="S4" i="1" l="1"/>
  <c r="M43" i="1"/>
  <c r="M42" i="1"/>
  <c r="M44" i="1"/>
  <c r="M41" i="1"/>
  <c r="M16" i="1"/>
  <c r="K57" i="2" l="1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I22" i="2"/>
  <c r="K22" i="2" s="1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M2" i="2"/>
  <c r="I2" i="2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5" i="1"/>
  <c r="M15" i="1"/>
  <c r="M14" i="1"/>
  <c r="M13" i="1"/>
  <c r="M12" i="1"/>
  <c r="M11" i="1"/>
  <c r="M10" i="1"/>
  <c r="M9" i="1"/>
  <c r="M8" i="1"/>
  <c r="M7" i="1"/>
  <c r="M6" i="1"/>
  <c r="K3" i="1"/>
  <c r="M3" i="1" l="1"/>
  <c r="K2" i="2"/>
</calcChain>
</file>

<file path=xl/sharedStrings.xml><?xml version="1.0" encoding="utf-8"?>
<sst xmlns="http://schemas.openxmlformats.org/spreadsheetml/2006/main" count="579" uniqueCount="361">
  <si>
    <t>CPAP UNITS</t>
  </si>
  <si>
    <t>BILL OF MATERIAL</t>
  </si>
  <si>
    <t>SPENT PER 25 UNITS</t>
  </si>
  <si>
    <t>ITEM</t>
  </si>
  <si>
    <t>QUANTITY</t>
  </si>
  <si>
    <t>PART NUMBER</t>
  </si>
  <si>
    <t>DEVICE</t>
  </si>
  <si>
    <t>MANUFACTURER</t>
  </si>
  <si>
    <t>DESCRIPTION</t>
  </si>
  <si>
    <t>COST EA.</t>
  </si>
  <si>
    <t>COST PER UNIT</t>
  </si>
  <si>
    <t>UPPER BOARD</t>
  </si>
  <si>
    <t>ADVANCED CIRCUITS</t>
  </si>
  <si>
    <t xml:space="preserve">UPPER PCB BOARD </t>
  </si>
  <si>
    <t>LOWER BOARD</t>
  </si>
  <si>
    <t>LOWER PCB BOARD</t>
  </si>
  <si>
    <t>SDP2000-L</t>
  </si>
  <si>
    <t>PRESSURE SENSOR</t>
  </si>
  <si>
    <t>SENSIRION</t>
  </si>
  <si>
    <t>0-3500 Pa, Differential, 5V 3.4 mm Port, analog</t>
  </si>
  <si>
    <t>LAUNCHXL-F28069M</t>
  </si>
  <si>
    <t>DRIVE INTERFACE</t>
  </si>
  <si>
    <t>TEXAS INSTRUMENTS</t>
  </si>
  <si>
    <t>Booster pack interface</t>
  </si>
  <si>
    <t>BOOSTXL-DRV8305EVM</t>
  </si>
  <si>
    <t>MOTOR DRIVE UNIT</t>
  </si>
  <si>
    <t>Booster pack</t>
  </si>
  <si>
    <t>TEENSY32</t>
  </si>
  <si>
    <t>LOGIC CONTROLLER</t>
  </si>
  <si>
    <t>PJRC.COM LLC</t>
  </si>
  <si>
    <t>USB-based microcontoller development system</t>
  </si>
  <si>
    <t>318-ENC130175F-12PS</t>
  </si>
  <si>
    <t>ROTARY ENCODER</t>
  </si>
  <si>
    <t>ALPHA</t>
  </si>
  <si>
    <t>Digital Rotary Encoder Module</t>
  </si>
  <si>
    <t>450-BA600</t>
  </si>
  <si>
    <t>KNOB</t>
  </si>
  <si>
    <t>EAGLE PLASTIC</t>
  </si>
  <si>
    <t>Knob for Encoder</t>
  </si>
  <si>
    <t>NHD-240128WG-BTFH-VZ#</t>
  </si>
  <si>
    <t>DISPLAY</t>
  </si>
  <si>
    <t>NEW HAVEN DISPLAY</t>
  </si>
  <si>
    <t>LCD MOD GRAPH 240X128 WH TRANSFL</t>
  </si>
  <si>
    <t>TACTILE BUTTON</t>
  </si>
  <si>
    <t>ADAFRUIT</t>
  </si>
  <si>
    <t>ROUND TACTILE BUTTON SWITCH</t>
  </si>
  <si>
    <t>PLUG</t>
  </si>
  <si>
    <t>Molex</t>
  </si>
  <si>
    <t>CONN PLUG HSG 6POS 4.20MM</t>
  </si>
  <si>
    <t>PIN</t>
  </si>
  <si>
    <t>CONN PIN 18-24AWG CRIMP TIN</t>
  </si>
  <si>
    <t>691101710003</t>
  </si>
  <si>
    <t>TERMINAL BLOCK</t>
  </si>
  <si>
    <t>Wurth Elektronik</t>
  </si>
  <si>
    <t>THT 3 Positions 5.0 mm Pitch 16A</t>
  </si>
  <si>
    <t>500/B</t>
  </si>
  <si>
    <t>CASE</t>
  </si>
  <si>
    <t>B &amp; W INTERNATIONAL</t>
  </si>
  <si>
    <t>Case, 9" x 7.2" x 3.7", Black, Plastic</t>
  </si>
  <si>
    <t>VOLTAGE REGULATOR</t>
  </si>
  <si>
    <t>POLOLU</t>
  </si>
  <si>
    <t xml:space="preserve">5V, 2.5A Step-Down Voltage Regulator D24V22F5 </t>
  </si>
  <si>
    <t>K104K15X7RF53H5</t>
  </si>
  <si>
    <t>CAPACITOR</t>
  </si>
  <si>
    <t>VISHAY</t>
  </si>
  <si>
    <t>Capacitor 0.1uF 50volts 10% X7R 5mm LS</t>
  </si>
  <si>
    <t>9212-17</t>
  </si>
  <si>
    <t>20 PIN CABLE</t>
  </si>
  <si>
    <t>MIRAC</t>
  </si>
  <si>
    <t xml:space="preserve">20 PIN CABLE 12" </t>
  </si>
  <si>
    <t>9212-18</t>
  </si>
  <si>
    <t>8 PIN CABLE</t>
  </si>
  <si>
    <t>8 PIN CABLE 12"</t>
  </si>
  <si>
    <t>MSS5MMG</t>
  </si>
  <si>
    <t>BUZZER</t>
  </si>
  <si>
    <t>MALLORY SONALERT</t>
  </si>
  <si>
    <t>AUDIO MAGNETIC INDICATOR 4-6V TH</t>
  </si>
  <si>
    <t>S3B-XH-SM4-TB(LF)(SN)</t>
  </si>
  <si>
    <t>3 CONN SOCKET</t>
  </si>
  <si>
    <t>JST Sales America Inc.</t>
  </si>
  <si>
    <t>CONN HEADER SMD R/A 3POS 2.5MM</t>
  </si>
  <si>
    <t>3361P-1-103GLF</t>
  </si>
  <si>
    <t>Potentiometer</t>
  </si>
  <si>
    <t>Bourns Inc.</t>
  </si>
  <si>
    <t>TRIMMER 10K OHM 0.5W GW TOP ADJ</t>
  </si>
  <si>
    <t>TPSR106K006R1000</t>
  </si>
  <si>
    <t>AVX Corporation</t>
  </si>
  <si>
    <t>CAP TANT 10UF 10% 6.3V 0805</t>
  </si>
  <si>
    <t>EEE-FK1V331P</t>
  </si>
  <si>
    <t>Panasonic Electronic</t>
  </si>
  <si>
    <t>CAP ALUM 330UF 20% 35V SMD</t>
  </si>
  <si>
    <t>9212-24</t>
  </si>
  <si>
    <t>POWER CABLE</t>
  </si>
  <si>
    <t>3 CONDUCTOR 18 AWG</t>
  </si>
  <si>
    <t>SJ5303-7</t>
  </si>
  <si>
    <t>BUMPERS</t>
  </si>
  <si>
    <t>3M</t>
  </si>
  <si>
    <t>RUBBER BUMPERS</t>
  </si>
  <si>
    <t>M20-1060400</t>
  </si>
  <si>
    <t>CONNECTOR</t>
  </si>
  <si>
    <t>Harwin Inc.</t>
  </si>
  <si>
    <t>CONN RCPT HSG 4POS 2.54MM</t>
  </si>
  <si>
    <t>WIRES</t>
  </si>
  <si>
    <t xml:space="preserve">Pre-Crimped Terminals 50-Piece 10-Color Assortment F-F 6" </t>
  </si>
  <si>
    <t>91828A211</t>
  </si>
  <si>
    <t>NUTS</t>
  </si>
  <si>
    <t>McMaster-Carr</t>
  </si>
  <si>
    <t xml:space="preserve">18-8 SS M3 NUTS  </t>
  </si>
  <si>
    <t>90991A112</t>
  </si>
  <si>
    <t>SCREW</t>
  </si>
  <si>
    <t>18-8 SS M3X6 TORX.</t>
  </si>
  <si>
    <t>93655A093</t>
  </si>
  <si>
    <t>STAND-OFF</t>
  </si>
  <si>
    <t>18-8 SS 6MM STAND-OFF</t>
  </si>
  <si>
    <t>93655A095</t>
  </si>
  <si>
    <t>18-8 SS 8MM STAND-OFF</t>
  </si>
  <si>
    <t>93655A097</t>
  </si>
  <si>
    <t>18-8 SS 10MM STAND-OFF</t>
  </si>
  <si>
    <t>93655A354</t>
  </si>
  <si>
    <t>18-8 SS 16MM STAND-OFF</t>
  </si>
  <si>
    <t>98689A112</t>
  </si>
  <si>
    <t>WASHER</t>
  </si>
  <si>
    <t>18-8 SS M3 WASHER.</t>
  </si>
  <si>
    <t>90991A114</t>
  </si>
  <si>
    <t>18-8 SS M3X10 TORX.</t>
  </si>
  <si>
    <t>MASK</t>
  </si>
  <si>
    <t>Philips Respironics</t>
  </si>
  <si>
    <t>FitLife Total Face CPAP Mask</t>
  </si>
  <si>
    <t>EXHALATION PORT</t>
  </si>
  <si>
    <t>CPAP Exhalation Port</t>
  </si>
  <si>
    <t>FILTER</t>
  </si>
  <si>
    <t>VIRAL/BACTERIAL FILTER</t>
  </si>
  <si>
    <t>HCG72</t>
  </si>
  <si>
    <t>CPAP TUBING</t>
  </si>
  <si>
    <t>Home Health Medical</t>
  </si>
  <si>
    <t>6' CPAP TUBING</t>
  </si>
  <si>
    <t>TUBING</t>
  </si>
  <si>
    <t>Vyaire Medical</t>
  </si>
  <si>
    <t>7' CLEAR TUBING, SMOOTH</t>
  </si>
  <si>
    <t>DSX400S11</t>
  </si>
  <si>
    <t>CPAP UNIT</t>
  </si>
  <si>
    <t>CPAP Unit</t>
  </si>
  <si>
    <t>ENCLOSURE W/CONTROLS</t>
  </si>
  <si>
    <t>AES</t>
  </si>
  <si>
    <t>Assembled Enclosure</t>
  </si>
  <si>
    <t>ME240A2451N01</t>
  </si>
  <si>
    <t>POWER SUPPLY</t>
  </si>
  <si>
    <t>SL Power Electronics</t>
  </si>
  <si>
    <t>240W, 24V DC, MOLEX Connector</t>
  </si>
  <si>
    <t>AC15WNA</t>
  </si>
  <si>
    <t>POWER CORD</t>
  </si>
  <si>
    <t>Phihong USA</t>
  </si>
  <si>
    <t>6' Power Cord Black</t>
  </si>
  <si>
    <t>silicon tapered plug</t>
  </si>
  <si>
    <t>AES Personnel est</t>
  </si>
  <si>
    <t>Bobby &amp; Kary</t>
  </si>
  <si>
    <t>granger</t>
  </si>
  <si>
    <t>RES019</t>
  </si>
  <si>
    <t>SUNSET HEALTHCARE</t>
  </si>
  <si>
    <t>SALTER LABS</t>
  </si>
  <si>
    <t>SDP-816-500PA (1-101595-01)</t>
  </si>
  <si>
    <t>0-500 Pa, Differential, 5V 3.4 mm Port, analog</t>
  </si>
  <si>
    <t>UPPER PCB BOARD , CONTROL PB's AND KNOBS</t>
  </si>
  <si>
    <t>NHD-320240WG-BOTFH-VZ#</t>
  </si>
  <si>
    <t>Graphic LCD Display Module Transflective FSTN - Film Super-Twisted Nematic Parallel, 8-Bit 320 x 240 (QVGA)</t>
  </si>
  <si>
    <t>iSeries 1209-4 Waterproof Utility Case</t>
  </si>
  <si>
    <t>Interior Length: 	12.00 in  (30.48 cm)
Interior Width: 	9.00 in  (22.86 cm)
Interior Depth: 	4.50 in  (11.43 cm) Black, Plastic</t>
  </si>
  <si>
    <t>PRESSURE SENSOR / indirect flow measuring</t>
  </si>
  <si>
    <t>CUS150M-24</t>
  </si>
  <si>
    <t>Blower / Motor</t>
  </si>
  <si>
    <t>Motor / Motion Controllers &amp; Drivers</t>
  </si>
  <si>
    <t xml:space="preserve">	Texas Instruments</t>
  </si>
  <si>
    <t>Micro Controller</t>
  </si>
  <si>
    <t>691101710002</t>
  </si>
  <si>
    <t>Motor Connector / On Boost XL Board, Motor Controller</t>
  </si>
  <si>
    <t>Power Connector / On Boost XL Board, Motor Controller</t>
  </si>
  <si>
    <t>THT 3 Positions 5.0  mm Pitch 16A</t>
  </si>
  <si>
    <t>THT 2 Positions 5.0  mm Pitch 16A</t>
  </si>
  <si>
    <t>Diff Press -  Atmosphere and  Fan Discharge</t>
  </si>
  <si>
    <t>Grey &amp; Red Push Buttons</t>
  </si>
  <si>
    <t>24VDC to 5VDC voltage regulator, Power to AES Main Board</t>
  </si>
  <si>
    <t>AES 57374 board caps.</t>
  </si>
  <si>
    <t>Connector PINs Only</t>
  </si>
  <si>
    <t>Main AES Board power connector to display</t>
  </si>
  <si>
    <t>Main AES Board Trim Pot</t>
  </si>
  <si>
    <t>Main AES Board Alarm Buzzer</t>
  </si>
  <si>
    <t>2002-7-50</t>
  </si>
  <si>
    <t>Logic Controller</t>
  </si>
  <si>
    <t>17252A 0 B1</t>
  </si>
  <si>
    <t>IEC Plug; 10 A/250 VAC; Solder or QC Tabs Terminal; Panel Mount; 17 Series</t>
  </si>
  <si>
    <t>Volex Power Cords</t>
  </si>
  <si>
    <t>POWER CONNECTOR</t>
  </si>
  <si>
    <t>17249 10 B1</t>
  </si>
  <si>
    <t>Cord; Power; C13; 5-15P Plug; 3 Cond SVT Cbl; 6ft.; 18 AWG; Black PVC Jkt; Plastic Ins</t>
  </si>
  <si>
    <t>Mounts - 2 PBs. 1 Rotary Encoder w/ PB, RED LED</t>
  </si>
  <si>
    <t>MAIN AES Board Mounts - , Horn, DP2000, TENNSY32, Display Connector, Input Control Connector</t>
  </si>
  <si>
    <t>USB-based microcontroller development system</t>
  </si>
  <si>
    <t>Front Rotary Selector</t>
  </si>
  <si>
    <t>Main AES Board capacitors</t>
  </si>
  <si>
    <t>Main AES Board capacitor</t>
  </si>
  <si>
    <t>AMBIENT PRESSURE PORT</t>
  </si>
  <si>
    <t xml:space="preserve">	DRV8305 3 phase motor drive booster pack evaluation module</t>
  </si>
  <si>
    <t>— 20pin 1mm pitch FFC to 2.54mm Thru-hole adapter board
Size: 20pin, 1mm pitch</t>
  </si>
  <si>
    <t>NHD-FFC20-1</t>
  </si>
  <si>
    <t>Adapter board (Display Ribbon Cable Break Out)</t>
  </si>
  <si>
    <t>20 POS FFC</t>
  </si>
  <si>
    <t>Ribbon Cable</t>
  </si>
  <si>
    <t>https://www.digikey.com/product-detail/en/newhaven-display-intl/NHD-320240WG-BOTFH-VZ/NHD-320240WG-BOTFH-VZ-ND/1701314</t>
  </si>
  <si>
    <t>https://www.amazon.com/SKB-3I-1209-4B-Military-Standard-Waterproof/dp/B000Z3204Q/ref=sr_1_1?dchild=1&amp;keywords=Model%3A+3i-1209-4B-E&amp;qid=1595965942&amp;sr=8-1</t>
  </si>
  <si>
    <t>https://www.digikey.com/product-detail/en/tdk-lambda-americas-inc/CUS150M24/285-2809-ND/7695389?utm_adgroup=AC%20DC%20Converters&amp;utm_source=google&amp;utm_medium=cpc&amp;utm_campaign=Shopping_Product_Power%20Supplies%20-%20External%2FInternal%20%28Off-Board%29_NEW&amp;utm_term=&amp;utm_content=AC%20DC%20Converters&amp;gclid=CjwKCAjwmf_4BRABEiwAGhDfSYxHpzScFHfYbSRXHihg0BrIVLIRotNSRpC86M5mmnys8v2Ggq7WAhoCr58QAvD_BwE</t>
  </si>
  <si>
    <t>https://www.digikey.com/product-detail/en/delta-electronics/BFN0724SS-01/603-2239-ND/10244643</t>
  </si>
  <si>
    <t>https://www.newark.com/volex/17252a-0-b1/connector-power-inlet-c14-receptacle/dp/45P4893?gclid=CjwKCAjwmf_4BRABEiwAGhDfSZa0nlB2kUUlUvaQJdlMDa_RCnw3PV16x_9mdTtEWSHw0gTtbDi4RxoCeiIQAvD_BwE&amp;mckv=sWYDlG97C_dc|pcrid|434136793404|plid||kword||match||slid||product|45P4893|pgrid|100464450466|ptaid|aud-905551039420:pla-956599838087|&amp;CMP=KNC-GUSA-GEN-Shopping-NewStructure-Connectors</t>
  </si>
  <si>
    <t>https://www.newhavendisplay.com/nhdffc201-p-1100.html</t>
  </si>
  <si>
    <t>https://www.newhavendisplay.com/20-pos-ffc-p-1101.html</t>
  </si>
  <si>
    <t>Purchase Link, 2nd unit ver2. other components from a ver1 unit.</t>
  </si>
  <si>
    <t>This motor and Phillips motor under review, not sure which will be used for ver2?</t>
  </si>
  <si>
    <t>Jumper Wire with Crimped connector ends</t>
  </si>
  <si>
    <t>Connecrtor Housing 6 pos</t>
  </si>
  <si>
    <t>Connecrtor Housing 2 pos</t>
  </si>
  <si>
    <t>https://www.digikey.com/products/en?keywords=455-3107-ND</t>
  </si>
  <si>
    <t>Jumper Wire</t>
  </si>
  <si>
    <t>Connector</t>
  </si>
  <si>
    <t>https://www.digikey.com/products/en?keywords=455-1187-ND</t>
  </si>
  <si>
    <t>https://www.digikey.com/products/en?keywords=455-2931-ND</t>
  </si>
  <si>
    <t>https://www.1800cpap.com/cpap-tubing-18inch</t>
  </si>
  <si>
    <t>TUB0018</t>
  </si>
  <si>
    <t>Universal CPAP Tubing Hose - 18 Inches With Rubber Cuffs</t>
  </si>
  <si>
    <t>Sunset Healthcare Solutions</t>
  </si>
  <si>
    <t>https://www.grainger.com/product/4FRJ2?gclid=CjwKCAjwps75BRAcEiwAEiACMcMKQHPJnTeo4Wt-sYQnI83fApmPBBytJhJtd7R6N9eHns2WMu_t4xoCdqMQAvD_BwE&amp;cm_mmc=PPC:+Google+PLA&amp;ef_id=CjwKCAjwps75BRAcEiwAEiACMcMKQHPJnTeo4Wt-sYQnI83fApmPBBytJhJtd7R6N9eHns2WMu_t4xoCdqMQAvD_BwE:G:s&amp;s_kwcid=AL!2966!3!264922886802!!!g!439460816581!</t>
  </si>
  <si>
    <t>Blue Female Disconnect, Vinyl Insulation Type, 16 to 14 AWG Wire Range</t>
  </si>
  <si>
    <t>4FRJ2</t>
  </si>
  <si>
    <t>Wade to spec, he purchased locally and bought all they had</t>
  </si>
  <si>
    <t xml:space="preserve">	Harwin Inc.</t>
  </si>
  <si>
    <t>https://www.digikey.com/products/en?keywords=952-3082-ND</t>
  </si>
  <si>
    <t>Female Disconnect</t>
  </si>
  <si>
    <t>Power Plug AC power to PS</t>
  </si>
  <si>
    <t>Power First</t>
  </si>
  <si>
    <t>B&amp;F Fastener Supply</t>
  </si>
  <si>
    <t>https://www.digikey.com/products/en?keywords=H762-ND</t>
  </si>
  <si>
    <t>HEX NUT 0.217" M3</t>
  </si>
  <si>
    <t>MACH SCREW PAN HEAD PHILLIPS M3</t>
  </si>
  <si>
    <t>https://www.digikey.com/products/en?keywords=H744-ND</t>
  </si>
  <si>
    <t>HEX STANDOFF M3X0.5 BRASS 13MM</t>
  </si>
  <si>
    <t xml:space="preserve">	Hex Standoff Threaded M3x0.5 Brass 0.512" (13.00mm)</t>
  </si>
  <si>
    <t>M3 Pan Head Machine Screw Phillips Drive</t>
  </si>
  <si>
    <t>https://www.digikey.com/products/en?keywords=952-1504-ND</t>
  </si>
  <si>
    <t>https://www.digikey.com/product-detail/en/vector-electronics/12X12WE/V2041-ND/1886434</t>
  </si>
  <si>
    <t xml:space="preserve">	Proto Board FR4 Epoxy Glass 12.00" x 12.00" (304.8mm x 304.8mm)</t>
  </si>
  <si>
    <t xml:space="preserve">	Vector Electronics</t>
  </si>
  <si>
    <t>PROTO BOARD UNCLAD 12" X 12"</t>
  </si>
  <si>
    <t>https://www.digikey.com/product-detail/en/advanced-cable-ties-inc/AL-MP-1000-0-C/2162-AL-MP-1000-0-C-ND/10380716</t>
  </si>
  <si>
    <t xml:space="preserve">	Advanced Cable Ties, Inc.</t>
  </si>
  <si>
    <t xml:space="preserve">	MOUNTING PADS 1" BLK RUB 2=2PC</t>
  </si>
  <si>
    <t xml:space="preserve">	Quad Opening Cable Tie Holder Black Adhesive, Screw, #6</t>
  </si>
  <si>
    <t xml:space="preserve">	CONN SOCKET 18-20AWG CRIMP TIN</t>
  </si>
  <si>
    <t>Socket Contact Tin 18-20 AWG Crimp</t>
  </si>
  <si>
    <t xml:space="preserve">	JST Sales America Inc.</t>
  </si>
  <si>
    <t>https://www.digikey.com/products/en?keywords=455-2964-1-nd</t>
  </si>
  <si>
    <t>https://www.digikey.com/product-detail/en/alpha-wire/F221B1-8-BK100/A018B-4-ND/281671</t>
  </si>
  <si>
    <t xml:space="preserve">	HEATSHRINK 1/8 IN X 4FT BLACK</t>
  </si>
  <si>
    <t>Alpha Wire</t>
  </si>
  <si>
    <t>Heat Shrink</t>
  </si>
  <si>
    <t>PROTOTYPE UNIT</t>
  </si>
  <si>
    <t>PURCHASING NOTES</t>
  </si>
  <si>
    <t>Digi-Key</t>
  </si>
  <si>
    <t>$83.86 Qty 1 / $71.43 Qty 50</t>
  </si>
  <si>
    <t>$26.96 Qty 1 / $19.05 Qty 50</t>
  </si>
  <si>
    <t>Mouser</t>
  </si>
  <si>
    <t>No Price Break from Mouser. Total Global Avail Qty 99 as of 20200110</t>
  </si>
  <si>
    <t>Arrow Electronics</t>
  </si>
  <si>
    <t>Min Order Qty 25. Price Break is actually 250, not 200. 8 week lead time.</t>
  </si>
  <si>
    <t>See Selarate Notes</t>
  </si>
  <si>
    <t>Fan Blower</t>
  </si>
  <si>
    <t>455-2964-1-ND</t>
  </si>
  <si>
    <t>952-2229-ND</t>
  </si>
  <si>
    <t>HARWIN Inc.</t>
  </si>
  <si>
    <t>HSG 4POS 54mm Connector RCPT</t>
  </si>
  <si>
    <t>Header Connector, 4-pin, black</t>
  </si>
  <si>
    <t>VENDOR</t>
  </si>
  <si>
    <t>VENDOR STOCK NO.</t>
  </si>
  <si>
    <t>952-3082-ND</t>
  </si>
  <si>
    <t xml:space="preserve">R30-1001302	</t>
  </si>
  <si>
    <t xml:space="preserve">F221B1/8 BK100 </t>
  </si>
  <si>
    <t>A018B-4-ND</t>
  </si>
  <si>
    <t>SVA-41T-P1.1</t>
  </si>
  <si>
    <t>AL-MP-1000-0-C</t>
  </si>
  <si>
    <t>2162-AL-MP-1000-0-C-ND</t>
  </si>
  <si>
    <t>VHR-6N</t>
  </si>
  <si>
    <t>455-1187-ND</t>
  </si>
  <si>
    <t>VH 6Pos 3.96mm Connector White</t>
  </si>
  <si>
    <t>455-2931-ND</t>
  </si>
  <si>
    <t>455-3107-ND</t>
  </si>
  <si>
    <t>VAR-2</t>
  </si>
  <si>
    <t>2Pos VA Connector</t>
  </si>
  <si>
    <t>Newark</t>
  </si>
  <si>
    <t>45P4893</t>
  </si>
  <si>
    <t>PURCHASE PKG QTY</t>
  </si>
  <si>
    <t>952-1504-ND</t>
  </si>
  <si>
    <t>NGW</t>
  </si>
  <si>
    <t>Amazon</t>
  </si>
  <si>
    <t>NGW-600pcs</t>
  </si>
  <si>
    <t>2.54mm 1x1p Connector Housing Female</t>
  </si>
  <si>
    <t>UNIT EACH QUANTITY 1</t>
  </si>
  <si>
    <t>UNIT EACH QUANTITY 100</t>
  </si>
  <si>
    <t>BUILD QUANTITY 1 COST</t>
  </si>
  <si>
    <t xml:space="preserve">	Heat Shrink Tubing, Flexible 0.125" (3.18mm) 2 to 1 Black 4.00' (1.22m), 1 ft.</t>
  </si>
  <si>
    <t>NGW-800pcs</t>
  </si>
  <si>
    <t>2.54mm 1x4p Connector Housing Female</t>
  </si>
  <si>
    <t>2.54mm 1x3p Connector Housing Female</t>
  </si>
  <si>
    <t>Vetco</t>
  </si>
  <si>
    <t>VUPN7202</t>
  </si>
  <si>
    <t>AES Technologies, Ventilator Ver. 2.0, BILL OF MATERIAL</t>
  </si>
  <si>
    <t>InstaSPIN-MOTION enabled C2000 Piccolo LaunchPad with TMS320F28069M 32-Bit Real Time Microcontroller, 90 MHz, 256KB Flash, 96KB RAM</t>
  </si>
  <si>
    <t>Zoro</t>
  </si>
  <si>
    <t>G2732791</t>
  </si>
  <si>
    <t>R30-3001302</t>
  </si>
  <si>
    <t>MHNZ 003</t>
  </si>
  <si>
    <t>H762-ND</t>
  </si>
  <si>
    <t>MHNZ 004</t>
  </si>
  <si>
    <t>12X12WE</t>
  </si>
  <si>
    <t>V2041-ND</t>
  </si>
  <si>
    <t>458-1405-ND</t>
  </si>
  <si>
    <t>PJRC</t>
  </si>
  <si>
    <t>RE130F-41-175F-12P</t>
  </si>
  <si>
    <t>485-1009</t>
  </si>
  <si>
    <t>Round Tactile Button Switch Assortment (Not all are used)</t>
  </si>
  <si>
    <t>652-3361P-1-103GLF</t>
  </si>
  <si>
    <t>Pololu</t>
  </si>
  <si>
    <t>Consider P/N 3I-1209-4T-L as an alternative (flat cover for better mounting - $84.99)</t>
  </si>
  <si>
    <t>Capacitor Tantalum 10UF 10% 6.3V 0805</t>
  </si>
  <si>
    <t>Capacitor Aluminum 330UF 20% 35V SMD</t>
  </si>
  <si>
    <t>Trim Potentiometer 10K OHM 0.5W GW Top Adj</t>
  </si>
  <si>
    <t>732-2027-ND</t>
  </si>
  <si>
    <t>732-2026-ND</t>
  </si>
  <si>
    <t>H763-ND</t>
  </si>
  <si>
    <t>ASVHSVH16K205</t>
  </si>
  <si>
    <t>Stomabags</t>
  </si>
  <si>
    <t>CPAP Tubing with 22mm Cuffs, 18 inches</t>
  </si>
  <si>
    <t>Drilling Template to be supplied by AEST</t>
  </si>
  <si>
    <t>Minimum Order Reel Qty 3500</t>
  </si>
  <si>
    <t>COMMENTS</t>
  </si>
  <si>
    <t>PURCHASE PKG PRICE QTY 1</t>
  </si>
  <si>
    <t>PURCHASE PKG PRICE QTY 100</t>
  </si>
  <si>
    <t>WM2985TR-ND</t>
  </si>
  <si>
    <t>455-2263-1-ND</t>
  </si>
  <si>
    <t>NHD-320240WG-BOTFH-VZ#-ND</t>
  </si>
  <si>
    <t>594-K104K15X7RF53H5</t>
  </si>
  <si>
    <t>478-9265-1-ND</t>
  </si>
  <si>
    <t>PCE3841CT-ND</t>
  </si>
  <si>
    <t>SJ5303-7-ND</t>
  </si>
  <si>
    <t>Rear Air Circuit Pass-Through</t>
  </si>
  <si>
    <t>MedEquipDepot</t>
  </si>
  <si>
    <t>3/16" ID, Oxygen Tubing, 7', Clear</t>
  </si>
  <si>
    <t>1649-1076-ND</t>
  </si>
  <si>
    <t>285-2809-ND</t>
  </si>
  <si>
    <t>TDK-Lambda Americas</t>
  </si>
  <si>
    <t>Allied Electronics</t>
  </si>
  <si>
    <t>NHD-FFC20-1-ND</t>
  </si>
  <si>
    <t>20_POS_FFC-ND</t>
  </si>
  <si>
    <t>Flat Flex Cable (FFC), 200mm length, Size: 20pin, 1.0mm pitch</t>
  </si>
  <si>
    <t>Ventilator Ver 2.0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</si>
</sst>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62A42"/>
      <name val="Arial"/>
      <family val="2"/>
    </font>
    <font>
      <sz val="8"/>
      <name val="Calibri"/>
      <family val="2"/>
      <scheme val="minor"/>
    </font>
    <font>
      <sz val="9"/>
      <color rgb="FF444444"/>
      <name val="Arial"/>
      <family val="2"/>
    </font>
    <font>
      <sz val="9"/>
      <color rgb="FF222222"/>
      <name val="Arial"/>
      <family val="2"/>
    </font>
    <font>
      <sz val="11"/>
      <color rgb="FF44444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3" xfId="0" applyNumberFormat="1" applyBorder="1"/>
    <xf numFmtId="164" fontId="4" fillId="0" borderId="3" xfId="0" applyNumberFormat="1" applyFont="1" applyBorder="1" applyAlignment="1">
      <alignment horizontal="center"/>
    </xf>
    <xf numFmtId="164" fontId="0" fillId="0" borderId="0" xfId="0" applyNumberFormat="1"/>
    <xf numFmtId="164" fontId="6" fillId="0" borderId="0" xfId="0" applyNumberFormat="1" applyFont="1"/>
    <xf numFmtId="164" fontId="5" fillId="0" borderId="4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16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7" fillId="0" borderId="1" xfId="1" applyBorder="1" applyAlignment="1">
      <alignment vertical="center" wrapText="1"/>
    </xf>
    <xf numFmtId="0" fontId="7" fillId="0" borderId="0" xfId="1"/>
    <xf numFmtId="0" fontId="7" fillId="0" borderId="1" xfId="1" applyBorder="1"/>
    <xf numFmtId="0" fontId="0" fillId="0" borderId="1" xfId="0" applyBorder="1" applyAlignment="1">
      <alignment wrapText="1"/>
    </xf>
    <xf numFmtId="0" fontId="11" fillId="4" borderId="0" xfId="0" applyFont="1" applyFill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164" fontId="0" fillId="2" borderId="1" xfId="0" applyNumberForma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0" applyNumberForma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5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 shrinkToFit="1"/>
    </xf>
    <xf numFmtId="0" fontId="7" fillId="0" borderId="1" xfId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164" fontId="0" fillId="0" borderId="1" xfId="0" quotePrefix="1" applyNumberFormat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6</xdr:col>
      <xdr:colOff>158298</xdr:colOff>
      <xdr:row>12</xdr:row>
      <xdr:rowOff>72298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C391BA-B9E6-4174-8464-3F6F0E05B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" y="904875"/>
          <a:ext cx="2787198" cy="13391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4</xdr:col>
      <xdr:colOff>86903</xdr:colOff>
      <xdr:row>23</xdr:row>
      <xdr:rowOff>28617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BCDD8C-00A6-4352-A656-0C862DA3C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" y="2895600"/>
          <a:ext cx="1401353" cy="129544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610599</xdr:colOff>
      <xdr:row>10</xdr:row>
      <xdr:rowOff>8868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16F688-6C1A-4B74-9698-FCBF27741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5025" y="1266825"/>
          <a:ext cx="610599" cy="5517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13</xdr:col>
      <xdr:colOff>51912</xdr:colOff>
      <xdr:row>10</xdr:row>
      <xdr:rowOff>137190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83610A-D86F-41A8-8D06-089AD6D59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29475" y="1266825"/>
          <a:ext cx="1366362" cy="6801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11</xdr:col>
      <xdr:colOff>172539</xdr:colOff>
      <xdr:row>19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1FB8F4-0E02-4444-9E74-2F8AD1C04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5025" y="2714625"/>
          <a:ext cx="1486989" cy="8191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16</xdr:col>
      <xdr:colOff>340373</xdr:colOff>
      <xdr:row>10</xdr:row>
      <xdr:rowOff>140602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25EE9A-2E8E-442A-A52B-20DBA780C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58375" y="1266825"/>
          <a:ext cx="997598" cy="68352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</xdr:row>
      <xdr:rowOff>0</xdr:rowOff>
    </xdr:from>
    <xdr:to>
      <xdr:col>20</xdr:col>
      <xdr:colOff>183782</xdr:colOff>
      <xdr:row>11</xdr:row>
      <xdr:rowOff>12762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69B3FF-D18C-48B7-BB45-7C2B0DD77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30050" y="1266825"/>
          <a:ext cx="1498232" cy="73666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15</xdr:col>
      <xdr:colOff>73569</xdr:colOff>
      <xdr:row>20</xdr:row>
      <xdr:rowOff>139496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B20200-F468-4A1C-86A2-713D58E8B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43925" y="2714625"/>
          <a:ext cx="1388019" cy="104437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18</xdr:col>
      <xdr:colOff>404188</xdr:colOff>
      <xdr:row>20</xdr:row>
      <xdr:rowOff>45773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5EE93D8-F4F0-4697-806E-BB17DDA31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72825" y="2714625"/>
          <a:ext cx="1061413" cy="95064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481057</xdr:colOff>
      <xdr:row>18</xdr:row>
      <xdr:rowOff>19834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0655515-2972-4DBE-9526-92965EA67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43350" y="2895600"/>
          <a:ext cx="481057" cy="3817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5</xdr:col>
      <xdr:colOff>11472</xdr:colOff>
      <xdr:row>36</xdr:row>
      <xdr:rowOff>43033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8C881E-0416-4150-98FC-3A5350053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450" y="4886325"/>
          <a:ext cx="1983147" cy="16718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365968</xdr:colOff>
      <xdr:row>32</xdr:row>
      <xdr:rowOff>13790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7F0CC12-217C-4CBE-BEF4-BCD805C95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00575" y="4886325"/>
          <a:ext cx="1023193" cy="91866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12</xdr:col>
      <xdr:colOff>10373</xdr:colOff>
      <xdr:row>29</xdr:row>
      <xdr:rowOff>89230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BEFDA42-3C8A-45AB-8911-BA42026DE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29475" y="4705350"/>
          <a:ext cx="667598" cy="63215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15</xdr:col>
      <xdr:colOff>495300</xdr:colOff>
      <xdr:row>29</xdr:row>
      <xdr:rowOff>68036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AA88991-F39A-4AA1-AB6E-9FB24221C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201150" y="4524375"/>
          <a:ext cx="1152525" cy="7919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180974</xdr:rowOff>
    </xdr:from>
    <xdr:to>
      <xdr:col>5</xdr:col>
      <xdr:colOff>531947</xdr:colOff>
      <xdr:row>45</xdr:row>
      <xdr:rowOff>76199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A032FD-A20C-4F6A-BD29-3833CDA75A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3774" t="16690" r="4031" b="4674"/>
        <a:stretch/>
      </xdr:blipFill>
      <xdr:spPr>
        <a:xfrm>
          <a:off x="1314450" y="7238999"/>
          <a:ext cx="2503622" cy="9810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23</xdr:col>
      <xdr:colOff>630168</xdr:colOff>
      <xdr:row>21</xdr:row>
      <xdr:rowOff>82380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40752D8-7F7B-468E-BBAB-0E8F2A93E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801725" y="2714625"/>
          <a:ext cx="1944618" cy="116823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11</xdr:col>
      <xdr:colOff>489985</xdr:colOff>
      <xdr:row>46</xdr:row>
      <xdr:rowOff>150409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B4F88D-FCAC-4512-BD16-8474E5C19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600575" y="7239000"/>
          <a:ext cx="3118885" cy="123625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18</xdr:col>
      <xdr:colOff>578848</xdr:colOff>
      <xdr:row>32</xdr:row>
      <xdr:rowOff>27564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C5550E8-032E-4D30-B0AB-1F6CD1F43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172825" y="4705350"/>
          <a:ext cx="1236073" cy="11134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16</xdr:col>
      <xdr:colOff>454907</xdr:colOff>
      <xdr:row>48</xdr:row>
      <xdr:rowOff>38644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5E82909-93C4-4D95-B90D-D43A05B92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543925" y="7239000"/>
          <a:ext cx="2426582" cy="148644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0</xdr:rowOff>
    </xdr:from>
    <xdr:to>
      <xdr:col>24</xdr:col>
      <xdr:colOff>12737</xdr:colOff>
      <xdr:row>32</xdr:row>
      <xdr:rowOff>49232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7F5E31-8D7E-4269-AABB-5EF9C36C9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01725" y="4705350"/>
          <a:ext cx="1984412" cy="113508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39</xdr:row>
      <xdr:rowOff>0</xdr:rowOff>
    </xdr:from>
    <xdr:to>
      <xdr:col>20</xdr:col>
      <xdr:colOff>123138</xdr:colOff>
      <xdr:row>46</xdr:row>
      <xdr:rowOff>133185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39BA2BC-AD8C-4BC7-9228-ECEB59882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830050" y="7058025"/>
          <a:ext cx="1437588" cy="140001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39</xdr:row>
      <xdr:rowOff>0</xdr:rowOff>
    </xdr:from>
    <xdr:to>
      <xdr:col>23</xdr:col>
      <xdr:colOff>650933</xdr:colOff>
      <xdr:row>45</xdr:row>
      <xdr:rowOff>149348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8C637C5-6963-46FD-B14E-F5F07F529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01725" y="7058025"/>
          <a:ext cx="1965383" cy="12351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7</xdr:col>
      <xdr:colOff>185138</xdr:colOff>
      <xdr:row>51</xdr:row>
      <xdr:rowOff>174317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9928607-7011-4130-9914-72A70CBD3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14450" y="8867775"/>
          <a:ext cx="3471263" cy="5362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3</xdr:col>
      <xdr:colOff>190327</xdr:colOff>
      <xdr:row>57</xdr:row>
      <xdr:rowOff>156670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E390963-CED1-4C46-B997-1400EF3A8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14450" y="9953625"/>
          <a:ext cx="847552" cy="51862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8</xdr:col>
      <xdr:colOff>347311</xdr:colOff>
      <xdr:row>60</xdr:row>
      <xdr:rowOff>87178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EB7C807-789B-4263-9743-750C4A5DA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286125" y="9772650"/>
          <a:ext cx="2318986" cy="1173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455-3107-ND" TargetMode="External"/><Relationship Id="rId13" Type="http://schemas.openxmlformats.org/officeDocument/2006/relationships/hyperlink" Target="https://www.digikey.com/products/en?keywords=952-3082-ND" TargetMode="External"/><Relationship Id="rId18" Type="http://schemas.openxmlformats.org/officeDocument/2006/relationships/hyperlink" Target="https://www.digikey.com/product-detail/en/advanced-cable-ties-inc/AL-MP-1000-0-C/2162-AL-MP-1000-0-C-ND/10380716" TargetMode="External"/><Relationship Id="rId3" Type="http://schemas.openxmlformats.org/officeDocument/2006/relationships/hyperlink" Target="https://www.digikey.com/product-detail/en/tdk-lambda-americas-inc/CUS150M24/285-2809-ND/7695389?utm_adgroup=AC%20DC%20Converters&amp;utm_source=google&amp;utm_medium=cpc&amp;utm_campaign=Shopping_Product_Power%20Supplies%20-%20External%2FInternal%20%28Off-Board%29_NEW&amp;utm_term=&amp;utm_content=AC%20DC%20Converters&amp;gclid=CjwKCAjwmf_4BRABEiwAGhDfSYxHpzScFHfYbSRXHihg0BrIVLIRotNSRpC86M5mmnys8v2Ggq7WAhoCr58QAvD_BwE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newhavendisplay.com/20-pos-ffc-p-1101.html" TargetMode="External"/><Relationship Id="rId12" Type="http://schemas.openxmlformats.org/officeDocument/2006/relationships/hyperlink" Target="https://www.grainger.com/product/4FRJ2?gclid=CjwKCAjwps75BRAcEiwAEiACMcMKQHPJnTeo4Wt-sYQnI83fApmPBBytJhJtd7R6N9eHns2WMu_t4xoCdqMQAvD_BwE&amp;cm_mmc=PPC:+Google+PLA&amp;ef_id=CjwKCAjwps75BRAcEiwAEiACMcMKQHPJnTeo4Wt-sYQnI83fApmPBBytJhJtd7R6N9eHns2WMu_t4xoCdqMQAvD_BwE:G:s&amp;s_kwcid=AL!2966!3!264922886802!!!g!439460816581!" TargetMode="External"/><Relationship Id="rId17" Type="http://schemas.openxmlformats.org/officeDocument/2006/relationships/hyperlink" Target="https://www.digikey.com/product-detail/en/vector-electronics/12X12WE/V2041-ND/1886434" TargetMode="External"/><Relationship Id="rId2" Type="http://schemas.openxmlformats.org/officeDocument/2006/relationships/hyperlink" Target="https://www.amazon.com/SKB-3I-1209-4B-Military-Standard-Waterproof/dp/B000Z3204Q/ref=sr_1_1?dchild=1&amp;keywords=Model%3A+3i-1209-4B-E&amp;qid=1595965942&amp;sr=8-1" TargetMode="External"/><Relationship Id="rId16" Type="http://schemas.openxmlformats.org/officeDocument/2006/relationships/hyperlink" Target="https://www.digikey.com/products/en?keywords=952-1504-ND" TargetMode="External"/><Relationship Id="rId20" Type="http://schemas.openxmlformats.org/officeDocument/2006/relationships/hyperlink" Target="https://www.digikey.com/product-detail/en/alpha-wire/F221B1-8-BK100/A018B-4-ND/281671" TargetMode="External"/><Relationship Id="rId1" Type="http://schemas.openxmlformats.org/officeDocument/2006/relationships/hyperlink" Target="https://www.digikey.com/product-detail/en/newhaven-display-intl/NHD-320240WG-BOTFH-VZ/NHD-320240WG-BOTFH-VZ-ND/1701314" TargetMode="External"/><Relationship Id="rId6" Type="http://schemas.openxmlformats.org/officeDocument/2006/relationships/hyperlink" Target="https://www.newhavendisplay.com/nhdffc201-p-1100.html" TargetMode="External"/><Relationship Id="rId11" Type="http://schemas.openxmlformats.org/officeDocument/2006/relationships/hyperlink" Target="https://www.1800cpap.com/cpap-tubing-18inch" TargetMode="External"/><Relationship Id="rId5" Type="http://schemas.openxmlformats.org/officeDocument/2006/relationships/hyperlink" Target="https://www.newark.com/volex/17252a-0-b1/connector-power-inlet-c14-receptacle/dp/45P4893?gclid=CjwKCAjwmf_4BRABEiwAGhDfSZa0nlB2kUUlUvaQJdlMDa_RCnw3PV16x_9mdTtEWSHw0gTtbDi4RxoCeiIQAvD_BwE&amp;mckv=sWYDlG97C_dc|pcrid|434136793404|plid||kword||match||slid||product|45P4893|pgrid|100464450466|ptaid|aud-905551039420:pla-956599838087|&amp;CMP=KNC-GUSA-GEN-Shopping-NewStructure-Connectors" TargetMode="External"/><Relationship Id="rId15" Type="http://schemas.openxmlformats.org/officeDocument/2006/relationships/hyperlink" Target="https://www.digikey.com/products/en?keywords=H744-ND" TargetMode="External"/><Relationship Id="rId10" Type="http://schemas.openxmlformats.org/officeDocument/2006/relationships/hyperlink" Target="https://www.digikey.com/products/en?keywords=455-2931-ND" TargetMode="External"/><Relationship Id="rId19" Type="http://schemas.openxmlformats.org/officeDocument/2006/relationships/hyperlink" Target="https://www.digikey.com/products/en?keywords=455-2964-1-nd" TargetMode="External"/><Relationship Id="rId4" Type="http://schemas.openxmlformats.org/officeDocument/2006/relationships/hyperlink" Target="https://www.digikey.com/product-detail/en/delta-electronics/BFN0724SS-01/603-2239-ND/10244643" TargetMode="External"/><Relationship Id="rId9" Type="http://schemas.openxmlformats.org/officeDocument/2006/relationships/hyperlink" Target="https://www.digikey.com/products/en?keywords=455-1187-ND" TargetMode="External"/><Relationship Id="rId14" Type="http://schemas.openxmlformats.org/officeDocument/2006/relationships/hyperlink" Target="https://www.digikey.com/products/en?keywords=H762-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B553-27AA-41E7-853A-42C95C5D0D27}">
  <sheetPr>
    <pageSetUpPr fitToPage="1"/>
  </sheetPr>
  <dimension ref="A1:M57"/>
  <sheetViews>
    <sheetView topLeftCell="A22" workbookViewId="0">
      <selection activeCell="C53" sqref="C53"/>
    </sheetView>
  </sheetViews>
  <sheetFormatPr defaultColWidth="9.140625" defaultRowHeight="15" x14ac:dyDescent="0.25"/>
  <cols>
    <col min="1" max="1" width="2.7109375" customWidth="1"/>
    <col min="2" max="2" width="5.28515625" bestFit="1" customWidth="1"/>
    <col min="3" max="3" width="10" bestFit="1" customWidth="1"/>
    <col min="4" max="4" width="23.140625" customWidth="1"/>
    <col min="5" max="5" width="20.28515625" bestFit="1" customWidth="1"/>
    <col min="6" max="6" width="21.5703125" bestFit="1" customWidth="1"/>
    <col min="7" max="7" width="48.85546875" customWidth="1"/>
    <col min="8" max="8" width="2.7109375" customWidth="1"/>
    <col min="9" max="9" width="12.7109375" style="6" bestFit="1" customWidth="1"/>
    <col min="10" max="10" width="2.7109375" style="9" customWidth="1"/>
    <col min="11" max="11" width="16.140625" style="7" customWidth="1"/>
    <col min="12" max="12" width="2.7109375" customWidth="1"/>
    <col min="13" max="13" width="13.85546875" bestFit="1" customWidth="1"/>
  </cols>
  <sheetData>
    <row r="1" spans="1:13" ht="15.75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1" x14ac:dyDescent="0.35">
      <c r="I2" s="17">
        <f>SUM(I3:I57)</f>
        <v>2512.5789999999997</v>
      </c>
      <c r="J2" s="12"/>
      <c r="K2" s="17">
        <f>SUM(K3:K57)</f>
        <v>2725.5159000000003</v>
      </c>
      <c r="L2" s="12"/>
      <c r="M2" s="16">
        <f>73827.32/25</f>
        <v>2953.0928000000004</v>
      </c>
    </row>
    <row r="3" spans="1:13" x14ac:dyDescent="0.25">
      <c r="B3" s="74" t="s">
        <v>1</v>
      </c>
      <c r="C3" s="74"/>
      <c r="D3" s="74"/>
      <c r="E3" s="74"/>
      <c r="F3" s="74"/>
      <c r="G3" s="74"/>
      <c r="K3" s="8"/>
      <c r="L3" s="13"/>
      <c r="M3" s="75" t="s">
        <v>2</v>
      </c>
    </row>
    <row r="4" spans="1:13" ht="15.75" x14ac:dyDescent="0.25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I4" s="10" t="s">
        <v>9</v>
      </c>
      <c r="J4" s="11"/>
      <c r="K4" s="10" t="s">
        <v>10</v>
      </c>
      <c r="L4" s="14"/>
      <c r="M4" s="75"/>
    </row>
    <row r="5" spans="1:13" x14ac:dyDescent="0.25">
      <c r="B5" s="1">
        <v>1</v>
      </c>
      <c r="C5" s="1">
        <v>1</v>
      </c>
      <c r="D5" s="1">
        <v>57374</v>
      </c>
      <c r="E5" s="1" t="s">
        <v>11</v>
      </c>
      <c r="F5" s="1" t="s">
        <v>12</v>
      </c>
      <c r="G5" s="1" t="s">
        <v>13</v>
      </c>
      <c r="I5" s="6">
        <v>21.96</v>
      </c>
      <c r="K5" s="8">
        <f t="shared" ref="K5:K41" si="0">I5*C5</f>
        <v>21.96</v>
      </c>
      <c r="L5" s="13"/>
      <c r="M5" s="76"/>
    </row>
    <row r="6" spans="1:13" x14ac:dyDescent="0.25">
      <c r="B6" s="1">
        <v>2</v>
      </c>
      <c r="C6" s="1">
        <v>1</v>
      </c>
      <c r="D6" s="1">
        <v>57388</v>
      </c>
      <c r="E6" s="1" t="s">
        <v>14</v>
      </c>
      <c r="F6" s="1" t="s">
        <v>12</v>
      </c>
      <c r="G6" s="1" t="s">
        <v>15</v>
      </c>
      <c r="I6" s="6">
        <v>24.87</v>
      </c>
      <c r="K6" s="8">
        <f t="shared" si="0"/>
        <v>24.87</v>
      </c>
      <c r="L6" s="15"/>
    </row>
    <row r="7" spans="1:13" x14ac:dyDescent="0.25">
      <c r="B7" s="1">
        <v>3</v>
      </c>
      <c r="C7" s="1">
        <v>2</v>
      </c>
      <c r="D7" s="1" t="s">
        <v>16</v>
      </c>
      <c r="E7" s="1" t="s">
        <v>17</v>
      </c>
      <c r="F7" s="1" t="s">
        <v>18</v>
      </c>
      <c r="G7" s="1" t="s">
        <v>19</v>
      </c>
      <c r="I7" s="6">
        <v>91.37</v>
      </c>
      <c r="K7" s="8">
        <f t="shared" si="0"/>
        <v>182.74</v>
      </c>
      <c r="L7" s="15"/>
    </row>
    <row r="8" spans="1:13" x14ac:dyDescent="0.25">
      <c r="B8" s="1">
        <v>4</v>
      </c>
      <c r="C8" s="1">
        <v>1</v>
      </c>
      <c r="D8" s="1" t="s">
        <v>20</v>
      </c>
      <c r="E8" s="1" t="s">
        <v>21</v>
      </c>
      <c r="F8" s="1" t="s">
        <v>22</v>
      </c>
      <c r="G8" s="1" t="s">
        <v>23</v>
      </c>
      <c r="I8" s="6">
        <v>29.49</v>
      </c>
      <c r="K8" s="8">
        <f t="shared" si="0"/>
        <v>29.49</v>
      </c>
      <c r="L8" s="15"/>
    </row>
    <row r="9" spans="1:13" x14ac:dyDescent="0.25">
      <c r="B9" s="1">
        <v>5</v>
      </c>
      <c r="C9" s="1">
        <v>1</v>
      </c>
      <c r="D9" s="1" t="s">
        <v>24</v>
      </c>
      <c r="E9" s="1" t="s">
        <v>25</v>
      </c>
      <c r="F9" s="1" t="s">
        <v>22</v>
      </c>
      <c r="G9" s="1" t="s">
        <v>26</v>
      </c>
      <c r="I9" s="6">
        <v>93.22</v>
      </c>
      <c r="K9" s="8">
        <f t="shared" si="0"/>
        <v>93.22</v>
      </c>
      <c r="L9" s="15"/>
    </row>
    <row r="10" spans="1:13" x14ac:dyDescent="0.25">
      <c r="B10" s="1">
        <v>6</v>
      </c>
      <c r="C10" s="1">
        <v>1</v>
      </c>
      <c r="D10" s="1" t="s">
        <v>27</v>
      </c>
      <c r="E10" s="1" t="s">
        <v>28</v>
      </c>
      <c r="F10" s="1" t="s">
        <v>29</v>
      </c>
      <c r="G10" s="1" t="s">
        <v>30</v>
      </c>
      <c r="I10" s="6">
        <v>21.88</v>
      </c>
      <c r="K10" s="8">
        <f t="shared" si="0"/>
        <v>21.88</v>
      </c>
      <c r="L10" s="15"/>
    </row>
    <row r="11" spans="1:13" x14ac:dyDescent="0.25">
      <c r="B11" s="1">
        <v>7</v>
      </c>
      <c r="C11" s="1">
        <v>1</v>
      </c>
      <c r="D11" s="1" t="s">
        <v>31</v>
      </c>
      <c r="E11" s="1" t="s">
        <v>32</v>
      </c>
      <c r="F11" s="1" t="s">
        <v>33</v>
      </c>
      <c r="G11" s="1" t="s">
        <v>34</v>
      </c>
      <c r="I11" s="6">
        <v>4.0999999999999996</v>
      </c>
      <c r="K11" s="8">
        <f t="shared" si="0"/>
        <v>4.0999999999999996</v>
      </c>
      <c r="L11" s="15"/>
    </row>
    <row r="12" spans="1:13" x14ac:dyDescent="0.25">
      <c r="B12" s="1">
        <v>8</v>
      </c>
      <c r="C12" s="1">
        <v>1</v>
      </c>
      <c r="D12" s="1" t="s">
        <v>35</v>
      </c>
      <c r="E12" s="1" t="s">
        <v>36</v>
      </c>
      <c r="F12" s="1" t="s">
        <v>37</v>
      </c>
      <c r="G12" s="1" t="s">
        <v>38</v>
      </c>
      <c r="I12" s="6">
        <v>1.29</v>
      </c>
      <c r="K12" s="8">
        <f t="shared" si="0"/>
        <v>1.29</v>
      </c>
      <c r="L12" s="15"/>
    </row>
    <row r="13" spans="1:13" x14ac:dyDescent="0.25">
      <c r="B13" s="1">
        <v>9</v>
      </c>
      <c r="C13" s="1">
        <v>1</v>
      </c>
      <c r="D13" s="1" t="s">
        <v>39</v>
      </c>
      <c r="E13" s="1" t="s">
        <v>40</v>
      </c>
      <c r="F13" s="1" t="s">
        <v>41</v>
      </c>
      <c r="G13" s="1" t="s">
        <v>42</v>
      </c>
      <c r="I13" s="6">
        <v>72.03</v>
      </c>
      <c r="K13" s="8">
        <f t="shared" si="0"/>
        <v>72.03</v>
      </c>
      <c r="L13" s="15"/>
    </row>
    <row r="14" spans="1:13" x14ac:dyDescent="0.25">
      <c r="B14" s="1">
        <v>10</v>
      </c>
      <c r="C14" s="1">
        <v>2</v>
      </c>
      <c r="D14" s="1">
        <v>1009</v>
      </c>
      <c r="E14" s="1" t="s">
        <v>43</v>
      </c>
      <c r="F14" s="1" t="s">
        <v>44</v>
      </c>
      <c r="G14" s="1" t="s">
        <v>45</v>
      </c>
      <c r="I14" s="6">
        <v>5.36</v>
      </c>
      <c r="K14" s="8">
        <f t="shared" si="0"/>
        <v>10.72</v>
      </c>
      <c r="L14" s="15"/>
    </row>
    <row r="15" spans="1:13" x14ac:dyDescent="0.25">
      <c r="B15" s="1">
        <v>11</v>
      </c>
      <c r="C15" s="1">
        <v>1</v>
      </c>
      <c r="D15" s="1">
        <v>469930611</v>
      </c>
      <c r="E15" s="1" t="s">
        <v>46</v>
      </c>
      <c r="F15" s="1" t="s">
        <v>47</v>
      </c>
      <c r="G15" s="1" t="s">
        <v>48</v>
      </c>
      <c r="I15" s="6">
        <v>0.65</v>
      </c>
      <c r="K15" s="8">
        <f t="shared" si="0"/>
        <v>0.65</v>
      </c>
      <c r="L15" s="15"/>
    </row>
    <row r="16" spans="1:13" x14ac:dyDescent="0.25">
      <c r="B16" s="1">
        <v>12</v>
      </c>
      <c r="C16" s="1">
        <v>4</v>
      </c>
      <c r="D16" s="1">
        <v>304902002</v>
      </c>
      <c r="E16" s="1" t="s">
        <v>49</v>
      </c>
      <c r="F16" s="1" t="s">
        <v>47</v>
      </c>
      <c r="G16" s="1" t="s">
        <v>50</v>
      </c>
      <c r="I16" s="6">
        <v>0.08</v>
      </c>
      <c r="K16" s="8">
        <f t="shared" si="0"/>
        <v>0.32</v>
      </c>
      <c r="L16" s="15"/>
    </row>
    <row r="17" spans="2:12" x14ac:dyDescent="0.25">
      <c r="B17" s="1">
        <v>13</v>
      </c>
      <c r="C17" s="1">
        <v>1</v>
      </c>
      <c r="D17" s="3" t="s">
        <v>51</v>
      </c>
      <c r="E17" s="1" t="s">
        <v>52</v>
      </c>
      <c r="F17" s="1" t="s">
        <v>53</v>
      </c>
      <c r="G17" s="1" t="s">
        <v>54</v>
      </c>
      <c r="I17" s="6">
        <v>0.83</v>
      </c>
      <c r="K17" s="8">
        <f t="shared" si="0"/>
        <v>0.83</v>
      </c>
      <c r="L17" s="15"/>
    </row>
    <row r="18" spans="2:12" x14ac:dyDescent="0.25">
      <c r="B18" s="1">
        <v>14</v>
      </c>
      <c r="C18" s="1">
        <v>1</v>
      </c>
      <c r="D18" s="1" t="s">
        <v>55</v>
      </c>
      <c r="E18" s="1" t="s">
        <v>56</v>
      </c>
      <c r="F18" s="1" t="s">
        <v>57</v>
      </c>
      <c r="G18" s="1" t="s">
        <v>58</v>
      </c>
      <c r="I18" s="6">
        <v>25.45</v>
      </c>
      <c r="K18" s="8">
        <f t="shared" si="0"/>
        <v>25.45</v>
      </c>
      <c r="L18" s="15"/>
    </row>
    <row r="19" spans="2:12" x14ac:dyDescent="0.25">
      <c r="B19" s="1">
        <v>15</v>
      </c>
      <c r="C19" s="1">
        <v>1</v>
      </c>
      <c r="D19" s="1">
        <v>2858</v>
      </c>
      <c r="E19" s="1" t="s">
        <v>59</v>
      </c>
      <c r="F19" s="1" t="s">
        <v>60</v>
      </c>
      <c r="G19" s="1" t="s">
        <v>61</v>
      </c>
      <c r="I19" s="6">
        <v>7.16</v>
      </c>
      <c r="K19" s="8">
        <f t="shared" si="0"/>
        <v>7.16</v>
      </c>
      <c r="L19" s="15"/>
    </row>
    <row r="20" spans="2:12" x14ac:dyDescent="0.25">
      <c r="B20" s="1">
        <v>16</v>
      </c>
      <c r="C20" s="1">
        <v>5</v>
      </c>
      <c r="D20" s="1" t="s">
        <v>62</v>
      </c>
      <c r="E20" s="1" t="s">
        <v>63</v>
      </c>
      <c r="F20" s="1" t="s">
        <v>64</v>
      </c>
      <c r="G20" s="1" t="s">
        <v>65</v>
      </c>
      <c r="I20" s="6">
        <v>0.1</v>
      </c>
      <c r="K20" s="8">
        <f t="shared" si="0"/>
        <v>0.5</v>
      </c>
      <c r="L20" s="15"/>
    </row>
    <row r="21" spans="2:12" x14ac:dyDescent="0.25">
      <c r="B21" s="1">
        <v>17</v>
      </c>
      <c r="C21" s="1">
        <v>1</v>
      </c>
      <c r="D21" s="2" t="s">
        <v>66</v>
      </c>
      <c r="E21" s="1" t="s">
        <v>67</v>
      </c>
      <c r="F21" s="1" t="s">
        <v>68</v>
      </c>
      <c r="G21" s="1" t="s">
        <v>69</v>
      </c>
      <c r="I21" s="6">
        <v>15.74</v>
      </c>
      <c r="K21" s="8">
        <f t="shared" si="0"/>
        <v>15.74</v>
      </c>
      <c r="L21" s="15"/>
    </row>
    <row r="22" spans="2:12" x14ac:dyDescent="0.25">
      <c r="B22" s="1">
        <v>18</v>
      </c>
      <c r="C22" s="1">
        <v>1</v>
      </c>
      <c r="D22" s="1" t="s">
        <v>70</v>
      </c>
      <c r="E22" s="1" t="s">
        <v>71</v>
      </c>
      <c r="F22" s="1" t="s">
        <v>68</v>
      </c>
      <c r="G22" s="1" t="s">
        <v>72</v>
      </c>
      <c r="I22" s="6">
        <f>2.43+1.3</f>
        <v>3.7300000000000004</v>
      </c>
      <c r="K22" s="8">
        <f t="shared" si="0"/>
        <v>3.7300000000000004</v>
      </c>
      <c r="L22" s="15"/>
    </row>
    <row r="23" spans="2:12" x14ac:dyDescent="0.25">
      <c r="B23" s="1">
        <v>19</v>
      </c>
      <c r="C23" s="1">
        <v>1</v>
      </c>
      <c r="D23" s="1" t="s">
        <v>73</v>
      </c>
      <c r="E23" s="1" t="s">
        <v>74</v>
      </c>
      <c r="F23" s="1" t="s">
        <v>75</v>
      </c>
      <c r="G23" s="1" t="s">
        <v>76</v>
      </c>
      <c r="I23" s="6">
        <v>17.87</v>
      </c>
      <c r="K23" s="8">
        <f t="shared" si="0"/>
        <v>17.87</v>
      </c>
      <c r="L23" s="15"/>
    </row>
    <row r="24" spans="2:12" x14ac:dyDescent="0.25">
      <c r="B24" s="1">
        <v>20</v>
      </c>
      <c r="C24" s="1">
        <v>1</v>
      </c>
      <c r="D24" s="1" t="s">
        <v>77</v>
      </c>
      <c r="E24" s="1" t="s">
        <v>78</v>
      </c>
      <c r="F24" s="1" t="s">
        <v>79</v>
      </c>
      <c r="G24" s="1" t="s">
        <v>80</v>
      </c>
      <c r="I24" s="6">
        <v>0.54</v>
      </c>
      <c r="K24" s="8">
        <f t="shared" si="0"/>
        <v>0.54</v>
      </c>
      <c r="L24" s="15"/>
    </row>
    <row r="25" spans="2:12" x14ac:dyDescent="0.25">
      <c r="B25" s="1">
        <v>21</v>
      </c>
      <c r="C25" s="1">
        <v>1</v>
      </c>
      <c r="D25" s="1" t="s">
        <v>81</v>
      </c>
      <c r="E25" s="1" t="s">
        <v>82</v>
      </c>
      <c r="F25" s="1" t="s">
        <v>83</v>
      </c>
      <c r="G25" s="1" t="s">
        <v>84</v>
      </c>
      <c r="I25" s="6">
        <v>1.02</v>
      </c>
      <c r="K25" s="8">
        <f t="shared" si="0"/>
        <v>1.02</v>
      </c>
      <c r="L25" s="15"/>
    </row>
    <row r="26" spans="2:12" x14ac:dyDescent="0.25">
      <c r="B26" s="1">
        <v>22</v>
      </c>
      <c r="C26" s="1">
        <v>2</v>
      </c>
      <c r="D26" s="1" t="s">
        <v>85</v>
      </c>
      <c r="E26" s="1" t="s">
        <v>63</v>
      </c>
      <c r="F26" s="1" t="s">
        <v>86</v>
      </c>
      <c r="G26" s="1" t="s">
        <v>87</v>
      </c>
      <c r="I26" s="6">
        <v>0.76</v>
      </c>
      <c r="K26" s="8">
        <f t="shared" si="0"/>
        <v>1.52</v>
      </c>
      <c r="L26" s="15"/>
    </row>
    <row r="27" spans="2:12" x14ac:dyDescent="0.25">
      <c r="B27" s="1">
        <v>23</v>
      </c>
      <c r="C27" s="1">
        <v>1</v>
      </c>
      <c r="D27" s="1" t="s">
        <v>88</v>
      </c>
      <c r="E27" s="1" t="s">
        <v>63</v>
      </c>
      <c r="F27" s="1" t="s">
        <v>89</v>
      </c>
      <c r="G27" s="1" t="s">
        <v>90</v>
      </c>
      <c r="I27" s="6">
        <v>0.8</v>
      </c>
      <c r="K27" s="8">
        <f t="shared" si="0"/>
        <v>0.8</v>
      </c>
      <c r="L27" s="15"/>
    </row>
    <row r="28" spans="2:12" x14ac:dyDescent="0.25">
      <c r="B28" s="1">
        <v>24</v>
      </c>
      <c r="C28" s="1">
        <v>3</v>
      </c>
      <c r="D28" s="1" t="s">
        <v>91</v>
      </c>
      <c r="E28" s="1" t="s">
        <v>92</v>
      </c>
      <c r="F28" s="1" t="s">
        <v>68</v>
      </c>
      <c r="G28" s="1" t="s">
        <v>93</v>
      </c>
      <c r="I28" s="6">
        <v>41.96</v>
      </c>
      <c r="K28" s="8">
        <f t="shared" si="0"/>
        <v>125.88</v>
      </c>
      <c r="L28" s="15"/>
    </row>
    <row r="29" spans="2:12" x14ac:dyDescent="0.25">
      <c r="B29" s="1">
        <v>25</v>
      </c>
      <c r="C29" s="1">
        <v>6</v>
      </c>
      <c r="D29" s="1" t="s">
        <v>94</v>
      </c>
      <c r="E29" s="1" t="s">
        <v>95</v>
      </c>
      <c r="F29" s="1" t="s">
        <v>96</v>
      </c>
      <c r="G29" s="1" t="s">
        <v>97</v>
      </c>
      <c r="I29" s="6">
        <v>7.0000000000000007E-2</v>
      </c>
      <c r="K29" s="8">
        <f t="shared" si="0"/>
        <v>0.42000000000000004</v>
      </c>
      <c r="L29" s="15"/>
    </row>
    <row r="30" spans="2:12" x14ac:dyDescent="0.25">
      <c r="B30" s="1">
        <v>26</v>
      </c>
      <c r="C30" s="1">
        <v>1</v>
      </c>
      <c r="D30" s="1" t="s">
        <v>98</v>
      </c>
      <c r="E30" s="1" t="s">
        <v>99</v>
      </c>
      <c r="F30" s="1" t="s">
        <v>100</v>
      </c>
      <c r="G30" s="1" t="s">
        <v>101</v>
      </c>
      <c r="I30" s="6">
        <v>0.63</v>
      </c>
      <c r="K30" s="8">
        <f t="shared" si="0"/>
        <v>0.63</v>
      </c>
      <c r="L30" s="15"/>
    </row>
    <row r="31" spans="2:12" x14ac:dyDescent="0.25">
      <c r="B31" s="1">
        <v>27</v>
      </c>
      <c r="C31" s="1">
        <v>1</v>
      </c>
      <c r="D31" s="1">
        <v>1800</v>
      </c>
      <c r="E31" s="1" t="s">
        <v>102</v>
      </c>
      <c r="F31" s="1" t="s">
        <v>60</v>
      </c>
      <c r="G31" s="1" t="s">
        <v>103</v>
      </c>
      <c r="I31" s="6">
        <v>8.9499999999999993</v>
      </c>
      <c r="K31" s="8">
        <f t="shared" si="0"/>
        <v>8.9499999999999993</v>
      </c>
      <c r="L31" s="15"/>
    </row>
    <row r="32" spans="2:12" x14ac:dyDescent="0.25">
      <c r="B32" s="1">
        <v>28</v>
      </c>
      <c r="C32" s="1">
        <v>11</v>
      </c>
      <c r="D32" s="1" t="s">
        <v>104</v>
      </c>
      <c r="E32" s="1" t="s">
        <v>105</v>
      </c>
      <c r="F32" s="1" t="s">
        <v>106</v>
      </c>
      <c r="G32" s="1" t="s">
        <v>107</v>
      </c>
      <c r="I32" s="6">
        <v>5.5500000000000001E-2</v>
      </c>
      <c r="K32" s="8">
        <f t="shared" si="0"/>
        <v>0.61050000000000004</v>
      </c>
      <c r="L32" s="15"/>
    </row>
    <row r="33" spans="2:12" x14ac:dyDescent="0.25">
      <c r="B33" s="1">
        <v>29</v>
      </c>
      <c r="C33" s="1">
        <v>8</v>
      </c>
      <c r="D33" s="1" t="s">
        <v>108</v>
      </c>
      <c r="E33" s="1" t="s">
        <v>109</v>
      </c>
      <c r="F33" s="1" t="s">
        <v>106</v>
      </c>
      <c r="G33" s="1" t="s">
        <v>110</v>
      </c>
      <c r="I33" s="6">
        <v>4.36E-2</v>
      </c>
      <c r="K33" s="8">
        <f t="shared" si="0"/>
        <v>0.3488</v>
      </c>
      <c r="L33" s="15"/>
    </row>
    <row r="34" spans="2:12" x14ac:dyDescent="0.25">
      <c r="B34" s="1">
        <v>30</v>
      </c>
      <c r="C34" s="1">
        <v>4</v>
      </c>
      <c r="D34" s="1" t="s">
        <v>111</v>
      </c>
      <c r="E34" s="1" t="s">
        <v>112</v>
      </c>
      <c r="F34" s="1" t="s">
        <v>106</v>
      </c>
      <c r="G34" s="1" t="s">
        <v>113</v>
      </c>
      <c r="I34" s="6">
        <v>2.9</v>
      </c>
      <c r="K34" s="8">
        <f t="shared" si="0"/>
        <v>11.6</v>
      </c>
      <c r="L34" s="15"/>
    </row>
    <row r="35" spans="2:12" x14ac:dyDescent="0.25">
      <c r="B35" s="1">
        <v>31</v>
      </c>
      <c r="C35" s="1">
        <v>2</v>
      </c>
      <c r="D35" s="1" t="s">
        <v>114</v>
      </c>
      <c r="E35" s="1" t="s">
        <v>112</v>
      </c>
      <c r="F35" s="1" t="s">
        <v>106</v>
      </c>
      <c r="G35" s="1" t="s">
        <v>115</v>
      </c>
      <c r="I35" s="6">
        <v>3.04</v>
      </c>
      <c r="K35" s="8">
        <f t="shared" si="0"/>
        <v>6.08</v>
      </c>
      <c r="L35" s="15"/>
    </row>
    <row r="36" spans="2:12" x14ac:dyDescent="0.25">
      <c r="B36" s="1">
        <v>32</v>
      </c>
      <c r="C36" s="1">
        <v>2</v>
      </c>
      <c r="D36" s="1" t="s">
        <v>116</v>
      </c>
      <c r="E36" s="1" t="s">
        <v>112</v>
      </c>
      <c r="F36" s="1" t="s">
        <v>106</v>
      </c>
      <c r="G36" s="1" t="s">
        <v>117</v>
      </c>
      <c r="I36" s="6">
        <v>3.17</v>
      </c>
      <c r="K36" s="8">
        <f t="shared" si="0"/>
        <v>6.34</v>
      </c>
      <c r="L36" s="15"/>
    </row>
    <row r="37" spans="2:12" x14ac:dyDescent="0.25">
      <c r="B37" s="1">
        <v>33</v>
      </c>
      <c r="C37" s="1">
        <v>5</v>
      </c>
      <c r="D37" s="1" t="s">
        <v>118</v>
      </c>
      <c r="E37" s="1" t="s">
        <v>112</v>
      </c>
      <c r="F37" s="1" t="s">
        <v>106</v>
      </c>
      <c r="G37" s="1" t="s">
        <v>119</v>
      </c>
      <c r="I37" s="6">
        <v>3.58</v>
      </c>
      <c r="K37" s="8">
        <f t="shared" si="0"/>
        <v>17.899999999999999</v>
      </c>
      <c r="L37" s="15"/>
    </row>
    <row r="38" spans="2:12" x14ac:dyDescent="0.25">
      <c r="B38" s="1">
        <v>34</v>
      </c>
      <c r="C38" s="1">
        <v>2</v>
      </c>
      <c r="D38" s="1" t="s">
        <v>120</v>
      </c>
      <c r="E38" s="1" t="s">
        <v>121</v>
      </c>
      <c r="F38" s="1" t="s">
        <v>106</v>
      </c>
      <c r="G38" s="1" t="s">
        <v>122</v>
      </c>
      <c r="I38" s="6">
        <v>2.7099999999999999E-2</v>
      </c>
      <c r="K38" s="8">
        <f t="shared" si="0"/>
        <v>5.4199999999999998E-2</v>
      </c>
      <c r="L38" s="15"/>
    </row>
    <row r="39" spans="2:12" x14ac:dyDescent="0.25">
      <c r="B39" s="1">
        <v>35</v>
      </c>
      <c r="C39" s="1">
        <v>3</v>
      </c>
      <c r="D39" s="1" t="s">
        <v>123</v>
      </c>
      <c r="E39" s="1" t="s">
        <v>109</v>
      </c>
      <c r="F39" s="1" t="s">
        <v>106</v>
      </c>
      <c r="G39" s="1" t="s">
        <v>124</v>
      </c>
      <c r="I39" s="6">
        <v>4.48E-2</v>
      </c>
      <c r="K39" s="8">
        <f t="shared" si="0"/>
        <v>0.13439999999999999</v>
      </c>
      <c r="L39" s="15"/>
    </row>
    <row r="40" spans="2:12" x14ac:dyDescent="0.25">
      <c r="G40" s="5"/>
      <c r="K40" s="8">
        <f t="shared" si="0"/>
        <v>0</v>
      </c>
      <c r="L40" s="15"/>
    </row>
    <row r="41" spans="2:12" x14ac:dyDescent="0.25">
      <c r="B41" s="74" t="s">
        <v>1</v>
      </c>
      <c r="C41" s="74"/>
      <c r="D41" s="74"/>
      <c r="E41" s="74"/>
      <c r="F41" s="74"/>
      <c r="G41" s="74"/>
      <c r="K41" s="8">
        <f t="shared" si="0"/>
        <v>0</v>
      </c>
      <c r="L41" s="15"/>
    </row>
    <row r="42" spans="2:12" x14ac:dyDescent="0.25"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 t="s">
        <v>8</v>
      </c>
      <c r="K42" s="8">
        <v>0</v>
      </c>
      <c r="L42" s="15"/>
    </row>
    <row r="43" spans="2:12" x14ac:dyDescent="0.25">
      <c r="B43" s="1">
        <v>1</v>
      </c>
      <c r="C43" s="1">
        <v>1</v>
      </c>
      <c r="D43" s="1">
        <v>1060802</v>
      </c>
      <c r="E43" s="1" t="s">
        <v>125</v>
      </c>
      <c r="F43" s="1" t="s">
        <v>126</v>
      </c>
      <c r="G43" s="1" t="s">
        <v>127</v>
      </c>
      <c r="I43" s="6">
        <v>200</v>
      </c>
      <c r="K43" s="8">
        <f t="shared" ref="K43:K57" si="1">I43*C43</f>
        <v>200</v>
      </c>
      <c r="L43" s="15"/>
    </row>
    <row r="44" spans="2:12" x14ac:dyDescent="0.25">
      <c r="B44" s="1">
        <v>2</v>
      </c>
      <c r="C44" s="1">
        <v>1</v>
      </c>
      <c r="D44" s="1">
        <v>1132982</v>
      </c>
      <c r="E44" s="1" t="s">
        <v>128</v>
      </c>
      <c r="F44" s="1" t="s">
        <v>126</v>
      </c>
      <c r="G44" s="1" t="s">
        <v>129</v>
      </c>
      <c r="I44" s="6">
        <v>5.5990000000000002</v>
      </c>
      <c r="K44" s="8">
        <f t="shared" si="1"/>
        <v>5.5990000000000002</v>
      </c>
      <c r="L44" s="15"/>
    </row>
    <row r="45" spans="2:12" x14ac:dyDescent="0.25">
      <c r="B45" s="1">
        <v>3</v>
      </c>
      <c r="C45" s="1">
        <v>1</v>
      </c>
      <c r="D45" s="1">
        <v>342777</v>
      </c>
      <c r="E45" s="1" t="s">
        <v>130</v>
      </c>
      <c r="F45" s="1" t="s">
        <v>126</v>
      </c>
      <c r="G45" s="1" t="s">
        <v>131</v>
      </c>
      <c r="I45" s="6">
        <v>9.9990000000000006</v>
      </c>
      <c r="K45" s="8">
        <f t="shared" si="1"/>
        <v>9.9990000000000006</v>
      </c>
      <c r="L45" s="15"/>
    </row>
    <row r="46" spans="2:12" x14ac:dyDescent="0.25">
      <c r="B46" s="1">
        <v>4</v>
      </c>
      <c r="C46" s="1">
        <v>1</v>
      </c>
      <c r="D46" s="1" t="s">
        <v>132</v>
      </c>
      <c r="E46" s="1" t="s">
        <v>133</v>
      </c>
      <c r="F46" s="1" t="s">
        <v>134</v>
      </c>
      <c r="G46" s="1" t="s">
        <v>135</v>
      </c>
      <c r="I46" s="6">
        <v>10.99</v>
      </c>
      <c r="K46" s="8">
        <f t="shared" si="1"/>
        <v>10.99</v>
      </c>
      <c r="L46" s="15"/>
    </row>
    <row r="47" spans="2:12" x14ac:dyDescent="0.25">
      <c r="B47" s="1">
        <v>5</v>
      </c>
      <c r="C47" s="1">
        <v>1</v>
      </c>
      <c r="D47" s="1">
        <v>1302</v>
      </c>
      <c r="E47" s="1" t="s">
        <v>136</v>
      </c>
      <c r="F47" s="1" t="s">
        <v>137</v>
      </c>
      <c r="G47" s="1" t="s">
        <v>138</v>
      </c>
      <c r="I47" s="6">
        <v>0.8</v>
      </c>
      <c r="K47" s="8">
        <f t="shared" si="1"/>
        <v>0.8</v>
      </c>
      <c r="L47" s="15"/>
    </row>
    <row r="48" spans="2:12" x14ac:dyDescent="0.25">
      <c r="B48" s="1">
        <v>6</v>
      </c>
      <c r="C48" s="1">
        <v>1</v>
      </c>
      <c r="D48" s="1" t="s">
        <v>139</v>
      </c>
      <c r="E48" s="1" t="s">
        <v>140</v>
      </c>
      <c r="F48" s="1" t="s">
        <v>126</v>
      </c>
      <c r="G48" s="1" t="s">
        <v>141</v>
      </c>
      <c r="I48" s="6">
        <v>399</v>
      </c>
      <c r="K48" s="8">
        <f t="shared" si="1"/>
        <v>399</v>
      </c>
      <c r="L48" s="15"/>
    </row>
    <row r="49" spans="2:12" x14ac:dyDescent="0.25">
      <c r="B49" s="1">
        <v>7</v>
      </c>
      <c r="C49" s="1">
        <v>1</v>
      </c>
      <c r="D49" s="1">
        <v>9212</v>
      </c>
      <c r="E49" s="1" t="s">
        <v>142</v>
      </c>
      <c r="F49" s="1" t="s">
        <v>143</v>
      </c>
      <c r="G49" s="1" t="s">
        <v>144</v>
      </c>
      <c r="I49" s="6">
        <v>0</v>
      </c>
      <c r="K49" s="8">
        <f t="shared" si="1"/>
        <v>0</v>
      </c>
      <c r="L49" s="15"/>
    </row>
    <row r="50" spans="2:12" x14ac:dyDescent="0.25">
      <c r="B50" s="1">
        <v>8</v>
      </c>
      <c r="C50" s="1">
        <v>1</v>
      </c>
      <c r="D50" s="1" t="s">
        <v>145</v>
      </c>
      <c r="E50" s="1" t="s">
        <v>146</v>
      </c>
      <c r="F50" s="1" t="s">
        <v>147</v>
      </c>
      <c r="G50" s="1" t="s">
        <v>148</v>
      </c>
      <c r="I50" s="6">
        <v>131.04</v>
      </c>
      <c r="K50" s="8">
        <f t="shared" si="1"/>
        <v>131.04</v>
      </c>
      <c r="L50" s="15"/>
    </row>
    <row r="51" spans="2:12" x14ac:dyDescent="0.25">
      <c r="B51" s="1">
        <v>9</v>
      </c>
      <c r="C51" s="1">
        <v>1</v>
      </c>
      <c r="D51" s="1" t="s">
        <v>149</v>
      </c>
      <c r="E51" s="1" t="s">
        <v>150</v>
      </c>
      <c r="F51" s="1" t="s">
        <v>151</v>
      </c>
      <c r="G51" s="1" t="s">
        <v>152</v>
      </c>
      <c r="I51" s="6">
        <v>2.27</v>
      </c>
      <c r="K51" s="8">
        <f t="shared" si="1"/>
        <v>2.27</v>
      </c>
      <c r="L51" s="15"/>
    </row>
    <row r="52" spans="2:12" x14ac:dyDescent="0.25">
      <c r="B52" s="7"/>
      <c r="C52" s="1">
        <v>4</v>
      </c>
      <c r="D52" s="7"/>
      <c r="E52" s="7"/>
      <c r="F52" s="7"/>
      <c r="G52" s="1" t="s">
        <v>153</v>
      </c>
      <c r="I52" s="6">
        <v>0.11</v>
      </c>
      <c r="K52" s="8">
        <f t="shared" si="1"/>
        <v>0.44</v>
      </c>
      <c r="L52" s="15"/>
    </row>
    <row r="53" spans="2:12" x14ac:dyDescent="0.25">
      <c r="B53" s="7"/>
      <c r="C53" s="1">
        <v>1</v>
      </c>
      <c r="D53" s="7"/>
      <c r="E53" s="7"/>
      <c r="F53" s="7"/>
      <c r="G53" s="4" t="s">
        <v>154</v>
      </c>
      <c r="I53" s="6">
        <v>350</v>
      </c>
      <c r="K53" s="8">
        <f t="shared" si="1"/>
        <v>350</v>
      </c>
      <c r="L53" s="15"/>
    </row>
    <row r="54" spans="2:12" x14ac:dyDescent="0.25">
      <c r="B54" s="7"/>
      <c r="C54" s="1">
        <v>1</v>
      </c>
      <c r="D54" s="7"/>
      <c r="E54" s="7"/>
      <c r="F54" s="7"/>
      <c r="G54" s="4" t="s">
        <v>155</v>
      </c>
      <c r="I54" s="6">
        <v>448</v>
      </c>
      <c r="K54" s="8">
        <f t="shared" si="1"/>
        <v>448</v>
      </c>
      <c r="L54" s="15"/>
    </row>
    <row r="55" spans="2:12" x14ac:dyDescent="0.25">
      <c r="B55" s="7"/>
      <c r="C55" s="1">
        <v>1</v>
      </c>
      <c r="D55" s="7"/>
      <c r="E55" s="7"/>
      <c r="F55" s="7"/>
      <c r="G55" s="1" t="s">
        <v>156</v>
      </c>
      <c r="I55" s="6">
        <v>450</v>
      </c>
      <c r="K55" s="8">
        <f t="shared" si="1"/>
        <v>450</v>
      </c>
      <c r="L55" s="15"/>
    </row>
    <row r="56" spans="2:12" x14ac:dyDescent="0.25">
      <c r="B56" s="7"/>
      <c r="C56" s="7"/>
      <c r="D56" s="7"/>
      <c r="E56" s="7"/>
      <c r="F56" s="7"/>
      <c r="G56" s="7"/>
      <c r="K56" s="8">
        <f t="shared" si="1"/>
        <v>0</v>
      </c>
      <c r="L56" s="15"/>
    </row>
    <row r="57" spans="2:12" x14ac:dyDescent="0.25">
      <c r="B57" s="7"/>
      <c r="C57" s="7"/>
      <c r="D57" s="7"/>
      <c r="E57" s="7"/>
      <c r="F57" s="7"/>
      <c r="G57" s="7"/>
      <c r="K57" s="8">
        <f t="shared" si="1"/>
        <v>0</v>
      </c>
      <c r="L57" s="15"/>
    </row>
  </sheetData>
  <mergeCells count="4">
    <mergeCell ref="A1:M1"/>
    <mergeCell ref="B3:G3"/>
    <mergeCell ref="M3:M5"/>
    <mergeCell ref="B41:G41"/>
  </mergeCells>
  <pageMargins left="0.25" right="0.25" top="0.75" bottom="0.75" header="0.3" footer="0.3"/>
  <pageSetup paperSize="17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C031-CB08-4B9C-A925-347F1C2DDA00}">
  <sheetPr>
    <pageSetUpPr fitToPage="1"/>
  </sheetPr>
  <dimension ref="A2:DV579"/>
  <sheetViews>
    <sheetView tabSelected="1" zoomScale="75" zoomScaleNormal="75" workbookViewId="0">
      <pane ySplit="4" topLeftCell="A5" activePane="bottomLeft" state="frozen"/>
      <selection pane="bottomLeft" activeCell="B4" sqref="B4"/>
    </sheetView>
  </sheetViews>
  <sheetFormatPr defaultRowHeight="15" x14ac:dyDescent="0.25"/>
  <cols>
    <col min="1" max="1" width="127.28515625" hidden="1" customWidth="1"/>
    <col min="2" max="2" width="5.42578125" bestFit="1" customWidth="1"/>
    <col min="3" max="3" width="10.28515625" bestFit="1" customWidth="1"/>
    <col min="4" max="4" width="26.140625" bestFit="1" customWidth="1"/>
    <col min="5" max="5" width="57.85546875" hidden="1" customWidth="1"/>
    <col min="6" max="6" width="24.42578125" style="22" bestFit="1" customWidth="1"/>
    <col min="7" max="7" width="15.42578125" bestFit="1" customWidth="1"/>
    <col min="8" max="8" width="28.28515625" style="26" customWidth="1"/>
    <col min="9" max="9" width="52.140625" customWidth="1"/>
    <col min="10" max="10" width="2.7109375" customWidth="1"/>
    <col min="11" max="11" width="11.7109375" style="9" hidden="1" customWidth="1"/>
    <col min="12" max="12" width="2.7109375" style="9" hidden="1" customWidth="1"/>
    <col min="13" max="13" width="15.28515625" hidden="1" customWidth="1"/>
    <col min="14" max="14" width="12.85546875" hidden="1" customWidth="1"/>
    <col min="15" max="16" width="13.85546875" style="26" hidden="1" customWidth="1"/>
    <col min="17" max="17" width="12.28515625" style="18" hidden="1" customWidth="1"/>
    <col min="18" max="18" width="14.7109375" style="18" hidden="1" customWidth="1"/>
    <col min="19" max="19" width="12" style="18" bestFit="1" customWidth="1"/>
    <col min="20" max="20" width="34.42578125" style="40" hidden="1" customWidth="1"/>
    <col min="21" max="21" width="56.85546875" style="64" hidden="1" customWidth="1"/>
  </cols>
  <sheetData>
    <row r="2" spans="1:126" ht="26.45" customHeight="1" x14ac:dyDescent="0.25">
      <c r="B2" s="80" t="s">
        <v>360</v>
      </c>
      <c r="C2" s="81"/>
      <c r="D2" s="81"/>
      <c r="E2" s="81"/>
      <c r="F2" s="81"/>
      <c r="G2" s="81"/>
      <c r="H2" s="81"/>
      <c r="I2" s="82"/>
      <c r="J2" s="86"/>
      <c r="K2" s="88" t="s">
        <v>262</v>
      </c>
      <c r="L2" s="89"/>
      <c r="M2" s="90"/>
      <c r="N2" s="60"/>
      <c r="O2" s="61"/>
      <c r="P2" s="61"/>
      <c r="Q2" s="61"/>
      <c r="R2" s="61"/>
      <c r="S2" s="20"/>
      <c r="T2" s="62"/>
    </row>
    <row r="3" spans="1:126" ht="44.25" customHeight="1" x14ac:dyDescent="0.3">
      <c r="A3" s="57" t="s">
        <v>311</v>
      </c>
      <c r="B3" s="83"/>
      <c r="C3" s="84"/>
      <c r="D3" s="84"/>
      <c r="E3" s="84"/>
      <c r="F3" s="84"/>
      <c r="G3" s="84"/>
      <c r="H3" s="84"/>
      <c r="I3" s="85"/>
      <c r="J3" s="87"/>
      <c r="K3" s="24">
        <f>SUM(K4:K45)</f>
        <v>775.57100000000003</v>
      </c>
      <c r="L3" s="24"/>
      <c r="M3" s="24">
        <f>SUM(M4:M45)</f>
        <v>820.69789999999978</v>
      </c>
      <c r="N3" s="77"/>
      <c r="O3" s="78"/>
      <c r="P3" s="78"/>
      <c r="Q3" s="78"/>
      <c r="R3" s="79"/>
      <c r="S3" s="42" t="s">
        <v>304</v>
      </c>
      <c r="U3" s="32"/>
    </row>
    <row r="4" spans="1:126" ht="48.75" customHeight="1" x14ac:dyDescent="0.25">
      <c r="A4" s="58" t="s">
        <v>214</v>
      </c>
      <c r="B4" s="59" t="s">
        <v>3</v>
      </c>
      <c r="C4" s="59" t="s">
        <v>4</v>
      </c>
      <c r="D4" s="59" t="s">
        <v>5</v>
      </c>
      <c r="E4" s="59" t="s">
        <v>6</v>
      </c>
      <c r="F4" s="59" t="s">
        <v>7</v>
      </c>
      <c r="G4" s="59" t="s">
        <v>278</v>
      </c>
      <c r="H4" s="59" t="s">
        <v>279</v>
      </c>
      <c r="I4" s="59" t="s">
        <v>8</v>
      </c>
      <c r="J4" s="7"/>
      <c r="K4" s="10" t="s">
        <v>9</v>
      </c>
      <c r="L4" s="10"/>
      <c r="M4" s="10" t="s">
        <v>10</v>
      </c>
      <c r="N4" s="35" t="s">
        <v>296</v>
      </c>
      <c r="O4" s="42" t="s">
        <v>341</v>
      </c>
      <c r="P4" s="42" t="s">
        <v>342</v>
      </c>
      <c r="Q4" s="42" t="s">
        <v>302</v>
      </c>
      <c r="R4" s="42" t="s">
        <v>303</v>
      </c>
      <c r="S4" s="41">
        <f>SUM(S5:S62)</f>
        <v>432.93329999999986</v>
      </c>
      <c r="T4" s="42" t="s">
        <v>263</v>
      </c>
      <c r="U4" s="65" t="s">
        <v>340</v>
      </c>
    </row>
    <row r="5" spans="1:126" s="18" customFormat="1" ht="45" x14ac:dyDescent="0.25">
      <c r="A5" s="29" t="s">
        <v>208</v>
      </c>
      <c r="B5" s="19">
        <v>1</v>
      </c>
      <c r="C5" s="19">
        <v>1</v>
      </c>
      <c r="D5" s="19"/>
      <c r="E5" s="19" t="s">
        <v>165</v>
      </c>
      <c r="F5" s="19"/>
      <c r="G5" s="19"/>
      <c r="H5" s="19"/>
      <c r="I5" s="51" t="s">
        <v>166</v>
      </c>
      <c r="J5" s="25"/>
      <c r="K5" s="20">
        <v>78</v>
      </c>
      <c r="L5" s="20"/>
      <c r="M5" s="36">
        <f>K5*C5</f>
        <v>78</v>
      </c>
      <c r="N5" s="19">
        <v>1</v>
      </c>
      <c r="O5" s="20">
        <v>69.94</v>
      </c>
      <c r="P5" s="20">
        <v>69.94</v>
      </c>
      <c r="Q5" s="20">
        <v>69.94</v>
      </c>
      <c r="R5" s="20">
        <v>69.94</v>
      </c>
      <c r="S5" s="20"/>
      <c r="T5" s="43"/>
      <c r="U5" s="63" t="s">
        <v>328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</row>
    <row r="6" spans="1:126" x14ac:dyDescent="0.25">
      <c r="A6" s="7"/>
      <c r="B6" s="19">
        <v>2</v>
      </c>
      <c r="C6" s="19">
        <v>1</v>
      </c>
      <c r="D6" s="19"/>
      <c r="E6" s="19" t="s">
        <v>11</v>
      </c>
      <c r="F6" s="19"/>
      <c r="G6" s="19"/>
      <c r="H6" s="19"/>
      <c r="I6" s="19" t="s">
        <v>162</v>
      </c>
      <c r="J6" s="7"/>
      <c r="K6" s="6">
        <v>21.96</v>
      </c>
      <c r="L6" s="6"/>
      <c r="M6" s="38">
        <f>K6*C6</f>
        <v>21.96</v>
      </c>
      <c r="N6" s="19">
        <v>1</v>
      </c>
      <c r="O6" s="20">
        <v>21.96</v>
      </c>
      <c r="P6" s="20">
        <v>21.96</v>
      </c>
      <c r="Q6" s="20">
        <v>21.96</v>
      </c>
      <c r="R6" s="20">
        <v>21.96</v>
      </c>
      <c r="S6" s="20"/>
      <c r="T6" s="43"/>
      <c r="U6" s="32" t="s">
        <v>194</v>
      </c>
    </row>
    <row r="7" spans="1:126" ht="30" x14ac:dyDescent="0.25">
      <c r="A7" s="7"/>
      <c r="B7" s="19">
        <v>3</v>
      </c>
      <c r="C7" s="19">
        <v>1</v>
      </c>
      <c r="D7" s="19"/>
      <c r="E7" s="19" t="s">
        <v>14</v>
      </c>
      <c r="F7" s="19"/>
      <c r="G7" s="19"/>
      <c r="H7" s="19"/>
      <c r="I7" s="19" t="s">
        <v>15</v>
      </c>
      <c r="J7" s="7"/>
      <c r="K7" s="6">
        <v>24.87</v>
      </c>
      <c r="L7" s="6"/>
      <c r="M7" s="38">
        <f>K7*C7</f>
        <v>24.87</v>
      </c>
      <c r="N7" s="19">
        <v>1</v>
      </c>
      <c r="O7" s="20">
        <v>24.87</v>
      </c>
      <c r="P7" s="20">
        <v>24.87</v>
      </c>
      <c r="Q7" s="20">
        <v>24.87</v>
      </c>
      <c r="R7" s="20">
        <v>24.87</v>
      </c>
      <c r="S7" s="20"/>
      <c r="T7" s="43"/>
      <c r="U7" s="32" t="s">
        <v>195</v>
      </c>
    </row>
    <row r="8" spans="1:126" ht="45" x14ac:dyDescent="0.25">
      <c r="A8" s="7"/>
      <c r="B8" s="19">
        <v>4</v>
      </c>
      <c r="C8" s="19">
        <v>1</v>
      </c>
      <c r="D8" s="19" t="s">
        <v>16</v>
      </c>
      <c r="E8" s="19" t="s">
        <v>17</v>
      </c>
      <c r="F8" s="19" t="s">
        <v>18</v>
      </c>
      <c r="G8" s="20" t="s">
        <v>269</v>
      </c>
      <c r="H8" s="19" t="s">
        <v>16</v>
      </c>
      <c r="I8" s="68" t="s">
        <v>19</v>
      </c>
      <c r="J8" s="7"/>
      <c r="K8" s="6">
        <v>91.37</v>
      </c>
      <c r="L8" s="6"/>
      <c r="M8" s="8">
        <f>K8*C8</f>
        <v>91.37</v>
      </c>
      <c r="N8" s="19">
        <v>1</v>
      </c>
      <c r="O8" s="20">
        <v>71.14</v>
      </c>
      <c r="P8" s="20">
        <v>71.14</v>
      </c>
      <c r="Q8" s="20">
        <v>71.14</v>
      </c>
      <c r="R8" s="20">
        <v>68.900000000000006</v>
      </c>
      <c r="S8" s="20">
        <f t="shared" ref="S8:S34" si="0">Q8*$C8</f>
        <v>71.14</v>
      </c>
      <c r="T8" s="43" t="s">
        <v>270</v>
      </c>
      <c r="U8" s="69" t="s">
        <v>178</v>
      </c>
    </row>
    <row r="9" spans="1:126" x14ac:dyDescent="0.25">
      <c r="A9" s="7"/>
      <c r="B9" s="19">
        <v>5</v>
      </c>
      <c r="C9" s="19">
        <v>1</v>
      </c>
      <c r="D9" s="19" t="s">
        <v>27</v>
      </c>
      <c r="E9" s="19" t="s">
        <v>28</v>
      </c>
      <c r="F9" s="19" t="s">
        <v>322</v>
      </c>
      <c r="G9" s="19" t="s">
        <v>322</v>
      </c>
      <c r="H9" s="19" t="s">
        <v>27</v>
      </c>
      <c r="I9" s="19" t="s">
        <v>196</v>
      </c>
      <c r="J9" s="7"/>
      <c r="K9" s="6">
        <v>21.88</v>
      </c>
      <c r="L9" s="6"/>
      <c r="M9" s="38">
        <f t="shared" ref="M9:M35" si="1">K9*C9</f>
        <v>21.88</v>
      </c>
      <c r="N9" s="19">
        <v>1</v>
      </c>
      <c r="O9" s="20">
        <v>19.8</v>
      </c>
      <c r="P9" s="20">
        <v>19.8</v>
      </c>
      <c r="Q9" s="20">
        <v>19.8</v>
      </c>
      <c r="R9" s="20">
        <v>19.8</v>
      </c>
      <c r="S9" s="20">
        <f t="shared" si="0"/>
        <v>19.8</v>
      </c>
      <c r="T9" s="43"/>
      <c r="U9" s="32" t="s">
        <v>187</v>
      </c>
    </row>
    <row r="10" spans="1:126" x14ac:dyDescent="0.25">
      <c r="A10" s="7"/>
      <c r="B10" s="19">
        <v>6</v>
      </c>
      <c r="C10" s="19">
        <v>1</v>
      </c>
      <c r="D10" s="19" t="s">
        <v>323</v>
      </c>
      <c r="E10" s="19" t="s">
        <v>32</v>
      </c>
      <c r="F10" s="19" t="s">
        <v>33</v>
      </c>
      <c r="G10" s="19" t="s">
        <v>267</v>
      </c>
      <c r="H10" s="19" t="s">
        <v>31</v>
      </c>
      <c r="I10" s="19" t="s">
        <v>34</v>
      </c>
      <c r="J10" s="7"/>
      <c r="K10" s="6">
        <v>4.0999999999999996</v>
      </c>
      <c r="L10" s="6"/>
      <c r="M10" s="8">
        <f t="shared" si="1"/>
        <v>4.0999999999999996</v>
      </c>
      <c r="N10" s="19">
        <v>1</v>
      </c>
      <c r="O10" s="20">
        <v>4.0999999999999996</v>
      </c>
      <c r="P10" s="20">
        <v>2.75</v>
      </c>
      <c r="Q10" s="20">
        <v>4.0999999999999996</v>
      </c>
      <c r="R10" s="20">
        <v>2.75</v>
      </c>
      <c r="S10" s="20">
        <f t="shared" si="0"/>
        <v>4.0999999999999996</v>
      </c>
      <c r="T10" s="43"/>
      <c r="U10" s="32" t="s">
        <v>197</v>
      </c>
    </row>
    <row r="11" spans="1:126" x14ac:dyDescent="0.25">
      <c r="A11" s="7"/>
      <c r="B11" s="19">
        <v>7</v>
      </c>
      <c r="C11" s="19">
        <v>1</v>
      </c>
      <c r="D11" s="19" t="s">
        <v>35</v>
      </c>
      <c r="E11" s="19" t="s">
        <v>36</v>
      </c>
      <c r="F11" s="19" t="s">
        <v>37</v>
      </c>
      <c r="G11" s="19" t="s">
        <v>267</v>
      </c>
      <c r="H11" s="19" t="s">
        <v>35</v>
      </c>
      <c r="I11" s="19" t="s">
        <v>38</v>
      </c>
      <c r="J11" s="7"/>
      <c r="K11" s="6">
        <v>1.29</v>
      </c>
      <c r="L11" s="6"/>
      <c r="M11" s="8">
        <f t="shared" si="1"/>
        <v>1.29</v>
      </c>
      <c r="N11" s="19">
        <v>1</v>
      </c>
      <c r="O11" s="20">
        <v>1.29</v>
      </c>
      <c r="P11" s="20">
        <v>0.74</v>
      </c>
      <c r="Q11" s="20">
        <v>1.29</v>
      </c>
      <c r="R11" s="20">
        <v>0.74</v>
      </c>
      <c r="S11" s="20">
        <f t="shared" si="0"/>
        <v>1.29</v>
      </c>
      <c r="T11" s="43"/>
      <c r="U11" s="32"/>
    </row>
    <row r="12" spans="1:126" s="18" customFormat="1" ht="30" x14ac:dyDescent="0.25">
      <c r="A12" s="49" t="s">
        <v>207</v>
      </c>
      <c r="B12" s="19">
        <v>8</v>
      </c>
      <c r="C12" s="19">
        <v>1</v>
      </c>
      <c r="D12" s="19" t="s">
        <v>163</v>
      </c>
      <c r="E12" s="19" t="s">
        <v>40</v>
      </c>
      <c r="F12" s="19" t="s">
        <v>41</v>
      </c>
      <c r="G12" s="20" t="s">
        <v>264</v>
      </c>
      <c r="H12" s="19" t="s">
        <v>345</v>
      </c>
      <c r="I12" s="51" t="s">
        <v>164</v>
      </c>
      <c r="J12" s="25"/>
      <c r="K12" s="20">
        <v>83.86</v>
      </c>
      <c r="L12" s="20"/>
      <c r="M12" s="21">
        <f t="shared" si="1"/>
        <v>83.86</v>
      </c>
      <c r="N12" s="19">
        <v>1</v>
      </c>
      <c r="O12" s="20">
        <v>83.86</v>
      </c>
      <c r="P12" s="20">
        <v>83.86</v>
      </c>
      <c r="Q12" s="20">
        <v>83.86</v>
      </c>
      <c r="R12" s="20">
        <v>71.430000000000007</v>
      </c>
      <c r="S12" s="20">
        <f t="shared" si="0"/>
        <v>83.86</v>
      </c>
      <c r="T12" s="43" t="s">
        <v>265</v>
      </c>
      <c r="U12" s="63"/>
    </row>
    <row r="13" spans="1:126" x14ac:dyDescent="0.25">
      <c r="A13" s="7"/>
      <c r="B13" s="19">
        <v>9</v>
      </c>
      <c r="C13" s="19">
        <v>2</v>
      </c>
      <c r="D13" s="19">
        <v>1009</v>
      </c>
      <c r="E13" s="19" t="s">
        <v>43</v>
      </c>
      <c r="F13" s="19" t="s">
        <v>44</v>
      </c>
      <c r="G13" s="19" t="s">
        <v>267</v>
      </c>
      <c r="H13" s="19" t="s">
        <v>324</v>
      </c>
      <c r="I13" s="19" t="s">
        <v>325</v>
      </c>
      <c r="J13" s="7"/>
      <c r="K13" s="6">
        <v>5.36</v>
      </c>
      <c r="L13" s="6"/>
      <c r="M13" s="8">
        <f t="shared" si="1"/>
        <v>10.72</v>
      </c>
      <c r="N13" s="19">
        <v>1</v>
      </c>
      <c r="O13" s="20">
        <v>5.36</v>
      </c>
      <c r="P13" s="20">
        <v>5.36</v>
      </c>
      <c r="Q13" s="20">
        <v>5.36</v>
      </c>
      <c r="R13" s="20">
        <v>5.36</v>
      </c>
      <c r="S13" s="20">
        <f t="shared" si="0"/>
        <v>10.72</v>
      </c>
      <c r="T13" s="43"/>
      <c r="U13" s="32" t="s">
        <v>179</v>
      </c>
    </row>
    <row r="14" spans="1:126" x14ac:dyDescent="0.25">
      <c r="A14" s="7"/>
      <c r="B14" s="19">
        <v>10</v>
      </c>
      <c r="C14" s="19">
        <v>4</v>
      </c>
      <c r="D14" s="19">
        <v>304902002</v>
      </c>
      <c r="E14" s="19" t="s">
        <v>49</v>
      </c>
      <c r="F14" s="19" t="s">
        <v>47</v>
      </c>
      <c r="G14" s="20" t="s">
        <v>264</v>
      </c>
      <c r="H14" s="19" t="s">
        <v>343</v>
      </c>
      <c r="I14" s="19" t="s">
        <v>50</v>
      </c>
      <c r="J14" s="7"/>
      <c r="K14" s="6">
        <v>0.08</v>
      </c>
      <c r="L14" s="6"/>
      <c r="M14" s="8">
        <f t="shared" si="1"/>
        <v>0.32</v>
      </c>
      <c r="N14" s="19">
        <v>4000</v>
      </c>
      <c r="O14" s="20">
        <v>259.16000000000003</v>
      </c>
      <c r="P14" s="20">
        <v>259.16000000000003</v>
      </c>
      <c r="Q14" s="20">
        <v>7.0000000000000007E-2</v>
      </c>
      <c r="R14" s="20">
        <v>7.0000000000000007E-2</v>
      </c>
      <c r="S14" s="20">
        <f t="shared" si="0"/>
        <v>0.28000000000000003</v>
      </c>
      <c r="T14" s="43"/>
      <c r="U14" s="32" t="s">
        <v>182</v>
      </c>
    </row>
    <row r="15" spans="1:126" x14ac:dyDescent="0.25">
      <c r="A15" s="7"/>
      <c r="B15" s="19">
        <v>11</v>
      </c>
      <c r="C15" s="19">
        <v>1</v>
      </c>
      <c r="D15" s="45" t="s">
        <v>51</v>
      </c>
      <c r="E15" s="19" t="s">
        <v>52</v>
      </c>
      <c r="F15" s="19" t="s">
        <v>53</v>
      </c>
      <c r="G15" s="20" t="s">
        <v>264</v>
      </c>
      <c r="H15" s="19" t="s">
        <v>332</v>
      </c>
      <c r="I15" s="19" t="s">
        <v>176</v>
      </c>
      <c r="J15" s="7"/>
      <c r="K15" s="6">
        <v>0.83</v>
      </c>
      <c r="L15" s="6"/>
      <c r="M15" s="8">
        <f t="shared" si="1"/>
        <v>0.83</v>
      </c>
      <c r="N15" s="19">
        <v>1</v>
      </c>
      <c r="O15" s="20">
        <v>0.96</v>
      </c>
      <c r="P15" s="20">
        <v>0.67</v>
      </c>
      <c r="Q15" s="20">
        <v>0.96</v>
      </c>
      <c r="R15" s="20">
        <v>0.67</v>
      </c>
      <c r="S15" s="20">
        <f t="shared" si="0"/>
        <v>0.96</v>
      </c>
      <c r="T15" s="43"/>
      <c r="U15" s="32" t="s">
        <v>174</v>
      </c>
    </row>
    <row r="16" spans="1:126" x14ac:dyDescent="0.25">
      <c r="A16" s="7"/>
      <c r="B16" s="19">
        <v>12</v>
      </c>
      <c r="C16" s="19">
        <v>1</v>
      </c>
      <c r="D16" s="45" t="s">
        <v>173</v>
      </c>
      <c r="E16" s="19" t="s">
        <v>52</v>
      </c>
      <c r="F16" s="19" t="s">
        <v>53</v>
      </c>
      <c r="G16" s="20" t="s">
        <v>264</v>
      </c>
      <c r="H16" s="19" t="s">
        <v>333</v>
      </c>
      <c r="I16" s="19" t="s">
        <v>177</v>
      </c>
      <c r="J16" s="7"/>
      <c r="K16" s="6">
        <v>0.76</v>
      </c>
      <c r="L16" s="6"/>
      <c r="M16" s="8">
        <f t="shared" si="1"/>
        <v>0.76</v>
      </c>
      <c r="N16" s="19">
        <v>1</v>
      </c>
      <c r="O16" s="20">
        <v>0.69</v>
      </c>
      <c r="P16" s="20">
        <v>0.51</v>
      </c>
      <c r="Q16" s="20">
        <v>0.69</v>
      </c>
      <c r="R16" s="20">
        <v>0.51</v>
      </c>
      <c r="S16" s="20">
        <f t="shared" si="0"/>
        <v>0.69</v>
      </c>
      <c r="T16" s="43"/>
      <c r="U16" s="32" t="s">
        <v>175</v>
      </c>
    </row>
    <row r="17" spans="1:21" x14ac:dyDescent="0.25">
      <c r="A17" s="7"/>
      <c r="B17" s="19">
        <v>13</v>
      </c>
      <c r="C17" s="19">
        <v>1</v>
      </c>
      <c r="D17" s="19">
        <v>2858</v>
      </c>
      <c r="E17" s="19" t="s">
        <v>59</v>
      </c>
      <c r="F17" s="19" t="s">
        <v>327</v>
      </c>
      <c r="G17" s="19" t="s">
        <v>327</v>
      </c>
      <c r="H17" s="19">
        <v>2858</v>
      </c>
      <c r="I17" s="19" t="s">
        <v>61</v>
      </c>
      <c r="J17" s="7"/>
      <c r="K17" s="6">
        <v>7.16</v>
      </c>
      <c r="L17" s="6"/>
      <c r="M17" s="8">
        <f t="shared" si="1"/>
        <v>7.16</v>
      </c>
      <c r="N17" s="19">
        <v>1</v>
      </c>
      <c r="O17" s="20">
        <v>8.9499999999999993</v>
      </c>
      <c r="P17" s="20">
        <v>6.26</v>
      </c>
      <c r="Q17" s="20">
        <v>8.9499999999999993</v>
      </c>
      <c r="R17" s="20">
        <v>6.26</v>
      </c>
      <c r="S17" s="20">
        <f t="shared" si="0"/>
        <v>8.9499999999999993</v>
      </c>
      <c r="T17" s="43"/>
      <c r="U17" s="32" t="s">
        <v>180</v>
      </c>
    </row>
    <row r="18" spans="1:21" x14ac:dyDescent="0.25">
      <c r="A18" s="7"/>
      <c r="B18" s="19">
        <v>13</v>
      </c>
      <c r="C18" s="19">
        <v>5</v>
      </c>
      <c r="D18" s="19" t="s">
        <v>62</v>
      </c>
      <c r="E18" s="19" t="s">
        <v>63</v>
      </c>
      <c r="F18" s="19" t="s">
        <v>64</v>
      </c>
      <c r="G18" s="19" t="s">
        <v>267</v>
      </c>
      <c r="H18" s="19" t="s">
        <v>346</v>
      </c>
      <c r="I18" s="19" t="s">
        <v>65</v>
      </c>
      <c r="J18" s="7"/>
      <c r="K18" s="6">
        <v>0.1</v>
      </c>
      <c r="L18" s="6"/>
      <c r="M18" s="8">
        <f t="shared" si="1"/>
        <v>0.5</v>
      </c>
      <c r="N18" s="19">
        <v>1</v>
      </c>
      <c r="O18" s="20">
        <v>0.11</v>
      </c>
      <c r="P18" s="20">
        <v>0.05</v>
      </c>
      <c r="Q18" s="20">
        <v>0.11</v>
      </c>
      <c r="R18" s="20">
        <v>0.05</v>
      </c>
      <c r="S18" s="20">
        <f t="shared" si="0"/>
        <v>0.55000000000000004</v>
      </c>
      <c r="T18" s="43"/>
      <c r="U18" s="32" t="s">
        <v>181</v>
      </c>
    </row>
    <row r="19" spans="1:21" x14ac:dyDescent="0.25">
      <c r="A19" s="7"/>
      <c r="B19" s="19">
        <v>14</v>
      </c>
      <c r="C19" s="19">
        <v>1</v>
      </c>
      <c r="D19" s="19" t="s">
        <v>73</v>
      </c>
      <c r="E19" s="19" t="s">
        <v>74</v>
      </c>
      <c r="F19" s="19" t="s">
        <v>75</v>
      </c>
      <c r="G19" s="20" t="s">
        <v>264</v>
      </c>
      <c r="H19" s="19" t="s">
        <v>321</v>
      </c>
      <c r="I19" s="19" t="s">
        <v>76</v>
      </c>
      <c r="J19" s="7"/>
      <c r="K19" s="6">
        <v>17.87</v>
      </c>
      <c r="L19" s="6"/>
      <c r="M19" s="8">
        <f t="shared" si="1"/>
        <v>17.87</v>
      </c>
      <c r="N19" s="19">
        <v>1</v>
      </c>
      <c r="O19" s="20">
        <v>26.96</v>
      </c>
      <c r="P19" s="20">
        <v>26.96</v>
      </c>
      <c r="Q19" s="20">
        <v>26.96</v>
      </c>
      <c r="R19" s="20">
        <v>19.05</v>
      </c>
      <c r="S19" s="20">
        <f t="shared" si="0"/>
        <v>26.96</v>
      </c>
      <c r="T19" s="43" t="s">
        <v>266</v>
      </c>
      <c r="U19" s="27" t="s">
        <v>185</v>
      </c>
    </row>
    <row r="20" spans="1:21" x14ac:dyDescent="0.25">
      <c r="A20" s="7"/>
      <c r="B20" s="19">
        <v>15</v>
      </c>
      <c r="C20" s="19">
        <v>2</v>
      </c>
      <c r="D20" s="19" t="s">
        <v>77</v>
      </c>
      <c r="E20" s="19" t="s">
        <v>78</v>
      </c>
      <c r="F20" s="19" t="s">
        <v>79</v>
      </c>
      <c r="G20" s="20" t="s">
        <v>264</v>
      </c>
      <c r="H20" s="19" t="s">
        <v>344</v>
      </c>
      <c r="I20" s="19" t="s">
        <v>80</v>
      </c>
      <c r="J20" s="7"/>
      <c r="K20" s="6">
        <v>0.54</v>
      </c>
      <c r="L20" s="6"/>
      <c r="M20" s="8">
        <f t="shared" si="1"/>
        <v>1.08</v>
      </c>
      <c r="N20" s="19">
        <v>1</v>
      </c>
      <c r="O20" s="20">
        <v>0.69</v>
      </c>
      <c r="P20" s="20">
        <v>0.5</v>
      </c>
      <c r="Q20" s="20">
        <v>0.69</v>
      </c>
      <c r="R20" s="20">
        <v>0.5</v>
      </c>
      <c r="S20" s="20">
        <f t="shared" si="0"/>
        <v>1.38</v>
      </c>
      <c r="T20" s="43"/>
      <c r="U20" s="32" t="s">
        <v>183</v>
      </c>
    </row>
    <row r="21" spans="1:21" x14ac:dyDescent="0.25">
      <c r="A21" s="7"/>
      <c r="B21" s="19">
        <v>16</v>
      </c>
      <c r="C21" s="19">
        <v>1</v>
      </c>
      <c r="D21" s="19" t="s">
        <v>81</v>
      </c>
      <c r="E21" s="19" t="s">
        <v>82</v>
      </c>
      <c r="F21" s="19" t="s">
        <v>83</v>
      </c>
      <c r="G21" s="20" t="s">
        <v>267</v>
      </c>
      <c r="H21" s="19" t="s">
        <v>326</v>
      </c>
      <c r="I21" s="19" t="s">
        <v>331</v>
      </c>
      <c r="J21" s="7"/>
      <c r="K21" s="6">
        <v>1.02</v>
      </c>
      <c r="L21" s="6"/>
      <c r="M21" s="8">
        <f t="shared" si="1"/>
        <v>1.02</v>
      </c>
      <c r="N21" s="19">
        <v>1</v>
      </c>
      <c r="O21" s="20">
        <v>1.02</v>
      </c>
      <c r="P21" s="20">
        <v>1.02</v>
      </c>
      <c r="Q21" s="20">
        <v>1.02</v>
      </c>
      <c r="R21" s="20">
        <v>1.02</v>
      </c>
      <c r="S21" s="20">
        <f t="shared" si="0"/>
        <v>1.02</v>
      </c>
      <c r="T21" s="43"/>
      <c r="U21" s="32" t="s">
        <v>184</v>
      </c>
    </row>
    <row r="22" spans="1:21" x14ac:dyDescent="0.25">
      <c r="A22" s="7"/>
      <c r="B22" s="19">
        <v>17</v>
      </c>
      <c r="C22" s="19">
        <v>2</v>
      </c>
      <c r="D22" s="19" t="s">
        <v>85</v>
      </c>
      <c r="E22" s="19" t="s">
        <v>63</v>
      </c>
      <c r="F22" s="19" t="s">
        <v>86</v>
      </c>
      <c r="G22" s="20" t="s">
        <v>264</v>
      </c>
      <c r="H22" s="19" t="s">
        <v>347</v>
      </c>
      <c r="I22" s="19" t="s">
        <v>329</v>
      </c>
      <c r="J22" s="7"/>
      <c r="K22" s="6">
        <v>0.76</v>
      </c>
      <c r="L22" s="6"/>
      <c r="M22" s="8">
        <f t="shared" si="1"/>
        <v>1.52</v>
      </c>
      <c r="N22" s="19">
        <v>1</v>
      </c>
      <c r="O22" s="20">
        <v>0.69</v>
      </c>
      <c r="P22" s="20">
        <v>0.35</v>
      </c>
      <c r="Q22" s="20">
        <v>0.69</v>
      </c>
      <c r="R22" s="20">
        <v>0.35</v>
      </c>
      <c r="S22" s="20">
        <f t="shared" si="0"/>
        <v>1.38</v>
      </c>
      <c r="T22" s="43"/>
      <c r="U22" s="32" t="s">
        <v>198</v>
      </c>
    </row>
    <row r="23" spans="1:21" x14ac:dyDescent="0.25">
      <c r="A23" s="7"/>
      <c r="B23" s="19">
        <v>18</v>
      </c>
      <c r="C23" s="19">
        <v>1</v>
      </c>
      <c r="D23" s="19" t="s">
        <v>88</v>
      </c>
      <c r="E23" s="19" t="s">
        <v>63</v>
      </c>
      <c r="F23" s="19" t="s">
        <v>89</v>
      </c>
      <c r="G23" s="20" t="s">
        <v>264</v>
      </c>
      <c r="H23" s="19" t="s">
        <v>348</v>
      </c>
      <c r="I23" s="19" t="s">
        <v>330</v>
      </c>
      <c r="J23" s="7"/>
      <c r="K23" s="6">
        <v>0.8</v>
      </c>
      <c r="L23" s="6"/>
      <c r="M23" s="8">
        <f t="shared" si="1"/>
        <v>0.8</v>
      </c>
      <c r="N23" s="19">
        <v>1</v>
      </c>
      <c r="O23" s="20">
        <v>0.8</v>
      </c>
      <c r="P23" s="20">
        <v>0.8</v>
      </c>
      <c r="Q23" s="20">
        <v>0.8</v>
      </c>
      <c r="R23" s="20">
        <v>0.8</v>
      </c>
      <c r="S23" s="20">
        <f t="shared" si="0"/>
        <v>0.8</v>
      </c>
      <c r="T23" s="43"/>
      <c r="U23" s="32" t="s">
        <v>199</v>
      </c>
    </row>
    <row r="24" spans="1:21" x14ac:dyDescent="0.25">
      <c r="A24" s="7"/>
      <c r="B24" s="19">
        <v>19</v>
      </c>
      <c r="C24" s="19">
        <v>6</v>
      </c>
      <c r="D24" s="19" t="s">
        <v>94</v>
      </c>
      <c r="E24" s="19" t="s">
        <v>95</v>
      </c>
      <c r="F24" s="19" t="s">
        <v>96</v>
      </c>
      <c r="G24" s="19" t="s">
        <v>264</v>
      </c>
      <c r="H24" s="19" t="s">
        <v>349</v>
      </c>
      <c r="I24" s="19" t="s">
        <v>97</v>
      </c>
      <c r="J24" s="7"/>
      <c r="K24" s="6">
        <v>7.0000000000000007E-2</v>
      </c>
      <c r="L24" s="6"/>
      <c r="M24" s="8">
        <f t="shared" si="1"/>
        <v>0.42000000000000004</v>
      </c>
      <c r="N24" s="19">
        <v>56</v>
      </c>
      <c r="O24" s="20">
        <v>5.47</v>
      </c>
      <c r="P24" s="20">
        <v>5.47</v>
      </c>
      <c r="Q24" s="20">
        <v>0.06</v>
      </c>
      <c r="R24" s="20">
        <v>0.06</v>
      </c>
      <c r="S24" s="20">
        <f t="shared" si="0"/>
        <v>0.36</v>
      </c>
      <c r="T24" s="43"/>
      <c r="U24" s="32"/>
    </row>
    <row r="25" spans="1:21" x14ac:dyDescent="0.25">
      <c r="A25" s="7"/>
      <c r="B25" s="19">
        <v>21</v>
      </c>
      <c r="C25" s="19">
        <v>1</v>
      </c>
      <c r="D25" s="19">
        <v>1800</v>
      </c>
      <c r="E25" s="19" t="s">
        <v>102</v>
      </c>
      <c r="F25" s="19" t="s">
        <v>327</v>
      </c>
      <c r="G25" s="19" t="s">
        <v>327</v>
      </c>
      <c r="H25" s="19">
        <v>1800</v>
      </c>
      <c r="I25" s="19" t="s">
        <v>103</v>
      </c>
      <c r="J25" s="7"/>
      <c r="K25" s="6">
        <v>8.9499999999999993</v>
      </c>
      <c r="L25" s="6"/>
      <c r="M25" s="8">
        <f t="shared" si="1"/>
        <v>8.9499999999999993</v>
      </c>
      <c r="N25" s="19">
        <v>1</v>
      </c>
      <c r="O25" s="20">
        <v>9.9499999999999993</v>
      </c>
      <c r="P25" s="20">
        <v>7.95</v>
      </c>
      <c r="Q25" s="20">
        <v>9.9499999999999993</v>
      </c>
      <c r="R25" s="20">
        <v>7.95</v>
      </c>
      <c r="S25" s="20">
        <f t="shared" si="0"/>
        <v>9.9499999999999993</v>
      </c>
      <c r="T25" s="43"/>
      <c r="U25" s="32"/>
    </row>
    <row r="26" spans="1:21" x14ac:dyDescent="0.25">
      <c r="A26" s="7"/>
      <c r="B26" s="19">
        <v>22</v>
      </c>
      <c r="C26" s="19">
        <v>11</v>
      </c>
      <c r="D26" s="19" t="s">
        <v>104</v>
      </c>
      <c r="E26" s="19" t="s">
        <v>105</v>
      </c>
      <c r="F26" s="19" t="s">
        <v>106</v>
      </c>
      <c r="G26" s="19" t="s">
        <v>106</v>
      </c>
      <c r="H26" s="19" t="s">
        <v>104</v>
      </c>
      <c r="I26" s="19" t="s">
        <v>107</v>
      </c>
      <c r="J26" s="7"/>
      <c r="K26" s="6">
        <v>5.5500000000000001E-2</v>
      </c>
      <c r="L26" s="6"/>
      <c r="M26" s="8">
        <f t="shared" si="1"/>
        <v>0.61050000000000004</v>
      </c>
      <c r="N26" s="19">
        <v>1</v>
      </c>
      <c r="O26" s="20">
        <v>5.5500000000000001E-2</v>
      </c>
      <c r="P26" s="20">
        <v>5.5500000000000001E-2</v>
      </c>
      <c r="Q26" s="20">
        <v>5.5500000000000001E-2</v>
      </c>
      <c r="R26" s="20">
        <v>5.5500000000000001E-2</v>
      </c>
      <c r="S26" s="20">
        <f t="shared" si="0"/>
        <v>0.61050000000000004</v>
      </c>
      <c r="T26" s="43"/>
      <c r="U26" s="32"/>
    </row>
    <row r="27" spans="1:21" x14ac:dyDescent="0.25">
      <c r="A27" s="7"/>
      <c r="B27" s="19">
        <v>23</v>
      </c>
      <c r="C27" s="19">
        <v>8</v>
      </c>
      <c r="D27" s="19" t="s">
        <v>108</v>
      </c>
      <c r="E27" s="19" t="s">
        <v>109</v>
      </c>
      <c r="F27" s="19" t="s">
        <v>106</v>
      </c>
      <c r="G27" s="19" t="s">
        <v>106</v>
      </c>
      <c r="H27" s="19" t="s">
        <v>108</v>
      </c>
      <c r="I27" s="19" t="s">
        <v>110</v>
      </c>
      <c r="J27" s="7"/>
      <c r="K27" s="6">
        <v>4.36E-2</v>
      </c>
      <c r="L27" s="6"/>
      <c r="M27" s="8">
        <f t="shared" si="1"/>
        <v>0.3488</v>
      </c>
      <c r="N27" s="19">
        <v>1</v>
      </c>
      <c r="O27" s="20">
        <v>4.36E-2</v>
      </c>
      <c r="P27" s="20">
        <v>4.36E-2</v>
      </c>
      <c r="Q27" s="20">
        <v>4.36E-2</v>
      </c>
      <c r="R27" s="20">
        <v>4.36E-2</v>
      </c>
      <c r="S27" s="20">
        <f t="shared" si="0"/>
        <v>0.3488</v>
      </c>
      <c r="T27" s="43"/>
      <c r="U27" s="32"/>
    </row>
    <row r="28" spans="1:21" x14ac:dyDescent="0.25">
      <c r="A28" s="7"/>
      <c r="B28" s="19">
        <v>24</v>
      </c>
      <c r="C28" s="19">
        <v>4</v>
      </c>
      <c r="D28" s="19" t="s">
        <v>111</v>
      </c>
      <c r="E28" s="19" t="s">
        <v>112</v>
      </c>
      <c r="F28" s="19" t="s">
        <v>106</v>
      </c>
      <c r="G28" s="19" t="s">
        <v>106</v>
      </c>
      <c r="H28" s="19" t="s">
        <v>111</v>
      </c>
      <c r="I28" s="19" t="s">
        <v>113</v>
      </c>
      <c r="J28" s="7"/>
      <c r="K28" s="6">
        <v>2.9</v>
      </c>
      <c r="L28" s="6"/>
      <c r="M28" s="8">
        <f t="shared" si="1"/>
        <v>11.6</v>
      </c>
      <c r="N28" s="19">
        <v>1</v>
      </c>
      <c r="O28" s="20">
        <v>2.9</v>
      </c>
      <c r="P28" s="20">
        <v>2.9</v>
      </c>
      <c r="Q28" s="20">
        <v>2.9</v>
      </c>
      <c r="R28" s="20">
        <v>2.9</v>
      </c>
      <c r="S28" s="20">
        <f t="shared" si="0"/>
        <v>11.6</v>
      </c>
      <c r="T28" s="43"/>
      <c r="U28" s="32"/>
    </row>
    <row r="29" spans="1:21" x14ac:dyDescent="0.25">
      <c r="A29" s="7"/>
      <c r="B29" s="19">
        <v>25</v>
      </c>
      <c r="C29" s="19">
        <v>2</v>
      </c>
      <c r="D29" s="19" t="s">
        <v>114</v>
      </c>
      <c r="E29" s="19" t="s">
        <v>112</v>
      </c>
      <c r="F29" s="19" t="s">
        <v>106</v>
      </c>
      <c r="G29" s="19" t="s">
        <v>106</v>
      </c>
      <c r="H29" s="19" t="s">
        <v>114</v>
      </c>
      <c r="I29" s="19" t="s">
        <v>115</v>
      </c>
      <c r="J29" s="7"/>
      <c r="K29" s="6">
        <v>3.04</v>
      </c>
      <c r="L29" s="6"/>
      <c r="M29" s="8">
        <f t="shared" si="1"/>
        <v>6.08</v>
      </c>
      <c r="N29" s="19">
        <v>1</v>
      </c>
      <c r="O29" s="20">
        <v>3.04</v>
      </c>
      <c r="P29" s="20">
        <v>3.04</v>
      </c>
      <c r="Q29" s="20">
        <v>3.04</v>
      </c>
      <c r="R29" s="20">
        <v>3.04</v>
      </c>
      <c r="S29" s="20">
        <f t="shared" si="0"/>
        <v>6.08</v>
      </c>
      <c r="T29" s="43"/>
      <c r="U29" s="32"/>
    </row>
    <row r="30" spans="1:21" x14ac:dyDescent="0.25">
      <c r="A30" s="7"/>
      <c r="B30" s="19">
        <v>26</v>
      </c>
      <c r="C30" s="19">
        <v>2</v>
      </c>
      <c r="D30" s="19" t="s">
        <v>116</v>
      </c>
      <c r="E30" s="19" t="s">
        <v>112</v>
      </c>
      <c r="F30" s="19" t="s">
        <v>106</v>
      </c>
      <c r="G30" s="19" t="s">
        <v>106</v>
      </c>
      <c r="H30" s="19" t="s">
        <v>116</v>
      </c>
      <c r="I30" s="19" t="s">
        <v>117</v>
      </c>
      <c r="J30" s="7"/>
      <c r="K30" s="6">
        <v>3.17</v>
      </c>
      <c r="L30" s="6"/>
      <c r="M30" s="8">
        <f t="shared" si="1"/>
        <v>6.34</v>
      </c>
      <c r="N30" s="19">
        <v>1</v>
      </c>
      <c r="O30" s="20">
        <v>3.17</v>
      </c>
      <c r="P30" s="20">
        <v>3.17</v>
      </c>
      <c r="Q30" s="20">
        <v>3.17</v>
      </c>
      <c r="R30" s="20">
        <v>3.17</v>
      </c>
      <c r="S30" s="20">
        <f t="shared" si="0"/>
        <v>6.34</v>
      </c>
      <c r="T30" s="43"/>
      <c r="U30" s="32"/>
    </row>
    <row r="31" spans="1:21" x14ac:dyDescent="0.25">
      <c r="A31" s="7"/>
      <c r="B31" s="19">
        <v>27</v>
      </c>
      <c r="C31" s="19">
        <v>5</v>
      </c>
      <c r="D31" s="19" t="s">
        <v>118</v>
      </c>
      <c r="E31" s="19" t="s">
        <v>112</v>
      </c>
      <c r="F31" s="19" t="s">
        <v>106</v>
      </c>
      <c r="G31" s="19" t="s">
        <v>106</v>
      </c>
      <c r="H31" s="19" t="s">
        <v>118</v>
      </c>
      <c r="I31" s="19" t="s">
        <v>119</v>
      </c>
      <c r="J31" s="7"/>
      <c r="K31" s="6">
        <v>3.58</v>
      </c>
      <c r="L31" s="6"/>
      <c r="M31" s="8">
        <f t="shared" si="1"/>
        <v>17.899999999999999</v>
      </c>
      <c r="N31" s="19">
        <v>1</v>
      </c>
      <c r="O31" s="20">
        <v>3.58</v>
      </c>
      <c r="P31" s="20">
        <v>3.58</v>
      </c>
      <c r="Q31" s="20">
        <v>3.58</v>
      </c>
      <c r="R31" s="20">
        <v>3.58</v>
      </c>
      <c r="S31" s="20">
        <f t="shared" si="0"/>
        <v>17.899999999999999</v>
      </c>
      <c r="T31" s="43"/>
      <c r="U31" s="32"/>
    </row>
    <row r="32" spans="1:21" x14ac:dyDescent="0.25">
      <c r="A32" s="7"/>
      <c r="B32" s="19">
        <v>28</v>
      </c>
      <c r="C32" s="19">
        <v>2</v>
      </c>
      <c r="D32" s="19" t="s">
        <v>120</v>
      </c>
      <c r="E32" s="19" t="s">
        <v>121</v>
      </c>
      <c r="F32" s="19" t="s">
        <v>106</v>
      </c>
      <c r="G32" s="19" t="s">
        <v>106</v>
      </c>
      <c r="H32" s="19" t="s">
        <v>120</v>
      </c>
      <c r="I32" s="19" t="s">
        <v>122</v>
      </c>
      <c r="J32" s="7"/>
      <c r="K32" s="6">
        <v>2.7099999999999999E-2</v>
      </c>
      <c r="L32" s="6"/>
      <c r="M32" s="8">
        <f t="shared" si="1"/>
        <v>5.4199999999999998E-2</v>
      </c>
      <c r="N32" s="19">
        <v>1</v>
      </c>
      <c r="O32" s="20">
        <v>2.7099999999999999E-2</v>
      </c>
      <c r="P32" s="20">
        <v>2.7099999999999999E-2</v>
      </c>
      <c r="Q32" s="20">
        <v>2.7099999999999999E-2</v>
      </c>
      <c r="R32" s="20">
        <v>2.7099999999999999E-2</v>
      </c>
      <c r="S32" s="20">
        <f t="shared" si="0"/>
        <v>5.4199999999999998E-2</v>
      </c>
      <c r="T32" s="43"/>
      <c r="U32" s="32"/>
    </row>
    <row r="33" spans="1:21" x14ac:dyDescent="0.25">
      <c r="A33" s="7"/>
      <c r="B33" s="19">
        <v>29</v>
      </c>
      <c r="C33" s="19">
        <v>3</v>
      </c>
      <c r="D33" s="19" t="s">
        <v>123</v>
      </c>
      <c r="E33" s="19" t="s">
        <v>109</v>
      </c>
      <c r="F33" s="19" t="s">
        <v>106</v>
      </c>
      <c r="G33" s="19" t="s">
        <v>106</v>
      </c>
      <c r="H33" s="19" t="s">
        <v>123</v>
      </c>
      <c r="I33" s="19" t="s">
        <v>124</v>
      </c>
      <c r="J33" s="7"/>
      <c r="K33" s="6">
        <v>4.48E-2</v>
      </c>
      <c r="L33" s="6"/>
      <c r="M33" s="8">
        <f t="shared" si="1"/>
        <v>0.13439999999999999</v>
      </c>
      <c r="N33" s="19">
        <v>1</v>
      </c>
      <c r="O33" s="20">
        <v>4.48E-2</v>
      </c>
      <c r="P33" s="20">
        <v>4.48E-2</v>
      </c>
      <c r="Q33" s="20">
        <v>4.48E-2</v>
      </c>
      <c r="R33" s="20">
        <v>4.48E-2</v>
      </c>
      <c r="S33" s="20">
        <f t="shared" si="0"/>
        <v>0.13439999999999999</v>
      </c>
      <c r="T33" s="43"/>
      <c r="U33" s="32"/>
    </row>
    <row r="34" spans="1:21" x14ac:dyDescent="0.25">
      <c r="A34" s="7"/>
      <c r="B34" s="19">
        <v>30</v>
      </c>
      <c r="C34" s="19">
        <v>1</v>
      </c>
      <c r="D34" s="19" t="s">
        <v>157</v>
      </c>
      <c r="E34" s="19" t="s">
        <v>200</v>
      </c>
      <c r="F34" s="19" t="s">
        <v>158</v>
      </c>
      <c r="G34" s="19" t="s">
        <v>336</v>
      </c>
      <c r="H34" s="19" t="s">
        <v>157</v>
      </c>
      <c r="I34" s="19" t="s">
        <v>350</v>
      </c>
      <c r="J34" s="7"/>
      <c r="K34" s="6">
        <v>2.99</v>
      </c>
      <c r="L34" s="6"/>
      <c r="M34" s="8">
        <f t="shared" si="1"/>
        <v>2.99</v>
      </c>
      <c r="N34" s="19">
        <v>10</v>
      </c>
      <c r="O34" s="20">
        <v>20.12</v>
      </c>
      <c r="P34" s="20">
        <v>20.12</v>
      </c>
      <c r="Q34" s="20">
        <v>0.2</v>
      </c>
      <c r="R34" s="20">
        <v>0.2</v>
      </c>
      <c r="S34" s="20">
        <f t="shared" si="0"/>
        <v>0.2</v>
      </c>
      <c r="T34" s="43"/>
      <c r="U34" s="32"/>
    </row>
    <row r="35" spans="1:21" s="18" customFormat="1" ht="30" x14ac:dyDescent="0.25">
      <c r="A35" s="25"/>
      <c r="B35" s="19">
        <v>31</v>
      </c>
      <c r="C35" s="19">
        <v>1</v>
      </c>
      <c r="D35" s="19" t="s">
        <v>24</v>
      </c>
      <c r="E35" s="23" t="s">
        <v>170</v>
      </c>
      <c r="F35" s="19" t="s">
        <v>171</v>
      </c>
      <c r="G35" s="70" t="s">
        <v>143</v>
      </c>
      <c r="H35" s="19"/>
      <c r="I35" s="69" t="s">
        <v>201</v>
      </c>
      <c r="J35" s="25"/>
      <c r="K35" s="20">
        <v>92.94</v>
      </c>
      <c r="L35" s="20"/>
      <c r="M35" s="21">
        <f t="shared" si="1"/>
        <v>92.94</v>
      </c>
      <c r="N35" s="19">
        <v>1</v>
      </c>
      <c r="O35" s="20">
        <v>94.8</v>
      </c>
      <c r="P35" s="20">
        <v>94.8</v>
      </c>
      <c r="Q35" s="20">
        <v>94.8</v>
      </c>
      <c r="R35" s="20">
        <v>94.8</v>
      </c>
      <c r="S35" s="20"/>
      <c r="T35" s="43" t="s">
        <v>268</v>
      </c>
      <c r="U35" s="69"/>
    </row>
    <row r="36" spans="1:21" s="18" customFormat="1" ht="45" x14ac:dyDescent="0.25">
      <c r="A36" s="25"/>
      <c r="B36" s="19">
        <v>32</v>
      </c>
      <c r="C36" s="19">
        <v>1</v>
      </c>
      <c r="D36" s="19" t="s">
        <v>20</v>
      </c>
      <c r="E36" s="23" t="s">
        <v>172</v>
      </c>
      <c r="F36" s="19" t="s">
        <v>171</v>
      </c>
      <c r="G36" s="20" t="s">
        <v>143</v>
      </c>
      <c r="H36" s="19"/>
      <c r="I36" s="51" t="s">
        <v>312</v>
      </c>
      <c r="J36" s="25"/>
      <c r="K36" s="20">
        <v>29.4</v>
      </c>
      <c r="L36" s="20"/>
      <c r="M36" s="37">
        <f t="shared" ref="M36:M44" si="2">K36*C36</f>
        <v>29.4</v>
      </c>
      <c r="N36" s="26">
        <v>1</v>
      </c>
      <c r="O36" s="20">
        <v>29.4</v>
      </c>
      <c r="P36" s="20">
        <v>29.4</v>
      </c>
      <c r="Q36" s="20">
        <v>29.4</v>
      </c>
      <c r="R36" s="20">
        <v>29.4</v>
      </c>
      <c r="S36" s="20"/>
      <c r="T36" s="43"/>
      <c r="U36" s="63"/>
    </row>
    <row r="37" spans="1:21" x14ac:dyDescent="0.25">
      <c r="A37" s="7"/>
      <c r="B37" s="19">
        <v>33</v>
      </c>
      <c r="C37" s="19">
        <v>1</v>
      </c>
      <c r="D37" s="19" t="s">
        <v>186</v>
      </c>
      <c r="E37" s="19" t="s">
        <v>136</v>
      </c>
      <c r="F37" s="19" t="s">
        <v>159</v>
      </c>
      <c r="G37" s="20" t="s">
        <v>351</v>
      </c>
      <c r="H37" s="19" t="s">
        <v>186</v>
      </c>
      <c r="I37" s="19" t="s">
        <v>352</v>
      </c>
      <c r="J37" s="7"/>
      <c r="K37" s="6">
        <v>0.8</v>
      </c>
      <c r="L37" s="6"/>
      <c r="M37" s="8">
        <f t="shared" si="2"/>
        <v>0.8</v>
      </c>
      <c r="N37" s="19">
        <v>50</v>
      </c>
      <c r="O37" s="20">
        <v>21.42</v>
      </c>
      <c r="P37" s="20">
        <v>21.42</v>
      </c>
      <c r="Q37" s="20">
        <v>0.22</v>
      </c>
      <c r="R37" s="20">
        <v>0.22</v>
      </c>
      <c r="S37" s="20">
        <f t="shared" ref="S37:S43" si="3">Q37*$C37</f>
        <v>0.22</v>
      </c>
      <c r="T37" s="43"/>
      <c r="U37" s="32"/>
    </row>
    <row r="38" spans="1:21" x14ac:dyDescent="0.25">
      <c r="A38" s="7"/>
      <c r="B38" s="19">
        <v>34</v>
      </c>
      <c r="C38" s="19">
        <v>1</v>
      </c>
      <c r="D38" s="19" t="s">
        <v>160</v>
      </c>
      <c r="E38" s="27" t="s">
        <v>167</v>
      </c>
      <c r="F38" s="19" t="s">
        <v>18</v>
      </c>
      <c r="G38" s="20" t="s">
        <v>264</v>
      </c>
      <c r="H38" s="19" t="s">
        <v>353</v>
      </c>
      <c r="I38" s="19" t="s">
        <v>161</v>
      </c>
      <c r="J38" s="7"/>
      <c r="K38" s="6">
        <v>29.3</v>
      </c>
      <c r="L38" s="6"/>
      <c r="M38" s="8">
        <f t="shared" si="2"/>
        <v>29.3</v>
      </c>
      <c r="N38" s="19">
        <v>1</v>
      </c>
      <c r="O38" s="20">
        <v>30.69</v>
      </c>
      <c r="P38" s="20">
        <v>20.93</v>
      </c>
      <c r="Q38" s="20">
        <v>30.69</v>
      </c>
      <c r="R38" s="20">
        <v>20.93</v>
      </c>
      <c r="S38" s="20">
        <f t="shared" si="3"/>
        <v>30.69</v>
      </c>
      <c r="T38" s="43"/>
      <c r="U38" s="32"/>
    </row>
    <row r="39" spans="1:21" s="18" customFormat="1" ht="15" customHeight="1" x14ac:dyDescent="0.25">
      <c r="A39" s="29" t="s">
        <v>209</v>
      </c>
      <c r="B39" s="19">
        <v>35</v>
      </c>
      <c r="C39" s="19">
        <v>1</v>
      </c>
      <c r="D39" s="19" t="s">
        <v>168</v>
      </c>
      <c r="E39" s="19" t="s">
        <v>146</v>
      </c>
      <c r="F39" s="19" t="s">
        <v>355</v>
      </c>
      <c r="G39" s="19" t="s">
        <v>264</v>
      </c>
      <c r="H39" s="19" t="s">
        <v>354</v>
      </c>
      <c r="I39" s="51" t="s">
        <v>148</v>
      </c>
      <c r="J39" s="25"/>
      <c r="K39" s="20">
        <v>63</v>
      </c>
      <c r="L39" s="20"/>
      <c r="M39" s="36">
        <f t="shared" si="2"/>
        <v>63</v>
      </c>
      <c r="N39" s="19">
        <v>1</v>
      </c>
      <c r="O39" s="20">
        <v>63</v>
      </c>
      <c r="P39" s="20">
        <v>61</v>
      </c>
      <c r="Q39" s="20">
        <v>63</v>
      </c>
      <c r="R39" s="20">
        <v>61</v>
      </c>
      <c r="S39" s="20">
        <f t="shared" si="3"/>
        <v>63</v>
      </c>
      <c r="T39" s="43"/>
      <c r="U39" s="63"/>
    </row>
    <row r="40" spans="1:21" ht="30" x14ac:dyDescent="0.25">
      <c r="A40" s="7"/>
      <c r="B40" s="19">
        <v>36</v>
      </c>
      <c r="C40" s="19">
        <v>1</v>
      </c>
      <c r="D40" s="19" t="s">
        <v>192</v>
      </c>
      <c r="E40" s="19" t="s">
        <v>150</v>
      </c>
      <c r="F40" s="19" t="s">
        <v>190</v>
      </c>
      <c r="G40" s="19" t="s">
        <v>356</v>
      </c>
      <c r="H40" s="19">
        <v>70115986</v>
      </c>
      <c r="I40" s="51" t="s">
        <v>193</v>
      </c>
      <c r="J40" s="7"/>
      <c r="K40" s="6">
        <v>3.37</v>
      </c>
      <c r="L40" s="6"/>
      <c r="M40" s="8">
        <f t="shared" si="2"/>
        <v>3.37</v>
      </c>
      <c r="N40" s="19">
        <v>1</v>
      </c>
      <c r="O40" s="20">
        <v>3.5</v>
      </c>
      <c r="P40" s="20">
        <v>2.87</v>
      </c>
      <c r="Q40" s="20">
        <v>3.5</v>
      </c>
      <c r="R40" s="20">
        <v>2.87</v>
      </c>
      <c r="S40" s="20">
        <f t="shared" si="3"/>
        <v>3.5</v>
      </c>
      <c r="T40" s="43"/>
      <c r="U40" s="66"/>
    </row>
    <row r="41" spans="1:21" s="18" customFormat="1" ht="31.35" customHeight="1" x14ac:dyDescent="0.25">
      <c r="A41" s="29" t="s">
        <v>211</v>
      </c>
      <c r="B41" s="19">
        <v>37</v>
      </c>
      <c r="C41" s="19">
        <v>1</v>
      </c>
      <c r="D41" s="19" t="s">
        <v>188</v>
      </c>
      <c r="E41" s="19" t="s">
        <v>191</v>
      </c>
      <c r="F41" s="19" t="s">
        <v>190</v>
      </c>
      <c r="G41" s="19" t="s">
        <v>294</v>
      </c>
      <c r="H41" s="19" t="s">
        <v>295</v>
      </c>
      <c r="I41" s="51" t="s">
        <v>189</v>
      </c>
      <c r="J41" s="25"/>
      <c r="K41" s="20">
        <v>1.2</v>
      </c>
      <c r="L41" s="20"/>
      <c r="M41" s="21">
        <f t="shared" si="2"/>
        <v>1.2</v>
      </c>
      <c r="N41" s="19">
        <v>1</v>
      </c>
      <c r="O41" s="20">
        <v>1.2</v>
      </c>
      <c r="P41" s="20">
        <v>1.2</v>
      </c>
      <c r="Q41" s="20">
        <v>1.2</v>
      </c>
      <c r="R41" s="20">
        <v>1.2</v>
      </c>
      <c r="S41" s="20">
        <f t="shared" si="3"/>
        <v>1.2</v>
      </c>
      <c r="T41" s="43"/>
      <c r="U41" s="67"/>
    </row>
    <row r="42" spans="1:21" s="18" customFormat="1" ht="45" x14ac:dyDescent="0.25">
      <c r="A42" s="29" t="s">
        <v>212</v>
      </c>
      <c r="B42" s="19">
        <v>39</v>
      </c>
      <c r="C42" s="19">
        <v>1</v>
      </c>
      <c r="D42" s="19" t="s">
        <v>203</v>
      </c>
      <c r="E42" s="27" t="s">
        <v>204</v>
      </c>
      <c r="F42" s="19" t="s">
        <v>41</v>
      </c>
      <c r="G42" s="19" t="s">
        <v>264</v>
      </c>
      <c r="H42" s="19" t="s">
        <v>357</v>
      </c>
      <c r="I42" s="51" t="s">
        <v>202</v>
      </c>
      <c r="J42" s="25"/>
      <c r="K42" s="6">
        <v>10.050000000000001</v>
      </c>
      <c r="L42" s="20"/>
      <c r="M42" s="8">
        <f t="shared" si="2"/>
        <v>10.050000000000001</v>
      </c>
      <c r="N42" s="19">
        <v>1</v>
      </c>
      <c r="O42" s="20">
        <v>10.050000000000001</v>
      </c>
      <c r="P42" s="20">
        <v>7.94</v>
      </c>
      <c r="Q42" s="20">
        <v>10.050000000000001</v>
      </c>
      <c r="R42" s="20">
        <v>7.94</v>
      </c>
      <c r="S42" s="20">
        <f t="shared" si="3"/>
        <v>10.050000000000001</v>
      </c>
      <c r="T42" s="43"/>
      <c r="U42" s="63"/>
    </row>
    <row r="43" spans="1:21" s="18" customFormat="1" ht="30" x14ac:dyDescent="0.25">
      <c r="A43" s="29" t="s">
        <v>213</v>
      </c>
      <c r="B43" s="19">
        <v>40</v>
      </c>
      <c r="C43" s="19">
        <v>1</v>
      </c>
      <c r="D43" s="19" t="s">
        <v>205</v>
      </c>
      <c r="E43" s="25" t="s">
        <v>206</v>
      </c>
      <c r="F43" s="19" t="s">
        <v>41</v>
      </c>
      <c r="G43" s="19" t="s">
        <v>264</v>
      </c>
      <c r="H43" s="19" t="s">
        <v>358</v>
      </c>
      <c r="I43" s="51" t="s">
        <v>359</v>
      </c>
      <c r="J43" s="25"/>
      <c r="K43" s="6">
        <v>5</v>
      </c>
      <c r="L43" s="20"/>
      <c r="M43" s="8">
        <f t="shared" si="2"/>
        <v>5</v>
      </c>
      <c r="N43" s="19">
        <v>1</v>
      </c>
      <c r="O43" s="20">
        <v>5.0599999999999996</v>
      </c>
      <c r="P43" s="20">
        <v>4</v>
      </c>
      <c r="Q43" s="20">
        <v>5</v>
      </c>
      <c r="R43" s="20">
        <v>4</v>
      </c>
      <c r="S43" s="20">
        <f t="shared" si="3"/>
        <v>5</v>
      </c>
      <c r="T43" s="43"/>
      <c r="U43" s="63"/>
    </row>
    <row r="44" spans="1:21" s="18" customFormat="1" ht="30" x14ac:dyDescent="0.25">
      <c r="A44" s="49" t="s">
        <v>210</v>
      </c>
      <c r="B44" s="19">
        <v>41</v>
      </c>
      <c r="C44" s="19">
        <v>1</v>
      </c>
      <c r="D44" s="19"/>
      <c r="E44" s="25" t="s">
        <v>169</v>
      </c>
      <c r="F44" s="19"/>
      <c r="G44" s="20" t="s">
        <v>143</v>
      </c>
      <c r="H44" s="19"/>
      <c r="I44" s="72" t="s">
        <v>272</v>
      </c>
      <c r="J44" s="25"/>
      <c r="K44" s="20">
        <v>153.03</v>
      </c>
      <c r="L44" s="20"/>
      <c r="M44" s="21">
        <f t="shared" si="2"/>
        <v>153.03</v>
      </c>
      <c r="N44" s="19">
        <v>1</v>
      </c>
      <c r="O44" s="20">
        <v>78.650000000000006</v>
      </c>
      <c r="P44" s="20">
        <v>57.65</v>
      </c>
      <c r="Q44" s="20">
        <v>78.650000000000006</v>
      </c>
      <c r="R44" s="20">
        <v>57.65</v>
      </c>
      <c r="S44" s="20"/>
      <c r="T44" s="43" t="s">
        <v>271</v>
      </c>
      <c r="U44" s="69" t="s">
        <v>215</v>
      </c>
    </row>
    <row r="45" spans="1:21" x14ac:dyDescent="0.25">
      <c r="A45" s="30" t="s">
        <v>219</v>
      </c>
      <c r="B45" s="19">
        <v>42</v>
      </c>
      <c r="C45" s="19">
        <v>1</v>
      </c>
      <c r="D45" s="19" t="s">
        <v>335</v>
      </c>
      <c r="E45" s="25" t="s">
        <v>220</v>
      </c>
      <c r="F45" s="19" t="s">
        <v>79</v>
      </c>
      <c r="G45" s="19" t="s">
        <v>264</v>
      </c>
      <c r="H45" s="19" t="s">
        <v>291</v>
      </c>
      <c r="I45" s="1" t="s">
        <v>216</v>
      </c>
      <c r="J45" s="7"/>
      <c r="K45" s="6"/>
      <c r="L45" s="6"/>
      <c r="M45" s="8">
        <v>7.27</v>
      </c>
      <c r="N45" s="19">
        <v>10</v>
      </c>
      <c r="O45" s="20">
        <v>0.83</v>
      </c>
      <c r="P45" s="20">
        <v>62.72</v>
      </c>
      <c r="Q45" s="20">
        <v>0.83</v>
      </c>
      <c r="R45" s="20">
        <v>0.63</v>
      </c>
      <c r="S45" s="20">
        <f t="shared" ref="S45:S62" si="4">Q45*$C45</f>
        <v>0.83</v>
      </c>
      <c r="T45" s="43"/>
      <c r="U45" s="32" t="s">
        <v>216</v>
      </c>
    </row>
    <row r="46" spans="1:21" x14ac:dyDescent="0.25">
      <c r="A46" s="31" t="s">
        <v>222</v>
      </c>
      <c r="B46" s="19">
        <v>43</v>
      </c>
      <c r="C46" s="19">
        <v>1</v>
      </c>
      <c r="D46" s="19" t="s">
        <v>287</v>
      </c>
      <c r="E46" s="25" t="s">
        <v>221</v>
      </c>
      <c r="F46" s="19" t="s">
        <v>79</v>
      </c>
      <c r="G46" s="19" t="s">
        <v>264</v>
      </c>
      <c r="H46" s="19" t="s">
        <v>288</v>
      </c>
      <c r="I46" s="1" t="s">
        <v>217</v>
      </c>
      <c r="J46" s="7"/>
      <c r="K46" s="6"/>
      <c r="L46" s="6"/>
      <c r="M46" s="8">
        <v>1.88</v>
      </c>
      <c r="N46" s="19">
        <v>10</v>
      </c>
      <c r="O46" s="20">
        <v>0.2</v>
      </c>
      <c r="P46" s="20">
        <v>13.05</v>
      </c>
      <c r="Q46" s="20">
        <v>0.2</v>
      </c>
      <c r="R46" s="20">
        <v>0.13</v>
      </c>
      <c r="S46" s="20">
        <f t="shared" si="4"/>
        <v>0.2</v>
      </c>
      <c r="T46" s="43"/>
      <c r="U46" s="32" t="s">
        <v>217</v>
      </c>
    </row>
    <row r="47" spans="1:21" x14ac:dyDescent="0.25">
      <c r="A47" s="31" t="s">
        <v>223</v>
      </c>
      <c r="B47" s="19">
        <v>44</v>
      </c>
      <c r="C47" s="19">
        <v>1</v>
      </c>
      <c r="D47" s="19" t="s">
        <v>292</v>
      </c>
      <c r="E47" s="25" t="s">
        <v>221</v>
      </c>
      <c r="F47" s="19" t="s">
        <v>79</v>
      </c>
      <c r="G47" s="19" t="s">
        <v>264</v>
      </c>
      <c r="H47" s="19" t="s">
        <v>290</v>
      </c>
      <c r="I47" s="19" t="s">
        <v>293</v>
      </c>
      <c r="J47" s="7"/>
      <c r="K47" s="6"/>
      <c r="L47" s="6"/>
      <c r="M47" s="8">
        <v>1.68</v>
      </c>
      <c r="N47" s="19">
        <v>10</v>
      </c>
      <c r="O47" s="20">
        <v>0.18</v>
      </c>
      <c r="P47" s="20">
        <v>10.38</v>
      </c>
      <c r="Q47" s="20">
        <v>0.18</v>
      </c>
      <c r="R47" s="20">
        <v>0.1</v>
      </c>
      <c r="S47" s="20">
        <f t="shared" si="4"/>
        <v>0.18</v>
      </c>
      <c r="T47" s="43"/>
      <c r="U47" s="32" t="s">
        <v>218</v>
      </c>
    </row>
    <row r="48" spans="1:21" x14ac:dyDescent="0.25">
      <c r="A48" s="30" t="s">
        <v>224</v>
      </c>
      <c r="B48" s="19">
        <v>45</v>
      </c>
      <c r="C48" s="19">
        <v>1</v>
      </c>
      <c r="D48" s="44" t="s">
        <v>225</v>
      </c>
      <c r="E48" s="25" t="s">
        <v>226</v>
      </c>
      <c r="F48" s="44" t="s">
        <v>227</v>
      </c>
      <c r="G48" s="71" t="s">
        <v>336</v>
      </c>
      <c r="H48" s="44" t="s">
        <v>225</v>
      </c>
      <c r="I48" s="19" t="s">
        <v>337</v>
      </c>
      <c r="J48" s="7"/>
      <c r="K48" s="6"/>
      <c r="L48" s="6"/>
      <c r="M48" s="8">
        <v>8.99</v>
      </c>
      <c r="N48" s="19">
        <v>1</v>
      </c>
      <c r="O48" s="20">
        <v>2.62</v>
      </c>
      <c r="P48" s="20">
        <v>2.6</v>
      </c>
      <c r="Q48" s="20">
        <v>2.62</v>
      </c>
      <c r="R48" s="20">
        <v>2.62</v>
      </c>
      <c r="S48" s="20">
        <f t="shared" si="4"/>
        <v>2.62</v>
      </c>
      <c r="T48" s="43"/>
      <c r="U48" s="32"/>
    </row>
    <row r="49" spans="1:21" ht="30" x14ac:dyDescent="0.25">
      <c r="A49" s="31" t="s">
        <v>228</v>
      </c>
      <c r="B49" s="19">
        <v>46</v>
      </c>
      <c r="C49" s="19">
        <v>1</v>
      </c>
      <c r="D49" s="19" t="s">
        <v>230</v>
      </c>
      <c r="E49" s="25" t="s">
        <v>234</v>
      </c>
      <c r="F49" s="19" t="s">
        <v>236</v>
      </c>
      <c r="G49" s="19" t="s">
        <v>313</v>
      </c>
      <c r="H49" s="19" t="s">
        <v>314</v>
      </c>
      <c r="I49" s="51" t="s">
        <v>229</v>
      </c>
      <c r="J49" s="7"/>
      <c r="K49" s="6"/>
      <c r="L49" s="6"/>
      <c r="M49" s="8">
        <v>26.25</v>
      </c>
      <c r="N49" s="19">
        <v>100</v>
      </c>
      <c r="O49" s="20">
        <v>22.34</v>
      </c>
      <c r="P49" s="20">
        <v>22.34</v>
      </c>
      <c r="Q49" s="20">
        <f>O49/N49</f>
        <v>0.22339999999999999</v>
      </c>
      <c r="R49" s="20">
        <f>P49/N49</f>
        <v>0.22339999999999999</v>
      </c>
      <c r="S49" s="20">
        <f t="shared" si="4"/>
        <v>0.22339999999999999</v>
      </c>
      <c r="T49" s="43"/>
      <c r="U49" s="32" t="s">
        <v>235</v>
      </c>
    </row>
    <row r="50" spans="1:21" x14ac:dyDescent="0.25">
      <c r="A50" s="31" t="s">
        <v>238</v>
      </c>
      <c r="B50" s="19">
        <v>47</v>
      </c>
      <c r="C50" s="19">
        <v>1</v>
      </c>
      <c r="D50" s="48" t="s">
        <v>316</v>
      </c>
      <c r="E50" s="25" t="s">
        <v>239</v>
      </c>
      <c r="F50" s="19" t="s">
        <v>237</v>
      </c>
      <c r="G50" s="19" t="s">
        <v>264</v>
      </c>
      <c r="H50" s="19" t="s">
        <v>317</v>
      </c>
      <c r="I50" s="51" t="s">
        <v>239</v>
      </c>
      <c r="J50" s="7"/>
      <c r="K50" s="6"/>
      <c r="L50" s="6"/>
      <c r="M50" s="8">
        <v>4.22</v>
      </c>
      <c r="N50" s="19">
        <v>100</v>
      </c>
      <c r="O50" s="20">
        <v>4.22</v>
      </c>
      <c r="P50" s="20">
        <v>4.22</v>
      </c>
      <c r="Q50" s="20">
        <v>4.2000000000000003E-2</v>
      </c>
      <c r="R50" s="20">
        <v>0.04</v>
      </c>
      <c r="S50" s="20">
        <f t="shared" si="4"/>
        <v>4.2000000000000003E-2</v>
      </c>
      <c r="T50" s="43"/>
      <c r="U50" s="32"/>
    </row>
    <row r="51" spans="1:21" x14ac:dyDescent="0.25">
      <c r="A51" s="31" t="s">
        <v>241</v>
      </c>
      <c r="B51" s="19">
        <v>48</v>
      </c>
      <c r="C51" s="19">
        <v>1</v>
      </c>
      <c r="D51" s="48" t="s">
        <v>318</v>
      </c>
      <c r="E51" s="46" t="s">
        <v>240</v>
      </c>
      <c r="F51" s="19" t="s">
        <v>237</v>
      </c>
      <c r="G51" s="19" t="s">
        <v>264</v>
      </c>
      <c r="H51" s="19" t="s">
        <v>334</v>
      </c>
      <c r="I51" s="52" t="s">
        <v>244</v>
      </c>
      <c r="J51" s="7"/>
      <c r="K51" s="6"/>
      <c r="L51" s="6"/>
      <c r="M51" s="8">
        <v>6.85</v>
      </c>
      <c r="N51" s="19">
        <v>100</v>
      </c>
      <c r="O51" s="20">
        <v>4.62</v>
      </c>
      <c r="P51" s="20">
        <v>4.62</v>
      </c>
      <c r="Q51" s="20">
        <v>0.05</v>
      </c>
      <c r="R51" s="20">
        <v>0.05</v>
      </c>
      <c r="S51" s="20">
        <f t="shared" si="4"/>
        <v>0.05</v>
      </c>
      <c r="T51" s="43"/>
      <c r="U51" s="32"/>
    </row>
    <row r="52" spans="1:21" x14ac:dyDescent="0.25">
      <c r="A52" s="31" t="s">
        <v>233</v>
      </c>
      <c r="B52" s="19">
        <v>49</v>
      </c>
      <c r="C52" s="19">
        <v>8</v>
      </c>
      <c r="D52" s="48" t="s">
        <v>281</v>
      </c>
      <c r="E52" s="34" t="s">
        <v>242</v>
      </c>
      <c r="F52" s="19" t="s">
        <v>232</v>
      </c>
      <c r="G52" s="19" t="s">
        <v>264</v>
      </c>
      <c r="H52" s="19" t="s">
        <v>280</v>
      </c>
      <c r="I52" s="53" t="s">
        <v>243</v>
      </c>
      <c r="J52" s="7"/>
      <c r="K52" s="6"/>
      <c r="L52" s="6"/>
      <c r="M52" s="8">
        <v>14.63</v>
      </c>
      <c r="N52" s="19">
        <v>50</v>
      </c>
      <c r="O52" s="20">
        <v>0.48</v>
      </c>
      <c r="P52" s="20">
        <v>27.4</v>
      </c>
      <c r="Q52" s="20">
        <v>0.48</v>
      </c>
      <c r="R52" s="20">
        <v>0.28000000000000003</v>
      </c>
      <c r="S52" s="20">
        <f t="shared" si="4"/>
        <v>3.84</v>
      </c>
      <c r="T52" s="43"/>
      <c r="U52" s="32" t="s">
        <v>231</v>
      </c>
    </row>
    <row r="53" spans="1:21" x14ac:dyDescent="0.25">
      <c r="A53" s="30" t="s">
        <v>245</v>
      </c>
      <c r="B53" s="19">
        <v>50</v>
      </c>
      <c r="C53" s="19">
        <v>4</v>
      </c>
      <c r="D53" s="48" t="s">
        <v>315</v>
      </c>
      <c r="E53" s="47" t="s">
        <v>242</v>
      </c>
      <c r="F53" s="19" t="s">
        <v>232</v>
      </c>
      <c r="G53" s="19" t="s">
        <v>264</v>
      </c>
      <c r="H53" s="19" t="s">
        <v>297</v>
      </c>
      <c r="I53" s="54" t="s">
        <v>243</v>
      </c>
      <c r="J53" s="7"/>
      <c r="K53" s="6"/>
      <c r="L53" s="6"/>
      <c r="M53" s="8">
        <v>22.84</v>
      </c>
      <c r="N53" s="19">
        <v>50</v>
      </c>
      <c r="O53" s="20">
        <v>0.74</v>
      </c>
      <c r="P53" s="20">
        <v>42.2</v>
      </c>
      <c r="Q53" s="20">
        <v>0.74</v>
      </c>
      <c r="R53" s="20">
        <v>0.42</v>
      </c>
      <c r="S53" s="20">
        <f t="shared" si="4"/>
        <v>2.96</v>
      </c>
      <c r="T53" s="43"/>
      <c r="U53" s="32"/>
    </row>
    <row r="54" spans="1:21" ht="30" x14ac:dyDescent="0.25">
      <c r="A54" s="31" t="s">
        <v>246</v>
      </c>
      <c r="B54" s="19">
        <v>51</v>
      </c>
      <c r="C54" s="19">
        <v>1</v>
      </c>
      <c r="D54" s="48" t="s">
        <v>319</v>
      </c>
      <c r="E54" s="33" t="s">
        <v>249</v>
      </c>
      <c r="F54" s="19" t="s">
        <v>248</v>
      </c>
      <c r="G54" s="19" t="s">
        <v>264</v>
      </c>
      <c r="H54" s="19" t="s">
        <v>320</v>
      </c>
      <c r="I54" s="55" t="s">
        <v>247</v>
      </c>
      <c r="J54" s="7"/>
      <c r="K54" s="6"/>
      <c r="L54" s="6"/>
      <c r="M54" s="8">
        <v>15.71</v>
      </c>
      <c r="N54" s="19">
        <v>1</v>
      </c>
      <c r="O54" s="20">
        <v>15.71</v>
      </c>
      <c r="P54" s="20">
        <v>12.73</v>
      </c>
      <c r="Q54" s="20">
        <v>15.71</v>
      </c>
      <c r="R54" s="20">
        <v>12.73</v>
      </c>
      <c r="S54" s="20">
        <f t="shared" si="4"/>
        <v>15.71</v>
      </c>
      <c r="T54" s="43"/>
      <c r="U54" s="32" t="s">
        <v>338</v>
      </c>
    </row>
    <row r="55" spans="1:21" x14ac:dyDescent="0.25">
      <c r="A55" s="31" t="s">
        <v>250</v>
      </c>
      <c r="B55" s="19">
        <v>52</v>
      </c>
      <c r="C55" s="19">
        <v>1</v>
      </c>
      <c r="D55" s="48" t="s">
        <v>285</v>
      </c>
      <c r="E55" s="25" t="s">
        <v>252</v>
      </c>
      <c r="F55" s="19" t="s">
        <v>251</v>
      </c>
      <c r="G55" s="19" t="s">
        <v>264</v>
      </c>
      <c r="H55" s="19" t="s">
        <v>286</v>
      </c>
      <c r="I55" s="19" t="s">
        <v>253</v>
      </c>
      <c r="J55" s="7"/>
      <c r="K55" s="6"/>
      <c r="L55" s="6"/>
      <c r="M55" s="8">
        <v>0.35</v>
      </c>
      <c r="N55" s="19">
        <v>2</v>
      </c>
      <c r="O55" s="20">
        <v>0.18</v>
      </c>
      <c r="P55" s="20">
        <v>11.44</v>
      </c>
      <c r="Q55" s="20">
        <v>0.18</v>
      </c>
      <c r="R55" s="20">
        <v>0.11</v>
      </c>
      <c r="S55" s="20">
        <f t="shared" si="4"/>
        <v>0.18</v>
      </c>
      <c r="T55" s="43"/>
      <c r="U55" s="32"/>
    </row>
    <row r="56" spans="1:21" x14ac:dyDescent="0.25">
      <c r="A56" s="31" t="s">
        <v>257</v>
      </c>
      <c r="B56" s="19">
        <v>53</v>
      </c>
      <c r="C56" s="19">
        <v>10</v>
      </c>
      <c r="D56" s="48" t="s">
        <v>284</v>
      </c>
      <c r="E56" s="25" t="s">
        <v>254</v>
      </c>
      <c r="F56" s="19" t="s">
        <v>256</v>
      </c>
      <c r="G56" s="19" t="s">
        <v>264</v>
      </c>
      <c r="H56" s="19" t="s">
        <v>273</v>
      </c>
      <c r="I56" s="19" t="s">
        <v>255</v>
      </c>
      <c r="J56" s="7"/>
      <c r="K56" s="6"/>
      <c r="L56" s="6"/>
      <c r="M56" s="8">
        <v>0.14000000000000001</v>
      </c>
      <c r="N56" s="19">
        <v>10</v>
      </c>
      <c r="O56" s="56">
        <v>0.04</v>
      </c>
      <c r="P56" s="20">
        <v>146.57</v>
      </c>
      <c r="Q56" s="20">
        <v>0.04</v>
      </c>
      <c r="R56" s="20">
        <v>0.04</v>
      </c>
      <c r="S56" s="20">
        <f t="shared" si="4"/>
        <v>0.4</v>
      </c>
      <c r="T56" s="43"/>
      <c r="U56" s="32" t="s">
        <v>339</v>
      </c>
    </row>
    <row r="57" spans="1:21" ht="30" x14ac:dyDescent="0.25">
      <c r="A57" s="31" t="s">
        <v>258</v>
      </c>
      <c r="B57" s="19">
        <v>54</v>
      </c>
      <c r="C57" s="19">
        <v>1</v>
      </c>
      <c r="D57" s="48" t="s">
        <v>282</v>
      </c>
      <c r="E57" s="25" t="s">
        <v>259</v>
      </c>
      <c r="F57" s="19" t="s">
        <v>260</v>
      </c>
      <c r="G57" s="19" t="s">
        <v>264</v>
      </c>
      <c r="H57" s="19" t="s">
        <v>283</v>
      </c>
      <c r="I57" s="51" t="s">
        <v>305</v>
      </c>
      <c r="J57" s="7"/>
      <c r="K57" s="6"/>
      <c r="L57" s="6"/>
      <c r="M57" s="8">
        <v>1.9</v>
      </c>
      <c r="N57" s="19">
        <v>1</v>
      </c>
      <c r="O57" s="20">
        <v>1.9</v>
      </c>
      <c r="P57" s="20">
        <v>110.49</v>
      </c>
      <c r="Q57" s="20">
        <v>1.9</v>
      </c>
      <c r="R57" s="20">
        <v>1.1100000000000001</v>
      </c>
      <c r="S57" s="20">
        <f t="shared" si="4"/>
        <v>1.9</v>
      </c>
      <c r="T57" s="43"/>
      <c r="U57" s="32" t="s">
        <v>261</v>
      </c>
    </row>
    <row r="58" spans="1:21" x14ac:dyDescent="0.25">
      <c r="A58" s="7"/>
      <c r="B58" s="19">
        <v>55</v>
      </c>
      <c r="C58" s="19">
        <v>2</v>
      </c>
      <c r="D58" s="50" t="s">
        <v>98</v>
      </c>
      <c r="E58" s="25"/>
      <c r="F58" s="19" t="s">
        <v>275</v>
      </c>
      <c r="G58" s="19" t="s">
        <v>264</v>
      </c>
      <c r="H58" s="19" t="s">
        <v>274</v>
      </c>
      <c r="I58" s="19" t="s">
        <v>276</v>
      </c>
      <c r="J58" s="7"/>
      <c r="K58" s="6"/>
      <c r="L58" s="6"/>
      <c r="M58" s="8"/>
      <c r="N58" s="19">
        <v>100</v>
      </c>
      <c r="O58" s="20">
        <v>0.21</v>
      </c>
      <c r="P58" s="20">
        <v>13.52</v>
      </c>
      <c r="Q58" s="20">
        <v>0.21</v>
      </c>
      <c r="R58" s="20">
        <v>0.14000000000000001</v>
      </c>
      <c r="S58" s="20">
        <f t="shared" si="4"/>
        <v>0.42</v>
      </c>
      <c r="T58" s="43"/>
      <c r="U58" s="32" t="s">
        <v>277</v>
      </c>
    </row>
    <row r="59" spans="1:21" x14ac:dyDescent="0.25">
      <c r="A59" s="7"/>
      <c r="B59" s="19">
        <v>56</v>
      </c>
      <c r="C59" s="19">
        <v>1</v>
      </c>
      <c r="D59" s="19" t="s">
        <v>287</v>
      </c>
      <c r="E59" s="25"/>
      <c r="F59" s="19" t="s">
        <v>79</v>
      </c>
      <c r="G59" s="19" t="s">
        <v>264</v>
      </c>
      <c r="H59" s="19" t="s">
        <v>288</v>
      </c>
      <c r="I59" s="19" t="s">
        <v>289</v>
      </c>
      <c r="J59" s="7"/>
      <c r="K59" s="6"/>
      <c r="L59" s="6"/>
      <c r="M59" s="8"/>
      <c r="N59" s="19">
        <v>10</v>
      </c>
      <c r="O59" s="20">
        <v>0.2</v>
      </c>
      <c r="P59" s="20">
        <v>13.05</v>
      </c>
      <c r="Q59" s="20">
        <v>0.2</v>
      </c>
      <c r="R59" s="20">
        <v>0.13</v>
      </c>
      <c r="S59" s="20">
        <f t="shared" si="4"/>
        <v>0.2</v>
      </c>
      <c r="T59" s="43"/>
      <c r="U59" s="32"/>
    </row>
    <row r="60" spans="1:21" x14ac:dyDescent="0.25">
      <c r="A60" s="7"/>
      <c r="B60" s="19">
        <v>57</v>
      </c>
      <c r="C60" s="19">
        <v>2</v>
      </c>
      <c r="D60" s="19" t="s">
        <v>300</v>
      </c>
      <c r="E60" s="25"/>
      <c r="F60" s="19" t="s">
        <v>298</v>
      </c>
      <c r="G60" s="19" t="s">
        <v>299</v>
      </c>
      <c r="H60" s="19" t="s">
        <v>300</v>
      </c>
      <c r="I60" s="19" t="s">
        <v>301</v>
      </c>
      <c r="J60" s="7"/>
      <c r="K60" s="6"/>
      <c r="L60" s="6"/>
      <c r="M60" s="8"/>
      <c r="N60" s="19">
        <v>600</v>
      </c>
      <c r="O60" s="20">
        <v>19.95</v>
      </c>
      <c r="P60" s="20">
        <v>19.95</v>
      </c>
      <c r="Q60" s="20">
        <v>0.2</v>
      </c>
      <c r="R60" s="20">
        <v>0.2</v>
      </c>
      <c r="S60" s="20">
        <f t="shared" si="4"/>
        <v>0.4</v>
      </c>
      <c r="T60" s="43"/>
      <c r="U60" s="32"/>
    </row>
    <row r="61" spans="1:21" x14ac:dyDescent="0.25">
      <c r="A61" s="7"/>
      <c r="B61" s="19">
        <v>58</v>
      </c>
      <c r="C61" s="19">
        <v>2</v>
      </c>
      <c r="D61" s="19" t="s">
        <v>306</v>
      </c>
      <c r="E61" s="25"/>
      <c r="F61" s="19" t="s">
        <v>298</v>
      </c>
      <c r="G61" s="19" t="s">
        <v>299</v>
      </c>
      <c r="H61" s="19" t="s">
        <v>306</v>
      </c>
      <c r="I61" s="19" t="s">
        <v>307</v>
      </c>
      <c r="J61" s="7"/>
      <c r="K61" s="6"/>
      <c r="L61" s="6"/>
      <c r="M61" s="8"/>
      <c r="N61" s="19">
        <v>800</v>
      </c>
      <c r="O61" s="20">
        <v>18.989999999999998</v>
      </c>
      <c r="P61" s="20">
        <v>18.989999999999998</v>
      </c>
      <c r="Q61" s="20">
        <v>0.19</v>
      </c>
      <c r="R61" s="20">
        <v>0.19</v>
      </c>
      <c r="S61" s="20">
        <f t="shared" si="4"/>
        <v>0.38</v>
      </c>
      <c r="T61" s="43"/>
      <c r="U61" s="32"/>
    </row>
    <row r="62" spans="1:21" x14ac:dyDescent="0.25">
      <c r="A62" s="7"/>
      <c r="B62" s="19">
        <v>59</v>
      </c>
      <c r="C62" s="19">
        <v>2</v>
      </c>
      <c r="D62" s="19" t="s">
        <v>310</v>
      </c>
      <c r="E62" s="25"/>
      <c r="F62" s="19" t="s">
        <v>309</v>
      </c>
      <c r="G62" s="19" t="s">
        <v>309</v>
      </c>
      <c r="H62" s="19" t="s">
        <v>310</v>
      </c>
      <c r="I62" s="19" t="s">
        <v>308</v>
      </c>
      <c r="J62" s="7"/>
      <c r="K62" s="6"/>
      <c r="L62" s="6"/>
      <c r="M62" s="8"/>
      <c r="N62" s="19">
        <v>1</v>
      </c>
      <c r="O62" s="20">
        <v>6.39</v>
      </c>
      <c r="P62" s="20">
        <v>6.07</v>
      </c>
      <c r="Q62" s="20">
        <v>0.64</v>
      </c>
      <c r="R62" s="20">
        <v>0.6</v>
      </c>
      <c r="S62" s="20">
        <f t="shared" si="4"/>
        <v>1.28</v>
      </c>
      <c r="T62" s="43"/>
      <c r="U62" s="32"/>
    </row>
    <row r="63" spans="1:21" x14ac:dyDescent="0.25">
      <c r="C63" s="22"/>
      <c r="G63" s="22"/>
      <c r="N63" s="22"/>
    </row>
    <row r="64" spans="1:21" x14ac:dyDescent="0.25">
      <c r="D64" s="28"/>
      <c r="E64" s="28"/>
    </row>
    <row r="65" spans="4:20" x14ac:dyDescent="0.25">
      <c r="D65" s="28"/>
    </row>
    <row r="66" spans="4:20" x14ac:dyDescent="0.25">
      <c r="D66" s="28"/>
      <c r="E66" s="22"/>
      <c r="G66" s="22"/>
      <c r="I66" s="22"/>
    </row>
    <row r="67" spans="4:20" x14ac:dyDescent="0.25">
      <c r="D67" s="28"/>
      <c r="E67" s="22"/>
      <c r="G67" s="22"/>
      <c r="I67" s="22"/>
      <c r="J67" s="22"/>
    </row>
    <row r="68" spans="4:20" x14ac:dyDescent="0.25">
      <c r="D68" s="28"/>
    </row>
    <row r="69" spans="4:20" x14ac:dyDescent="0.25">
      <c r="D69" s="28"/>
    </row>
    <row r="70" spans="4:20" x14ac:dyDescent="0.25">
      <c r="D70" s="28"/>
      <c r="M70" s="26">
        <v>40</v>
      </c>
      <c r="Q70" s="26"/>
      <c r="R70" s="26"/>
      <c r="S70" s="26"/>
      <c r="T70" s="39"/>
    </row>
    <row r="71" spans="4:20" x14ac:dyDescent="0.25">
      <c r="D71" s="28"/>
      <c r="L71" s="26"/>
      <c r="M71" s="26"/>
      <c r="Q71" s="26"/>
      <c r="R71" s="26"/>
      <c r="S71" s="26"/>
      <c r="T71" s="39"/>
    </row>
    <row r="72" spans="4:20" x14ac:dyDescent="0.25">
      <c r="D72" s="28"/>
      <c r="L72" s="26"/>
      <c r="M72" s="26"/>
      <c r="Q72" s="26"/>
      <c r="R72" s="26"/>
      <c r="S72" s="26"/>
      <c r="T72" s="39"/>
    </row>
    <row r="73" spans="4:20" x14ac:dyDescent="0.25">
      <c r="D73" s="28"/>
      <c r="L73" s="26"/>
      <c r="M73" s="26"/>
      <c r="Q73" s="26"/>
      <c r="R73" s="26"/>
      <c r="S73" s="26"/>
      <c r="T73" s="39"/>
    </row>
    <row r="74" spans="4:20" x14ac:dyDescent="0.25">
      <c r="D74" s="28"/>
      <c r="L74" s="26"/>
      <c r="M74" s="26"/>
      <c r="Q74" s="26"/>
      <c r="R74" s="26"/>
      <c r="S74" s="26"/>
      <c r="T74" s="39"/>
    </row>
    <row r="75" spans="4:20" x14ac:dyDescent="0.25">
      <c r="D75" s="28"/>
      <c r="L75" s="26"/>
      <c r="M75" s="26"/>
      <c r="Q75" s="26"/>
      <c r="R75" s="26"/>
      <c r="S75" s="26"/>
      <c r="T75" s="39"/>
    </row>
    <row r="76" spans="4:20" x14ac:dyDescent="0.25">
      <c r="D76" s="28"/>
      <c r="L76" s="26"/>
      <c r="M76" s="26"/>
      <c r="Q76" s="26"/>
      <c r="R76" s="26"/>
      <c r="S76" s="26"/>
      <c r="T76" s="39"/>
    </row>
    <row r="77" spans="4:20" x14ac:dyDescent="0.25">
      <c r="L77" s="26"/>
      <c r="M77" s="26">
        <v>41</v>
      </c>
      <c r="Q77" s="26"/>
      <c r="R77" s="26"/>
      <c r="S77" s="26"/>
      <c r="T77" s="39"/>
    </row>
    <row r="78" spans="4:20" x14ac:dyDescent="0.25">
      <c r="L78" s="26"/>
      <c r="M78" s="26"/>
      <c r="Q78" s="26"/>
      <c r="R78" s="26"/>
      <c r="S78" s="26"/>
      <c r="T78" s="39"/>
    </row>
    <row r="79" spans="4:20" x14ac:dyDescent="0.25">
      <c r="L79" s="26"/>
      <c r="M79" s="26"/>
      <c r="Q79" s="26"/>
      <c r="R79" s="26"/>
      <c r="S79" s="26"/>
      <c r="T79" s="39"/>
    </row>
    <row r="80" spans="4:20" x14ac:dyDescent="0.25">
      <c r="L80" s="26"/>
      <c r="M80" s="26"/>
      <c r="Q80" s="26"/>
      <c r="R80" s="26"/>
      <c r="S80" s="26"/>
      <c r="T80" s="39"/>
    </row>
    <row r="81" spans="12:20" x14ac:dyDescent="0.25">
      <c r="L81" s="26"/>
      <c r="M81" s="26"/>
      <c r="Q81" s="26"/>
      <c r="R81" s="26"/>
      <c r="S81" s="26"/>
      <c r="T81" s="39"/>
    </row>
    <row r="82" spans="12:20" x14ac:dyDescent="0.25">
      <c r="L82" s="26"/>
      <c r="M82" s="26">
        <v>42</v>
      </c>
      <c r="Q82" s="26"/>
      <c r="R82" s="26"/>
      <c r="S82" s="26"/>
      <c r="T82" s="39"/>
    </row>
    <row r="83" spans="12:20" x14ac:dyDescent="0.25">
      <c r="L83" s="26"/>
      <c r="M83" s="26"/>
      <c r="Q83" s="26"/>
      <c r="R83" s="26"/>
      <c r="S83" s="26"/>
      <c r="T83" s="39"/>
    </row>
    <row r="84" spans="12:20" x14ac:dyDescent="0.25">
      <c r="L84" s="26"/>
      <c r="M84" s="26"/>
      <c r="Q84" s="26"/>
      <c r="R84" s="26"/>
      <c r="S84" s="26"/>
      <c r="T84" s="39"/>
    </row>
    <row r="85" spans="12:20" x14ac:dyDescent="0.25">
      <c r="L85" s="26"/>
      <c r="M85" s="26"/>
      <c r="Q85" s="26"/>
      <c r="R85" s="26"/>
      <c r="S85" s="26"/>
      <c r="T85" s="39"/>
    </row>
    <row r="86" spans="12:20" x14ac:dyDescent="0.25">
      <c r="L86" s="26"/>
      <c r="M86" s="26"/>
      <c r="Q86" s="26"/>
      <c r="R86" s="26"/>
      <c r="S86" s="26"/>
      <c r="T86" s="39"/>
    </row>
    <row r="87" spans="12:20" x14ac:dyDescent="0.25">
      <c r="L87" s="26"/>
      <c r="M87" s="26"/>
      <c r="Q87" s="26"/>
      <c r="R87" s="26"/>
      <c r="S87" s="26"/>
      <c r="T87" s="39"/>
    </row>
    <row r="88" spans="12:20" x14ac:dyDescent="0.25">
      <c r="L88" s="26"/>
      <c r="M88" s="26"/>
      <c r="Q88" s="26"/>
      <c r="R88" s="26"/>
      <c r="S88" s="26"/>
      <c r="T88" s="39"/>
    </row>
    <row r="89" spans="12:20" x14ac:dyDescent="0.25">
      <c r="L89" s="26"/>
      <c r="M89" s="26"/>
      <c r="Q89" s="26"/>
      <c r="R89" s="26"/>
      <c r="S89" s="26"/>
      <c r="T89" s="39"/>
    </row>
    <row r="90" spans="12:20" x14ac:dyDescent="0.25">
      <c r="L90" s="26"/>
      <c r="M90" s="26"/>
      <c r="Q90" s="26"/>
      <c r="R90" s="26"/>
      <c r="S90" s="26"/>
      <c r="T90" s="39"/>
    </row>
    <row r="91" spans="12:20" x14ac:dyDescent="0.25">
      <c r="L91" s="26"/>
      <c r="M91" s="26"/>
      <c r="Q91" s="26"/>
      <c r="R91" s="26"/>
      <c r="S91" s="26"/>
      <c r="T91" s="39"/>
    </row>
    <row r="92" spans="12:20" x14ac:dyDescent="0.25">
      <c r="L92" s="26"/>
      <c r="M92" s="26"/>
      <c r="Q92" s="26"/>
      <c r="R92" s="26"/>
      <c r="S92" s="26"/>
      <c r="T92" s="39"/>
    </row>
    <row r="93" spans="12:20" x14ac:dyDescent="0.25">
      <c r="L93" s="26"/>
      <c r="M93" s="26"/>
      <c r="Q93" s="26"/>
      <c r="R93" s="26"/>
      <c r="S93" s="26"/>
      <c r="T93" s="39"/>
    </row>
    <row r="94" spans="12:20" x14ac:dyDescent="0.25">
      <c r="L94" s="26"/>
      <c r="M94" s="26"/>
      <c r="Q94" s="26"/>
      <c r="R94" s="26"/>
      <c r="S94" s="26"/>
      <c r="T94" s="39"/>
    </row>
    <row r="95" spans="12:20" x14ac:dyDescent="0.25">
      <c r="L95" s="26"/>
      <c r="M95" s="26"/>
      <c r="Q95" s="26"/>
      <c r="R95" s="26"/>
      <c r="S95" s="26"/>
      <c r="T95" s="39"/>
    </row>
    <row r="96" spans="12:20" x14ac:dyDescent="0.25">
      <c r="L96" s="26"/>
      <c r="M96" s="26"/>
      <c r="Q96" s="26"/>
      <c r="R96" s="26"/>
      <c r="S96" s="26"/>
      <c r="T96" s="39"/>
    </row>
    <row r="97" spans="12:20" x14ac:dyDescent="0.25">
      <c r="L97" s="26"/>
      <c r="M97" s="26"/>
      <c r="Q97" s="26"/>
      <c r="R97" s="26"/>
      <c r="S97" s="26"/>
      <c r="T97" s="39"/>
    </row>
    <row r="98" spans="12:20" x14ac:dyDescent="0.25">
      <c r="L98" s="26"/>
      <c r="M98" s="26"/>
      <c r="Q98" s="26"/>
      <c r="R98" s="26"/>
      <c r="S98" s="26"/>
      <c r="T98" s="39"/>
    </row>
    <row r="99" spans="12:20" x14ac:dyDescent="0.25">
      <c r="L99" s="26"/>
      <c r="M99" s="26"/>
      <c r="Q99" s="26"/>
      <c r="R99" s="26"/>
      <c r="S99" s="26"/>
      <c r="T99" s="39"/>
    </row>
    <row r="100" spans="12:20" x14ac:dyDescent="0.25">
      <c r="L100" s="26"/>
      <c r="M100" s="26"/>
      <c r="Q100" s="26"/>
      <c r="R100" s="26"/>
      <c r="S100" s="26"/>
      <c r="T100" s="39"/>
    </row>
    <row r="101" spans="12:20" x14ac:dyDescent="0.25">
      <c r="L101" s="26"/>
      <c r="M101" s="26"/>
      <c r="Q101" s="26"/>
      <c r="R101" s="26"/>
      <c r="S101" s="26"/>
      <c r="T101" s="39"/>
    </row>
    <row r="102" spans="12:20" x14ac:dyDescent="0.25">
      <c r="L102" s="26"/>
      <c r="M102" s="26"/>
      <c r="Q102" s="26"/>
      <c r="R102" s="26"/>
      <c r="S102" s="26"/>
      <c r="T102" s="39"/>
    </row>
    <row r="103" spans="12:20" x14ac:dyDescent="0.25">
      <c r="L103" s="26"/>
      <c r="M103" s="26"/>
      <c r="Q103" s="26"/>
      <c r="R103" s="26"/>
      <c r="S103" s="26"/>
      <c r="T103" s="39"/>
    </row>
    <row r="104" spans="12:20" x14ac:dyDescent="0.25">
      <c r="L104" s="26"/>
      <c r="M104" s="26"/>
      <c r="Q104" s="26"/>
      <c r="R104" s="26"/>
      <c r="S104" s="26"/>
      <c r="T104" s="39"/>
    </row>
    <row r="105" spans="12:20" x14ac:dyDescent="0.25">
      <c r="L105" s="26"/>
      <c r="M105" s="26"/>
      <c r="Q105" s="26"/>
      <c r="R105" s="26"/>
      <c r="S105" s="26"/>
      <c r="T105" s="39"/>
    </row>
    <row r="106" spans="12:20" x14ac:dyDescent="0.25">
      <c r="L106" s="26"/>
      <c r="M106" s="26"/>
      <c r="Q106" s="26"/>
      <c r="R106" s="26"/>
      <c r="S106" s="26"/>
      <c r="T106" s="39"/>
    </row>
    <row r="107" spans="12:20" x14ac:dyDescent="0.25">
      <c r="L107" s="26"/>
      <c r="M107" s="26"/>
      <c r="Q107" s="26"/>
      <c r="R107" s="26"/>
      <c r="S107" s="26"/>
      <c r="T107" s="39"/>
    </row>
    <row r="108" spans="12:20" x14ac:dyDescent="0.25">
      <c r="L108" s="26"/>
      <c r="M108" s="26"/>
      <c r="Q108" s="26"/>
      <c r="R108" s="26"/>
      <c r="S108" s="26"/>
      <c r="T108" s="39"/>
    </row>
    <row r="109" spans="12:20" x14ac:dyDescent="0.25">
      <c r="L109" s="26"/>
      <c r="M109" s="26"/>
      <c r="Q109" s="26"/>
      <c r="R109" s="26"/>
      <c r="S109" s="26"/>
      <c r="T109" s="39"/>
    </row>
    <row r="110" spans="12:20" x14ac:dyDescent="0.25">
      <c r="L110" s="26"/>
      <c r="M110" s="26"/>
      <c r="Q110" s="26"/>
      <c r="R110" s="26"/>
      <c r="S110" s="26"/>
      <c r="T110" s="39"/>
    </row>
    <row r="111" spans="12:20" x14ac:dyDescent="0.25">
      <c r="L111" s="26"/>
      <c r="M111" s="26"/>
      <c r="Q111" s="26"/>
      <c r="R111" s="26"/>
      <c r="S111" s="26"/>
      <c r="T111" s="39"/>
    </row>
    <row r="112" spans="12:20" x14ac:dyDescent="0.25">
      <c r="L112" s="26"/>
      <c r="M112" s="26"/>
      <c r="Q112" s="26"/>
      <c r="R112" s="26"/>
      <c r="S112" s="26"/>
      <c r="T112" s="39"/>
    </row>
    <row r="113" spans="12:20" x14ac:dyDescent="0.25">
      <c r="L113" s="26"/>
      <c r="M113" s="26"/>
      <c r="Q113" s="26"/>
      <c r="R113" s="26"/>
      <c r="S113" s="26"/>
      <c r="T113" s="39"/>
    </row>
    <row r="114" spans="12:20" x14ac:dyDescent="0.25">
      <c r="L114" s="26"/>
      <c r="M114" s="26"/>
      <c r="Q114" s="26"/>
      <c r="R114" s="26"/>
      <c r="S114" s="26"/>
      <c r="T114" s="39"/>
    </row>
    <row r="115" spans="12:20" x14ac:dyDescent="0.25">
      <c r="L115" s="26"/>
      <c r="M115" s="26"/>
      <c r="Q115" s="26"/>
      <c r="R115" s="26"/>
      <c r="S115" s="26"/>
      <c r="T115" s="39"/>
    </row>
    <row r="116" spans="12:20" x14ac:dyDescent="0.25">
      <c r="L116" s="26"/>
      <c r="M116" s="26"/>
      <c r="Q116" s="26"/>
      <c r="R116" s="26"/>
      <c r="S116" s="26"/>
      <c r="T116" s="39"/>
    </row>
    <row r="117" spans="12:20" x14ac:dyDescent="0.25">
      <c r="L117" s="26"/>
      <c r="M117" s="26"/>
      <c r="Q117" s="26"/>
      <c r="R117" s="26"/>
      <c r="S117" s="26"/>
      <c r="T117" s="39"/>
    </row>
    <row r="118" spans="12:20" x14ac:dyDescent="0.25">
      <c r="L118" s="26"/>
      <c r="M118" s="26"/>
      <c r="Q118" s="26"/>
      <c r="R118" s="26"/>
      <c r="S118" s="26"/>
      <c r="T118" s="39"/>
    </row>
    <row r="119" spans="12:20" x14ac:dyDescent="0.25">
      <c r="L119" s="26"/>
      <c r="M119" s="26"/>
      <c r="Q119" s="26"/>
      <c r="R119" s="26"/>
      <c r="S119" s="26"/>
      <c r="T119" s="39"/>
    </row>
    <row r="120" spans="12:20" x14ac:dyDescent="0.25">
      <c r="L120" s="26"/>
      <c r="M120" s="26"/>
      <c r="Q120" s="26"/>
      <c r="R120" s="26"/>
      <c r="S120" s="26"/>
      <c r="T120" s="39"/>
    </row>
    <row r="121" spans="12:20" x14ac:dyDescent="0.25">
      <c r="L121" s="26"/>
      <c r="M121" s="26"/>
      <c r="Q121" s="26"/>
      <c r="R121" s="26"/>
      <c r="S121" s="26"/>
      <c r="T121" s="39"/>
    </row>
    <row r="122" spans="12:20" x14ac:dyDescent="0.25">
      <c r="L122" s="26"/>
      <c r="M122" s="26"/>
      <c r="Q122" s="26"/>
      <c r="R122" s="26"/>
      <c r="S122" s="26"/>
      <c r="T122" s="39"/>
    </row>
    <row r="123" spans="12:20" x14ac:dyDescent="0.25">
      <c r="L123" s="26"/>
      <c r="M123" s="26"/>
      <c r="Q123" s="26"/>
      <c r="R123" s="26"/>
      <c r="S123" s="26"/>
      <c r="T123" s="39"/>
    </row>
    <row r="124" spans="12:20" x14ac:dyDescent="0.25">
      <c r="L124" s="26"/>
      <c r="M124" s="26"/>
      <c r="Q124" s="26"/>
      <c r="R124" s="26"/>
      <c r="S124" s="26"/>
      <c r="T124" s="39"/>
    </row>
    <row r="125" spans="12:20" x14ac:dyDescent="0.25">
      <c r="L125" s="26"/>
      <c r="M125" s="26"/>
      <c r="Q125" s="26"/>
      <c r="R125" s="26"/>
      <c r="S125" s="26"/>
      <c r="T125" s="39"/>
    </row>
    <row r="126" spans="12:20" x14ac:dyDescent="0.25">
      <c r="L126" s="26"/>
      <c r="M126" s="26"/>
      <c r="Q126" s="26"/>
      <c r="R126" s="26"/>
      <c r="S126" s="26"/>
      <c r="T126" s="39"/>
    </row>
    <row r="127" spans="12:20" x14ac:dyDescent="0.25">
      <c r="L127" s="26"/>
      <c r="M127" s="26"/>
      <c r="Q127" s="26"/>
      <c r="R127" s="26"/>
      <c r="S127" s="26"/>
      <c r="T127" s="39"/>
    </row>
    <row r="128" spans="12:20" x14ac:dyDescent="0.25">
      <c r="L128" s="26"/>
      <c r="M128" s="26"/>
      <c r="Q128" s="26"/>
      <c r="R128" s="26"/>
      <c r="S128" s="26"/>
      <c r="T128" s="39"/>
    </row>
    <row r="129" spans="12:20" x14ac:dyDescent="0.25">
      <c r="L129" s="26"/>
      <c r="M129" s="26"/>
      <c r="Q129" s="26"/>
      <c r="R129" s="26"/>
      <c r="S129" s="26"/>
      <c r="T129" s="39"/>
    </row>
    <row r="130" spans="12:20" x14ac:dyDescent="0.25">
      <c r="L130" s="26"/>
      <c r="M130" s="26"/>
      <c r="Q130" s="26"/>
      <c r="R130" s="26"/>
      <c r="S130" s="26"/>
      <c r="T130" s="39"/>
    </row>
    <row r="131" spans="12:20" x14ac:dyDescent="0.25">
      <c r="L131" s="26"/>
      <c r="M131" s="26"/>
      <c r="Q131" s="26"/>
      <c r="R131" s="26"/>
      <c r="S131" s="26"/>
      <c r="T131" s="39"/>
    </row>
    <row r="132" spans="12:20" x14ac:dyDescent="0.25">
      <c r="L132" s="26"/>
      <c r="M132" s="26"/>
      <c r="Q132" s="26"/>
      <c r="R132" s="26"/>
      <c r="S132" s="26"/>
      <c r="T132" s="39"/>
    </row>
    <row r="133" spans="12:20" x14ac:dyDescent="0.25">
      <c r="L133" s="26"/>
      <c r="M133" s="26"/>
      <c r="Q133" s="26"/>
      <c r="R133" s="26"/>
      <c r="S133" s="26"/>
      <c r="T133" s="39"/>
    </row>
    <row r="134" spans="12:20" x14ac:dyDescent="0.25">
      <c r="L134" s="26"/>
      <c r="M134" s="26"/>
      <c r="Q134" s="26"/>
      <c r="R134" s="26"/>
      <c r="S134" s="26"/>
      <c r="T134" s="39"/>
    </row>
    <row r="135" spans="12:20" x14ac:dyDescent="0.25">
      <c r="L135" s="26"/>
      <c r="M135" s="26"/>
      <c r="Q135" s="26"/>
      <c r="R135" s="26"/>
      <c r="S135" s="26"/>
      <c r="T135" s="39"/>
    </row>
    <row r="136" spans="12:20" x14ac:dyDescent="0.25">
      <c r="L136" s="26"/>
      <c r="M136" s="26"/>
      <c r="Q136" s="26"/>
      <c r="R136" s="26"/>
      <c r="S136" s="26"/>
      <c r="T136" s="39"/>
    </row>
    <row r="137" spans="12:20" x14ac:dyDescent="0.25">
      <c r="L137" s="26"/>
      <c r="M137" s="26"/>
      <c r="Q137" s="26"/>
      <c r="R137" s="26"/>
      <c r="S137" s="26"/>
      <c r="T137" s="39"/>
    </row>
    <row r="138" spans="12:20" x14ac:dyDescent="0.25">
      <c r="L138" s="26"/>
      <c r="M138" s="26"/>
      <c r="Q138" s="26"/>
      <c r="R138" s="26"/>
      <c r="S138" s="26"/>
      <c r="T138" s="39"/>
    </row>
    <row r="139" spans="12:20" x14ac:dyDescent="0.25">
      <c r="L139" s="26"/>
      <c r="M139" s="26"/>
      <c r="Q139" s="26"/>
      <c r="R139" s="26"/>
      <c r="S139" s="26"/>
      <c r="T139" s="39"/>
    </row>
    <row r="140" spans="12:20" x14ac:dyDescent="0.25">
      <c r="L140" s="26"/>
      <c r="M140" s="26"/>
      <c r="Q140" s="26"/>
      <c r="R140" s="26"/>
      <c r="S140" s="26"/>
      <c r="T140" s="39"/>
    </row>
    <row r="141" spans="12:20" x14ac:dyDescent="0.25">
      <c r="L141" s="26"/>
      <c r="M141" s="26"/>
      <c r="Q141" s="26"/>
      <c r="R141" s="26"/>
      <c r="S141" s="26"/>
      <c r="T141" s="39"/>
    </row>
    <row r="142" spans="12:20" x14ac:dyDescent="0.25">
      <c r="L142" s="26"/>
      <c r="M142" s="26"/>
      <c r="Q142" s="26"/>
      <c r="R142" s="26"/>
      <c r="S142" s="26"/>
      <c r="T142" s="39"/>
    </row>
    <row r="143" spans="12:20" x14ac:dyDescent="0.25">
      <c r="L143" s="26"/>
      <c r="M143" s="26"/>
      <c r="Q143" s="26"/>
      <c r="R143" s="26"/>
      <c r="S143" s="26"/>
      <c r="T143" s="39"/>
    </row>
    <row r="144" spans="12:20" x14ac:dyDescent="0.25">
      <c r="L144" s="26"/>
      <c r="M144" s="26"/>
      <c r="Q144" s="26"/>
      <c r="R144" s="26"/>
      <c r="S144" s="26"/>
      <c r="T144" s="39"/>
    </row>
    <row r="145" spans="12:20" x14ac:dyDescent="0.25">
      <c r="L145" s="26"/>
      <c r="M145" s="26"/>
      <c r="Q145" s="26"/>
      <c r="R145" s="26"/>
      <c r="S145" s="26"/>
      <c r="T145" s="39"/>
    </row>
    <row r="146" spans="12:20" x14ac:dyDescent="0.25">
      <c r="L146" s="26"/>
      <c r="M146" s="26"/>
      <c r="Q146" s="26"/>
      <c r="R146" s="26"/>
      <c r="S146" s="26"/>
      <c r="T146" s="39"/>
    </row>
    <row r="147" spans="12:20" x14ac:dyDescent="0.25">
      <c r="L147" s="26"/>
      <c r="M147" s="26"/>
      <c r="Q147" s="26"/>
      <c r="R147" s="26"/>
      <c r="S147" s="26"/>
      <c r="T147" s="39"/>
    </row>
    <row r="148" spans="12:20" x14ac:dyDescent="0.25">
      <c r="L148" s="26"/>
      <c r="M148" s="26"/>
      <c r="Q148" s="26"/>
      <c r="R148" s="26"/>
      <c r="S148" s="26"/>
      <c r="T148" s="39"/>
    </row>
    <row r="149" spans="12:20" x14ac:dyDescent="0.25">
      <c r="L149" s="26"/>
      <c r="M149" s="26"/>
      <c r="Q149" s="26"/>
      <c r="R149" s="26"/>
      <c r="S149" s="26"/>
      <c r="T149" s="39"/>
    </row>
    <row r="150" spans="12:20" x14ac:dyDescent="0.25">
      <c r="L150" s="26"/>
      <c r="M150" s="26"/>
      <c r="Q150" s="26"/>
      <c r="R150" s="26"/>
      <c r="S150" s="26"/>
      <c r="T150" s="39"/>
    </row>
    <row r="151" spans="12:20" x14ac:dyDescent="0.25">
      <c r="L151" s="26"/>
      <c r="M151" s="26"/>
      <c r="Q151" s="26"/>
      <c r="R151" s="26"/>
      <c r="S151" s="26"/>
      <c r="T151" s="39"/>
    </row>
    <row r="152" spans="12:20" x14ac:dyDescent="0.25">
      <c r="L152" s="26"/>
      <c r="M152" s="26"/>
      <c r="Q152" s="26"/>
      <c r="R152" s="26"/>
      <c r="S152" s="26"/>
      <c r="T152" s="39"/>
    </row>
    <row r="153" spans="12:20" x14ac:dyDescent="0.25">
      <c r="L153" s="26"/>
      <c r="M153" s="26"/>
      <c r="Q153" s="26"/>
      <c r="R153" s="26"/>
      <c r="S153" s="26"/>
      <c r="T153" s="39"/>
    </row>
    <row r="154" spans="12:20" x14ac:dyDescent="0.25">
      <c r="L154" s="26"/>
      <c r="M154" s="26"/>
      <c r="Q154" s="26"/>
      <c r="R154" s="26"/>
      <c r="S154" s="26"/>
      <c r="T154" s="39"/>
    </row>
    <row r="155" spans="12:20" x14ac:dyDescent="0.25">
      <c r="L155" s="26"/>
      <c r="M155" s="26"/>
      <c r="Q155" s="26"/>
      <c r="R155" s="26"/>
      <c r="S155" s="26"/>
      <c r="T155" s="39"/>
    </row>
    <row r="156" spans="12:20" x14ac:dyDescent="0.25">
      <c r="L156" s="26"/>
      <c r="M156" s="26"/>
      <c r="Q156" s="26"/>
      <c r="R156" s="26"/>
      <c r="S156" s="26"/>
      <c r="T156" s="39"/>
    </row>
    <row r="157" spans="12:20" x14ac:dyDescent="0.25">
      <c r="L157" s="26"/>
      <c r="M157" s="26"/>
      <c r="Q157" s="26"/>
      <c r="R157" s="26"/>
      <c r="S157" s="26"/>
      <c r="T157" s="39"/>
    </row>
    <row r="158" spans="12:20" x14ac:dyDescent="0.25">
      <c r="L158" s="26"/>
      <c r="M158" s="26"/>
      <c r="Q158" s="26"/>
      <c r="R158" s="26"/>
      <c r="S158" s="26"/>
      <c r="T158" s="39"/>
    </row>
    <row r="159" spans="12:20" x14ac:dyDescent="0.25">
      <c r="L159" s="26"/>
      <c r="M159" s="26"/>
      <c r="Q159" s="26"/>
      <c r="R159" s="26"/>
      <c r="S159" s="26"/>
      <c r="T159" s="39"/>
    </row>
    <row r="160" spans="12:20" x14ac:dyDescent="0.25">
      <c r="L160" s="26"/>
      <c r="M160" s="26"/>
      <c r="Q160" s="26"/>
      <c r="R160" s="26"/>
      <c r="S160" s="26"/>
      <c r="T160" s="39"/>
    </row>
    <row r="161" spans="12:20" x14ac:dyDescent="0.25">
      <c r="L161" s="26"/>
      <c r="M161" s="26"/>
      <c r="Q161" s="26"/>
      <c r="R161" s="26"/>
      <c r="S161" s="26"/>
      <c r="T161" s="39"/>
    </row>
    <row r="162" spans="12:20" x14ac:dyDescent="0.25">
      <c r="L162" s="26"/>
      <c r="M162" s="26"/>
      <c r="Q162" s="26"/>
      <c r="R162" s="26"/>
      <c r="S162" s="26"/>
      <c r="T162" s="39"/>
    </row>
    <row r="163" spans="12:20" x14ac:dyDescent="0.25">
      <c r="L163" s="26"/>
      <c r="M163" s="26"/>
      <c r="Q163" s="26"/>
      <c r="R163" s="26"/>
      <c r="S163" s="26"/>
      <c r="T163" s="39"/>
    </row>
    <row r="164" spans="12:20" x14ac:dyDescent="0.25">
      <c r="L164" s="26"/>
      <c r="M164" s="26"/>
      <c r="Q164" s="26"/>
      <c r="R164" s="26"/>
      <c r="S164" s="26"/>
      <c r="T164" s="39"/>
    </row>
    <row r="165" spans="12:20" x14ac:dyDescent="0.25">
      <c r="L165" s="26"/>
      <c r="M165" s="26"/>
      <c r="Q165" s="26"/>
      <c r="R165" s="26"/>
      <c r="S165" s="26"/>
      <c r="T165" s="39"/>
    </row>
    <row r="166" spans="12:20" x14ac:dyDescent="0.25">
      <c r="L166" s="26"/>
      <c r="M166" s="26"/>
      <c r="Q166" s="26"/>
      <c r="R166" s="26"/>
      <c r="S166" s="26"/>
      <c r="T166" s="39"/>
    </row>
    <row r="167" spans="12:20" x14ac:dyDescent="0.25">
      <c r="L167" s="26"/>
      <c r="M167" s="26"/>
      <c r="Q167" s="26"/>
      <c r="R167" s="26"/>
      <c r="S167" s="26"/>
      <c r="T167" s="39"/>
    </row>
    <row r="168" spans="12:20" x14ac:dyDescent="0.25">
      <c r="L168" s="26"/>
      <c r="M168" s="26"/>
      <c r="Q168" s="26"/>
      <c r="R168" s="26"/>
      <c r="S168" s="26"/>
      <c r="T168" s="39"/>
    </row>
    <row r="169" spans="12:20" x14ac:dyDescent="0.25">
      <c r="L169" s="26"/>
      <c r="M169" s="26"/>
      <c r="Q169" s="26"/>
      <c r="R169" s="26"/>
      <c r="S169" s="26"/>
      <c r="T169" s="39"/>
    </row>
    <row r="170" spans="12:20" x14ac:dyDescent="0.25">
      <c r="L170" s="26"/>
      <c r="M170" s="26"/>
      <c r="Q170" s="26"/>
      <c r="R170" s="26"/>
      <c r="S170" s="26"/>
      <c r="T170" s="39"/>
    </row>
    <row r="171" spans="12:20" x14ac:dyDescent="0.25">
      <c r="L171" s="26"/>
      <c r="M171" s="26"/>
      <c r="Q171" s="26"/>
      <c r="R171" s="26"/>
      <c r="S171" s="26"/>
      <c r="T171" s="39"/>
    </row>
    <row r="172" spans="12:20" x14ac:dyDescent="0.25">
      <c r="L172" s="26"/>
      <c r="M172" s="26"/>
      <c r="Q172" s="26"/>
      <c r="R172" s="26"/>
      <c r="S172" s="26"/>
      <c r="T172" s="39"/>
    </row>
    <row r="173" spans="12:20" x14ac:dyDescent="0.25">
      <c r="L173" s="26"/>
      <c r="M173" s="26"/>
      <c r="Q173" s="26"/>
      <c r="R173" s="26"/>
      <c r="S173" s="26"/>
      <c r="T173" s="39"/>
    </row>
    <row r="174" spans="12:20" x14ac:dyDescent="0.25">
      <c r="L174" s="26"/>
      <c r="M174" s="26"/>
      <c r="Q174" s="26"/>
      <c r="R174" s="26"/>
      <c r="S174" s="26"/>
      <c r="T174" s="39"/>
    </row>
    <row r="175" spans="12:20" x14ac:dyDescent="0.25">
      <c r="L175" s="26"/>
      <c r="M175" s="26"/>
      <c r="Q175" s="26"/>
      <c r="R175" s="26"/>
      <c r="S175" s="26"/>
      <c r="T175" s="39"/>
    </row>
    <row r="176" spans="12:20" x14ac:dyDescent="0.25">
      <c r="L176" s="26"/>
      <c r="M176" s="26"/>
      <c r="Q176" s="26"/>
      <c r="R176" s="26"/>
      <c r="S176" s="26"/>
      <c r="T176" s="39"/>
    </row>
    <row r="177" spans="12:20" x14ac:dyDescent="0.25">
      <c r="L177" s="26"/>
      <c r="M177" s="26"/>
      <c r="Q177" s="26"/>
      <c r="R177" s="26"/>
      <c r="S177" s="26"/>
      <c r="T177" s="39"/>
    </row>
    <row r="178" spans="12:20" x14ac:dyDescent="0.25">
      <c r="L178" s="26"/>
      <c r="M178" s="26"/>
      <c r="Q178" s="26"/>
      <c r="R178" s="26"/>
      <c r="S178" s="26"/>
      <c r="T178" s="39"/>
    </row>
    <row r="179" spans="12:20" x14ac:dyDescent="0.25">
      <c r="L179" s="26"/>
      <c r="M179" s="26"/>
      <c r="Q179" s="26"/>
      <c r="R179" s="26"/>
      <c r="S179" s="26"/>
      <c r="T179" s="39"/>
    </row>
    <row r="180" spans="12:20" x14ac:dyDescent="0.25">
      <c r="L180" s="26"/>
      <c r="M180" s="26"/>
      <c r="Q180" s="26"/>
      <c r="R180" s="26"/>
      <c r="S180" s="26"/>
      <c r="T180" s="39"/>
    </row>
    <row r="181" spans="12:20" x14ac:dyDescent="0.25">
      <c r="L181" s="26"/>
      <c r="M181" s="26"/>
      <c r="Q181" s="26"/>
      <c r="R181" s="26"/>
      <c r="S181" s="26"/>
      <c r="T181" s="39"/>
    </row>
    <row r="182" spans="12:20" x14ac:dyDescent="0.25">
      <c r="L182" s="26"/>
      <c r="M182" s="26"/>
      <c r="Q182" s="26"/>
      <c r="R182" s="26"/>
      <c r="S182" s="26"/>
      <c r="T182" s="39"/>
    </row>
    <row r="183" spans="12:20" x14ac:dyDescent="0.25">
      <c r="L183" s="26"/>
      <c r="M183" s="26"/>
      <c r="Q183" s="26"/>
      <c r="R183" s="26"/>
      <c r="S183" s="26"/>
      <c r="T183" s="39"/>
    </row>
    <row r="184" spans="12:20" x14ac:dyDescent="0.25">
      <c r="L184" s="26"/>
      <c r="M184" s="26"/>
      <c r="Q184" s="26"/>
      <c r="R184" s="26"/>
      <c r="S184" s="26"/>
      <c r="T184" s="39"/>
    </row>
    <row r="185" spans="12:20" x14ac:dyDescent="0.25">
      <c r="L185" s="26"/>
      <c r="M185" s="26"/>
      <c r="Q185" s="26"/>
      <c r="R185" s="26"/>
      <c r="S185" s="26"/>
      <c r="T185" s="39"/>
    </row>
    <row r="186" spans="12:20" x14ac:dyDescent="0.25">
      <c r="L186" s="26"/>
      <c r="M186" s="26"/>
      <c r="Q186" s="26"/>
      <c r="R186" s="26"/>
      <c r="S186" s="26"/>
      <c r="T186" s="39"/>
    </row>
    <row r="187" spans="12:20" x14ac:dyDescent="0.25">
      <c r="L187" s="26"/>
      <c r="M187" s="26"/>
      <c r="Q187" s="26"/>
      <c r="R187" s="26"/>
      <c r="S187" s="26"/>
      <c r="T187" s="39"/>
    </row>
    <row r="188" spans="12:20" x14ac:dyDescent="0.25">
      <c r="L188" s="26"/>
      <c r="M188" s="26"/>
      <c r="Q188" s="26"/>
      <c r="R188" s="26"/>
      <c r="S188" s="26"/>
      <c r="T188" s="39"/>
    </row>
    <row r="189" spans="12:20" x14ac:dyDescent="0.25">
      <c r="L189" s="26"/>
      <c r="M189" s="26"/>
      <c r="Q189" s="26"/>
      <c r="R189" s="26"/>
      <c r="S189" s="26"/>
      <c r="T189" s="39"/>
    </row>
    <row r="190" spans="12:20" x14ac:dyDescent="0.25">
      <c r="L190" s="26"/>
      <c r="M190" s="26"/>
      <c r="Q190" s="26"/>
      <c r="R190" s="26"/>
      <c r="S190" s="26"/>
      <c r="T190" s="39"/>
    </row>
    <row r="191" spans="12:20" x14ac:dyDescent="0.25">
      <c r="L191" s="26"/>
      <c r="M191" s="26"/>
      <c r="Q191" s="26"/>
      <c r="R191" s="26"/>
      <c r="S191" s="26"/>
      <c r="T191" s="39"/>
    </row>
    <row r="192" spans="12:20" x14ac:dyDescent="0.25">
      <c r="L192" s="26"/>
      <c r="M192" s="26"/>
      <c r="Q192" s="26"/>
      <c r="R192" s="26"/>
      <c r="S192" s="26"/>
      <c r="T192" s="39"/>
    </row>
    <row r="193" spans="12:20" x14ac:dyDescent="0.25">
      <c r="L193" s="26"/>
      <c r="M193" s="26"/>
      <c r="Q193" s="26"/>
      <c r="R193" s="26"/>
      <c r="S193" s="26"/>
      <c r="T193" s="39"/>
    </row>
    <row r="194" spans="12:20" x14ac:dyDescent="0.25">
      <c r="L194" s="26"/>
      <c r="M194" s="26"/>
      <c r="Q194" s="26"/>
      <c r="R194" s="26"/>
      <c r="S194" s="26"/>
      <c r="T194" s="39"/>
    </row>
    <row r="195" spans="12:20" x14ac:dyDescent="0.25">
      <c r="L195" s="26"/>
      <c r="M195" s="26"/>
      <c r="Q195" s="26"/>
      <c r="R195" s="26"/>
      <c r="S195" s="26"/>
      <c r="T195" s="39"/>
    </row>
    <row r="196" spans="12:20" x14ac:dyDescent="0.25">
      <c r="L196" s="26"/>
      <c r="M196" s="26"/>
      <c r="Q196" s="26"/>
      <c r="R196" s="26"/>
      <c r="S196" s="26"/>
      <c r="T196" s="39"/>
    </row>
    <row r="197" spans="12:20" x14ac:dyDescent="0.25">
      <c r="L197" s="26"/>
      <c r="M197" s="26"/>
      <c r="Q197" s="26"/>
      <c r="R197" s="26"/>
      <c r="S197" s="26"/>
      <c r="T197" s="39"/>
    </row>
    <row r="198" spans="12:20" x14ac:dyDescent="0.25">
      <c r="L198" s="26"/>
      <c r="M198" s="26"/>
      <c r="Q198" s="26"/>
      <c r="R198" s="26"/>
      <c r="S198" s="26"/>
      <c r="T198" s="39"/>
    </row>
    <row r="199" spans="12:20" x14ac:dyDescent="0.25">
      <c r="L199" s="26"/>
      <c r="M199" s="26"/>
      <c r="Q199" s="26"/>
      <c r="R199" s="26"/>
      <c r="S199" s="26"/>
      <c r="T199" s="39"/>
    </row>
    <row r="200" spans="12:20" x14ac:dyDescent="0.25">
      <c r="L200" s="26"/>
      <c r="M200" s="26"/>
      <c r="Q200" s="26"/>
      <c r="R200" s="26"/>
      <c r="S200" s="26"/>
      <c r="T200" s="39"/>
    </row>
    <row r="201" spans="12:20" x14ac:dyDescent="0.25">
      <c r="L201" s="26"/>
      <c r="M201" s="26"/>
      <c r="Q201" s="26"/>
      <c r="R201" s="26"/>
      <c r="S201" s="26"/>
      <c r="T201" s="39"/>
    </row>
    <row r="202" spans="12:20" x14ac:dyDescent="0.25">
      <c r="L202" s="26"/>
      <c r="M202" s="26"/>
      <c r="Q202" s="26"/>
      <c r="R202" s="26"/>
      <c r="S202" s="26"/>
      <c r="T202" s="39"/>
    </row>
    <row r="203" spans="12:20" x14ac:dyDescent="0.25">
      <c r="L203" s="26"/>
      <c r="M203" s="26"/>
      <c r="Q203" s="26"/>
      <c r="R203" s="26"/>
      <c r="S203" s="26"/>
      <c r="T203" s="39"/>
    </row>
    <row r="204" spans="12:20" x14ac:dyDescent="0.25">
      <c r="L204" s="26"/>
      <c r="M204" s="26"/>
      <c r="Q204" s="26"/>
      <c r="R204" s="26"/>
      <c r="S204" s="26"/>
      <c r="T204" s="39"/>
    </row>
    <row r="205" spans="12:20" x14ac:dyDescent="0.25">
      <c r="L205" s="26"/>
      <c r="M205" s="26"/>
      <c r="Q205" s="26"/>
      <c r="R205" s="26"/>
      <c r="S205" s="26"/>
      <c r="T205" s="39"/>
    </row>
    <row r="206" spans="12:20" x14ac:dyDescent="0.25">
      <c r="L206" s="26"/>
      <c r="M206" s="26"/>
      <c r="Q206" s="26"/>
      <c r="R206" s="26"/>
      <c r="S206" s="26"/>
      <c r="T206" s="39"/>
    </row>
    <row r="207" spans="12:20" x14ac:dyDescent="0.25">
      <c r="L207" s="26"/>
      <c r="M207" s="26"/>
      <c r="Q207" s="26"/>
      <c r="R207" s="26"/>
      <c r="S207" s="26"/>
      <c r="T207" s="39"/>
    </row>
    <row r="208" spans="12:20" x14ac:dyDescent="0.25">
      <c r="L208" s="26"/>
      <c r="M208" s="26"/>
      <c r="Q208" s="26"/>
      <c r="R208" s="26"/>
      <c r="S208" s="26"/>
      <c r="T208" s="39"/>
    </row>
    <row r="209" spans="12:20" x14ac:dyDescent="0.25">
      <c r="L209" s="26"/>
      <c r="M209" s="26"/>
      <c r="Q209" s="26"/>
      <c r="R209" s="26"/>
      <c r="S209" s="26"/>
      <c r="T209" s="39"/>
    </row>
    <row r="210" spans="12:20" x14ac:dyDescent="0.25">
      <c r="L210" s="26"/>
      <c r="M210" s="26"/>
      <c r="Q210" s="26"/>
      <c r="R210" s="26"/>
      <c r="S210" s="26"/>
      <c r="T210" s="39"/>
    </row>
    <row r="211" spans="12:20" x14ac:dyDescent="0.25">
      <c r="L211" s="26"/>
      <c r="M211" s="26"/>
      <c r="Q211" s="26"/>
      <c r="R211" s="26"/>
      <c r="S211" s="26"/>
      <c r="T211" s="39"/>
    </row>
    <row r="212" spans="12:20" x14ac:dyDescent="0.25">
      <c r="L212" s="26"/>
      <c r="M212" s="26"/>
      <c r="Q212" s="26"/>
      <c r="R212" s="26"/>
      <c r="S212" s="26"/>
      <c r="T212" s="39"/>
    </row>
    <row r="213" spans="12:20" x14ac:dyDescent="0.25">
      <c r="L213" s="26"/>
      <c r="M213" s="26"/>
      <c r="Q213" s="26"/>
      <c r="R213" s="26"/>
      <c r="S213" s="26"/>
      <c r="T213" s="39"/>
    </row>
    <row r="214" spans="12:20" x14ac:dyDescent="0.25">
      <c r="L214" s="26"/>
      <c r="M214" s="26"/>
      <c r="Q214" s="26"/>
      <c r="R214" s="26"/>
      <c r="S214" s="26"/>
      <c r="T214" s="39"/>
    </row>
    <row r="215" spans="12:20" x14ac:dyDescent="0.25">
      <c r="L215" s="26"/>
      <c r="M215" s="26"/>
      <c r="Q215" s="26"/>
      <c r="R215" s="26"/>
      <c r="S215" s="26"/>
      <c r="T215" s="39"/>
    </row>
    <row r="216" spans="12:20" x14ac:dyDescent="0.25">
      <c r="L216" s="26"/>
      <c r="M216" s="26"/>
      <c r="Q216" s="26"/>
      <c r="R216" s="26"/>
      <c r="S216" s="26"/>
      <c r="T216" s="39"/>
    </row>
    <row r="217" spans="12:20" x14ac:dyDescent="0.25">
      <c r="L217" s="26"/>
      <c r="M217" s="26"/>
      <c r="Q217" s="26"/>
      <c r="R217" s="26"/>
      <c r="S217" s="26"/>
      <c r="T217" s="39"/>
    </row>
    <row r="218" spans="12:20" x14ac:dyDescent="0.25">
      <c r="L218" s="26"/>
      <c r="M218" s="26"/>
      <c r="Q218" s="26"/>
      <c r="R218" s="26"/>
      <c r="S218" s="26"/>
      <c r="T218" s="39"/>
    </row>
    <row r="219" spans="12:20" x14ac:dyDescent="0.25">
      <c r="L219" s="26"/>
      <c r="M219" s="26"/>
      <c r="Q219" s="26"/>
      <c r="R219" s="26"/>
      <c r="S219" s="26"/>
      <c r="T219" s="39"/>
    </row>
    <row r="220" spans="12:20" x14ac:dyDescent="0.25">
      <c r="L220" s="26"/>
      <c r="M220" s="26"/>
      <c r="Q220" s="26"/>
      <c r="R220" s="26"/>
      <c r="S220" s="26"/>
      <c r="T220" s="39"/>
    </row>
    <row r="221" spans="12:20" x14ac:dyDescent="0.25">
      <c r="L221" s="26"/>
      <c r="M221" s="26"/>
      <c r="Q221" s="26"/>
      <c r="R221" s="26"/>
      <c r="S221" s="26"/>
      <c r="T221" s="39"/>
    </row>
    <row r="222" spans="12:20" x14ac:dyDescent="0.25">
      <c r="L222" s="26"/>
      <c r="M222" s="26"/>
      <c r="Q222" s="26"/>
      <c r="R222" s="26"/>
      <c r="S222" s="26"/>
      <c r="T222" s="39"/>
    </row>
    <row r="223" spans="12:20" x14ac:dyDescent="0.25">
      <c r="L223" s="26"/>
      <c r="M223" s="26"/>
      <c r="Q223" s="26"/>
      <c r="R223" s="26"/>
      <c r="S223" s="26"/>
      <c r="T223" s="39"/>
    </row>
    <row r="224" spans="12:20" x14ac:dyDescent="0.25">
      <c r="L224" s="26"/>
      <c r="M224" s="26"/>
      <c r="Q224" s="26"/>
      <c r="R224" s="26"/>
      <c r="S224" s="26"/>
      <c r="T224" s="39"/>
    </row>
    <row r="225" spans="12:20" x14ac:dyDescent="0.25">
      <c r="L225" s="26"/>
      <c r="M225" s="26"/>
      <c r="Q225" s="26"/>
      <c r="R225" s="26"/>
      <c r="S225" s="26"/>
      <c r="T225" s="39"/>
    </row>
    <row r="226" spans="12:20" x14ac:dyDescent="0.25">
      <c r="L226" s="26"/>
      <c r="M226" s="26"/>
      <c r="Q226" s="26"/>
      <c r="R226" s="26"/>
      <c r="S226" s="26"/>
      <c r="T226" s="39"/>
    </row>
    <row r="227" spans="12:20" x14ac:dyDescent="0.25">
      <c r="L227" s="26"/>
      <c r="M227" s="26"/>
      <c r="Q227" s="26"/>
      <c r="R227" s="26"/>
      <c r="S227" s="26"/>
      <c r="T227" s="39"/>
    </row>
    <row r="228" spans="12:20" x14ac:dyDescent="0.25">
      <c r="L228" s="26"/>
      <c r="M228" s="26"/>
      <c r="Q228" s="26"/>
      <c r="R228" s="26"/>
      <c r="S228" s="26"/>
      <c r="T228" s="39"/>
    </row>
    <row r="229" spans="12:20" x14ac:dyDescent="0.25">
      <c r="L229" s="26"/>
      <c r="M229" s="26"/>
      <c r="Q229" s="26"/>
      <c r="R229" s="26"/>
      <c r="S229" s="26"/>
      <c r="T229" s="39"/>
    </row>
    <row r="230" spans="12:20" x14ac:dyDescent="0.25">
      <c r="L230" s="26"/>
      <c r="M230" s="26"/>
      <c r="Q230" s="26"/>
      <c r="R230" s="26"/>
      <c r="S230" s="26"/>
      <c r="T230" s="39"/>
    </row>
    <row r="231" spans="12:20" x14ac:dyDescent="0.25">
      <c r="L231" s="26"/>
      <c r="M231" s="26"/>
      <c r="Q231" s="26"/>
      <c r="R231" s="26"/>
      <c r="S231" s="26"/>
      <c r="T231" s="39"/>
    </row>
    <row r="232" spans="12:20" x14ac:dyDescent="0.25">
      <c r="L232" s="26"/>
      <c r="M232" s="26"/>
      <c r="Q232" s="26"/>
      <c r="R232" s="26"/>
      <c r="S232" s="26"/>
      <c r="T232" s="39"/>
    </row>
    <row r="233" spans="12:20" x14ac:dyDescent="0.25">
      <c r="L233" s="26"/>
      <c r="M233" s="26"/>
      <c r="Q233" s="26"/>
      <c r="R233" s="26"/>
      <c r="S233" s="26"/>
      <c r="T233" s="39"/>
    </row>
    <row r="234" spans="12:20" x14ac:dyDescent="0.25">
      <c r="L234" s="26"/>
      <c r="M234" s="26"/>
      <c r="Q234" s="26"/>
      <c r="R234" s="26"/>
      <c r="S234" s="26"/>
      <c r="T234" s="39"/>
    </row>
    <row r="235" spans="12:20" x14ac:dyDescent="0.25">
      <c r="L235" s="26"/>
      <c r="M235" s="26"/>
      <c r="Q235" s="26"/>
      <c r="R235" s="26"/>
      <c r="S235" s="26"/>
      <c r="T235" s="39"/>
    </row>
    <row r="236" spans="12:20" x14ac:dyDescent="0.25">
      <c r="L236" s="26"/>
      <c r="M236" s="26"/>
      <c r="Q236" s="26"/>
      <c r="R236" s="26"/>
      <c r="S236" s="26"/>
      <c r="T236" s="39"/>
    </row>
    <row r="237" spans="12:20" x14ac:dyDescent="0.25">
      <c r="L237" s="26"/>
      <c r="M237" s="26"/>
      <c r="Q237" s="26"/>
      <c r="R237" s="26"/>
      <c r="S237" s="26"/>
      <c r="T237" s="39"/>
    </row>
    <row r="238" spans="12:20" x14ac:dyDescent="0.25">
      <c r="L238" s="26"/>
      <c r="M238" s="26"/>
      <c r="Q238" s="26"/>
      <c r="R238" s="26"/>
      <c r="S238" s="26"/>
      <c r="T238" s="39"/>
    </row>
    <row r="239" spans="12:20" x14ac:dyDescent="0.25">
      <c r="L239" s="26"/>
      <c r="M239" s="26"/>
      <c r="Q239" s="26"/>
      <c r="R239" s="26"/>
      <c r="S239" s="26"/>
      <c r="T239" s="39"/>
    </row>
    <row r="240" spans="12:20" x14ac:dyDescent="0.25">
      <c r="L240" s="26"/>
      <c r="M240" s="26"/>
      <c r="Q240" s="26"/>
      <c r="R240" s="26"/>
      <c r="S240" s="26"/>
      <c r="T240" s="39"/>
    </row>
    <row r="241" spans="12:20" x14ac:dyDescent="0.25">
      <c r="L241" s="26"/>
      <c r="M241" s="26"/>
      <c r="Q241" s="26"/>
      <c r="R241" s="26"/>
      <c r="S241" s="26"/>
      <c r="T241" s="39"/>
    </row>
    <row r="242" spans="12:20" x14ac:dyDescent="0.25">
      <c r="L242" s="26"/>
      <c r="M242" s="26"/>
      <c r="Q242" s="26"/>
      <c r="R242" s="26"/>
      <c r="S242" s="26"/>
      <c r="T242" s="39"/>
    </row>
    <row r="243" spans="12:20" x14ac:dyDescent="0.25">
      <c r="L243" s="26"/>
      <c r="M243" s="26"/>
      <c r="Q243" s="26"/>
      <c r="R243" s="26"/>
      <c r="S243" s="26"/>
      <c r="T243" s="39"/>
    </row>
    <row r="244" spans="12:20" x14ac:dyDescent="0.25">
      <c r="L244" s="26"/>
      <c r="M244" s="26"/>
      <c r="Q244" s="26"/>
      <c r="R244" s="26"/>
      <c r="S244" s="26"/>
      <c r="T244" s="39"/>
    </row>
    <row r="245" spans="12:20" x14ac:dyDescent="0.25">
      <c r="L245" s="26"/>
      <c r="M245" s="26"/>
      <c r="Q245" s="26"/>
      <c r="R245" s="26"/>
      <c r="S245" s="26"/>
      <c r="T245" s="39"/>
    </row>
    <row r="246" spans="12:20" x14ac:dyDescent="0.25">
      <c r="L246" s="26"/>
      <c r="M246" s="26"/>
      <c r="Q246" s="26"/>
      <c r="R246" s="26"/>
      <c r="S246" s="26"/>
      <c r="T246" s="39"/>
    </row>
    <row r="247" spans="12:20" x14ac:dyDescent="0.25">
      <c r="L247" s="26"/>
      <c r="M247" s="26"/>
      <c r="Q247" s="26"/>
      <c r="R247" s="26"/>
      <c r="S247" s="26"/>
      <c r="T247" s="39"/>
    </row>
    <row r="248" spans="12:20" x14ac:dyDescent="0.25">
      <c r="L248" s="26"/>
      <c r="M248" s="26"/>
      <c r="Q248" s="26"/>
      <c r="R248" s="26"/>
      <c r="S248" s="26"/>
      <c r="T248" s="39"/>
    </row>
    <row r="249" spans="12:20" x14ac:dyDescent="0.25">
      <c r="L249" s="26"/>
      <c r="M249" s="26"/>
      <c r="Q249" s="26"/>
      <c r="R249" s="26"/>
      <c r="S249" s="26"/>
      <c r="T249" s="39"/>
    </row>
    <row r="250" spans="12:20" x14ac:dyDescent="0.25">
      <c r="L250" s="26"/>
      <c r="M250" s="26"/>
      <c r="Q250" s="26"/>
      <c r="R250" s="26"/>
      <c r="S250" s="26"/>
      <c r="T250" s="39"/>
    </row>
    <row r="251" spans="12:20" x14ac:dyDescent="0.25">
      <c r="L251" s="26"/>
      <c r="M251" s="26"/>
      <c r="Q251" s="26"/>
      <c r="R251" s="26"/>
      <c r="S251" s="26"/>
      <c r="T251" s="39"/>
    </row>
    <row r="252" spans="12:20" x14ac:dyDescent="0.25">
      <c r="L252" s="26"/>
      <c r="M252" s="26"/>
      <c r="Q252" s="26"/>
      <c r="R252" s="26"/>
      <c r="S252" s="26"/>
      <c r="T252" s="39"/>
    </row>
    <row r="253" spans="12:20" x14ac:dyDescent="0.25">
      <c r="L253" s="26"/>
      <c r="M253" s="26"/>
      <c r="Q253" s="26"/>
      <c r="R253" s="26"/>
      <c r="S253" s="26"/>
      <c r="T253" s="39"/>
    </row>
    <row r="254" spans="12:20" x14ac:dyDescent="0.25">
      <c r="L254" s="26"/>
      <c r="M254" s="26"/>
      <c r="Q254" s="26"/>
      <c r="R254" s="26"/>
      <c r="S254" s="26"/>
      <c r="T254" s="39"/>
    </row>
    <row r="255" spans="12:20" x14ac:dyDescent="0.25">
      <c r="L255" s="26"/>
      <c r="M255" s="26"/>
      <c r="Q255" s="26"/>
      <c r="R255" s="26"/>
      <c r="S255" s="26"/>
      <c r="T255" s="39"/>
    </row>
    <row r="256" spans="12:20" x14ac:dyDescent="0.25">
      <c r="L256" s="26"/>
      <c r="M256" s="26"/>
      <c r="Q256" s="26"/>
      <c r="R256" s="26"/>
      <c r="S256" s="26"/>
      <c r="T256" s="39"/>
    </row>
    <row r="257" spans="12:20" x14ac:dyDescent="0.25">
      <c r="L257" s="26"/>
      <c r="M257" s="26"/>
      <c r="Q257" s="26"/>
      <c r="R257" s="26"/>
      <c r="S257" s="26"/>
      <c r="T257" s="39"/>
    </row>
    <row r="258" spans="12:20" x14ac:dyDescent="0.25">
      <c r="L258" s="26"/>
      <c r="M258" s="26"/>
      <c r="Q258" s="26"/>
      <c r="R258" s="26"/>
      <c r="S258" s="26"/>
      <c r="T258" s="39"/>
    </row>
    <row r="259" spans="12:20" x14ac:dyDescent="0.25">
      <c r="L259" s="26"/>
      <c r="M259" s="26"/>
      <c r="Q259" s="26"/>
      <c r="R259" s="26"/>
      <c r="S259" s="26"/>
      <c r="T259" s="39"/>
    </row>
    <row r="260" spans="12:20" x14ac:dyDescent="0.25">
      <c r="L260" s="26"/>
      <c r="M260" s="26"/>
      <c r="Q260" s="26"/>
      <c r="R260" s="26"/>
      <c r="S260" s="26"/>
      <c r="T260" s="39"/>
    </row>
    <row r="261" spans="12:20" x14ac:dyDescent="0.25">
      <c r="L261" s="26"/>
      <c r="M261" s="26"/>
      <c r="Q261" s="26"/>
      <c r="R261" s="26"/>
      <c r="S261" s="26"/>
      <c r="T261" s="39"/>
    </row>
    <row r="262" spans="12:20" x14ac:dyDescent="0.25">
      <c r="L262" s="26"/>
      <c r="M262" s="26"/>
      <c r="Q262" s="26"/>
      <c r="R262" s="26"/>
      <c r="S262" s="26"/>
      <c r="T262" s="39"/>
    </row>
    <row r="263" spans="12:20" x14ac:dyDescent="0.25">
      <c r="L263" s="26"/>
      <c r="M263" s="26"/>
      <c r="Q263" s="26"/>
      <c r="R263" s="26"/>
      <c r="S263" s="26"/>
      <c r="T263" s="39"/>
    </row>
    <row r="264" spans="12:20" x14ac:dyDescent="0.25">
      <c r="L264" s="26"/>
      <c r="M264" s="26"/>
      <c r="Q264" s="26"/>
      <c r="R264" s="26"/>
      <c r="S264" s="26"/>
      <c r="T264" s="39"/>
    </row>
    <row r="265" spans="12:20" x14ac:dyDescent="0.25">
      <c r="L265" s="26"/>
      <c r="M265" s="26"/>
      <c r="Q265" s="26"/>
      <c r="R265" s="26"/>
      <c r="S265" s="26"/>
      <c r="T265" s="39"/>
    </row>
    <row r="266" spans="12:20" x14ac:dyDescent="0.25">
      <c r="L266" s="26"/>
      <c r="M266" s="26"/>
      <c r="Q266" s="26"/>
      <c r="R266" s="26"/>
      <c r="S266" s="26"/>
      <c r="T266" s="39"/>
    </row>
    <row r="267" spans="12:20" x14ac:dyDescent="0.25">
      <c r="L267" s="26"/>
      <c r="M267" s="26"/>
      <c r="Q267" s="26"/>
      <c r="R267" s="26"/>
      <c r="S267" s="26"/>
      <c r="T267" s="39"/>
    </row>
    <row r="268" spans="12:20" x14ac:dyDescent="0.25">
      <c r="L268" s="26"/>
      <c r="M268" s="26"/>
      <c r="Q268" s="26"/>
      <c r="R268" s="26"/>
      <c r="S268" s="26"/>
      <c r="T268" s="39"/>
    </row>
    <row r="269" spans="12:20" x14ac:dyDescent="0.25">
      <c r="L269" s="26"/>
      <c r="M269" s="26"/>
      <c r="Q269" s="26"/>
      <c r="R269" s="26"/>
      <c r="S269" s="26"/>
      <c r="T269" s="39"/>
    </row>
    <row r="270" spans="12:20" x14ac:dyDescent="0.25">
      <c r="L270" s="26"/>
      <c r="M270" s="26"/>
      <c r="Q270" s="26"/>
      <c r="R270" s="26"/>
      <c r="S270" s="26"/>
      <c r="T270" s="39"/>
    </row>
    <row r="271" spans="12:20" x14ac:dyDescent="0.25">
      <c r="L271" s="26"/>
      <c r="M271" s="26"/>
      <c r="Q271" s="26"/>
      <c r="R271" s="26"/>
      <c r="S271" s="26"/>
      <c r="T271" s="39"/>
    </row>
    <row r="272" spans="12:20" x14ac:dyDescent="0.25">
      <c r="L272" s="26"/>
      <c r="M272" s="26"/>
      <c r="Q272" s="26"/>
      <c r="R272" s="26"/>
      <c r="S272" s="26"/>
      <c r="T272" s="39"/>
    </row>
    <row r="273" spans="12:20" x14ac:dyDescent="0.25">
      <c r="L273" s="26"/>
      <c r="M273" s="26"/>
      <c r="Q273" s="26"/>
      <c r="R273" s="26"/>
      <c r="S273" s="26"/>
      <c r="T273" s="39"/>
    </row>
    <row r="274" spans="12:20" x14ac:dyDescent="0.25">
      <c r="L274" s="26"/>
      <c r="M274" s="26"/>
      <c r="Q274" s="26"/>
      <c r="R274" s="26"/>
      <c r="S274" s="26"/>
      <c r="T274" s="39"/>
    </row>
    <row r="275" spans="12:20" x14ac:dyDescent="0.25">
      <c r="L275" s="26"/>
      <c r="M275" s="26"/>
      <c r="Q275" s="26"/>
      <c r="R275" s="26"/>
      <c r="S275" s="26"/>
      <c r="T275" s="39"/>
    </row>
    <row r="276" spans="12:20" x14ac:dyDescent="0.25">
      <c r="L276" s="26"/>
      <c r="M276" s="26"/>
      <c r="Q276" s="26"/>
      <c r="R276" s="26"/>
      <c r="S276" s="26"/>
      <c r="T276" s="39"/>
    </row>
    <row r="277" spans="12:20" x14ac:dyDescent="0.25">
      <c r="L277" s="26"/>
      <c r="M277" s="26"/>
      <c r="Q277" s="26"/>
      <c r="R277" s="26"/>
      <c r="S277" s="26"/>
      <c r="T277" s="39"/>
    </row>
    <row r="278" spans="12:20" x14ac:dyDescent="0.25">
      <c r="L278" s="26"/>
      <c r="M278" s="26"/>
      <c r="Q278" s="26"/>
      <c r="R278" s="26"/>
      <c r="S278" s="26"/>
      <c r="T278" s="39"/>
    </row>
    <row r="279" spans="12:20" x14ac:dyDescent="0.25">
      <c r="L279" s="26"/>
      <c r="M279" s="26"/>
      <c r="Q279" s="26"/>
      <c r="R279" s="26"/>
      <c r="S279" s="26"/>
      <c r="T279" s="39"/>
    </row>
    <row r="280" spans="12:20" x14ac:dyDescent="0.25">
      <c r="L280" s="26"/>
      <c r="M280" s="26"/>
      <c r="Q280" s="26"/>
      <c r="R280" s="26"/>
      <c r="S280" s="26"/>
      <c r="T280" s="39"/>
    </row>
    <row r="281" spans="12:20" x14ac:dyDescent="0.25">
      <c r="L281" s="26"/>
      <c r="M281" s="26"/>
      <c r="Q281" s="26"/>
      <c r="R281" s="26"/>
      <c r="S281" s="26"/>
      <c r="T281" s="39"/>
    </row>
    <row r="282" spans="12:20" x14ac:dyDescent="0.25">
      <c r="L282" s="26"/>
      <c r="M282" s="26"/>
      <c r="Q282" s="26"/>
      <c r="R282" s="26"/>
      <c r="S282" s="26"/>
      <c r="T282" s="39"/>
    </row>
    <row r="283" spans="12:20" x14ac:dyDescent="0.25">
      <c r="L283" s="26"/>
      <c r="M283" s="26"/>
      <c r="Q283" s="26"/>
      <c r="R283" s="26"/>
      <c r="S283" s="26"/>
      <c r="T283" s="39"/>
    </row>
    <row r="284" spans="12:20" x14ac:dyDescent="0.25">
      <c r="L284" s="26"/>
      <c r="M284" s="26"/>
      <c r="Q284" s="26"/>
      <c r="R284" s="26"/>
      <c r="S284" s="26"/>
      <c r="T284" s="39"/>
    </row>
    <row r="285" spans="12:20" x14ac:dyDescent="0.25">
      <c r="L285" s="26"/>
      <c r="M285" s="26"/>
      <c r="Q285" s="26"/>
      <c r="R285" s="26"/>
      <c r="S285" s="26"/>
      <c r="T285" s="39"/>
    </row>
    <row r="286" spans="12:20" x14ac:dyDescent="0.25">
      <c r="L286" s="26"/>
      <c r="M286" s="26"/>
      <c r="Q286" s="26"/>
      <c r="R286" s="26"/>
      <c r="S286" s="26"/>
      <c r="T286" s="39"/>
    </row>
    <row r="287" spans="12:20" x14ac:dyDescent="0.25">
      <c r="L287" s="26"/>
      <c r="M287" s="26"/>
      <c r="Q287" s="26"/>
      <c r="R287" s="26"/>
      <c r="S287" s="26"/>
      <c r="T287" s="39"/>
    </row>
    <row r="288" spans="12:20" x14ac:dyDescent="0.25">
      <c r="L288" s="26"/>
      <c r="M288" s="26"/>
      <c r="Q288" s="26"/>
      <c r="R288" s="26"/>
      <c r="S288" s="26"/>
      <c r="T288" s="39"/>
    </row>
    <row r="289" spans="12:20" x14ac:dyDescent="0.25">
      <c r="L289" s="26"/>
      <c r="M289" s="26"/>
      <c r="Q289" s="26"/>
      <c r="R289" s="26"/>
      <c r="S289" s="26"/>
      <c r="T289" s="39"/>
    </row>
    <row r="290" spans="12:20" x14ac:dyDescent="0.25">
      <c r="L290" s="26"/>
      <c r="M290" s="26"/>
      <c r="Q290" s="26"/>
      <c r="R290" s="26"/>
      <c r="S290" s="26"/>
      <c r="T290" s="39"/>
    </row>
    <row r="291" spans="12:20" x14ac:dyDescent="0.25">
      <c r="L291" s="26"/>
      <c r="M291" s="26"/>
      <c r="Q291" s="26"/>
      <c r="R291" s="26"/>
      <c r="S291" s="26"/>
      <c r="T291" s="39"/>
    </row>
    <row r="292" spans="12:20" x14ac:dyDescent="0.25">
      <c r="L292" s="26"/>
      <c r="M292" s="26"/>
      <c r="Q292" s="26"/>
      <c r="R292" s="26"/>
      <c r="S292" s="26"/>
      <c r="T292" s="39"/>
    </row>
    <row r="293" spans="12:20" x14ac:dyDescent="0.25">
      <c r="L293" s="26"/>
      <c r="M293" s="26"/>
      <c r="Q293" s="26"/>
      <c r="R293" s="26"/>
      <c r="S293" s="26"/>
      <c r="T293" s="39"/>
    </row>
    <row r="294" spans="12:20" x14ac:dyDescent="0.25">
      <c r="L294" s="26"/>
      <c r="M294" s="26"/>
      <c r="Q294" s="26"/>
      <c r="R294" s="26"/>
      <c r="S294" s="26"/>
      <c r="T294" s="39"/>
    </row>
    <row r="295" spans="12:20" x14ac:dyDescent="0.25">
      <c r="L295" s="26"/>
      <c r="M295" s="26"/>
      <c r="Q295" s="26"/>
      <c r="R295" s="26"/>
      <c r="S295" s="26"/>
      <c r="T295" s="39"/>
    </row>
    <row r="296" spans="12:20" x14ac:dyDescent="0.25">
      <c r="L296" s="26"/>
      <c r="M296" s="26"/>
      <c r="Q296" s="26"/>
      <c r="R296" s="26"/>
      <c r="S296" s="26"/>
      <c r="T296" s="39"/>
    </row>
    <row r="297" spans="12:20" x14ac:dyDescent="0.25">
      <c r="L297" s="26"/>
      <c r="M297" s="26"/>
      <c r="Q297" s="26"/>
      <c r="R297" s="26"/>
      <c r="S297" s="26"/>
      <c r="T297" s="39"/>
    </row>
    <row r="298" spans="12:20" x14ac:dyDescent="0.25">
      <c r="L298" s="26"/>
      <c r="M298" s="26"/>
      <c r="Q298" s="26"/>
      <c r="R298" s="26"/>
      <c r="S298" s="26"/>
      <c r="T298" s="39"/>
    </row>
    <row r="299" spans="12:20" x14ac:dyDescent="0.25">
      <c r="L299" s="26"/>
      <c r="M299" s="26"/>
      <c r="Q299" s="26"/>
      <c r="R299" s="26"/>
      <c r="S299" s="26"/>
      <c r="T299" s="39"/>
    </row>
    <row r="300" spans="12:20" x14ac:dyDescent="0.25">
      <c r="L300" s="26"/>
      <c r="M300" s="26"/>
      <c r="Q300" s="26"/>
      <c r="R300" s="26"/>
      <c r="S300" s="26"/>
      <c r="T300" s="39"/>
    </row>
    <row r="301" spans="12:20" x14ac:dyDescent="0.25">
      <c r="L301" s="26"/>
      <c r="M301" s="26"/>
      <c r="Q301" s="26"/>
      <c r="R301" s="26"/>
      <c r="S301" s="26"/>
      <c r="T301" s="39"/>
    </row>
    <row r="302" spans="12:20" x14ac:dyDescent="0.25">
      <c r="L302" s="26"/>
      <c r="M302" s="26"/>
      <c r="Q302" s="26"/>
      <c r="R302" s="26"/>
      <c r="S302" s="26"/>
      <c r="T302" s="39"/>
    </row>
    <row r="303" spans="12:20" x14ac:dyDescent="0.25">
      <c r="L303" s="26"/>
      <c r="M303" s="26"/>
      <c r="Q303" s="26"/>
      <c r="R303" s="26"/>
      <c r="S303" s="26"/>
      <c r="T303" s="39"/>
    </row>
    <row r="304" spans="12:20" x14ac:dyDescent="0.25">
      <c r="L304" s="26"/>
      <c r="M304" s="26"/>
      <c r="Q304" s="26"/>
      <c r="R304" s="26"/>
      <c r="S304" s="26"/>
      <c r="T304" s="39"/>
    </row>
    <row r="305" spans="12:20" x14ac:dyDescent="0.25">
      <c r="L305" s="26"/>
      <c r="M305" s="26"/>
      <c r="Q305" s="26"/>
      <c r="R305" s="26"/>
      <c r="S305" s="26"/>
      <c r="T305" s="39"/>
    </row>
    <row r="306" spans="12:20" x14ac:dyDescent="0.25">
      <c r="L306" s="26"/>
      <c r="M306" s="26"/>
      <c r="Q306" s="26"/>
      <c r="R306" s="26"/>
      <c r="S306" s="26"/>
      <c r="T306" s="39"/>
    </row>
    <row r="307" spans="12:20" x14ac:dyDescent="0.25">
      <c r="L307" s="26"/>
      <c r="M307" s="26"/>
      <c r="Q307" s="26"/>
      <c r="R307" s="26"/>
      <c r="S307" s="26"/>
      <c r="T307" s="39"/>
    </row>
    <row r="308" spans="12:20" x14ac:dyDescent="0.25">
      <c r="L308" s="26"/>
      <c r="M308" s="26"/>
      <c r="Q308" s="26"/>
      <c r="R308" s="26"/>
      <c r="S308" s="26"/>
      <c r="T308" s="39"/>
    </row>
    <row r="309" spans="12:20" x14ac:dyDescent="0.25">
      <c r="L309" s="26"/>
      <c r="M309" s="26"/>
      <c r="Q309" s="26"/>
      <c r="R309" s="26"/>
      <c r="S309" s="26"/>
      <c r="T309" s="39"/>
    </row>
    <row r="310" spans="12:20" x14ac:dyDescent="0.25">
      <c r="L310" s="26"/>
      <c r="M310" s="26"/>
      <c r="Q310" s="26"/>
      <c r="R310" s="26"/>
      <c r="S310" s="26"/>
      <c r="T310" s="39"/>
    </row>
    <row r="311" spans="12:20" x14ac:dyDescent="0.25">
      <c r="L311" s="26"/>
      <c r="M311" s="26"/>
      <c r="Q311" s="26"/>
      <c r="R311" s="26"/>
      <c r="S311" s="26"/>
      <c r="T311" s="39"/>
    </row>
    <row r="312" spans="12:20" x14ac:dyDescent="0.25">
      <c r="L312" s="26"/>
      <c r="M312" s="26"/>
      <c r="Q312" s="26"/>
      <c r="R312" s="26"/>
      <c r="S312" s="26"/>
      <c r="T312" s="39"/>
    </row>
    <row r="313" spans="12:20" x14ac:dyDescent="0.25">
      <c r="L313" s="26"/>
      <c r="M313" s="26"/>
      <c r="Q313" s="26"/>
      <c r="R313" s="26"/>
      <c r="S313" s="26"/>
      <c r="T313" s="39"/>
    </row>
    <row r="314" spans="12:20" x14ac:dyDescent="0.25">
      <c r="L314" s="26"/>
      <c r="M314" s="26"/>
      <c r="Q314" s="26"/>
      <c r="R314" s="26"/>
      <c r="S314" s="26"/>
      <c r="T314" s="39"/>
    </row>
    <row r="315" spans="12:20" x14ac:dyDescent="0.25">
      <c r="L315" s="26"/>
      <c r="M315" s="26"/>
      <c r="Q315" s="26"/>
      <c r="R315" s="26"/>
      <c r="S315" s="26"/>
      <c r="T315" s="39"/>
    </row>
    <row r="316" spans="12:20" x14ac:dyDescent="0.25">
      <c r="L316" s="26"/>
      <c r="M316" s="26"/>
      <c r="Q316" s="26"/>
      <c r="R316" s="26"/>
      <c r="S316" s="26"/>
      <c r="T316" s="39"/>
    </row>
    <row r="317" spans="12:20" x14ac:dyDescent="0.25">
      <c r="L317" s="26"/>
      <c r="M317" s="26"/>
      <c r="Q317" s="26"/>
      <c r="R317" s="26"/>
      <c r="S317" s="26"/>
      <c r="T317" s="39"/>
    </row>
    <row r="318" spans="12:20" x14ac:dyDescent="0.25">
      <c r="L318" s="26"/>
      <c r="M318" s="26"/>
      <c r="Q318" s="26"/>
      <c r="R318" s="26"/>
      <c r="S318" s="26"/>
      <c r="T318" s="39"/>
    </row>
    <row r="319" spans="12:20" x14ac:dyDescent="0.25">
      <c r="L319" s="26"/>
      <c r="M319" s="26"/>
      <c r="Q319" s="26"/>
      <c r="R319" s="26"/>
      <c r="S319" s="26"/>
      <c r="T319" s="39"/>
    </row>
    <row r="320" spans="12:20" x14ac:dyDescent="0.25">
      <c r="L320" s="26"/>
      <c r="M320" s="26"/>
      <c r="Q320" s="26"/>
      <c r="R320" s="26"/>
      <c r="S320" s="26"/>
      <c r="T320" s="39"/>
    </row>
    <row r="321" spans="12:20" x14ac:dyDescent="0.25">
      <c r="L321" s="26"/>
      <c r="M321" s="26"/>
      <c r="Q321" s="26"/>
      <c r="R321" s="26"/>
      <c r="S321" s="26"/>
      <c r="T321" s="39"/>
    </row>
    <row r="322" spans="12:20" x14ac:dyDescent="0.25">
      <c r="L322" s="26"/>
      <c r="M322" s="26"/>
      <c r="Q322" s="26"/>
      <c r="R322" s="26"/>
      <c r="S322" s="26"/>
      <c r="T322" s="39"/>
    </row>
    <row r="323" spans="12:20" x14ac:dyDescent="0.25">
      <c r="L323" s="26"/>
      <c r="M323" s="26"/>
      <c r="Q323" s="26"/>
      <c r="R323" s="26"/>
      <c r="S323" s="26"/>
      <c r="T323" s="39"/>
    </row>
    <row r="324" spans="12:20" x14ac:dyDescent="0.25">
      <c r="L324" s="26"/>
      <c r="M324" s="26"/>
      <c r="Q324" s="26"/>
      <c r="R324" s="26"/>
      <c r="S324" s="26"/>
      <c r="T324" s="39"/>
    </row>
    <row r="325" spans="12:20" x14ac:dyDescent="0.25">
      <c r="L325" s="26"/>
      <c r="M325" s="26"/>
      <c r="Q325" s="26"/>
      <c r="R325" s="26"/>
      <c r="S325" s="26"/>
      <c r="T325" s="39"/>
    </row>
    <row r="326" spans="12:20" x14ac:dyDescent="0.25">
      <c r="L326" s="26"/>
      <c r="M326" s="26"/>
      <c r="Q326" s="26"/>
      <c r="R326" s="26"/>
      <c r="S326" s="26"/>
      <c r="T326" s="39"/>
    </row>
    <row r="327" spans="12:20" x14ac:dyDescent="0.25">
      <c r="L327" s="26"/>
      <c r="M327" s="26"/>
      <c r="Q327" s="26"/>
      <c r="R327" s="26"/>
      <c r="S327" s="26"/>
      <c r="T327" s="39"/>
    </row>
    <row r="328" spans="12:20" x14ac:dyDescent="0.25">
      <c r="L328" s="26"/>
      <c r="M328" s="26"/>
      <c r="Q328" s="26"/>
      <c r="R328" s="26"/>
      <c r="S328" s="26"/>
      <c r="T328" s="39"/>
    </row>
    <row r="329" spans="12:20" x14ac:dyDescent="0.25">
      <c r="L329" s="26"/>
      <c r="M329" s="26"/>
      <c r="Q329" s="26"/>
      <c r="R329" s="26"/>
      <c r="S329" s="26"/>
      <c r="T329" s="39"/>
    </row>
    <row r="330" spans="12:20" x14ac:dyDescent="0.25">
      <c r="L330" s="26"/>
      <c r="M330" s="26"/>
      <c r="Q330" s="26"/>
      <c r="R330" s="26"/>
      <c r="S330" s="26"/>
      <c r="T330" s="39"/>
    </row>
    <row r="331" spans="12:20" x14ac:dyDescent="0.25">
      <c r="L331" s="26"/>
      <c r="M331" s="26"/>
      <c r="Q331" s="26"/>
      <c r="R331" s="26"/>
      <c r="S331" s="26"/>
      <c r="T331" s="39"/>
    </row>
    <row r="332" spans="12:20" x14ac:dyDescent="0.25">
      <c r="L332" s="26"/>
      <c r="M332" s="26"/>
      <c r="Q332" s="26"/>
      <c r="R332" s="26"/>
      <c r="S332" s="26"/>
      <c r="T332" s="39"/>
    </row>
    <row r="333" spans="12:20" x14ac:dyDescent="0.25">
      <c r="L333" s="26"/>
      <c r="M333" s="26"/>
      <c r="Q333" s="26"/>
      <c r="R333" s="26"/>
      <c r="S333" s="26"/>
      <c r="T333" s="39"/>
    </row>
    <row r="334" spans="12:20" x14ac:dyDescent="0.25">
      <c r="L334" s="26"/>
      <c r="M334" s="26"/>
      <c r="Q334" s="26"/>
      <c r="R334" s="26"/>
      <c r="S334" s="26"/>
      <c r="T334" s="39"/>
    </row>
    <row r="335" spans="12:20" x14ac:dyDescent="0.25">
      <c r="L335" s="26"/>
      <c r="M335" s="26"/>
      <c r="Q335" s="26"/>
      <c r="R335" s="26"/>
      <c r="S335" s="26"/>
      <c r="T335" s="39"/>
    </row>
    <row r="336" spans="12:20" x14ac:dyDescent="0.25">
      <c r="L336" s="26"/>
      <c r="M336" s="26"/>
      <c r="Q336" s="26"/>
      <c r="R336" s="26"/>
      <c r="S336" s="26"/>
      <c r="T336" s="39"/>
    </row>
    <row r="337" spans="12:20" x14ac:dyDescent="0.25">
      <c r="L337" s="26"/>
      <c r="M337" s="26"/>
      <c r="Q337" s="26"/>
      <c r="R337" s="26"/>
      <c r="S337" s="26"/>
      <c r="T337" s="39"/>
    </row>
    <row r="338" spans="12:20" x14ac:dyDescent="0.25">
      <c r="L338" s="26"/>
      <c r="M338" s="26"/>
      <c r="Q338" s="26"/>
      <c r="R338" s="26"/>
      <c r="S338" s="26"/>
      <c r="T338" s="39"/>
    </row>
    <row r="339" spans="12:20" x14ac:dyDescent="0.25">
      <c r="L339" s="26"/>
      <c r="M339" s="26"/>
      <c r="Q339" s="26"/>
      <c r="R339" s="26"/>
      <c r="S339" s="26"/>
      <c r="T339" s="39"/>
    </row>
    <row r="340" spans="12:20" x14ac:dyDescent="0.25">
      <c r="L340" s="26"/>
      <c r="M340" s="26"/>
      <c r="Q340" s="26"/>
      <c r="R340" s="26"/>
      <c r="S340" s="26"/>
      <c r="T340" s="39"/>
    </row>
    <row r="341" spans="12:20" x14ac:dyDescent="0.25">
      <c r="L341" s="26"/>
      <c r="M341" s="26"/>
      <c r="Q341" s="26"/>
      <c r="R341" s="26"/>
      <c r="S341" s="26"/>
      <c r="T341" s="39"/>
    </row>
    <row r="342" spans="12:20" x14ac:dyDescent="0.25">
      <c r="L342" s="26"/>
      <c r="M342" s="26"/>
      <c r="Q342" s="26"/>
      <c r="R342" s="26"/>
      <c r="S342" s="26"/>
      <c r="T342" s="39"/>
    </row>
    <row r="343" spans="12:20" x14ac:dyDescent="0.25">
      <c r="L343" s="26"/>
      <c r="M343" s="26"/>
      <c r="Q343" s="26"/>
      <c r="R343" s="26"/>
      <c r="S343" s="26"/>
      <c r="T343" s="39"/>
    </row>
    <row r="344" spans="12:20" x14ac:dyDescent="0.25">
      <c r="L344" s="26"/>
      <c r="M344" s="26"/>
      <c r="Q344" s="26"/>
      <c r="R344" s="26"/>
      <c r="S344" s="26"/>
      <c r="T344" s="39"/>
    </row>
    <row r="345" spans="12:20" x14ac:dyDescent="0.25">
      <c r="L345" s="26"/>
      <c r="M345" s="26"/>
      <c r="Q345" s="26"/>
      <c r="R345" s="26"/>
      <c r="S345" s="26"/>
      <c r="T345" s="39"/>
    </row>
    <row r="346" spans="12:20" x14ac:dyDescent="0.25">
      <c r="L346" s="26"/>
      <c r="M346" s="26"/>
      <c r="Q346" s="26"/>
      <c r="R346" s="26"/>
      <c r="S346" s="26"/>
      <c r="T346" s="39"/>
    </row>
    <row r="347" spans="12:20" x14ac:dyDescent="0.25">
      <c r="L347" s="26"/>
      <c r="M347" s="26"/>
      <c r="Q347" s="26"/>
      <c r="R347" s="26"/>
      <c r="S347" s="26"/>
      <c r="T347" s="39"/>
    </row>
    <row r="348" spans="12:20" x14ac:dyDescent="0.25">
      <c r="L348" s="26"/>
      <c r="M348" s="26"/>
      <c r="Q348" s="26"/>
      <c r="R348" s="26"/>
      <c r="S348" s="26"/>
      <c r="T348" s="39"/>
    </row>
    <row r="349" spans="12:20" x14ac:dyDescent="0.25">
      <c r="L349" s="26"/>
      <c r="M349" s="26"/>
      <c r="Q349" s="26"/>
      <c r="R349" s="26"/>
      <c r="S349" s="26"/>
      <c r="T349" s="39"/>
    </row>
    <row r="350" spans="12:20" x14ac:dyDescent="0.25">
      <c r="L350" s="26"/>
      <c r="M350" s="26"/>
      <c r="Q350" s="26"/>
      <c r="R350" s="26"/>
      <c r="S350" s="26"/>
      <c r="T350" s="39"/>
    </row>
    <row r="351" spans="12:20" x14ac:dyDescent="0.25">
      <c r="L351" s="26"/>
      <c r="M351" s="26"/>
      <c r="Q351" s="26"/>
      <c r="R351" s="26"/>
      <c r="S351" s="26"/>
      <c r="T351" s="39"/>
    </row>
    <row r="352" spans="12:20" x14ac:dyDescent="0.25">
      <c r="L352" s="26"/>
      <c r="M352" s="26"/>
      <c r="Q352" s="26"/>
      <c r="R352" s="26"/>
      <c r="S352" s="26"/>
      <c r="T352" s="39"/>
    </row>
    <row r="353" spans="12:20" x14ac:dyDescent="0.25">
      <c r="L353" s="26"/>
      <c r="M353" s="26"/>
      <c r="Q353" s="26"/>
      <c r="R353" s="26"/>
      <c r="S353" s="26"/>
      <c r="T353" s="39"/>
    </row>
    <row r="354" spans="12:20" x14ac:dyDescent="0.25">
      <c r="L354" s="26"/>
      <c r="M354" s="26"/>
      <c r="Q354" s="26"/>
      <c r="R354" s="26"/>
      <c r="S354" s="26"/>
      <c r="T354" s="39"/>
    </row>
    <row r="355" spans="12:20" x14ac:dyDescent="0.25">
      <c r="L355" s="26"/>
      <c r="M355" s="26"/>
      <c r="Q355" s="26"/>
      <c r="R355" s="26"/>
      <c r="S355" s="26"/>
      <c r="T355" s="39"/>
    </row>
    <row r="356" spans="12:20" x14ac:dyDescent="0.25">
      <c r="L356" s="26"/>
      <c r="M356" s="26"/>
      <c r="Q356" s="26"/>
      <c r="R356" s="26"/>
      <c r="S356" s="26"/>
      <c r="T356" s="39"/>
    </row>
    <row r="357" spans="12:20" x14ac:dyDescent="0.25">
      <c r="L357" s="26"/>
      <c r="M357" s="26"/>
      <c r="Q357" s="26"/>
      <c r="R357" s="26"/>
      <c r="S357" s="26"/>
      <c r="T357" s="39"/>
    </row>
    <row r="358" spans="12:20" x14ac:dyDescent="0.25">
      <c r="L358" s="26"/>
      <c r="M358" s="26"/>
      <c r="Q358" s="26"/>
      <c r="R358" s="26"/>
      <c r="S358" s="26"/>
      <c r="T358" s="39"/>
    </row>
    <row r="359" spans="12:20" x14ac:dyDescent="0.25">
      <c r="L359" s="26"/>
      <c r="M359" s="26"/>
      <c r="Q359" s="26"/>
      <c r="R359" s="26"/>
      <c r="S359" s="26"/>
      <c r="T359" s="39"/>
    </row>
    <row r="360" spans="12:20" x14ac:dyDescent="0.25">
      <c r="L360" s="26"/>
      <c r="M360" s="26"/>
      <c r="Q360" s="26"/>
      <c r="R360" s="26"/>
      <c r="S360" s="26"/>
      <c r="T360" s="39"/>
    </row>
    <row r="361" spans="12:20" x14ac:dyDescent="0.25">
      <c r="L361" s="26"/>
      <c r="M361" s="26"/>
      <c r="Q361" s="26"/>
      <c r="R361" s="26"/>
      <c r="S361" s="26"/>
      <c r="T361" s="39"/>
    </row>
    <row r="362" spans="12:20" x14ac:dyDescent="0.25">
      <c r="L362" s="26"/>
      <c r="M362" s="26"/>
      <c r="Q362" s="26"/>
      <c r="R362" s="26"/>
      <c r="S362" s="26"/>
      <c r="T362" s="39"/>
    </row>
    <row r="363" spans="12:20" x14ac:dyDescent="0.25">
      <c r="L363" s="26"/>
      <c r="M363" s="26"/>
      <c r="Q363" s="26"/>
      <c r="R363" s="26"/>
      <c r="S363" s="26"/>
      <c r="T363" s="39"/>
    </row>
    <row r="364" spans="12:20" x14ac:dyDescent="0.25">
      <c r="L364" s="26"/>
      <c r="M364" s="26"/>
      <c r="Q364" s="26"/>
      <c r="R364" s="26"/>
      <c r="S364" s="26"/>
      <c r="T364" s="39"/>
    </row>
    <row r="365" spans="12:20" x14ac:dyDescent="0.25">
      <c r="L365" s="26"/>
      <c r="M365" s="26"/>
      <c r="Q365" s="26"/>
      <c r="R365" s="26"/>
      <c r="S365" s="26"/>
      <c r="T365" s="39"/>
    </row>
    <row r="366" spans="12:20" x14ac:dyDescent="0.25">
      <c r="L366" s="26"/>
      <c r="M366" s="26"/>
      <c r="Q366" s="26"/>
      <c r="R366" s="26"/>
      <c r="S366" s="26"/>
      <c r="T366" s="39"/>
    </row>
    <row r="367" spans="12:20" x14ac:dyDescent="0.25">
      <c r="L367" s="26"/>
      <c r="M367" s="26"/>
      <c r="Q367" s="26"/>
      <c r="R367" s="26"/>
      <c r="S367" s="26"/>
      <c r="T367" s="39"/>
    </row>
    <row r="368" spans="12:20" x14ac:dyDescent="0.25">
      <c r="L368" s="26"/>
      <c r="M368" s="26"/>
      <c r="Q368" s="26"/>
      <c r="R368" s="26"/>
      <c r="S368" s="26"/>
      <c r="T368" s="39"/>
    </row>
    <row r="369" spans="12:20" x14ac:dyDescent="0.25">
      <c r="L369" s="26"/>
      <c r="M369" s="26"/>
      <c r="Q369" s="26"/>
      <c r="R369" s="26"/>
      <c r="S369" s="26"/>
      <c r="T369" s="39"/>
    </row>
    <row r="370" spans="12:20" x14ac:dyDescent="0.25">
      <c r="L370" s="26"/>
      <c r="M370" s="26"/>
      <c r="Q370" s="26"/>
      <c r="R370" s="26"/>
      <c r="S370" s="26"/>
      <c r="T370" s="39"/>
    </row>
    <row r="371" spans="12:20" x14ac:dyDescent="0.25">
      <c r="L371" s="26"/>
      <c r="M371" s="26"/>
      <c r="Q371" s="26"/>
      <c r="R371" s="26"/>
      <c r="S371" s="26"/>
      <c r="T371" s="39"/>
    </row>
    <row r="372" spans="12:20" x14ac:dyDescent="0.25">
      <c r="L372" s="26"/>
      <c r="M372" s="26"/>
      <c r="Q372" s="26"/>
      <c r="R372" s="26"/>
      <c r="S372" s="26"/>
      <c r="T372" s="39"/>
    </row>
    <row r="373" spans="12:20" x14ac:dyDescent="0.25">
      <c r="L373" s="26"/>
      <c r="M373" s="26"/>
      <c r="Q373" s="26"/>
      <c r="R373" s="26"/>
      <c r="S373" s="26"/>
      <c r="T373" s="39"/>
    </row>
    <row r="374" spans="12:20" x14ac:dyDescent="0.25">
      <c r="L374" s="26"/>
      <c r="M374" s="26"/>
      <c r="Q374" s="26"/>
      <c r="R374" s="26"/>
      <c r="S374" s="26"/>
      <c r="T374" s="39"/>
    </row>
    <row r="375" spans="12:20" x14ac:dyDescent="0.25">
      <c r="L375" s="26"/>
      <c r="M375" s="26"/>
      <c r="Q375" s="26"/>
      <c r="R375" s="26"/>
      <c r="S375" s="26"/>
      <c r="T375" s="39"/>
    </row>
    <row r="376" spans="12:20" x14ac:dyDescent="0.25">
      <c r="L376" s="26"/>
      <c r="M376" s="26"/>
      <c r="Q376" s="26"/>
      <c r="R376" s="26"/>
      <c r="S376" s="26"/>
      <c r="T376" s="39"/>
    </row>
    <row r="377" spans="12:20" x14ac:dyDescent="0.25">
      <c r="L377" s="26"/>
      <c r="M377" s="26"/>
      <c r="Q377" s="26"/>
      <c r="R377" s="26"/>
      <c r="S377" s="26"/>
      <c r="T377" s="39"/>
    </row>
    <row r="378" spans="12:20" x14ac:dyDescent="0.25">
      <c r="L378" s="26"/>
      <c r="M378" s="26"/>
      <c r="Q378" s="26"/>
      <c r="R378" s="26"/>
      <c r="S378" s="26"/>
      <c r="T378" s="39"/>
    </row>
    <row r="379" spans="12:20" x14ac:dyDescent="0.25">
      <c r="L379" s="26"/>
      <c r="M379" s="26"/>
      <c r="Q379" s="26"/>
      <c r="R379" s="26"/>
      <c r="S379" s="26"/>
      <c r="T379" s="39"/>
    </row>
    <row r="380" spans="12:20" x14ac:dyDescent="0.25">
      <c r="L380" s="26"/>
      <c r="M380" s="26"/>
      <c r="Q380" s="26"/>
      <c r="R380" s="26"/>
      <c r="S380" s="26"/>
      <c r="T380" s="39"/>
    </row>
    <row r="381" spans="12:20" x14ac:dyDescent="0.25">
      <c r="L381" s="26"/>
      <c r="M381" s="26"/>
      <c r="Q381" s="26"/>
      <c r="R381" s="26"/>
      <c r="S381" s="26"/>
      <c r="T381" s="39"/>
    </row>
    <row r="382" spans="12:20" x14ac:dyDescent="0.25">
      <c r="L382" s="26"/>
      <c r="M382" s="26"/>
      <c r="Q382" s="26"/>
      <c r="R382" s="26"/>
      <c r="S382" s="26"/>
      <c r="T382" s="39"/>
    </row>
    <row r="383" spans="12:20" x14ac:dyDescent="0.25">
      <c r="L383" s="26"/>
      <c r="M383" s="26"/>
      <c r="Q383" s="26"/>
      <c r="R383" s="26"/>
      <c r="S383" s="26"/>
      <c r="T383" s="39"/>
    </row>
    <row r="384" spans="12:20" x14ac:dyDescent="0.25">
      <c r="L384" s="26"/>
      <c r="M384" s="26"/>
      <c r="Q384" s="26"/>
      <c r="R384" s="26"/>
      <c r="S384" s="26"/>
      <c r="T384" s="39"/>
    </row>
    <row r="385" spans="12:20" x14ac:dyDescent="0.25">
      <c r="L385" s="26"/>
      <c r="M385" s="26"/>
      <c r="Q385" s="26"/>
      <c r="R385" s="26"/>
      <c r="S385" s="26"/>
      <c r="T385" s="39"/>
    </row>
    <row r="386" spans="12:20" x14ac:dyDescent="0.25">
      <c r="L386" s="26"/>
      <c r="M386" s="26"/>
      <c r="Q386" s="26"/>
      <c r="R386" s="26"/>
      <c r="S386" s="26"/>
      <c r="T386" s="39"/>
    </row>
    <row r="387" spans="12:20" x14ac:dyDescent="0.25">
      <c r="L387" s="26"/>
      <c r="M387" s="26"/>
      <c r="Q387" s="26"/>
      <c r="R387" s="26"/>
      <c r="S387" s="26"/>
      <c r="T387" s="39"/>
    </row>
    <row r="388" spans="12:20" x14ac:dyDescent="0.25">
      <c r="L388" s="26"/>
      <c r="M388" s="26"/>
      <c r="Q388" s="26"/>
      <c r="R388" s="26"/>
      <c r="S388" s="26"/>
      <c r="T388" s="39"/>
    </row>
    <row r="389" spans="12:20" x14ac:dyDescent="0.25">
      <c r="L389" s="26"/>
      <c r="M389" s="26"/>
      <c r="Q389" s="26"/>
      <c r="R389" s="26"/>
      <c r="S389" s="26"/>
      <c r="T389" s="39"/>
    </row>
    <row r="390" spans="12:20" x14ac:dyDescent="0.25">
      <c r="L390" s="26"/>
      <c r="M390" s="26"/>
      <c r="Q390" s="26"/>
      <c r="R390" s="26"/>
      <c r="S390" s="26"/>
      <c r="T390" s="39"/>
    </row>
    <row r="391" spans="12:20" x14ac:dyDescent="0.25">
      <c r="L391" s="26"/>
      <c r="M391" s="26"/>
      <c r="Q391" s="26"/>
      <c r="R391" s="26"/>
      <c r="S391" s="26"/>
      <c r="T391" s="39"/>
    </row>
    <row r="392" spans="12:20" x14ac:dyDescent="0.25">
      <c r="L392" s="26"/>
      <c r="M392" s="26"/>
      <c r="Q392" s="26"/>
      <c r="R392" s="26"/>
      <c r="S392" s="26"/>
      <c r="T392" s="39"/>
    </row>
    <row r="393" spans="12:20" x14ac:dyDescent="0.25">
      <c r="L393" s="26"/>
      <c r="M393" s="26"/>
      <c r="Q393" s="26"/>
      <c r="R393" s="26"/>
      <c r="S393" s="26"/>
      <c r="T393" s="39"/>
    </row>
    <row r="394" spans="12:20" x14ac:dyDescent="0.25">
      <c r="L394" s="26"/>
      <c r="M394" s="26"/>
      <c r="Q394" s="26"/>
      <c r="R394" s="26"/>
      <c r="S394" s="26"/>
      <c r="T394" s="39"/>
    </row>
    <row r="395" spans="12:20" x14ac:dyDescent="0.25">
      <c r="L395" s="26"/>
      <c r="M395" s="26"/>
      <c r="Q395" s="26"/>
      <c r="R395" s="26"/>
      <c r="S395" s="26"/>
      <c r="T395" s="39"/>
    </row>
    <row r="396" spans="12:20" x14ac:dyDescent="0.25">
      <c r="L396" s="26"/>
      <c r="M396" s="26"/>
      <c r="Q396" s="26"/>
      <c r="R396" s="26"/>
      <c r="S396" s="26"/>
      <c r="T396" s="39"/>
    </row>
    <row r="397" spans="12:20" x14ac:dyDescent="0.25">
      <c r="L397" s="26"/>
      <c r="M397" s="26"/>
      <c r="Q397" s="26"/>
      <c r="R397" s="26"/>
      <c r="S397" s="26"/>
      <c r="T397" s="39"/>
    </row>
    <row r="398" spans="12:20" x14ac:dyDescent="0.25">
      <c r="L398" s="26"/>
      <c r="M398" s="26"/>
      <c r="Q398" s="26"/>
      <c r="R398" s="26"/>
      <c r="S398" s="26"/>
      <c r="T398" s="39"/>
    </row>
    <row r="399" spans="12:20" x14ac:dyDescent="0.25">
      <c r="L399" s="26"/>
      <c r="M399" s="26"/>
      <c r="Q399" s="26"/>
      <c r="R399" s="26"/>
      <c r="S399" s="26"/>
      <c r="T399" s="39"/>
    </row>
    <row r="400" spans="12:20" x14ac:dyDescent="0.25">
      <c r="L400" s="26"/>
      <c r="M400" s="26"/>
      <c r="Q400" s="26"/>
      <c r="R400" s="26"/>
      <c r="S400" s="26"/>
      <c r="T400" s="39"/>
    </row>
    <row r="401" spans="12:20" x14ac:dyDescent="0.25">
      <c r="L401" s="26"/>
      <c r="M401" s="26"/>
      <c r="Q401" s="26"/>
      <c r="R401" s="26"/>
      <c r="S401" s="26"/>
      <c r="T401" s="39"/>
    </row>
    <row r="402" spans="12:20" x14ac:dyDescent="0.25">
      <c r="L402" s="26"/>
      <c r="M402" s="26"/>
      <c r="Q402" s="26"/>
      <c r="R402" s="26"/>
      <c r="S402" s="26"/>
      <c r="T402" s="39"/>
    </row>
    <row r="403" spans="12:20" x14ac:dyDescent="0.25">
      <c r="L403" s="26"/>
      <c r="M403" s="26"/>
      <c r="Q403" s="26"/>
      <c r="R403" s="26"/>
      <c r="S403" s="26"/>
      <c r="T403" s="39"/>
    </row>
    <row r="404" spans="12:20" x14ac:dyDescent="0.25">
      <c r="L404" s="26"/>
      <c r="M404" s="26"/>
      <c r="Q404" s="26"/>
      <c r="R404" s="26"/>
      <c r="S404" s="26"/>
      <c r="T404" s="39"/>
    </row>
    <row r="405" spans="12:20" x14ac:dyDescent="0.25">
      <c r="L405" s="26"/>
      <c r="M405" s="26"/>
      <c r="Q405" s="26"/>
      <c r="R405" s="26"/>
      <c r="S405" s="26"/>
      <c r="T405" s="39"/>
    </row>
    <row r="406" spans="12:20" x14ac:dyDescent="0.25">
      <c r="L406" s="26"/>
      <c r="M406" s="26"/>
      <c r="Q406" s="26"/>
      <c r="R406" s="26"/>
      <c r="S406" s="26"/>
      <c r="T406" s="39"/>
    </row>
    <row r="407" spans="12:20" x14ac:dyDescent="0.25">
      <c r="L407" s="26"/>
      <c r="M407" s="26"/>
      <c r="Q407" s="26"/>
      <c r="R407" s="26"/>
      <c r="S407" s="26"/>
      <c r="T407" s="39"/>
    </row>
    <row r="408" spans="12:20" x14ac:dyDescent="0.25">
      <c r="L408" s="26"/>
      <c r="M408" s="26"/>
      <c r="Q408" s="26"/>
      <c r="R408" s="26"/>
      <c r="S408" s="26"/>
      <c r="T408" s="39"/>
    </row>
    <row r="409" spans="12:20" x14ac:dyDescent="0.25">
      <c r="L409" s="26"/>
      <c r="M409" s="26"/>
      <c r="Q409" s="26"/>
      <c r="R409" s="26"/>
      <c r="S409" s="26"/>
      <c r="T409" s="39"/>
    </row>
    <row r="410" spans="12:20" x14ac:dyDescent="0.25">
      <c r="L410" s="26"/>
      <c r="M410" s="26"/>
      <c r="Q410" s="26"/>
      <c r="R410" s="26"/>
      <c r="S410" s="26"/>
      <c r="T410" s="39"/>
    </row>
    <row r="411" spans="12:20" x14ac:dyDescent="0.25">
      <c r="L411" s="26"/>
      <c r="M411" s="26"/>
      <c r="Q411" s="26"/>
      <c r="R411" s="26"/>
      <c r="S411" s="26"/>
      <c r="T411" s="39"/>
    </row>
    <row r="412" spans="12:20" x14ac:dyDescent="0.25">
      <c r="L412" s="26"/>
      <c r="M412" s="26"/>
      <c r="Q412" s="26"/>
      <c r="R412" s="26"/>
      <c r="S412" s="26"/>
      <c r="T412" s="39"/>
    </row>
    <row r="413" spans="12:20" x14ac:dyDescent="0.25">
      <c r="L413" s="26"/>
      <c r="M413" s="26"/>
      <c r="Q413" s="26"/>
      <c r="R413" s="26"/>
      <c r="S413" s="26"/>
      <c r="T413" s="39"/>
    </row>
    <row r="414" spans="12:20" x14ac:dyDescent="0.25">
      <c r="L414" s="26"/>
      <c r="M414" s="26"/>
      <c r="Q414" s="26"/>
      <c r="R414" s="26"/>
      <c r="S414" s="26"/>
      <c r="T414" s="39"/>
    </row>
    <row r="415" spans="12:20" x14ac:dyDescent="0.25">
      <c r="L415" s="26"/>
      <c r="M415" s="26"/>
      <c r="Q415" s="26"/>
      <c r="R415" s="26"/>
      <c r="S415" s="26"/>
      <c r="T415" s="39"/>
    </row>
    <row r="416" spans="12:20" x14ac:dyDescent="0.25">
      <c r="L416" s="26"/>
      <c r="M416" s="26"/>
      <c r="Q416" s="26"/>
      <c r="R416" s="26"/>
      <c r="S416" s="26"/>
      <c r="T416" s="39"/>
    </row>
    <row r="417" spans="12:20" x14ac:dyDescent="0.25">
      <c r="L417" s="26"/>
      <c r="M417" s="26"/>
      <c r="Q417" s="26"/>
      <c r="R417" s="26"/>
      <c r="S417" s="26"/>
      <c r="T417" s="39"/>
    </row>
    <row r="418" spans="12:20" x14ac:dyDescent="0.25">
      <c r="L418" s="26"/>
      <c r="M418" s="26"/>
      <c r="Q418" s="26"/>
      <c r="R418" s="26"/>
      <c r="S418" s="26"/>
      <c r="T418" s="39"/>
    </row>
    <row r="419" spans="12:20" x14ac:dyDescent="0.25">
      <c r="L419" s="26"/>
      <c r="M419" s="26"/>
      <c r="Q419" s="26"/>
      <c r="R419" s="26"/>
      <c r="S419" s="26"/>
      <c r="T419" s="39"/>
    </row>
    <row r="420" spans="12:20" x14ac:dyDescent="0.25">
      <c r="L420" s="26"/>
      <c r="M420" s="26"/>
      <c r="Q420" s="26"/>
      <c r="R420" s="26"/>
      <c r="S420" s="26"/>
      <c r="T420" s="39"/>
    </row>
    <row r="421" spans="12:20" x14ac:dyDescent="0.25">
      <c r="L421" s="26"/>
      <c r="M421" s="26"/>
      <c r="Q421" s="26"/>
      <c r="R421" s="26"/>
      <c r="S421" s="26"/>
      <c r="T421" s="39"/>
    </row>
    <row r="422" spans="12:20" x14ac:dyDescent="0.25">
      <c r="L422" s="26"/>
      <c r="M422" s="26"/>
      <c r="Q422" s="26"/>
      <c r="R422" s="26"/>
      <c r="S422" s="26"/>
      <c r="T422" s="39"/>
    </row>
    <row r="423" spans="12:20" x14ac:dyDescent="0.25">
      <c r="L423" s="26"/>
      <c r="M423" s="26"/>
      <c r="Q423" s="26"/>
      <c r="R423" s="26"/>
      <c r="S423" s="26"/>
      <c r="T423" s="39"/>
    </row>
    <row r="424" spans="12:20" x14ac:dyDescent="0.25">
      <c r="L424" s="26"/>
      <c r="M424" s="26"/>
      <c r="Q424" s="26"/>
      <c r="R424" s="26"/>
      <c r="S424" s="26"/>
      <c r="T424" s="39"/>
    </row>
    <row r="425" spans="12:20" x14ac:dyDescent="0.25">
      <c r="L425" s="26"/>
      <c r="M425" s="26"/>
      <c r="Q425" s="26"/>
      <c r="R425" s="26"/>
      <c r="S425" s="26"/>
      <c r="T425" s="39"/>
    </row>
    <row r="426" spans="12:20" x14ac:dyDescent="0.25">
      <c r="L426" s="26"/>
      <c r="M426" s="26"/>
      <c r="Q426" s="26"/>
      <c r="R426" s="26"/>
      <c r="S426" s="26"/>
      <c r="T426" s="39"/>
    </row>
    <row r="427" spans="12:20" x14ac:dyDescent="0.25">
      <c r="L427" s="26"/>
      <c r="M427" s="26"/>
      <c r="Q427" s="26"/>
      <c r="R427" s="26"/>
      <c r="S427" s="26"/>
      <c r="T427" s="39"/>
    </row>
    <row r="428" spans="12:20" x14ac:dyDescent="0.25">
      <c r="L428" s="26"/>
      <c r="M428" s="26"/>
      <c r="Q428" s="26"/>
      <c r="R428" s="26"/>
      <c r="S428" s="26"/>
      <c r="T428" s="39"/>
    </row>
    <row r="429" spans="12:20" x14ac:dyDescent="0.25">
      <c r="L429" s="26"/>
      <c r="M429" s="26"/>
      <c r="Q429" s="26"/>
      <c r="R429" s="26"/>
      <c r="S429" s="26"/>
      <c r="T429" s="39"/>
    </row>
    <row r="430" spans="12:20" x14ac:dyDescent="0.25">
      <c r="L430" s="26"/>
      <c r="M430" s="26"/>
      <c r="Q430" s="26"/>
      <c r="R430" s="26"/>
      <c r="S430" s="26"/>
      <c r="T430" s="39"/>
    </row>
    <row r="431" spans="12:20" x14ac:dyDescent="0.25">
      <c r="L431" s="26"/>
      <c r="M431" s="26"/>
      <c r="Q431" s="26"/>
      <c r="R431" s="26"/>
      <c r="S431" s="26"/>
      <c r="T431" s="39"/>
    </row>
    <row r="432" spans="12:20" x14ac:dyDescent="0.25">
      <c r="L432" s="26"/>
      <c r="M432" s="26"/>
      <c r="Q432" s="26"/>
      <c r="R432" s="26"/>
      <c r="S432" s="26"/>
      <c r="T432" s="39"/>
    </row>
    <row r="433" spans="12:20" x14ac:dyDescent="0.25">
      <c r="L433" s="26"/>
      <c r="M433" s="26"/>
      <c r="Q433" s="26"/>
      <c r="R433" s="26"/>
      <c r="S433" s="26"/>
      <c r="T433" s="39"/>
    </row>
    <row r="434" spans="12:20" x14ac:dyDescent="0.25">
      <c r="L434" s="26"/>
      <c r="M434" s="26"/>
      <c r="Q434" s="26"/>
      <c r="R434" s="26"/>
      <c r="S434" s="26"/>
      <c r="T434" s="39"/>
    </row>
    <row r="435" spans="12:20" x14ac:dyDescent="0.25">
      <c r="L435" s="26"/>
      <c r="M435" s="26"/>
      <c r="Q435" s="26"/>
      <c r="R435" s="26"/>
      <c r="S435" s="26"/>
      <c r="T435" s="39"/>
    </row>
    <row r="436" spans="12:20" x14ac:dyDescent="0.25">
      <c r="L436" s="26"/>
      <c r="M436" s="26"/>
      <c r="Q436" s="26"/>
      <c r="R436" s="26"/>
      <c r="S436" s="26"/>
      <c r="T436" s="39"/>
    </row>
    <row r="437" spans="12:20" x14ac:dyDescent="0.25">
      <c r="L437" s="26"/>
      <c r="M437" s="26"/>
      <c r="Q437" s="26"/>
      <c r="R437" s="26"/>
      <c r="S437" s="26"/>
      <c r="T437" s="39"/>
    </row>
    <row r="438" spans="12:20" x14ac:dyDescent="0.25">
      <c r="L438" s="26"/>
      <c r="M438" s="26"/>
      <c r="Q438" s="26"/>
      <c r="R438" s="26"/>
      <c r="S438" s="26"/>
      <c r="T438" s="39"/>
    </row>
    <row r="439" spans="12:20" x14ac:dyDescent="0.25">
      <c r="L439" s="26"/>
      <c r="M439" s="26"/>
      <c r="Q439" s="26"/>
      <c r="R439" s="26"/>
      <c r="S439" s="26"/>
      <c r="T439" s="39"/>
    </row>
    <row r="440" spans="12:20" x14ac:dyDescent="0.25">
      <c r="L440" s="26"/>
      <c r="M440" s="26"/>
      <c r="Q440" s="26"/>
      <c r="R440" s="26"/>
      <c r="S440" s="26"/>
      <c r="T440" s="39"/>
    </row>
    <row r="441" spans="12:20" x14ac:dyDescent="0.25">
      <c r="L441" s="26"/>
      <c r="M441" s="26"/>
      <c r="Q441" s="26"/>
      <c r="R441" s="26"/>
      <c r="S441" s="26"/>
      <c r="T441" s="39"/>
    </row>
    <row r="442" spans="12:20" x14ac:dyDescent="0.25">
      <c r="L442" s="26"/>
      <c r="M442" s="26"/>
      <c r="Q442" s="26"/>
      <c r="R442" s="26"/>
      <c r="S442" s="26"/>
      <c r="T442" s="39"/>
    </row>
    <row r="443" spans="12:20" x14ac:dyDescent="0.25">
      <c r="L443" s="26"/>
      <c r="M443" s="26"/>
      <c r="Q443" s="26"/>
      <c r="R443" s="26"/>
      <c r="S443" s="26"/>
      <c r="T443" s="39"/>
    </row>
    <row r="444" spans="12:20" x14ac:dyDescent="0.25">
      <c r="L444" s="26"/>
      <c r="M444" s="26"/>
      <c r="Q444" s="26"/>
      <c r="R444" s="26"/>
      <c r="S444" s="26"/>
      <c r="T444" s="39"/>
    </row>
    <row r="445" spans="12:20" x14ac:dyDescent="0.25">
      <c r="L445" s="26"/>
      <c r="M445" s="26"/>
      <c r="Q445" s="26"/>
      <c r="R445" s="26"/>
      <c r="S445" s="26"/>
      <c r="T445" s="39"/>
    </row>
    <row r="446" spans="12:20" x14ac:dyDescent="0.25">
      <c r="L446" s="26"/>
      <c r="M446" s="26"/>
      <c r="Q446" s="26"/>
      <c r="R446" s="26"/>
      <c r="S446" s="26"/>
      <c r="T446" s="39"/>
    </row>
    <row r="447" spans="12:20" x14ac:dyDescent="0.25">
      <c r="L447" s="26"/>
      <c r="M447" s="26"/>
      <c r="Q447" s="26"/>
      <c r="R447" s="26"/>
      <c r="S447" s="26"/>
      <c r="T447" s="39"/>
    </row>
    <row r="448" spans="12:20" x14ac:dyDescent="0.25">
      <c r="L448" s="26"/>
      <c r="M448" s="26"/>
      <c r="Q448" s="26"/>
      <c r="R448" s="26"/>
      <c r="S448" s="26"/>
      <c r="T448" s="39"/>
    </row>
    <row r="449" spans="12:20" x14ac:dyDescent="0.25">
      <c r="L449" s="26"/>
      <c r="M449" s="26"/>
      <c r="Q449" s="26"/>
      <c r="R449" s="26"/>
      <c r="S449" s="26"/>
      <c r="T449" s="39"/>
    </row>
    <row r="450" spans="12:20" x14ac:dyDescent="0.25">
      <c r="L450" s="26"/>
      <c r="M450" s="26"/>
      <c r="Q450" s="26"/>
      <c r="R450" s="26"/>
      <c r="S450" s="26"/>
      <c r="T450" s="39"/>
    </row>
    <row r="451" spans="12:20" x14ac:dyDescent="0.25">
      <c r="L451" s="26"/>
      <c r="M451" s="26"/>
      <c r="Q451" s="26"/>
      <c r="R451" s="26"/>
      <c r="S451" s="26"/>
      <c r="T451" s="39"/>
    </row>
    <row r="452" spans="12:20" x14ac:dyDescent="0.25">
      <c r="L452" s="26"/>
      <c r="M452" s="26"/>
      <c r="Q452" s="26"/>
      <c r="R452" s="26"/>
      <c r="S452" s="26"/>
      <c r="T452" s="39"/>
    </row>
    <row r="453" spans="12:20" x14ac:dyDescent="0.25">
      <c r="L453" s="26"/>
      <c r="M453" s="26"/>
      <c r="Q453" s="26"/>
      <c r="R453" s="26"/>
      <c r="S453" s="26"/>
      <c r="T453" s="39"/>
    </row>
    <row r="454" spans="12:20" x14ac:dyDescent="0.25">
      <c r="L454" s="26"/>
      <c r="M454" s="26"/>
      <c r="Q454" s="26"/>
      <c r="R454" s="26"/>
      <c r="S454" s="26"/>
      <c r="T454" s="39"/>
    </row>
    <row r="455" spans="12:20" x14ac:dyDescent="0.25">
      <c r="L455" s="26"/>
      <c r="M455" s="26"/>
      <c r="Q455" s="26"/>
      <c r="R455" s="26"/>
      <c r="S455" s="26"/>
      <c r="T455" s="39"/>
    </row>
    <row r="456" spans="12:20" x14ac:dyDescent="0.25">
      <c r="L456" s="26"/>
      <c r="M456" s="26"/>
      <c r="Q456" s="26"/>
      <c r="R456" s="26"/>
      <c r="S456" s="26"/>
      <c r="T456" s="39"/>
    </row>
    <row r="457" spans="12:20" x14ac:dyDescent="0.25">
      <c r="L457" s="26"/>
      <c r="M457" s="26"/>
      <c r="Q457" s="26"/>
      <c r="R457" s="26"/>
      <c r="S457" s="26"/>
      <c r="T457" s="39"/>
    </row>
    <row r="458" spans="12:20" x14ac:dyDescent="0.25">
      <c r="L458" s="26"/>
      <c r="M458" s="26"/>
      <c r="Q458" s="26"/>
      <c r="R458" s="26"/>
      <c r="S458" s="26"/>
      <c r="T458" s="39"/>
    </row>
    <row r="459" spans="12:20" x14ac:dyDescent="0.25">
      <c r="L459" s="26"/>
      <c r="M459" s="26"/>
      <c r="Q459" s="26"/>
      <c r="R459" s="26"/>
      <c r="S459" s="26"/>
      <c r="T459" s="39"/>
    </row>
    <row r="460" spans="12:20" x14ac:dyDescent="0.25">
      <c r="L460" s="26"/>
      <c r="M460" s="26"/>
      <c r="Q460" s="26"/>
      <c r="R460" s="26"/>
      <c r="S460" s="26"/>
      <c r="T460" s="39"/>
    </row>
    <row r="461" spans="12:20" x14ac:dyDescent="0.25">
      <c r="L461" s="26"/>
      <c r="M461" s="26"/>
      <c r="Q461" s="26"/>
      <c r="R461" s="26"/>
      <c r="S461" s="26"/>
      <c r="T461" s="39"/>
    </row>
    <row r="462" spans="12:20" x14ac:dyDescent="0.25">
      <c r="L462" s="26"/>
      <c r="M462" s="26"/>
      <c r="Q462" s="26"/>
      <c r="R462" s="26"/>
      <c r="S462" s="26"/>
      <c r="T462" s="39"/>
    </row>
    <row r="463" spans="12:20" x14ac:dyDescent="0.25">
      <c r="L463" s="26"/>
      <c r="M463" s="26"/>
      <c r="Q463" s="26"/>
      <c r="R463" s="26"/>
      <c r="S463" s="26"/>
      <c r="T463" s="39"/>
    </row>
    <row r="464" spans="12:20" x14ac:dyDescent="0.25">
      <c r="L464" s="26"/>
      <c r="M464" s="26"/>
      <c r="Q464" s="26"/>
      <c r="R464" s="26"/>
      <c r="S464" s="26"/>
      <c r="T464" s="39"/>
    </row>
    <row r="465" spans="12:20" x14ac:dyDescent="0.25">
      <c r="L465" s="26"/>
      <c r="M465" s="26"/>
      <c r="Q465" s="26"/>
      <c r="R465" s="26"/>
      <c r="S465" s="26"/>
      <c r="T465" s="39"/>
    </row>
    <row r="466" spans="12:20" x14ac:dyDescent="0.25">
      <c r="L466" s="26"/>
      <c r="M466" s="26"/>
      <c r="Q466" s="26"/>
      <c r="R466" s="26"/>
      <c r="S466" s="26"/>
      <c r="T466" s="39"/>
    </row>
    <row r="467" spans="12:20" x14ac:dyDescent="0.25">
      <c r="L467" s="26"/>
      <c r="M467" s="26"/>
      <c r="Q467" s="26"/>
      <c r="R467" s="26"/>
      <c r="S467" s="26"/>
      <c r="T467" s="39"/>
    </row>
    <row r="468" spans="12:20" x14ac:dyDescent="0.25">
      <c r="L468" s="26"/>
      <c r="M468" s="26"/>
      <c r="Q468" s="26"/>
      <c r="R468" s="26"/>
      <c r="S468" s="26"/>
      <c r="T468" s="39"/>
    </row>
    <row r="469" spans="12:20" x14ac:dyDescent="0.25">
      <c r="L469" s="26"/>
      <c r="M469" s="26"/>
      <c r="Q469" s="26"/>
      <c r="R469" s="26"/>
      <c r="S469" s="26"/>
      <c r="T469" s="39"/>
    </row>
    <row r="470" spans="12:20" x14ac:dyDescent="0.25">
      <c r="L470" s="26"/>
      <c r="M470" s="26"/>
      <c r="Q470" s="26"/>
      <c r="R470" s="26"/>
      <c r="S470" s="26"/>
      <c r="T470" s="39"/>
    </row>
    <row r="471" spans="12:20" x14ac:dyDescent="0.25">
      <c r="L471" s="26"/>
      <c r="M471" s="26"/>
      <c r="Q471" s="26"/>
      <c r="R471" s="26"/>
      <c r="S471" s="26"/>
      <c r="T471" s="39"/>
    </row>
    <row r="472" spans="12:20" x14ac:dyDescent="0.25">
      <c r="L472" s="26"/>
      <c r="M472" s="26"/>
      <c r="Q472" s="26"/>
      <c r="R472" s="26"/>
      <c r="S472" s="26"/>
      <c r="T472" s="39"/>
    </row>
    <row r="473" spans="12:20" x14ac:dyDescent="0.25">
      <c r="L473" s="26"/>
      <c r="M473" s="26"/>
      <c r="Q473" s="26"/>
      <c r="R473" s="26"/>
      <c r="S473" s="26"/>
      <c r="T473" s="39"/>
    </row>
    <row r="474" spans="12:20" x14ac:dyDescent="0.25">
      <c r="L474" s="26"/>
      <c r="M474" s="26"/>
      <c r="Q474" s="26"/>
      <c r="R474" s="26"/>
      <c r="S474" s="26"/>
      <c r="T474" s="39"/>
    </row>
    <row r="475" spans="12:20" x14ac:dyDescent="0.25">
      <c r="L475" s="26"/>
      <c r="M475" s="26"/>
      <c r="Q475" s="26"/>
      <c r="R475" s="26"/>
      <c r="S475" s="26"/>
      <c r="T475" s="39"/>
    </row>
    <row r="476" spans="12:20" x14ac:dyDescent="0.25">
      <c r="L476" s="26"/>
      <c r="M476" s="26"/>
      <c r="Q476" s="26"/>
      <c r="R476" s="26"/>
      <c r="S476" s="26"/>
      <c r="T476" s="39"/>
    </row>
    <row r="477" spans="12:20" x14ac:dyDescent="0.25">
      <c r="L477" s="26"/>
      <c r="M477" s="26"/>
      <c r="Q477" s="26"/>
      <c r="R477" s="26"/>
      <c r="S477" s="26"/>
      <c r="T477" s="39"/>
    </row>
    <row r="478" spans="12:20" x14ac:dyDescent="0.25">
      <c r="L478" s="26"/>
      <c r="M478" s="26"/>
      <c r="Q478" s="26"/>
      <c r="R478" s="26"/>
      <c r="S478" s="26"/>
      <c r="T478" s="39"/>
    </row>
    <row r="479" spans="12:20" x14ac:dyDescent="0.25">
      <c r="L479" s="26"/>
      <c r="M479" s="26"/>
      <c r="Q479" s="26"/>
      <c r="R479" s="26"/>
      <c r="S479" s="26"/>
      <c r="T479" s="39"/>
    </row>
    <row r="480" spans="12:20" x14ac:dyDescent="0.25">
      <c r="L480" s="26"/>
      <c r="M480" s="26"/>
      <c r="Q480" s="26"/>
      <c r="R480" s="26"/>
      <c r="S480" s="26"/>
      <c r="T480" s="39"/>
    </row>
    <row r="481" spans="12:20" x14ac:dyDescent="0.25">
      <c r="L481" s="26"/>
      <c r="M481" s="26"/>
      <c r="Q481" s="26"/>
      <c r="R481" s="26"/>
      <c r="S481" s="26"/>
      <c r="T481" s="39"/>
    </row>
    <row r="482" spans="12:20" x14ac:dyDescent="0.25">
      <c r="L482" s="26"/>
      <c r="M482" s="26"/>
      <c r="Q482" s="26"/>
      <c r="R482" s="26"/>
      <c r="S482" s="26"/>
      <c r="T482" s="39"/>
    </row>
    <row r="483" spans="12:20" x14ac:dyDescent="0.25">
      <c r="L483" s="26"/>
      <c r="M483" s="26"/>
      <c r="Q483" s="26"/>
      <c r="R483" s="26"/>
      <c r="S483" s="26"/>
      <c r="T483" s="39"/>
    </row>
    <row r="484" spans="12:20" x14ac:dyDescent="0.25">
      <c r="L484" s="26"/>
      <c r="M484" s="26"/>
      <c r="Q484" s="26"/>
      <c r="R484" s="26"/>
      <c r="S484" s="26"/>
      <c r="T484" s="39"/>
    </row>
    <row r="485" spans="12:20" x14ac:dyDescent="0.25">
      <c r="L485" s="26"/>
      <c r="M485" s="26"/>
      <c r="Q485" s="26"/>
      <c r="R485" s="26"/>
      <c r="S485" s="26"/>
      <c r="T485" s="39"/>
    </row>
    <row r="486" spans="12:20" x14ac:dyDescent="0.25">
      <c r="L486" s="26"/>
      <c r="M486" s="26"/>
      <c r="Q486" s="26"/>
      <c r="R486" s="26"/>
      <c r="S486" s="26"/>
      <c r="T486" s="39"/>
    </row>
    <row r="487" spans="12:20" x14ac:dyDescent="0.25">
      <c r="L487" s="26"/>
      <c r="M487" s="26"/>
      <c r="Q487" s="26"/>
      <c r="R487" s="26"/>
      <c r="S487" s="26"/>
      <c r="T487" s="39"/>
    </row>
    <row r="488" spans="12:20" x14ac:dyDescent="0.25">
      <c r="L488" s="26"/>
      <c r="M488" s="26"/>
      <c r="Q488" s="26"/>
      <c r="R488" s="26"/>
      <c r="S488" s="26"/>
      <c r="T488" s="39"/>
    </row>
    <row r="489" spans="12:20" x14ac:dyDescent="0.25">
      <c r="L489" s="26"/>
      <c r="M489" s="26"/>
      <c r="Q489" s="26"/>
      <c r="R489" s="26"/>
      <c r="S489" s="26"/>
      <c r="T489" s="39"/>
    </row>
    <row r="490" spans="12:20" x14ac:dyDescent="0.25">
      <c r="L490" s="26"/>
      <c r="M490" s="26"/>
      <c r="Q490" s="26"/>
      <c r="R490" s="26"/>
      <c r="S490" s="26"/>
      <c r="T490" s="39"/>
    </row>
    <row r="491" spans="12:20" x14ac:dyDescent="0.25">
      <c r="L491" s="26"/>
      <c r="M491" s="26"/>
      <c r="Q491" s="26"/>
      <c r="R491" s="26"/>
      <c r="S491" s="26"/>
      <c r="T491" s="39"/>
    </row>
    <row r="492" spans="12:20" x14ac:dyDescent="0.25">
      <c r="L492" s="26"/>
      <c r="M492" s="26"/>
      <c r="Q492" s="26"/>
      <c r="R492" s="26"/>
      <c r="S492" s="26"/>
      <c r="T492" s="39"/>
    </row>
    <row r="493" spans="12:20" x14ac:dyDescent="0.25">
      <c r="L493" s="26"/>
      <c r="M493" s="26"/>
      <c r="Q493" s="26"/>
      <c r="R493" s="26"/>
      <c r="S493" s="26"/>
      <c r="T493" s="39"/>
    </row>
    <row r="494" spans="12:20" x14ac:dyDescent="0.25">
      <c r="L494" s="26"/>
      <c r="M494" s="26"/>
      <c r="Q494" s="26"/>
      <c r="R494" s="26"/>
      <c r="S494" s="26"/>
      <c r="T494" s="39"/>
    </row>
    <row r="495" spans="12:20" x14ac:dyDescent="0.25">
      <c r="L495" s="26"/>
      <c r="M495" s="26"/>
      <c r="Q495" s="26"/>
      <c r="R495" s="26"/>
      <c r="S495" s="26"/>
      <c r="T495" s="39"/>
    </row>
    <row r="496" spans="12:20" x14ac:dyDescent="0.25">
      <c r="L496" s="26"/>
      <c r="M496" s="26"/>
      <c r="Q496" s="26"/>
      <c r="R496" s="26"/>
      <c r="S496" s="26"/>
      <c r="T496" s="39"/>
    </row>
    <row r="497" spans="12:20" x14ac:dyDescent="0.25">
      <c r="L497" s="26"/>
      <c r="M497" s="26"/>
      <c r="Q497" s="26"/>
      <c r="R497" s="26"/>
      <c r="S497" s="26"/>
      <c r="T497" s="39"/>
    </row>
    <row r="498" spans="12:20" x14ac:dyDescent="0.25">
      <c r="L498" s="26"/>
      <c r="M498" s="26"/>
      <c r="Q498" s="26"/>
      <c r="R498" s="26"/>
      <c r="S498" s="26"/>
      <c r="T498" s="39"/>
    </row>
    <row r="499" spans="12:20" x14ac:dyDescent="0.25">
      <c r="L499" s="26"/>
      <c r="M499" s="26"/>
      <c r="Q499" s="26"/>
      <c r="R499" s="26"/>
      <c r="S499" s="26"/>
      <c r="T499" s="39"/>
    </row>
    <row r="500" spans="12:20" x14ac:dyDescent="0.25">
      <c r="L500" s="26"/>
      <c r="M500" s="26"/>
      <c r="Q500" s="26"/>
      <c r="R500" s="26"/>
      <c r="S500" s="26"/>
      <c r="T500" s="39"/>
    </row>
    <row r="501" spans="12:20" x14ac:dyDescent="0.25">
      <c r="L501" s="26"/>
      <c r="M501" s="26"/>
      <c r="Q501" s="26"/>
      <c r="R501" s="26"/>
      <c r="S501" s="26"/>
      <c r="T501" s="39"/>
    </row>
    <row r="502" spans="12:20" x14ac:dyDescent="0.25">
      <c r="L502" s="26"/>
      <c r="M502" s="26"/>
      <c r="Q502" s="26"/>
      <c r="R502" s="26"/>
      <c r="S502" s="26"/>
      <c r="T502" s="39"/>
    </row>
    <row r="503" spans="12:20" x14ac:dyDescent="0.25">
      <c r="L503" s="26"/>
      <c r="M503" s="26"/>
      <c r="Q503" s="26"/>
      <c r="R503" s="26"/>
      <c r="S503" s="26"/>
      <c r="T503" s="39"/>
    </row>
    <row r="504" spans="12:20" x14ac:dyDescent="0.25">
      <c r="L504" s="26"/>
      <c r="M504" s="26"/>
      <c r="Q504" s="26"/>
      <c r="R504" s="26"/>
      <c r="S504" s="26"/>
      <c r="T504" s="39"/>
    </row>
    <row r="505" spans="12:20" x14ac:dyDescent="0.25">
      <c r="L505" s="26"/>
      <c r="M505" s="26"/>
      <c r="Q505" s="26"/>
      <c r="R505" s="26"/>
      <c r="S505" s="26"/>
      <c r="T505" s="39"/>
    </row>
    <row r="506" spans="12:20" x14ac:dyDescent="0.25">
      <c r="L506" s="26"/>
      <c r="M506" s="26"/>
      <c r="Q506" s="26"/>
      <c r="R506" s="26"/>
      <c r="S506" s="26"/>
      <c r="T506" s="39"/>
    </row>
    <row r="507" spans="12:20" x14ac:dyDescent="0.25">
      <c r="L507" s="26"/>
      <c r="M507" s="26"/>
      <c r="Q507" s="26"/>
      <c r="R507" s="26"/>
      <c r="S507" s="26"/>
      <c r="T507" s="39"/>
    </row>
    <row r="508" spans="12:20" x14ac:dyDescent="0.25">
      <c r="L508" s="26"/>
      <c r="M508" s="26"/>
      <c r="Q508" s="26"/>
      <c r="R508" s="26"/>
      <c r="S508" s="26"/>
      <c r="T508" s="39"/>
    </row>
    <row r="509" spans="12:20" x14ac:dyDescent="0.25">
      <c r="L509" s="26"/>
      <c r="M509" s="26"/>
      <c r="Q509" s="26"/>
      <c r="R509" s="26"/>
      <c r="S509" s="26"/>
      <c r="T509" s="39"/>
    </row>
    <row r="510" spans="12:20" x14ac:dyDescent="0.25">
      <c r="L510" s="26"/>
      <c r="M510" s="26"/>
      <c r="Q510" s="26"/>
      <c r="R510" s="26"/>
      <c r="S510" s="26"/>
      <c r="T510" s="39"/>
    </row>
    <row r="511" spans="12:20" x14ac:dyDescent="0.25">
      <c r="L511" s="26"/>
      <c r="M511" s="26"/>
      <c r="Q511" s="26"/>
      <c r="R511" s="26"/>
      <c r="S511" s="26"/>
      <c r="T511" s="39"/>
    </row>
    <row r="512" spans="12:20" x14ac:dyDescent="0.25">
      <c r="L512" s="26"/>
      <c r="M512" s="26"/>
      <c r="Q512" s="26"/>
      <c r="R512" s="26"/>
      <c r="S512" s="26"/>
      <c r="T512" s="39"/>
    </row>
    <row r="513" spans="12:20" x14ac:dyDescent="0.25">
      <c r="L513" s="26"/>
      <c r="M513" s="26"/>
      <c r="Q513" s="26"/>
      <c r="R513" s="26"/>
      <c r="S513" s="26"/>
      <c r="T513" s="39"/>
    </row>
    <row r="514" spans="12:20" x14ac:dyDescent="0.25">
      <c r="L514" s="26"/>
      <c r="M514" s="26"/>
      <c r="Q514" s="26"/>
      <c r="R514" s="26"/>
      <c r="S514" s="26"/>
      <c r="T514" s="39"/>
    </row>
    <row r="515" spans="12:20" x14ac:dyDescent="0.25">
      <c r="L515" s="26"/>
      <c r="M515" s="26"/>
      <c r="Q515" s="26"/>
      <c r="R515" s="26"/>
      <c r="S515" s="26"/>
      <c r="T515" s="39"/>
    </row>
    <row r="516" spans="12:20" x14ac:dyDescent="0.25">
      <c r="L516" s="26"/>
      <c r="M516" s="26"/>
      <c r="Q516" s="26"/>
      <c r="R516" s="26"/>
      <c r="S516" s="26"/>
      <c r="T516" s="39"/>
    </row>
    <row r="517" spans="12:20" x14ac:dyDescent="0.25">
      <c r="L517" s="26"/>
      <c r="M517" s="26"/>
      <c r="Q517" s="26"/>
      <c r="R517" s="26"/>
      <c r="S517" s="26"/>
      <c r="T517" s="39"/>
    </row>
    <row r="518" spans="12:20" x14ac:dyDescent="0.25">
      <c r="L518" s="26"/>
      <c r="M518" s="26"/>
      <c r="Q518" s="26"/>
      <c r="R518" s="26"/>
      <c r="S518" s="26"/>
      <c r="T518" s="39"/>
    </row>
    <row r="519" spans="12:20" x14ac:dyDescent="0.25">
      <c r="L519" s="26"/>
      <c r="M519" s="26"/>
      <c r="Q519" s="26"/>
      <c r="R519" s="26"/>
      <c r="S519" s="26"/>
      <c r="T519" s="39"/>
    </row>
    <row r="520" spans="12:20" x14ac:dyDescent="0.25">
      <c r="L520" s="26"/>
      <c r="M520" s="26"/>
      <c r="Q520" s="26"/>
      <c r="R520" s="26"/>
      <c r="S520" s="26"/>
      <c r="T520" s="39"/>
    </row>
    <row r="521" spans="12:20" x14ac:dyDescent="0.25">
      <c r="L521" s="26"/>
      <c r="M521" s="26"/>
      <c r="Q521" s="26"/>
      <c r="R521" s="26"/>
      <c r="S521" s="26"/>
      <c r="T521" s="39"/>
    </row>
    <row r="522" spans="12:20" x14ac:dyDescent="0.25">
      <c r="L522" s="26"/>
      <c r="M522" s="26"/>
      <c r="Q522" s="26"/>
      <c r="R522" s="26"/>
      <c r="S522" s="26"/>
      <c r="T522" s="39"/>
    </row>
    <row r="523" spans="12:20" x14ac:dyDescent="0.25">
      <c r="L523" s="26"/>
      <c r="M523" s="26"/>
      <c r="Q523" s="26"/>
      <c r="R523" s="26"/>
      <c r="S523" s="26"/>
      <c r="T523" s="39"/>
    </row>
    <row r="524" spans="12:20" x14ac:dyDescent="0.25">
      <c r="L524" s="26"/>
      <c r="M524" s="26"/>
      <c r="Q524" s="26"/>
      <c r="R524" s="26"/>
      <c r="S524" s="26"/>
      <c r="T524" s="39"/>
    </row>
    <row r="525" spans="12:20" x14ac:dyDescent="0.25">
      <c r="L525" s="26"/>
      <c r="M525" s="26"/>
      <c r="Q525" s="26"/>
      <c r="R525" s="26"/>
      <c r="S525" s="26"/>
      <c r="T525" s="39"/>
    </row>
    <row r="526" spans="12:20" x14ac:dyDescent="0.25">
      <c r="L526" s="26"/>
      <c r="M526" s="26"/>
      <c r="Q526" s="26"/>
      <c r="R526" s="26"/>
      <c r="S526" s="26"/>
      <c r="T526" s="39"/>
    </row>
    <row r="527" spans="12:20" x14ac:dyDescent="0.25">
      <c r="L527" s="26"/>
      <c r="M527" s="26"/>
      <c r="Q527" s="26"/>
      <c r="R527" s="26"/>
      <c r="S527" s="26"/>
      <c r="T527" s="39"/>
    </row>
    <row r="528" spans="12:20" x14ac:dyDescent="0.25">
      <c r="L528" s="26"/>
      <c r="M528" s="26"/>
      <c r="Q528" s="26"/>
      <c r="R528" s="26"/>
      <c r="S528" s="26"/>
      <c r="T528" s="39"/>
    </row>
    <row r="529" spans="12:20" x14ac:dyDescent="0.25">
      <c r="L529" s="26"/>
      <c r="M529" s="26"/>
      <c r="Q529" s="26"/>
      <c r="R529" s="26"/>
      <c r="S529" s="26"/>
      <c r="T529" s="39"/>
    </row>
    <row r="530" spans="12:20" x14ac:dyDescent="0.25">
      <c r="L530" s="26"/>
      <c r="M530" s="26"/>
      <c r="Q530" s="26"/>
      <c r="R530" s="26"/>
      <c r="S530" s="26"/>
      <c r="T530" s="39"/>
    </row>
    <row r="531" spans="12:20" x14ac:dyDescent="0.25">
      <c r="L531" s="26"/>
      <c r="M531" s="26"/>
      <c r="Q531" s="26"/>
      <c r="R531" s="26"/>
      <c r="S531" s="26"/>
      <c r="T531" s="39"/>
    </row>
    <row r="532" spans="12:20" x14ac:dyDescent="0.25">
      <c r="L532" s="26"/>
      <c r="M532" s="26"/>
      <c r="Q532" s="26"/>
      <c r="R532" s="26"/>
      <c r="S532" s="26"/>
      <c r="T532" s="39"/>
    </row>
    <row r="533" spans="12:20" x14ac:dyDescent="0.25">
      <c r="L533" s="26"/>
      <c r="M533" s="26"/>
      <c r="Q533" s="26"/>
      <c r="R533" s="26"/>
      <c r="S533" s="26"/>
      <c r="T533" s="39"/>
    </row>
    <row r="534" spans="12:20" x14ac:dyDescent="0.25">
      <c r="L534" s="26"/>
      <c r="M534" s="26"/>
      <c r="Q534" s="26"/>
      <c r="R534" s="26"/>
      <c r="S534" s="26"/>
      <c r="T534" s="39"/>
    </row>
    <row r="535" spans="12:20" x14ac:dyDescent="0.25">
      <c r="L535" s="26"/>
      <c r="M535" s="26"/>
      <c r="Q535" s="26"/>
      <c r="R535" s="26"/>
      <c r="S535" s="26"/>
      <c r="T535" s="39"/>
    </row>
    <row r="536" spans="12:20" x14ac:dyDescent="0.25">
      <c r="L536" s="26"/>
      <c r="M536" s="26"/>
      <c r="Q536" s="26"/>
      <c r="R536" s="26"/>
      <c r="S536" s="26"/>
      <c r="T536" s="39"/>
    </row>
    <row r="537" spans="12:20" x14ac:dyDescent="0.25">
      <c r="L537" s="26"/>
      <c r="M537" s="26"/>
      <c r="Q537" s="26"/>
      <c r="R537" s="26"/>
      <c r="S537" s="26"/>
      <c r="T537" s="39"/>
    </row>
    <row r="538" spans="12:20" x14ac:dyDescent="0.25">
      <c r="L538" s="26"/>
      <c r="M538" s="26"/>
      <c r="Q538" s="26"/>
      <c r="R538" s="26"/>
      <c r="S538" s="26"/>
      <c r="T538" s="39"/>
    </row>
    <row r="539" spans="12:20" x14ac:dyDescent="0.25">
      <c r="L539" s="26"/>
      <c r="M539" s="26"/>
      <c r="Q539" s="26"/>
      <c r="R539" s="26"/>
      <c r="S539" s="26"/>
      <c r="T539" s="39"/>
    </row>
    <row r="540" spans="12:20" x14ac:dyDescent="0.25">
      <c r="L540" s="26"/>
      <c r="M540" s="26"/>
      <c r="Q540" s="26"/>
      <c r="R540" s="26"/>
      <c r="S540" s="26"/>
      <c r="T540" s="39"/>
    </row>
    <row r="541" spans="12:20" x14ac:dyDescent="0.25">
      <c r="L541" s="26"/>
      <c r="M541" s="26"/>
      <c r="Q541" s="26"/>
      <c r="R541" s="26"/>
      <c r="S541" s="26"/>
      <c r="T541" s="39"/>
    </row>
    <row r="542" spans="12:20" x14ac:dyDescent="0.25">
      <c r="L542" s="26"/>
      <c r="M542" s="26"/>
      <c r="Q542" s="26"/>
      <c r="R542" s="26"/>
      <c r="S542" s="26"/>
      <c r="T542" s="39"/>
    </row>
    <row r="543" spans="12:20" x14ac:dyDescent="0.25">
      <c r="L543" s="26"/>
      <c r="M543" s="26"/>
      <c r="Q543" s="26"/>
      <c r="R543" s="26"/>
      <c r="S543" s="26"/>
      <c r="T543" s="39"/>
    </row>
    <row r="544" spans="12:20" x14ac:dyDescent="0.25">
      <c r="L544" s="26"/>
      <c r="M544" s="26"/>
      <c r="Q544" s="26"/>
      <c r="R544" s="26"/>
      <c r="S544" s="26"/>
      <c r="T544" s="39"/>
    </row>
    <row r="545" spans="12:20" x14ac:dyDescent="0.25">
      <c r="L545" s="26"/>
      <c r="M545" s="26"/>
      <c r="Q545" s="26"/>
      <c r="R545" s="26"/>
      <c r="S545" s="26"/>
      <c r="T545" s="39"/>
    </row>
    <row r="546" spans="12:20" x14ac:dyDescent="0.25">
      <c r="L546" s="26"/>
      <c r="M546" s="26"/>
      <c r="Q546" s="26"/>
      <c r="R546" s="26"/>
      <c r="S546" s="26"/>
      <c r="T546" s="39"/>
    </row>
    <row r="547" spans="12:20" x14ac:dyDescent="0.25">
      <c r="L547" s="26"/>
      <c r="M547" s="26"/>
      <c r="Q547" s="26"/>
      <c r="R547" s="26"/>
      <c r="S547" s="26"/>
      <c r="T547" s="39"/>
    </row>
    <row r="548" spans="12:20" x14ac:dyDescent="0.25">
      <c r="L548" s="26"/>
      <c r="M548" s="26"/>
      <c r="Q548" s="26"/>
      <c r="R548" s="26"/>
      <c r="S548" s="26"/>
      <c r="T548" s="39"/>
    </row>
    <row r="549" spans="12:20" x14ac:dyDescent="0.25">
      <c r="L549" s="26"/>
      <c r="M549" s="26"/>
      <c r="Q549" s="26"/>
      <c r="R549" s="26"/>
      <c r="S549" s="26"/>
      <c r="T549" s="39"/>
    </row>
    <row r="550" spans="12:20" x14ac:dyDescent="0.25">
      <c r="L550" s="26"/>
      <c r="M550" s="26"/>
      <c r="Q550" s="26"/>
      <c r="R550" s="26"/>
      <c r="S550" s="26"/>
      <c r="T550" s="39"/>
    </row>
    <row r="551" spans="12:20" x14ac:dyDescent="0.25">
      <c r="L551" s="26"/>
      <c r="M551" s="26"/>
      <c r="Q551" s="26"/>
      <c r="R551" s="26"/>
      <c r="S551" s="26"/>
      <c r="T551" s="39"/>
    </row>
    <row r="552" spans="12:20" x14ac:dyDescent="0.25">
      <c r="L552" s="26"/>
      <c r="M552" s="26"/>
      <c r="Q552" s="26"/>
      <c r="R552" s="26"/>
      <c r="S552" s="26"/>
      <c r="T552" s="39"/>
    </row>
    <row r="553" spans="12:20" x14ac:dyDescent="0.25">
      <c r="L553" s="26"/>
      <c r="M553" s="26"/>
      <c r="Q553" s="26"/>
      <c r="R553" s="26"/>
      <c r="S553" s="26"/>
      <c r="T553" s="39"/>
    </row>
    <row r="554" spans="12:20" x14ac:dyDescent="0.25">
      <c r="L554" s="26"/>
      <c r="M554" s="26"/>
      <c r="Q554" s="26"/>
      <c r="R554" s="26"/>
      <c r="S554" s="26"/>
      <c r="T554" s="39"/>
    </row>
    <row r="555" spans="12:20" x14ac:dyDescent="0.25">
      <c r="L555" s="26"/>
      <c r="M555" s="26"/>
      <c r="Q555" s="26"/>
      <c r="R555" s="26"/>
      <c r="S555" s="26"/>
      <c r="T555" s="39"/>
    </row>
    <row r="556" spans="12:20" x14ac:dyDescent="0.25">
      <c r="L556" s="26"/>
      <c r="M556" s="26"/>
      <c r="Q556" s="26"/>
      <c r="R556" s="26"/>
      <c r="S556" s="26"/>
      <c r="T556" s="39"/>
    </row>
    <row r="557" spans="12:20" x14ac:dyDescent="0.25">
      <c r="L557" s="26"/>
      <c r="M557" s="26"/>
      <c r="Q557" s="26"/>
      <c r="R557" s="26"/>
      <c r="S557" s="26"/>
      <c r="T557" s="39"/>
    </row>
    <row r="558" spans="12:20" x14ac:dyDescent="0.25">
      <c r="L558" s="26"/>
      <c r="M558" s="26"/>
      <c r="Q558" s="26"/>
      <c r="R558" s="26"/>
      <c r="S558" s="26"/>
      <c r="T558" s="39"/>
    </row>
    <row r="559" spans="12:20" x14ac:dyDescent="0.25">
      <c r="L559" s="26"/>
      <c r="M559" s="26"/>
      <c r="Q559" s="26"/>
      <c r="R559" s="26"/>
      <c r="S559" s="26"/>
      <c r="T559" s="39"/>
    </row>
    <row r="560" spans="12:20" x14ac:dyDescent="0.25">
      <c r="L560" s="26"/>
      <c r="M560" s="26"/>
      <c r="Q560" s="26"/>
      <c r="R560" s="26"/>
      <c r="S560" s="26"/>
      <c r="T560" s="39"/>
    </row>
    <row r="561" spans="12:20" x14ac:dyDescent="0.25">
      <c r="L561" s="26"/>
      <c r="M561" s="26"/>
      <c r="Q561" s="26"/>
      <c r="R561" s="26"/>
      <c r="S561" s="26"/>
      <c r="T561" s="39"/>
    </row>
    <row r="562" spans="12:20" x14ac:dyDescent="0.25">
      <c r="L562" s="26"/>
      <c r="M562" s="26"/>
      <c r="Q562" s="26"/>
      <c r="R562" s="26"/>
      <c r="S562" s="26"/>
      <c r="T562" s="39"/>
    </row>
    <row r="563" spans="12:20" x14ac:dyDescent="0.25">
      <c r="L563" s="26"/>
      <c r="M563" s="26"/>
      <c r="Q563" s="26"/>
      <c r="R563" s="26"/>
      <c r="S563" s="26"/>
      <c r="T563" s="39"/>
    </row>
    <row r="564" spans="12:20" x14ac:dyDescent="0.25">
      <c r="L564" s="26"/>
      <c r="M564" s="26"/>
      <c r="Q564" s="26"/>
      <c r="R564" s="26"/>
      <c r="S564" s="26"/>
      <c r="T564" s="39"/>
    </row>
    <row r="565" spans="12:20" x14ac:dyDescent="0.25">
      <c r="L565" s="26"/>
      <c r="M565" s="26"/>
      <c r="Q565" s="26"/>
      <c r="R565" s="26"/>
      <c r="S565" s="26"/>
      <c r="T565" s="39"/>
    </row>
    <row r="566" spans="12:20" x14ac:dyDescent="0.25">
      <c r="L566" s="26"/>
      <c r="M566" s="26"/>
      <c r="Q566" s="26"/>
      <c r="R566" s="26"/>
      <c r="S566" s="26"/>
      <c r="T566" s="39"/>
    </row>
    <row r="567" spans="12:20" x14ac:dyDescent="0.25">
      <c r="L567" s="26"/>
      <c r="M567" s="26"/>
      <c r="Q567" s="26"/>
      <c r="R567" s="26"/>
      <c r="S567" s="26"/>
      <c r="T567" s="39"/>
    </row>
    <row r="568" spans="12:20" x14ac:dyDescent="0.25">
      <c r="L568" s="26"/>
      <c r="M568" s="26"/>
      <c r="Q568" s="26"/>
      <c r="R568" s="26"/>
      <c r="S568" s="26"/>
      <c r="T568" s="39"/>
    </row>
    <row r="569" spans="12:20" x14ac:dyDescent="0.25">
      <c r="L569" s="26"/>
      <c r="M569" s="26"/>
      <c r="Q569" s="26"/>
      <c r="R569" s="26"/>
      <c r="S569" s="26"/>
      <c r="T569" s="39"/>
    </row>
    <row r="570" spans="12:20" x14ac:dyDescent="0.25">
      <c r="L570" s="26"/>
      <c r="M570" s="26"/>
      <c r="Q570" s="26"/>
      <c r="R570" s="26"/>
      <c r="S570" s="26"/>
      <c r="T570" s="39"/>
    </row>
    <row r="571" spans="12:20" x14ac:dyDescent="0.25">
      <c r="L571" s="26"/>
      <c r="M571" s="26"/>
      <c r="Q571" s="26"/>
      <c r="R571" s="26"/>
      <c r="S571" s="26"/>
      <c r="T571" s="39"/>
    </row>
    <row r="572" spans="12:20" x14ac:dyDescent="0.25">
      <c r="L572" s="26"/>
      <c r="M572" s="26"/>
      <c r="Q572" s="26"/>
      <c r="R572" s="26"/>
      <c r="S572" s="26"/>
      <c r="T572" s="39"/>
    </row>
    <row r="573" spans="12:20" x14ac:dyDescent="0.25">
      <c r="L573" s="26"/>
      <c r="M573" s="26"/>
      <c r="Q573" s="26"/>
      <c r="R573" s="26"/>
      <c r="S573" s="26"/>
      <c r="T573" s="39"/>
    </row>
    <row r="574" spans="12:20" x14ac:dyDescent="0.25">
      <c r="L574" s="26"/>
      <c r="M574" s="26"/>
      <c r="Q574" s="26"/>
      <c r="R574" s="26"/>
      <c r="S574" s="26"/>
      <c r="T574" s="39"/>
    </row>
    <row r="575" spans="12:20" x14ac:dyDescent="0.25">
      <c r="L575" s="26"/>
      <c r="M575" s="26"/>
      <c r="Q575" s="26"/>
      <c r="R575" s="26"/>
      <c r="S575" s="26"/>
      <c r="T575" s="39"/>
    </row>
    <row r="576" spans="12:20" x14ac:dyDescent="0.25">
      <c r="L576" s="26"/>
      <c r="M576" s="26"/>
      <c r="Q576" s="26"/>
      <c r="R576" s="26"/>
      <c r="S576" s="26"/>
      <c r="T576" s="39"/>
    </row>
    <row r="577" spans="12:20" x14ac:dyDescent="0.25">
      <c r="L577" s="26"/>
      <c r="M577" s="26"/>
      <c r="Q577" s="26"/>
      <c r="R577" s="26"/>
      <c r="S577" s="26"/>
      <c r="T577" s="39"/>
    </row>
    <row r="578" spans="12:20" x14ac:dyDescent="0.25">
      <c r="L578" s="26"/>
      <c r="M578" s="26"/>
      <c r="Q578" s="26"/>
      <c r="R578" s="26"/>
      <c r="S578" s="26"/>
      <c r="T578" s="39"/>
    </row>
    <row r="579" spans="12:20" x14ac:dyDescent="0.25">
      <c r="L579" s="26"/>
      <c r="M579" s="26"/>
      <c r="Q579" s="26"/>
      <c r="R579" s="26"/>
      <c r="S579" s="26"/>
      <c r="T579" s="39"/>
    </row>
  </sheetData>
  <mergeCells count="4">
    <mergeCell ref="N3:R3"/>
    <mergeCell ref="B2:I3"/>
    <mergeCell ref="J2:J3"/>
    <mergeCell ref="K2:M2"/>
  </mergeCells>
  <phoneticPr fontId="10" type="noConversion"/>
  <hyperlinks>
    <hyperlink ref="A12" r:id="rId1" xr:uid="{D8122411-3099-46F8-B622-146EE2D6A212}"/>
    <hyperlink ref="A5" r:id="rId2" xr:uid="{A4798B90-5E63-42A0-A192-0D74D58B22EE}"/>
    <hyperlink ref="A39" r:id="rId3" display="https://www.digikey.com/product-detail/en/tdk-lambda-americas-inc/CUS150M24/285-2809-ND/7695389?utm_adgroup=AC%20DC%20Converters&amp;utm_source=google&amp;utm_medium=cpc&amp;utm_campaign=Shopping_Product_Power%20Supplies%20-%20External%2FInternal%20%28Off-Board%29_NEW&amp;utm_term=&amp;utm_content=AC%20DC%20Converters&amp;gclid=CjwKCAjwmf_4BRABEiwAGhDfSYxHpzScFHfYbSRXHihg0BrIVLIRotNSRpC86M5mmnys8v2Ggq7WAhoCr58QAvD_BwE" xr:uid="{072379A7-3BCC-46CD-BEF1-B575E5D5581A}"/>
    <hyperlink ref="A44" r:id="rId4" xr:uid="{72BD5C79-E23A-4DCC-89DD-9F3C547808C3}"/>
    <hyperlink ref="A41" r:id="rId5" display="https://www.newark.com/volex/17252a-0-b1/connector-power-inlet-c14-receptacle/dp/45P4893?gclid=CjwKCAjwmf_4BRABEiwAGhDfSZa0nlB2kUUlUvaQJdlMDa_RCnw3PV16x_9mdTtEWSHw0gTtbDi4RxoCeiIQAvD_BwE&amp;mckv=sWYDlG97C_dc|pcrid|434136793404|plid||kword||match||slid||product|45P4893|pgrid|100464450466|ptaid|aud-905551039420:pla-956599838087|&amp;CMP=KNC-GUSA-GEN-Shopping-NewStructure-Connectors" xr:uid="{B5DB2AF5-1116-4357-9122-367BC6418D86}"/>
    <hyperlink ref="A42" r:id="rId6" xr:uid="{44E76B68-E1BC-4AE8-89F1-16CB6F30134B}"/>
    <hyperlink ref="A43" r:id="rId7" xr:uid="{F1D86758-9ED0-45C5-A477-29C49F113BBB}"/>
    <hyperlink ref="A45" r:id="rId8" xr:uid="{D8C318F1-2B11-468A-9006-9F298C3FF3D3}"/>
    <hyperlink ref="A46" r:id="rId9" xr:uid="{A07E67D4-2205-4994-9C7F-6A2809FAFE97}"/>
    <hyperlink ref="A47" r:id="rId10" xr:uid="{A71E8359-7ED2-4102-AB2D-BC1B8F23FF5C}"/>
    <hyperlink ref="A48" r:id="rId11" xr:uid="{6A09E221-D2EB-48F1-946C-53C64295B23F}"/>
    <hyperlink ref="A49" r:id="rId12" display="https://www.grainger.com/product/4FRJ2?gclid=CjwKCAjwps75BRAcEiwAEiACMcMKQHPJnTeo4Wt-sYQnI83fApmPBBytJhJtd7R6N9eHns2WMu_t4xoCdqMQAvD_BwE&amp;cm_mmc=PPC:+Google+PLA&amp;ef_id=CjwKCAjwps75BRAcEiwAEiACMcMKQHPJnTeo4Wt-sYQnI83fApmPBBytJhJtd7R6N9eHns2WMu_t4xoCdqMQAvD_BwE:G:s&amp;s_kwcid=AL!2966!3!264922886802!!!g!439460816581!" xr:uid="{D29D42CF-6980-4582-AB5E-893AE04F25F3}"/>
    <hyperlink ref="A52" r:id="rId13" xr:uid="{6408CB87-A073-4312-B88C-AC872F41854F}"/>
    <hyperlink ref="A50" r:id="rId14" xr:uid="{7D4057CF-03DE-486D-8CE1-85E7248E7733}"/>
    <hyperlink ref="A51" r:id="rId15" xr:uid="{4C573BF0-7766-4435-8E7F-7119D2356C79}"/>
    <hyperlink ref="A53" r:id="rId16" xr:uid="{D6D15D92-0642-4F6E-89F5-E2525321D614}"/>
    <hyperlink ref="A54" r:id="rId17" xr:uid="{1A2E86DB-2518-40D0-93D0-6453FE128752}"/>
    <hyperlink ref="A55" r:id="rId18" xr:uid="{90C5DC78-284B-4A3E-A5B7-C6EACADB9B68}"/>
    <hyperlink ref="A56" r:id="rId19" xr:uid="{1F7C4348-B252-4570-AE02-8D02A0484E14}"/>
    <hyperlink ref="A57" r:id="rId20" xr:uid="{32CD5EF0-821E-4B86-A1E3-81EADBE4AD43}"/>
  </hyperlinks>
  <pageMargins left="0.25" right="0.25" top="0.75" bottom="0.75" header="0.3" footer="0.3"/>
  <pageSetup paperSize="17" scale="73" orientation="landscape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2206-88E5-4ADE-B40A-9D1613CE50B1}">
  <dimension ref="A1"/>
  <sheetViews>
    <sheetView workbookViewId="0">
      <selection activeCell="F55" sqref="F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CPAP COST</vt:lpstr>
      <vt:lpstr>V2 Hardware Cost</vt:lpstr>
      <vt:lpstr>Images</vt:lpstr>
      <vt:lpstr>'V2 Hardware Cost'!Print_Area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Salzbrun</dc:creator>
  <cp:keywords/>
  <dc:description/>
  <cp:lastModifiedBy>Taylor Turner</cp:lastModifiedBy>
  <cp:revision/>
  <cp:lastPrinted>2020-07-27T14:32:01Z</cp:lastPrinted>
  <dcterms:created xsi:type="dcterms:W3CDTF">2020-04-20T20:45:31Z</dcterms:created>
  <dcterms:modified xsi:type="dcterms:W3CDTF">2024-07-31T20:08:43Z</dcterms:modified>
  <cp:category/>
  <cp:contentStatus/>
</cp:coreProperties>
</file>