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4fc9b879d90133/R_Map_Stats_GreenJobs/Arkusze/"/>
    </mc:Choice>
  </mc:AlternateContent>
  <xr:revisionPtr revIDLastSave="0" documentId="14_{00EC3618-A7AF-446D-8075-5788D8531DE1}" xr6:coauthVersionLast="36" xr6:coauthVersionMax="36" xr10:uidLastSave="{00000000-0000-0000-0000-000000000000}"/>
  <bookViews>
    <workbookView xWindow="32760" yWindow="60" windowWidth="15195" windowHeight="9210" tabRatio="952" firstSheet="3" activeTab="4" xr2:uid="{00000000-000D-0000-FFFF-FFFF00000000}"/>
  </bookViews>
  <sheets>
    <sheet name="dane " sheetId="1" r:id="rId1"/>
    <sheet name="analiza regresji" sheetId="37" r:id="rId2"/>
    <sheet name="dane po Vs" sheetId="2" r:id="rId3"/>
    <sheet name="macierz korelacji" sheetId="3" r:id="rId4"/>
    <sheet name="wzorzec" sheetId="8" r:id="rId5"/>
    <sheet name="standaryzacja" sheetId="7" r:id="rId6"/>
    <sheet name="unitaryzacja" sheetId="6" r:id="rId7"/>
    <sheet name="median_tot" sheetId="9" r:id="rId8"/>
    <sheet name="x1" sheetId="10" r:id="rId9"/>
    <sheet name="x2" sheetId="11" r:id="rId10"/>
    <sheet name="x3" sheetId="12" r:id="rId11"/>
    <sheet name="x4" sheetId="13" r:id="rId12"/>
    <sheet name="x5" sheetId="15" r:id="rId13"/>
    <sheet name="x6" sheetId="14" r:id="rId14"/>
    <sheet name="x7" sheetId="16" r:id="rId15"/>
    <sheet name="x8" sheetId="17" r:id="rId16"/>
    <sheet name="x9" sheetId="18" r:id="rId17"/>
    <sheet name="x10" sheetId="19" r:id="rId18"/>
    <sheet name="x11" sheetId="20" r:id="rId19"/>
    <sheet name="x12" sheetId="21" r:id="rId20"/>
    <sheet name="x13" sheetId="22" r:id="rId21"/>
    <sheet name="x14" sheetId="23" r:id="rId22"/>
    <sheet name="x15" sheetId="24" r:id="rId23"/>
    <sheet name="x16" sheetId="25" r:id="rId24"/>
    <sheet name="x17" sheetId="26" r:id="rId25"/>
    <sheet name="x18" sheetId="27" r:id="rId26"/>
    <sheet name="x19" sheetId="28" r:id="rId27"/>
    <sheet name="x20" sheetId="29" r:id="rId28"/>
    <sheet name="x21" sheetId="30" r:id="rId29"/>
    <sheet name="x22" sheetId="31" r:id="rId30"/>
    <sheet name="x23" sheetId="32" r:id="rId31"/>
    <sheet name="x24" sheetId="33" r:id="rId32"/>
    <sheet name="x25" sheetId="34" r:id="rId33"/>
    <sheet name="x26" sheetId="35" r:id="rId34"/>
    <sheet name="x27" sheetId="36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8" l="1"/>
  <c r="BL3" i="3" l="1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CK1" i="3"/>
  <c r="CL1" i="3"/>
  <c r="CK2" i="3"/>
  <c r="CL2" i="3"/>
  <c r="CH1" i="3"/>
  <c r="CI1" i="3"/>
  <c r="CJ1" i="3"/>
  <c r="CH2" i="3"/>
  <c r="CI2" i="3"/>
  <c r="CJ2" i="3"/>
  <c r="CC1" i="3"/>
  <c r="CD1" i="3"/>
  <c r="CE1" i="3"/>
  <c r="CF1" i="3"/>
  <c r="CG1" i="3"/>
  <c r="CC2" i="3"/>
  <c r="CD2" i="3"/>
  <c r="CE2" i="3"/>
  <c r="CF2" i="3"/>
  <c r="CG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BL2" i="3"/>
  <c r="BK2" i="3"/>
  <c r="BL1" i="3"/>
  <c r="N7" i="36" l="1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" i="36"/>
  <c r="N4" i="36"/>
  <c r="N5" i="36"/>
  <c r="N6" i="36"/>
  <c r="N2" i="36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2" i="35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2" i="34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2" i="33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2" i="32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2" i="31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2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N2" i="27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2" i="28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2" i="26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2" i="24"/>
  <c r="N2" i="23"/>
  <c r="N28" i="21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9" i="21"/>
  <c r="N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2" i="20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2" i="19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2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0" i="12"/>
  <c r="E21" i="12"/>
  <c r="E22" i="12"/>
  <c r="E23" i="12"/>
  <c r="E24" i="12"/>
  <c r="E25" i="12"/>
  <c r="E26" i="12"/>
  <c r="E27" i="12"/>
  <c r="E28" i="12"/>
  <c r="E29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W59" i="3" l="1"/>
  <c r="W60" i="3"/>
  <c r="C30" i="3"/>
  <c r="C37" i="3"/>
  <c r="C38" i="3"/>
  <c r="D38" i="3"/>
  <c r="C39" i="3"/>
  <c r="D39" i="3"/>
  <c r="E39" i="3"/>
  <c r="C40" i="3"/>
  <c r="D40" i="3"/>
  <c r="E40" i="3"/>
  <c r="F40" i="3"/>
  <c r="C41" i="3"/>
  <c r="D41" i="3"/>
  <c r="E41" i="3"/>
  <c r="F41" i="3"/>
  <c r="G41" i="3"/>
  <c r="C42" i="3"/>
  <c r="D42" i="3"/>
  <c r="E42" i="3"/>
  <c r="F42" i="3"/>
  <c r="G42" i="3"/>
  <c r="H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X59" i="3"/>
  <c r="Y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X60" i="3"/>
  <c r="Y60" i="3"/>
  <c r="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A61" i="3"/>
  <c r="M2" i="35" l="1"/>
  <c r="AA3" i="1" s="1"/>
  <c r="M3" i="35"/>
  <c r="M4" i="35"/>
  <c r="M5" i="35"/>
  <c r="M6" i="35"/>
  <c r="M7" i="35"/>
  <c r="M8" i="35"/>
  <c r="AA8" i="8" s="1"/>
  <c r="M9" i="35"/>
  <c r="AA9" i="8" s="1"/>
  <c r="M10" i="35"/>
  <c r="AA10" i="8" s="1"/>
  <c r="M11" i="35"/>
  <c r="M12" i="35"/>
  <c r="M13" i="35"/>
  <c r="M14" i="35"/>
  <c r="AA14" i="8" s="1"/>
  <c r="M15" i="35"/>
  <c r="M16" i="35"/>
  <c r="AA17" i="1" s="1"/>
  <c r="M17" i="35"/>
  <c r="AA18" i="1" s="1"/>
  <c r="M18" i="35"/>
  <c r="AA18" i="8" s="1"/>
  <c r="M19" i="35"/>
  <c r="M20" i="35"/>
  <c r="M21" i="35"/>
  <c r="M22" i="35"/>
  <c r="M23" i="35"/>
  <c r="M24" i="35"/>
  <c r="AA25" i="1" s="1"/>
  <c r="M25" i="35"/>
  <c r="AA26" i="1" s="1"/>
  <c r="M26" i="35"/>
  <c r="AA27" i="1" s="1"/>
  <c r="M27" i="35"/>
  <c r="M28" i="35"/>
  <c r="M29" i="35"/>
  <c r="M3" i="36"/>
  <c r="M4" i="36"/>
  <c r="M5" i="36"/>
  <c r="AB5" i="8" s="1"/>
  <c r="M6" i="36"/>
  <c r="AB7" i="1" s="1"/>
  <c r="M7" i="36"/>
  <c r="M8" i="36"/>
  <c r="M9" i="36"/>
  <c r="AB9" i="8" s="1"/>
  <c r="M10" i="36"/>
  <c r="AB11" i="1" s="1"/>
  <c r="M11" i="36"/>
  <c r="M12" i="36"/>
  <c r="M13" i="36"/>
  <c r="AB14" i="1" s="1"/>
  <c r="M14" i="36"/>
  <c r="AB14" i="8" s="1"/>
  <c r="M15" i="36"/>
  <c r="M16" i="36"/>
  <c r="M17" i="36"/>
  <c r="AB17" i="8" s="1"/>
  <c r="M18" i="36"/>
  <c r="AB18" i="8" s="1"/>
  <c r="M19" i="36"/>
  <c r="M20" i="36"/>
  <c r="M21" i="36"/>
  <c r="AB21" i="8" s="1"/>
  <c r="M22" i="36"/>
  <c r="AB23" i="1" s="1"/>
  <c r="M23" i="36"/>
  <c r="M24" i="36"/>
  <c r="M25" i="36"/>
  <c r="AB26" i="1" s="1"/>
  <c r="M26" i="36"/>
  <c r="AB27" i="1" s="1"/>
  <c r="M27" i="36"/>
  <c r="M28" i="36"/>
  <c r="M29" i="36"/>
  <c r="AB30" i="1" s="1"/>
  <c r="M2" i="36"/>
  <c r="AB3" i="1" s="1"/>
  <c r="AA6" i="8"/>
  <c r="AA22" i="8"/>
  <c r="M3" i="34"/>
  <c r="M4" i="34"/>
  <c r="M5" i="34"/>
  <c r="Z6" i="1" s="1"/>
  <c r="M6" i="34"/>
  <c r="Z7" i="1" s="1"/>
  <c r="M7" i="34"/>
  <c r="Z8" i="1" s="1"/>
  <c r="M8" i="34"/>
  <c r="Z8" i="8" s="1"/>
  <c r="M9" i="34"/>
  <c r="Z10" i="1" s="1"/>
  <c r="M10" i="34"/>
  <c r="Z10" i="8" s="1"/>
  <c r="M11" i="34"/>
  <c r="M12" i="34"/>
  <c r="M13" i="34"/>
  <c r="Z14" i="1" s="1"/>
  <c r="M14" i="34"/>
  <c r="Z15" i="1" s="1"/>
  <c r="M15" i="34"/>
  <c r="Z15" i="8" s="1"/>
  <c r="M16" i="34"/>
  <c r="Z16" i="8" s="1"/>
  <c r="M17" i="34"/>
  <c r="Z18" i="1" s="1"/>
  <c r="M18" i="34"/>
  <c r="Z18" i="8" s="1"/>
  <c r="M19" i="34"/>
  <c r="M20" i="34"/>
  <c r="M21" i="34"/>
  <c r="Z22" i="1" s="1"/>
  <c r="M22" i="34"/>
  <c r="Z22" i="8" s="1"/>
  <c r="M23" i="34"/>
  <c r="Z24" i="1" s="1"/>
  <c r="M24" i="34"/>
  <c r="Z25" i="1" s="1"/>
  <c r="M25" i="34"/>
  <c r="Z25" i="8" s="1"/>
  <c r="M26" i="34"/>
  <c r="Z26" i="8" s="1"/>
  <c r="M27" i="34"/>
  <c r="M28" i="34"/>
  <c r="M29" i="34"/>
  <c r="Z30" i="1" s="1"/>
  <c r="M2" i="34"/>
  <c r="Z3" i="1" s="1"/>
  <c r="M3" i="33"/>
  <c r="Y3" i="8" s="1"/>
  <c r="M4" i="33"/>
  <c r="Y4" i="8" s="1"/>
  <c r="M5" i="33"/>
  <c r="M6" i="33"/>
  <c r="M7" i="33"/>
  <c r="M8" i="33"/>
  <c r="M9" i="33"/>
  <c r="M10" i="33"/>
  <c r="Y10" i="8" s="1"/>
  <c r="M11" i="33"/>
  <c r="Y11" i="8" s="1"/>
  <c r="M12" i="33"/>
  <c r="Y12" i="8" s="1"/>
  <c r="M13" i="33"/>
  <c r="M14" i="33"/>
  <c r="M15" i="33"/>
  <c r="M16" i="33"/>
  <c r="M17" i="33"/>
  <c r="M18" i="33"/>
  <c r="Y18" i="8" s="1"/>
  <c r="M19" i="33"/>
  <c r="Y19" i="8" s="1"/>
  <c r="M20" i="33"/>
  <c r="Y20" i="8" s="1"/>
  <c r="M21" i="33"/>
  <c r="M22" i="33"/>
  <c r="Y22" i="8" s="1"/>
  <c r="M23" i="33"/>
  <c r="M24" i="33"/>
  <c r="M25" i="33"/>
  <c r="M26" i="33"/>
  <c r="Y26" i="8" s="1"/>
  <c r="M27" i="33"/>
  <c r="Y27" i="8" s="1"/>
  <c r="M28" i="33"/>
  <c r="Y28" i="8" s="1"/>
  <c r="M29" i="33"/>
  <c r="M2" i="33"/>
  <c r="J3" i="32"/>
  <c r="J4" i="32"/>
  <c r="J5" i="32"/>
  <c r="J6" i="32"/>
  <c r="X6" i="8" s="1"/>
  <c r="J7" i="32"/>
  <c r="J8" i="32"/>
  <c r="X8" i="8" s="1"/>
  <c r="J9" i="32"/>
  <c r="J10" i="32"/>
  <c r="J11" i="32"/>
  <c r="J12" i="32"/>
  <c r="J13" i="32"/>
  <c r="J14" i="32"/>
  <c r="X14" i="8" s="1"/>
  <c r="J15" i="32"/>
  <c r="J16" i="32"/>
  <c r="X16" i="8" s="1"/>
  <c r="J17" i="32"/>
  <c r="J18" i="32"/>
  <c r="X18" i="8" s="1"/>
  <c r="J19" i="32"/>
  <c r="J20" i="32"/>
  <c r="J21" i="32"/>
  <c r="J22" i="32"/>
  <c r="X22" i="8" s="1"/>
  <c r="J23" i="32"/>
  <c r="X23" i="8" s="1"/>
  <c r="J24" i="32"/>
  <c r="X24" i="8" s="1"/>
  <c r="J25" i="32"/>
  <c r="J26" i="32"/>
  <c r="X26" i="8" s="1"/>
  <c r="J27" i="32"/>
  <c r="J28" i="32"/>
  <c r="J29" i="32"/>
  <c r="J2" i="32"/>
  <c r="I3" i="31"/>
  <c r="W3" i="8" s="1"/>
  <c r="I4" i="31"/>
  <c r="W4" i="8" s="1"/>
  <c r="I5" i="31"/>
  <c r="I6" i="31"/>
  <c r="W6" i="8" s="1"/>
  <c r="I7" i="31"/>
  <c r="I8" i="31"/>
  <c r="I9" i="31"/>
  <c r="I10" i="31"/>
  <c r="W10" i="8" s="1"/>
  <c r="I11" i="31"/>
  <c r="W11" i="8" s="1"/>
  <c r="I12" i="31"/>
  <c r="W12" i="8" s="1"/>
  <c r="I13" i="31"/>
  <c r="I14" i="31"/>
  <c r="W14" i="8" s="1"/>
  <c r="I15" i="31"/>
  <c r="I16" i="31"/>
  <c r="I17" i="31"/>
  <c r="I18" i="31"/>
  <c r="W18" i="8" s="1"/>
  <c r="I19" i="31"/>
  <c r="I20" i="31"/>
  <c r="W21" i="1" s="1"/>
  <c r="I21" i="31"/>
  <c r="I22" i="31"/>
  <c r="W22" i="8" s="1"/>
  <c r="I23" i="31"/>
  <c r="I24" i="31"/>
  <c r="I25" i="31"/>
  <c r="I26" i="31"/>
  <c r="W26" i="8" s="1"/>
  <c r="I27" i="31"/>
  <c r="W28" i="1" s="1"/>
  <c r="I28" i="31"/>
  <c r="W28" i="8" s="1"/>
  <c r="I29" i="31"/>
  <c r="I2" i="31"/>
  <c r="W3" i="1" s="1"/>
  <c r="M3" i="30"/>
  <c r="M4" i="30"/>
  <c r="V4" i="8" s="1"/>
  <c r="M5" i="30"/>
  <c r="V5" i="8" s="1"/>
  <c r="M6" i="30"/>
  <c r="V7" i="1" s="1"/>
  <c r="M7" i="30"/>
  <c r="V8" i="1" s="1"/>
  <c r="M8" i="30"/>
  <c r="V8" i="8" s="1"/>
  <c r="M9" i="30"/>
  <c r="V10" i="1" s="1"/>
  <c r="M10" i="30"/>
  <c r="V10" i="8" s="1"/>
  <c r="M11" i="30"/>
  <c r="M12" i="30"/>
  <c r="V13" i="1" s="1"/>
  <c r="M13" i="30"/>
  <c r="V13" i="8" s="1"/>
  <c r="M14" i="30"/>
  <c r="V15" i="1" s="1"/>
  <c r="M15" i="30"/>
  <c r="V15" i="8" s="1"/>
  <c r="M16" i="30"/>
  <c r="V16" i="8" s="1"/>
  <c r="M17" i="30"/>
  <c r="V17" i="8" s="1"/>
  <c r="M18" i="30"/>
  <c r="V19" i="1" s="1"/>
  <c r="M19" i="30"/>
  <c r="M20" i="30"/>
  <c r="V20" i="8" s="1"/>
  <c r="M21" i="30"/>
  <c r="V21" i="8" s="1"/>
  <c r="M22" i="30"/>
  <c r="V22" i="8" s="1"/>
  <c r="M23" i="30"/>
  <c r="V24" i="1" s="1"/>
  <c r="M24" i="30"/>
  <c r="V25" i="1" s="1"/>
  <c r="M25" i="30"/>
  <c r="V25" i="8" s="1"/>
  <c r="M26" i="30"/>
  <c r="V27" i="1" s="1"/>
  <c r="M27" i="30"/>
  <c r="M28" i="30"/>
  <c r="V29" i="1" s="1"/>
  <c r="M29" i="30"/>
  <c r="V29" i="8" s="1"/>
  <c r="M2" i="30"/>
  <c r="V2" i="8" s="1"/>
  <c r="J3" i="29"/>
  <c r="U3" i="8" s="1"/>
  <c r="J4" i="29"/>
  <c r="U4" i="8" s="1"/>
  <c r="J5" i="29"/>
  <c r="J6" i="29"/>
  <c r="U6" i="8" s="1"/>
  <c r="J7" i="29"/>
  <c r="U7" i="8" s="1"/>
  <c r="J8" i="29"/>
  <c r="J9" i="29"/>
  <c r="J10" i="29"/>
  <c r="U10" i="8" s="1"/>
  <c r="J11" i="29"/>
  <c r="U11" i="8" s="1"/>
  <c r="J12" i="29"/>
  <c r="U12" i="8" s="1"/>
  <c r="J13" i="29"/>
  <c r="J14" i="29"/>
  <c r="J15" i="29"/>
  <c r="J16" i="29"/>
  <c r="J17" i="29"/>
  <c r="J18" i="29"/>
  <c r="U18" i="8" s="1"/>
  <c r="J19" i="29"/>
  <c r="U19" i="8" s="1"/>
  <c r="J20" i="29"/>
  <c r="U20" i="8" s="1"/>
  <c r="J21" i="29"/>
  <c r="J22" i="29"/>
  <c r="J23" i="29"/>
  <c r="J24" i="29"/>
  <c r="J25" i="29"/>
  <c r="J26" i="29"/>
  <c r="U26" i="8" s="1"/>
  <c r="J27" i="29"/>
  <c r="J28" i="29"/>
  <c r="J29" i="29"/>
  <c r="J2" i="29"/>
  <c r="U3" i="1" s="1"/>
  <c r="G3" i="28"/>
  <c r="G4" i="28"/>
  <c r="G5" i="28"/>
  <c r="G6" i="28"/>
  <c r="T6" i="8" s="1"/>
  <c r="G7" i="28"/>
  <c r="T7" i="8" s="1"/>
  <c r="G8" i="28"/>
  <c r="T8" i="8" s="1"/>
  <c r="G9" i="28"/>
  <c r="G10" i="28"/>
  <c r="T10" i="8" s="1"/>
  <c r="G11" i="28"/>
  <c r="G12" i="28"/>
  <c r="G13" i="28"/>
  <c r="G14" i="28"/>
  <c r="T14" i="8" s="1"/>
  <c r="G15" i="28"/>
  <c r="G16" i="28"/>
  <c r="G17" i="28"/>
  <c r="G18" i="28"/>
  <c r="T18" i="8" s="1"/>
  <c r="G19" i="28"/>
  <c r="G20" i="28"/>
  <c r="G21" i="28"/>
  <c r="G22" i="28"/>
  <c r="G23" i="28"/>
  <c r="T23" i="8" s="1"/>
  <c r="G24" i="28"/>
  <c r="G25" i="28"/>
  <c r="G26" i="28"/>
  <c r="T26" i="8" s="1"/>
  <c r="G27" i="28"/>
  <c r="G28" i="28"/>
  <c r="G29" i="28"/>
  <c r="G2" i="28"/>
  <c r="T2" i="8" s="1"/>
  <c r="M2" i="27"/>
  <c r="S2" i="8" s="1"/>
  <c r="M2" i="26"/>
  <c r="M3" i="27"/>
  <c r="M4" i="27"/>
  <c r="M5" i="27"/>
  <c r="M6" i="27"/>
  <c r="S7" i="1" s="1"/>
  <c r="M7" i="27"/>
  <c r="M8" i="27"/>
  <c r="M9" i="27"/>
  <c r="S9" i="8" s="1"/>
  <c r="M10" i="27"/>
  <c r="S11" i="1" s="1"/>
  <c r="M11" i="27"/>
  <c r="M12" i="27"/>
  <c r="M13" i="27"/>
  <c r="M14" i="27"/>
  <c r="S15" i="1" s="1"/>
  <c r="M15" i="27"/>
  <c r="M16" i="27"/>
  <c r="M17" i="27"/>
  <c r="S18" i="1" s="1"/>
  <c r="M18" i="27"/>
  <c r="S18" i="8" s="1"/>
  <c r="M19" i="27"/>
  <c r="M20" i="27"/>
  <c r="M21" i="27"/>
  <c r="M22" i="27"/>
  <c r="S22" i="8" s="1"/>
  <c r="M23" i="27"/>
  <c r="M24" i="27"/>
  <c r="M25" i="27"/>
  <c r="S26" i="1" s="1"/>
  <c r="M26" i="27"/>
  <c r="S26" i="8" s="1"/>
  <c r="M27" i="27"/>
  <c r="M28" i="27"/>
  <c r="M29" i="27"/>
  <c r="M3" i="26"/>
  <c r="M4" i="26"/>
  <c r="M5" i="26"/>
  <c r="M6" i="26"/>
  <c r="R6" i="8" s="1"/>
  <c r="M7" i="26"/>
  <c r="R7" i="8" s="1"/>
  <c r="M8" i="26"/>
  <c r="M9" i="26"/>
  <c r="M10" i="26"/>
  <c r="R10" i="8" s="1"/>
  <c r="M11" i="26"/>
  <c r="M12" i="26"/>
  <c r="M13" i="26"/>
  <c r="M14" i="26"/>
  <c r="R14" i="8" s="1"/>
  <c r="M15" i="26"/>
  <c r="R16" i="1" s="1"/>
  <c r="M16" i="26"/>
  <c r="M17" i="26"/>
  <c r="M18" i="26"/>
  <c r="M19" i="26"/>
  <c r="M20" i="26"/>
  <c r="M21" i="26"/>
  <c r="M22" i="26"/>
  <c r="R22" i="8" s="1"/>
  <c r="M23" i="26"/>
  <c r="R24" i="1" s="1"/>
  <c r="M24" i="26"/>
  <c r="M25" i="26"/>
  <c r="M26" i="26"/>
  <c r="R26" i="8" s="1"/>
  <c r="M27" i="26"/>
  <c r="M28" i="26"/>
  <c r="M29" i="26"/>
  <c r="M3" i="25"/>
  <c r="Q4" i="1" s="1"/>
  <c r="M4" i="25"/>
  <c r="Q4" i="8" s="1"/>
  <c r="M5" i="25"/>
  <c r="M6" i="25"/>
  <c r="Q7" i="1" s="1"/>
  <c r="M7" i="25"/>
  <c r="M8" i="25"/>
  <c r="M9" i="25"/>
  <c r="M10" i="25"/>
  <c r="Q10" i="8" s="1"/>
  <c r="M11" i="25"/>
  <c r="Q12" i="1" s="1"/>
  <c r="M12" i="25"/>
  <c r="Q13" i="1" s="1"/>
  <c r="M13" i="25"/>
  <c r="M14" i="25"/>
  <c r="Q15" i="1" s="1"/>
  <c r="M15" i="25"/>
  <c r="M16" i="25"/>
  <c r="M17" i="25"/>
  <c r="M18" i="25"/>
  <c r="Q19" i="1" s="1"/>
  <c r="M19" i="25"/>
  <c r="Q19" i="8" s="1"/>
  <c r="M20" i="25"/>
  <c r="Q21" i="1" s="1"/>
  <c r="M21" i="25"/>
  <c r="M22" i="25"/>
  <c r="Q22" i="8" s="1"/>
  <c r="M23" i="25"/>
  <c r="M24" i="25"/>
  <c r="M25" i="25"/>
  <c r="M26" i="25"/>
  <c r="Q27" i="1" s="1"/>
  <c r="M27" i="25"/>
  <c r="Q27" i="8" s="1"/>
  <c r="M28" i="25"/>
  <c r="Q29" i="1" s="1"/>
  <c r="M29" i="25"/>
  <c r="M2" i="25"/>
  <c r="M3" i="24"/>
  <c r="M4" i="24"/>
  <c r="M5" i="24"/>
  <c r="M6" i="24"/>
  <c r="P6" i="8" s="1"/>
  <c r="M7" i="24"/>
  <c r="P7" i="8" s="1"/>
  <c r="M8" i="24"/>
  <c r="P9" i="1" s="1"/>
  <c r="M9" i="24"/>
  <c r="M10" i="24"/>
  <c r="P10" i="8" s="1"/>
  <c r="M11" i="24"/>
  <c r="M12" i="24"/>
  <c r="M13" i="24"/>
  <c r="M14" i="24"/>
  <c r="P14" i="8" s="1"/>
  <c r="M15" i="24"/>
  <c r="P15" i="8" s="1"/>
  <c r="M16" i="24"/>
  <c r="P16" i="8" s="1"/>
  <c r="M17" i="24"/>
  <c r="M18" i="24"/>
  <c r="P18" i="8" s="1"/>
  <c r="M19" i="24"/>
  <c r="M20" i="24"/>
  <c r="M21" i="24"/>
  <c r="M22" i="24"/>
  <c r="P23" i="1" s="1"/>
  <c r="M23" i="24"/>
  <c r="P24" i="1" s="1"/>
  <c r="M24" i="24"/>
  <c r="P25" i="1" s="1"/>
  <c r="M25" i="24"/>
  <c r="M26" i="24"/>
  <c r="P26" i="8" s="1"/>
  <c r="M27" i="24"/>
  <c r="M28" i="24"/>
  <c r="M29" i="24"/>
  <c r="M2" i="24"/>
  <c r="P2" i="8" s="1"/>
  <c r="L30" i="23"/>
  <c r="M3" i="23"/>
  <c r="O3" i="8" s="1"/>
  <c r="M4" i="23"/>
  <c r="M5" i="23"/>
  <c r="O5" i="8" s="1"/>
  <c r="M6" i="23"/>
  <c r="O6" i="8" s="1"/>
  <c r="M7" i="23"/>
  <c r="M8" i="23"/>
  <c r="M9" i="23"/>
  <c r="M10" i="23"/>
  <c r="O10" i="8" s="1"/>
  <c r="M11" i="23"/>
  <c r="O11" i="8" s="1"/>
  <c r="M12" i="23"/>
  <c r="M13" i="23"/>
  <c r="O13" i="8" s="1"/>
  <c r="M14" i="23"/>
  <c r="O14" i="8" s="1"/>
  <c r="M15" i="23"/>
  <c r="M16" i="23"/>
  <c r="M17" i="23"/>
  <c r="O17" i="8" s="1"/>
  <c r="M18" i="23"/>
  <c r="O18" i="8" s="1"/>
  <c r="M19" i="23"/>
  <c r="M20" i="23"/>
  <c r="M21" i="23"/>
  <c r="O21" i="8" s="1"/>
  <c r="M22" i="23"/>
  <c r="O22" i="8" s="1"/>
  <c r="M23" i="23"/>
  <c r="M24" i="23"/>
  <c r="M25" i="23"/>
  <c r="O25" i="8" s="1"/>
  <c r="M26" i="23"/>
  <c r="O26" i="8" s="1"/>
  <c r="M27" i="23"/>
  <c r="O27" i="8" s="1"/>
  <c r="M28" i="23"/>
  <c r="M29" i="23"/>
  <c r="M2" i="23"/>
  <c r="O2" i="8" s="1"/>
  <c r="M3" i="22"/>
  <c r="N3" i="22" s="1"/>
  <c r="M4" i="22"/>
  <c r="N4" i="22" s="1"/>
  <c r="M5" i="22"/>
  <c r="N5" i="22" s="1"/>
  <c r="M6" i="22"/>
  <c r="M7" i="22"/>
  <c r="N7" i="22" s="1"/>
  <c r="M8" i="22"/>
  <c r="N8" i="22" s="1"/>
  <c r="M9" i="22"/>
  <c r="N9" i="22" s="1"/>
  <c r="M10" i="22"/>
  <c r="N10" i="22" s="1"/>
  <c r="M11" i="22"/>
  <c r="N11" i="22" s="1"/>
  <c r="M12" i="22"/>
  <c r="N12" i="22" s="1"/>
  <c r="M13" i="22"/>
  <c r="N13" i="22" s="1"/>
  <c r="M14" i="22"/>
  <c r="M15" i="22"/>
  <c r="N15" i="22" s="1"/>
  <c r="M16" i="22"/>
  <c r="N16" i="22" s="1"/>
  <c r="M17" i="22"/>
  <c r="N17" i="22" s="1"/>
  <c r="M18" i="22"/>
  <c r="N18" i="22" s="1"/>
  <c r="M19" i="22"/>
  <c r="N19" i="22" s="1"/>
  <c r="M20" i="22"/>
  <c r="N20" i="22" s="1"/>
  <c r="M21" i="22"/>
  <c r="N21" i="22" s="1"/>
  <c r="M22" i="22"/>
  <c r="N22" i="22" s="1"/>
  <c r="M23" i="22"/>
  <c r="N23" i="22" s="1"/>
  <c r="M24" i="22"/>
  <c r="N24" i="22" s="1"/>
  <c r="M25" i="22"/>
  <c r="N25" i="22" s="1"/>
  <c r="M26" i="22"/>
  <c r="M27" i="22"/>
  <c r="N27" i="22" s="1"/>
  <c r="M28" i="22"/>
  <c r="N28" i="22" s="1"/>
  <c r="M29" i="22"/>
  <c r="N29" i="22" s="1"/>
  <c r="M2" i="22"/>
  <c r="M3" i="21"/>
  <c r="M3" i="8" s="1"/>
  <c r="M4" i="21"/>
  <c r="M5" i="21"/>
  <c r="M6" i="21"/>
  <c r="M6" i="8" s="1"/>
  <c r="M7" i="21"/>
  <c r="M8" i="21"/>
  <c r="M9" i="21"/>
  <c r="M10" i="21"/>
  <c r="M10" i="8" s="1"/>
  <c r="M11" i="21"/>
  <c r="M11" i="8" s="1"/>
  <c r="M12" i="21"/>
  <c r="M13" i="21"/>
  <c r="M14" i="21"/>
  <c r="M14" i="8" s="1"/>
  <c r="M15" i="21"/>
  <c r="M16" i="21"/>
  <c r="M17" i="21"/>
  <c r="M18" i="21"/>
  <c r="M18" i="8" s="1"/>
  <c r="M19" i="21"/>
  <c r="M19" i="8" s="1"/>
  <c r="M20" i="21"/>
  <c r="M21" i="21"/>
  <c r="M22" i="21"/>
  <c r="M22" i="8" s="1"/>
  <c r="M23" i="21"/>
  <c r="M24" i="21"/>
  <c r="M25" i="21"/>
  <c r="M26" i="21"/>
  <c r="M27" i="21"/>
  <c r="M28" i="21"/>
  <c r="M29" i="21"/>
  <c r="M2" i="21"/>
  <c r="M2" i="8" s="1"/>
  <c r="M3" i="20"/>
  <c r="M4" i="20"/>
  <c r="M5" i="20"/>
  <c r="M6" i="20"/>
  <c r="L6" i="8" s="1"/>
  <c r="M7" i="20"/>
  <c r="L7" i="8" s="1"/>
  <c r="M8" i="20"/>
  <c r="M9" i="20"/>
  <c r="M10" i="20"/>
  <c r="L10" i="8" s="1"/>
  <c r="M11" i="20"/>
  <c r="M12" i="20"/>
  <c r="M13" i="20"/>
  <c r="M14" i="20"/>
  <c r="L14" i="8" s="1"/>
  <c r="M15" i="20"/>
  <c r="L15" i="8" s="1"/>
  <c r="M16" i="20"/>
  <c r="M17" i="20"/>
  <c r="M18" i="20"/>
  <c r="L18" i="8" s="1"/>
  <c r="M19" i="20"/>
  <c r="M20" i="20"/>
  <c r="M21" i="20"/>
  <c r="M22" i="20"/>
  <c r="L22" i="8" s="1"/>
  <c r="M23" i="20"/>
  <c r="L23" i="8" s="1"/>
  <c r="M24" i="20"/>
  <c r="M25" i="20"/>
  <c r="M26" i="20"/>
  <c r="L26" i="8" s="1"/>
  <c r="M27" i="20"/>
  <c r="M28" i="20"/>
  <c r="M29" i="20"/>
  <c r="M2" i="20"/>
  <c r="L2" i="8" s="1"/>
  <c r="M3" i="19"/>
  <c r="M4" i="19"/>
  <c r="M5" i="19"/>
  <c r="M6" i="19"/>
  <c r="K6" i="8" s="1"/>
  <c r="M7" i="19"/>
  <c r="M8" i="19"/>
  <c r="M9" i="19"/>
  <c r="M10" i="19"/>
  <c r="K10" i="8" s="1"/>
  <c r="M11" i="19"/>
  <c r="K11" i="8" s="1"/>
  <c r="M12" i="19"/>
  <c r="M13" i="19"/>
  <c r="M14" i="19"/>
  <c r="K14" i="8" s="1"/>
  <c r="M15" i="19"/>
  <c r="M16" i="19"/>
  <c r="M17" i="19"/>
  <c r="M18" i="19"/>
  <c r="K18" i="8" s="1"/>
  <c r="M19" i="19"/>
  <c r="K19" i="8" s="1"/>
  <c r="M20" i="19"/>
  <c r="M21" i="19"/>
  <c r="M22" i="19"/>
  <c r="K22" i="8" s="1"/>
  <c r="M23" i="19"/>
  <c r="M24" i="19"/>
  <c r="M25" i="19"/>
  <c r="M26" i="19"/>
  <c r="K26" i="8" s="1"/>
  <c r="M27" i="19"/>
  <c r="K27" i="8" s="1"/>
  <c r="M28" i="19"/>
  <c r="M29" i="19"/>
  <c r="M2" i="19"/>
  <c r="K2" i="8" s="1"/>
  <c r="M3" i="18"/>
  <c r="N3" i="18" s="1"/>
  <c r="M4" i="18"/>
  <c r="N4" i="18" s="1"/>
  <c r="M5" i="18"/>
  <c r="N5" i="18" s="1"/>
  <c r="M6" i="18"/>
  <c r="M7" i="18"/>
  <c r="N7" i="18" s="1"/>
  <c r="M8" i="18"/>
  <c r="N8" i="18" s="1"/>
  <c r="M9" i="18"/>
  <c r="N9" i="18" s="1"/>
  <c r="M10" i="18"/>
  <c r="M11" i="18"/>
  <c r="N11" i="18" s="1"/>
  <c r="M12" i="18"/>
  <c r="N12" i="18" s="1"/>
  <c r="M13" i="18"/>
  <c r="N13" i="18" s="1"/>
  <c r="M14" i="18"/>
  <c r="M15" i="18"/>
  <c r="N15" i="18" s="1"/>
  <c r="M16" i="18"/>
  <c r="N16" i="18" s="1"/>
  <c r="M17" i="18"/>
  <c r="N17" i="18" s="1"/>
  <c r="M18" i="18"/>
  <c r="M19" i="18"/>
  <c r="N19" i="18" s="1"/>
  <c r="M20" i="18"/>
  <c r="N20" i="18" s="1"/>
  <c r="M21" i="18"/>
  <c r="N21" i="18" s="1"/>
  <c r="M22" i="18"/>
  <c r="M23" i="18"/>
  <c r="N23" i="18" s="1"/>
  <c r="M24" i="18"/>
  <c r="N24" i="18" s="1"/>
  <c r="M25" i="18"/>
  <c r="N25" i="18" s="1"/>
  <c r="M26" i="18"/>
  <c r="M27" i="18"/>
  <c r="N27" i="18" s="1"/>
  <c r="M28" i="18"/>
  <c r="N28" i="18" s="1"/>
  <c r="M29" i="18"/>
  <c r="N29" i="18" s="1"/>
  <c r="M2" i="18"/>
  <c r="M3" i="17"/>
  <c r="I3" i="8" s="1"/>
  <c r="M4" i="17"/>
  <c r="M5" i="17"/>
  <c r="M6" i="17"/>
  <c r="I6" i="8" s="1"/>
  <c r="M7" i="17"/>
  <c r="M8" i="17"/>
  <c r="M9" i="17"/>
  <c r="M10" i="17"/>
  <c r="I10" i="8" s="1"/>
  <c r="M11" i="17"/>
  <c r="I11" i="8" s="1"/>
  <c r="M12" i="17"/>
  <c r="M13" i="17"/>
  <c r="M14" i="17"/>
  <c r="I14" i="8" s="1"/>
  <c r="M15" i="17"/>
  <c r="M16" i="17"/>
  <c r="M17" i="17"/>
  <c r="I17" i="8" s="1"/>
  <c r="M18" i="17"/>
  <c r="I18" i="8" s="1"/>
  <c r="M19" i="17"/>
  <c r="I19" i="8" s="1"/>
  <c r="M20" i="17"/>
  <c r="M21" i="17"/>
  <c r="M22" i="17"/>
  <c r="I22" i="8" s="1"/>
  <c r="M23" i="17"/>
  <c r="M24" i="17"/>
  <c r="M25" i="17"/>
  <c r="I25" i="8" s="1"/>
  <c r="M26" i="17"/>
  <c r="I26" i="8" s="1"/>
  <c r="M27" i="17"/>
  <c r="I27" i="8" s="1"/>
  <c r="M28" i="17"/>
  <c r="M29" i="17"/>
  <c r="I29" i="8" s="1"/>
  <c r="M2" i="17"/>
  <c r="I2" i="8" s="1"/>
  <c r="D3" i="16"/>
  <c r="D4" i="16"/>
  <c r="D5" i="16"/>
  <c r="D6" i="16"/>
  <c r="H6" i="8" s="1"/>
  <c r="D7" i="16"/>
  <c r="H7" i="8" s="1"/>
  <c r="D8" i="16"/>
  <c r="D9" i="16"/>
  <c r="D10" i="16"/>
  <c r="H10" i="8" s="1"/>
  <c r="D11" i="16"/>
  <c r="D12" i="16"/>
  <c r="D13" i="16"/>
  <c r="D14" i="16"/>
  <c r="H14" i="8" s="1"/>
  <c r="D15" i="16"/>
  <c r="H15" i="8" s="1"/>
  <c r="D16" i="16"/>
  <c r="D17" i="16"/>
  <c r="D18" i="16"/>
  <c r="D19" i="16"/>
  <c r="D20" i="16"/>
  <c r="D21" i="16"/>
  <c r="D22" i="16"/>
  <c r="H22" i="8" s="1"/>
  <c r="D23" i="16"/>
  <c r="H23" i="8" s="1"/>
  <c r="D24" i="16"/>
  <c r="D25" i="16"/>
  <c r="D26" i="16"/>
  <c r="H26" i="8" s="1"/>
  <c r="D27" i="16"/>
  <c r="D28" i="16"/>
  <c r="D29" i="16"/>
  <c r="D2" i="16"/>
  <c r="L30" i="14"/>
  <c r="M3" i="14"/>
  <c r="N3" i="14" s="1"/>
  <c r="M4" i="14"/>
  <c r="N4" i="14" s="1"/>
  <c r="M5" i="14"/>
  <c r="N5" i="14" s="1"/>
  <c r="M6" i="14"/>
  <c r="M7" i="14"/>
  <c r="N7" i="14" s="1"/>
  <c r="M8" i="14"/>
  <c r="M9" i="14"/>
  <c r="N9" i="14" s="1"/>
  <c r="M10" i="14"/>
  <c r="M11" i="14"/>
  <c r="N11" i="14" s="1"/>
  <c r="M12" i="14"/>
  <c r="N12" i="14" s="1"/>
  <c r="M13" i="14"/>
  <c r="N13" i="14" s="1"/>
  <c r="M14" i="14"/>
  <c r="M15" i="14"/>
  <c r="N15" i="14" s="1"/>
  <c r="M16" i="14"/>
  <c r="N16" i="14" s="1"/>
  <c r="M17" i="14"/>
  <c r="N17" i="14" s="1"/>
  <c r="M18" i="14"/>
  <c r="N18" i="14" s="1"/>
  <c r="M19" i="14"/>
  <c r="N19" i="14" s="1"/>
  <c r="M20" i="14"/>
  <c r="N20" i="14" s="1"/>
  <c r="M21" i="14"/>
  <c r="M22" i="14"/>
  <c r="M23" i="14"/>
  <c r="N23" i="14" s="1"/>
  <c r="M24" i="14"/>
  <c r="N24" i="14" s="1"/>
  <c r="M25" i="14"/>
  <c r="N25" i="14" s="1"/>
  <c r="M26" i="14"/>
  <c r="M27" i="14"/>
  <c r="N27" i="14" s="1"/>
  <c r="M28" i="14"/>
  <c r="N28" i="14" s="1"/>
  <c r="M29" i="14"/>
  <c r="N29" i="14" s="1"/>
  <c r="M2" i="14"/>
  <c r="N2" i="14" s="1"/>
  <c r="M3" i="15"/>
  <c r="M4" i="15"/>
  <c r="M5" i="15"/>
  <c r="G5" i="8" s="1"/>
  <c r="M6" i="15"/>
  <c r="G6" i="8" s="1"/>
  <c r="M7" i="15"/>
  <c r="M8" i="15"/>
  <c r="M9" i="15"/>
  <c r="G9" i="8" s="1"/>
  <c r="M10" i="15"/>
  <c r="G10" i="8" s="1"/>
  <c r="M11" i="15"/>
  <c r="M12" i="15"/>
  <c r="M13" i="15"/>
  <c r="G13" i="8" s="1"/>
  <c r="M14" i="15"/>
  <c r="G14" i="8" s="1"/>
  <c r="M15" i="15"/>
  <c r="M16" i="15"/>
  <c r="M17" i="15"/>
  <c r="G17" i="8" s="1"/>
  <c r="M18" i="15"/>
  <c r="G18" i="8" s="1"/>
  <c r="M19" i="15"/>
  <c r="M20" i="15"/>
  <c r="M21" i="15"/>
  <c r="G21" i="8" s="1"/>
  <c r="M22" i="15"/>
  <c r="G22" i="8" s="1"/>
  <c r="M23" i="15"/>
  <c r="M24" i="15"/>
  <c r="M25" i="15"/>
  <c r="G25" i="8" s="1"/>
  <c r="M26" i="15"/>
  <c r="M27" i="15"/>
  <c r="M28" i="15"/>
  <c r="M29" i="15"/>
  <c r="G29" i="8" s="1"/>
  <c r="M2" i="15"/>
  <c r="G2" i="8" s="1"/>
  <c r="E3" i="13"/>
  <c r="E4" i="13"/>
  <c r="E4" i="8" s="1"/>
  <c r="E5" i="13"/>
  <c r="E5" i="8" s="1"/>
  <c r="E6" i="13"/>
  <c r="E6" i="8" s="1"/>
  <c r="E7" i="13"/>
  <c r="E7" i="8" s="1"/>
  <c r="E8" i="13"/>
  <c r="E8" i="8" s="1"/>
  <c r="E9" i="13"/>
  <c r="E10" i="13"/>
  <c r="E10" i="8" s="1"/>
  <c r="E11" i="13"/>
  <c r="E12" i="13"/>
  <c r="E12" i="8" s="1"/>
  <c r="E13" i="13"/>
  <c r="E13" i="8" s="1"/>
  <c r="E14" i="13"/>
  <c r="E15" i="13"/>
  <c r="E15" i="8" s="1"/>
  <c r="E16" i="13"/>
  <c r="E16" i="8" s="1"/>
  <c r="E17" i="13"/>
  <c r="E17" i="8" s="1"/>
  <c r="E18" i="13"/>
  <c r="E18" i="8" s="1"/>
  <c r="E19" i="13"/>
  <c r="E19" i="8" s="1"/>
  <c r="E20" i="13"/>
  <c r="E21" i="13"/>
  <c r="E21" i="8" s="1"/>
  <c r="E22" i="13"/>
  <c r="E22" i="8" s="1"/>
  <c r="E23" i="13"/>
  <c r="E23" i="8" s="1"/>
  <c r="E24" i="13"/>
  <c r="E24" i="8" s="1"/>
  <c r="E25" i="13"/>
  <c r="E25" i="8" s="1"/>
  <c r="E26" i="13"/>
  <c r="E26" i="8" s="1"/>
  <c r="E27" i="13"/>
  <c r="E27" i="8" s="1"/>
  <c r="E28" i="13"/>
  <c r="E29" i="13"/>
  <c r="E2" i="13"/>
  <c r="D29" i="12"/>
  <c r="D28" i="12"/>
  <c r="D28" i="8" s="1"/>
  <c r="D27" i="12"/>
  <c r="D27" i="8" s="1"/>
  <c r="D26" i="12"/>
  <c r="D26" i="8" s="1"/>
  <c r="D25" i="12"/>
  <c r="D24" i="12"/>
  <c r="D24" i="8" s="1"/>
  <c r="D23" i="12"/>
  <c r="D22" i="12"/>
  <c r="D22" i="8" s="1"/>
  <c r="D21" i="12"/>
  <c r="D20" i="12"/>
  <c r="D20" i="8" s="1"/>
  <c r="D18" i="12"/>
  <c r="D18" i="8" s="1"/>
  <c r="D17" i="12"/>
  <c r="D17" i="8" s="1"/>
  <c r="D16" i="12"/>
  <c r="D15" i="12"/>
  <c r="D14" i="12"/>
  <c r="D14" i="8" s="1"/>
  <c r="D13" i="12"/>
  <c r="D12" i="12"/>
  <c r="D11" i="12"/>
  <c r="D11" i="8" s="1"/>
  <c r="D10" i="12"/>
  <c r="D10" i="8" s="1"/>
  <c r="D9" i="12"/>
  <c r="D9" i="8" s="1"/>
  <c r="D8" i="12"/>
  <c r="D7" i="12"/>
  <c r="D7" i="8" s="1"/>
  <c r="D6" i="12"/>
  <c r="D5" i="12"/>
  <c r="D4" i="12"/>
  <c r="D3" i="12"/>
  <c r="D3" i="8" s="1"/>
  <c r="D6" i="8"/>
  <c r="D23" i="8"/>
  <c r="D2" i="12"/>
  <c r="D2" i="8" s="1"/>
  <c r="E3" i="11"/>
  <c r="C3" i="8" s="1"/>
  <c r="E4" i="11"/>
  <c r="C4" i="8" s="1"/>
  <c r="E5" i="11"/>
  <c r="E6" i="11"/>
  <c r="C6" i="8" s="1"/>
  <c r="E7" i="11"/>
  <c r="C7" i="8" s="1"/>
  <c r="E8" i="11"/>
  <c r="C8" i="8" s="1"/>
  <c r="E9" i="11"/>
  <c r="E10" i="11"/>
  <c r="C10" i="8" s="1"/>
  <c r="E11" i="11"/>
  <c r="E12" i="11"/>
  <c r="C12" i="8" s="1"/>
  <c r="E13" i="11"/>
  <c r="E14" i="11"/>
  <c r="C14" i="8" s="1"/>
  <c r="E15" i="11"/>
  <c r="C15" i="8" s="1"/>
  <c r="E16" i="11"/>
  <c r="C16" i="8" s="1"/>
  <c r="E17" i="11"/>
  <c r="E18" i="11"/>
  <c r="C18" i="8" s="1"/>
  <c r="E19" i="11"/>
  <c r="C19" i="8" s="1"/>
  <c r="E20" i="11"/>
  <c r="E21" i="11"/>
  <c r="E22" i="11"/>
  <c r="C22" i="8" s="1"/>
  <c r="E23" i="11"/>
  <c r="C23" i="8" s="1"/>
  <c r="E24" i="11"/>
  <c r="C24" i="8" s="1"/>
  <c r="E25" i="11"/>
  <c r="E26" i="11"/>
  <c r="C26" i="8" s="1"/>
  <c r="E27" i="11"/>
  <c r="C27" i="8" s="1"/>
  <c r="E28" i="11"/>
  <c r="C28" i="8" s="1"/>
  <c r="E29" i="11"/>
  <c r="E2" i="11"/>
  <c r="C2" i="8" s="1"/>
  <c r="M3" i="10"/>
  <c r="N3" i="10" s="1"/>
  <c r="M4" i="10"/>
  <c r="N4" i="10" s="1"/>
  <c r="M5" i="10"/>
  <c r="N5" i="10" s="1"/>
  <c r="M6" i="10"/>
  <c r="M7" i="10"/>
  <c r="N7" i="10" s="1"/>
  <c r="M8" i="10"/>
  <c r="N8" i="10" s="1"/>
  <c r="M9" i="10"/>
  <c r="N9" i="10" s="1"/>
  <c r="M10" i="10"/>
  <c r="M11" i="10"/>
  <c r="N11" i="10" s="1"/>
  <c r="M12" i="10"/>
  <c r="N12" i="10" s="1"/>
  <c r="M13" i="10"/>
  <c r="N13" i="10" s="1"/>
  <c r="M14" i="10"/>
  <c r="M15" i="10"/>
  <c r="N15" i="10" s="1"/>
  <c r="M16" i="10"/>
  <c r="N16" i="10" s="1"/>
  <c r="M17" i="10"/>
  <c r="N17" i="10" s="1"/>
  <c r="M18" i="10"/>
  <c r="M19" i="10"/>
  <c r="N19" i="10" s="1"/>
  <c r="M20" i="10"/>
  <c r="N20" i="10" s="1"/>
  <c r="M21" i="10"/>
  <c r="N21" i="10" s="1"/>
  <c r="M22" i="10"/>
  <c r="M23" i="10"/>
  <c r="N23" i="10" s="1"/>
  <c r="M24" i="10"/>
  <c r="M25" i="10"/>
  <c r="N25" i="10" s="1"/>
  <c r="M26" i="10"/>
  <c r="M27" i="10"/>
  <c r="N27" i="10" s="1"/>
  <c r="M28" i="10"/>
  <c r="M29" i="10"/>
  <c r="N29" i="10" s="1"/>
  <c r="M2" i="10"/>
  <c r="E2" i="8"/>
  <c r="F2" i="8"/>
  <c r="H2" i="8"/>
  <c r="Q2" i="8"/>
  <c r="U2" i="8"/>
  <c r="W2" i="8"/>
  <c r="X2" i="8"/>
  <c r="Y2" i="8"/>
  <c r="Z2" i="8"/>
  <c r="AA2" i="8"/>
  <c r="AB2" i="8"/>
  <c r="E3" i="8"/>
  <c r="F3" i="8"/>
  <c r="G3" i="8"/>
  <c r="H3" i="8"/>
  <c r="J3" i="8"/>
  <c r="K3" i="8"/>
  <c r="L3" i="8"/>
  <c r="N3" i="8"/>
  <c r="P3" i="8"/>
  <c r="R3" i="8"/>
  <c r="S3" i="8"/>
  <c r="T3" i="8"/>
  <c r="V3" i="8"/>
  <c r="X3" i="8"/>
  <c r="Z3" i="8"/>
  <c r="AA3" i="8"/>
  <c r="AB3" i="8"/>
  <c r="B4" i="8"/>
  <c r="D4" i="8"/>
  <c r="F4" i="8"/>
  <c r="G4" i="8"/>
  <c r="H4" i="8"/>
  <c r="I4" i="8"/>
  <c r="J4" i="8"/>
  <c r="K4" i="8"/>
  <c r="L4" i="8"/>
  <c r="M4" i="8"/>
  <c r="N4" i="8"/>
  <c r="O4" i="8"/>
  <c r="P4" i="8"/>
  <c r="R4" i="8"/>
  <c r="S4" i="8"/>
  <c r="T4" i="8"/>
  <c r="X4" i="8"/>
  <c r="Z4" i="8"/>
  <c r="AA4" i="8"/>
  <c r="AB4" i="8"/>
  <c r="B5" i="8"/>
  <c r="C5" i="8"/>
  <c r="D5" i="8"/>
  <c r="H5" i="8"/>
  <c r="I5" i="8"/>
  <c r="J5" i="8"/>
  <c r="K5" i="8"/>
  <c r="L5" i="8"/>
  <c r="M5" i="8"/>
  <c r="N5" i="8"/>
  <c r="P5" i="8"/>
  <c r="Q5" i="8"/>
  <c r="R5" i="8"/>
  <c r="S5" i="8"/>
  <c r="T5" i="8"/>
  <c r="U5" i="8"/>
  <c r="W5" i="8"/>
  <c r="X5" i="8"/>
  <c r="Y5" i="8"/>
  <c r="Z5" i="8"/>
  <c r="AA5" i="8"/>
  <c r="Y6" i="8"/>
  <c r="Z6" i="8"/>
  <c r="B7" i="8"/>
  <c r="F7" i="8"/>
  <c r="G7" i="8"/>
  <c r="I7" i="8"/>
  <c r="K7" i="8"/>
  <c r="M7" i="8"/>
  <c r="O7" i="8"/>
  <c r="Q7" i="8"/>
  <c r="S7" i="8"/>
  <c r="W7" i="8"/>
  <c r="X7" i="8"/>
  <c r="Y7" i="8"/>
  <c r="AA7" i="8"/>
  <c r="AB7" i="8"/>
  <c r="B8" i="8"/>
  <c r="D8" i="8"/>
  <c r="G8" i="8"/>
  <c r="H8" i="8"/>
  <c r="I8" i="8"/>
  <c r="J8" i="8"/>
  <c r="K8" i="8"/>
  <c r="L8" i="8"/>
  <c r="M8" i="8"/>
  <c r="N8" i="8"/>
  <c r="O8" i="8"/>
  <c r="P8" i="8"/>
  <c r="Q8" i="8"/>
  <c r="R8" i="8"/>
  <c r="S8" i="8"/>
  <c r="U8" i="8"/>
  <c r="W8" i="8"/>
  <c r="Y8" i="8"/>
  <c r="AB8" i="8"/>
  <c r="B9" i="8"/>
  <c r="C9" i="8"/>
  <c r="E9" i="8"/>
  <c r="F9" i="8"/>
  <c r="H9" i="8"/>
  <c r="I9" i="8"/>
  <c r="J9" i="8"/>
  <c r="K9" i="8"/>
  <c r="L9" i="8"/>
  <c r="M9" i="8"/>
  <c r="N9" i="8"/>
  <c r="O9" i="8"/>
  <c r="P9" i="8"/>
  <c r="Q9" i="8"/>
  <c r="R9" i="8"/>
  <c r="T9" i="8"/>
  <c r="U9" i="8"/>
  <c r="V9" i="8"/>
  <c r="W9" i="8"/>
  <c r="X9" i="8"/>
  <c r="Y9" i="8"/>
  <c r="N10" i="8"/>
  <c r="X10" i="8"/>
  <c r="C11" i="8"/>
  <c r="E11" i="8"/>
  <c r="F11" i="8"/>
  <c r="G11" i="8"/>
  <c r="H11" i="8"/>
  <c r="J11" i="8"/>
  <c r="L11" i="8"/>
  <c r="N11" i="8"/>
  <c r="P11" i="8"/>
  <c r="Q11" i="8"/>
  <c r="R11" i="8"/>
  <c r="S11" i="8"/>
  <c r="T11" i="8"/>
  <c r="V11" i="8"/>
  <c r="X11" i="8"/>
  <c r="Z11" i="8"/>
  <c r="AA11" i="8"/>
  <c r="AB11" i="8"/>
  <c r="B12" i="8"/>
  <c r="D12" i="8"/>
  <c r="F12" i="8"/>
  <c r="G12" i="8"/>
  <c r="H12" i="8"/>
  <c r="I12" i="8"/>
  <c r="J12" i="8"/>
  <c r="K12" i="8"/>
  <c r="L12" i="8"/>
  <c r="M12" i="8"/>
  <c r="N12" i="8"/>
  <c r="O12" i="8"/>
  <c r="P12" i="8"/>
  <c r="R12" i="8"/>
  <c r="S12" i="8"/>
  <c r="T12" i="8"/>
  <c r="V12" i="8"/>
  <c r="X12" i="8"/>
  <c r="Z12" i="8"/>
  <c r="AA12" i="8"/>
  <c r="AB12" i="8"/>
  <c r="B13" i="8"/>
  <c r="C13" i="8"/>
  <c r="D13" i="8"/>
  <c r="F13" i="8"/>
  <c r="H13" i="8"/>
  <c r="I13" i="8"/>
  <c r="J13" i="8"/>
  <c r="K13" i="8"/>
  <c r="L13" i="8"/>
  <c r="M13" i="8"/>
  <c r="N13" i="8"/>
  <c r="P13" i="8"/>
  <c r="Q13" i="8"/>
  <c r="R13" i="8"/>
  <c r="S13" i="8"/>
  <c r="T13" i="8"/>
  <c r="U13" i="8"/>
  <c r="W13" i="8"/>
  <c r="X13" i="8"/>
  <c r="Y13" i="8"/>
  <c r="Z13" i="8"/>
  <c r="AA13" i="8"/>
  <c r="E14" i="8"/>
  <c r="U14" i="8"/>
  <c r="Y14" i="8"/>
  <c r="B15" i="8"/>
  <c r="D15" i="8"/>
  <c r="F15" i="8"/>
  <c r="G15" i="8"/>
  <c r="I15" i="8"/>
  <c r="K15" i="8"/>
  <c r="M15" i="8"/>
  <c r="O15" i="8"/>
  <c r="Q15" i="8"/>
  <c r="S15" i="8"/>
  <c r="T15" i="8"/>
  <c r="U15" i="8"/>
  <c r="W15" i="8"/>
  <c r="X15" i="8"/>
  <c r="Y15" i="8"/>
  <c r="AA15" i="8"/>
  <c r="AB15" i="8"/>
  <c r="B16" i="8"/>
  <c r="D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T16" i="8"/>
  <c r="U16" i="8"/>
  <c r="W16" i="8"/>
  <c r="Y16" i="8"/>
  <c r="AB16" i="8"/>
  <c r="B17" i="8"/>
  <c r="C17" i="8"/>
  <c r="H17" i="8"/>
  <c r="J17" i="8"/>
  <c r="K17" i="8"/>
  <c r="L17" i="8"/>
  <c r="M17" i="8"/>
  <c r="N17" i="8"/>
  <c r="P17" i="8"/>
  <c r="Q17" i="8"/>
  <c r="R17" i="8"/>
  <c r="S17" i="8"/>
  <c r="T17" i="8"/>
  <c r="U17" i="8"/>
  <c r="W17" i="8"/>
  <c r="X17" i="8"/>
  <c r="Y17" i="8"/>
  <c r="Z17" i="8"/>
  <c r="H18" i="8"/>
  <c r="N18" i="8"/>
  <c r="R18" i="8"/>
  <c r="D19" i="8"/>
  <c r="F19" i="8"/>
  <c r="G19" i="8"/>
  <c r="H19" i="8"/>
  <c r="J19" i="8"/>
  <c r="L19" i="8"/>
  <c r="N19" i="8"/>
  <c r="O19" i="8"/>
  <c r="P19" i="8"/>
  <c r="R19" i="8"/>
  <c r="S19" i="8"/>
  <c r="T19" i="8"/>
  <c r="V19" i="8"/>
  <c r="W19" i="8"/>
  <c r="X19" i="8"/>
  <c r="Z19" i="8"/>
  <c r="AA19" i="8"/>
  <c r="AB19" i="8"/>
  <c r="B20" i="8"/>
  <c r="C20" i="8"/>
  <c r="E20" i="8"/>
  <c r="F20" i="8"/>
  <c r="G20" i="8"/>
  <c r="H20" i="8"/>
  <c r="I20" i="8"/>
  <c r="J20" i="8"/>
  <c r="K20" i="8"/>
  <c r="L20" i="8"/>
  <c r="M20" i="8"/>
  <c r="N20" i="8"/>
  <c r="O20" i="8"/>
  <c r="P20" i="8"/>
  <c r="R20" i="8"/>
  <c r="S20" i="8"/>
  <c r="T20" i="8"/>
  <c r="W20" i="8"/>
  <c r="X20" i="8"/>
  <c r="Z20" i="8"/>
  <c r="AA20" i="8"/>
  <c r="AB20" i="8"/>
  <c r="B21" i="8"/>
  <c r="C21" i="8"/>
  <c r="D21" i="8"/>
  <c r="H21" i="8"/>
  <c r="I21" i="8"/>
  <c r="J21" i="8"/>
  <c r="K21" i="8"/>
  <c r="L21" i="8"/>
  <c r="M21" i="8"/>
  <c r="N21" i="8"/>
  <c r="P21" i="8"/>
  <c r="Q21" i="8"/>
  <c r="R21" i="8"/>
  <c r="S21" i="8"/>
  <c r="T21" i="8"/>
  <c r="U21" i="8"/>
  <c r="W21" i="8"/>
  <c r="X21" i="8"/>
  <c r="Y21" i="8"/>
  <c r="AA21" i="8"/>
  <c r="P22" i="8"/>
  <c r="T22" i="8"/>
  <c r="U22" i="8"/>
  <c r="B23" i="8"/>
  <c r="F23" i="8"/>
  <c r="G23" i="8"/>
  <c r="I23" i="8"/>
  <c r="K23" i="8"/>
  <c r="M23" i="8"/>
  <c r="O23" i="8"/>
  <c r="Q23" i="8"/>
  <c r="S23" i="8"/>
  <c r="U23" i="8"/>
  <c r="V23" i="8"/>
  <c r="W23" i="8"/>
  <c r="Y23" i="8"/>
  <c r="Z23" i="8"/>
  <c r="AA23" i="8"/>
  <c r="AB23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T24" i="8"/>
  <c r="U24" i="8"/>
  <c r="W24" i="8"/>
  <c r="Y24" i="8"/>
  <c r="AB24" i="8"/>
  <c r="B25" i="8"/>
  <c r="C25" i="8"/>
  <c r="D25" i="8"/>
  <c r="H25" i="8"/>
  <c r="J25" i="8"/>
  <c r="K25" i="8"/>
  <c r="L25" i="8"/>
  <c r="M25" i="8"/>
  <c r="N25" i="8"/>
  <c r="P25" i="8"/>
  <c r="Q25" i="8"/>
  <c r="R25" i="8"/>
  <c r="T25" i="8"/>
  <c r="U25" i="8"/>
  <c r="W25" i="8"/>
  <c r="X25" i="8"/>
  <c r="Y25" i="8"/>
  <c r="AB25" i="8"/>
  <c r="G26" i="8"/>
  <c r="M26" i="8"/>
  <c r="B27" i="8"/>
  <c r="F27" i="8"/>
  <c r="G27" i="8"/>
  <c r="H27" i="8"/>
  <c r="J27" i="8"/>
  <c r="L27" i="8"/>
  <c r="M27" i="8"/>
  <c r="N27" i="8"/>
  <c r="P27" i="8"/>
  <c r="R27" i="8"/>
  <c r="S27" i="8"/>
  <c r="T27" i="8"/>
  <c r="U27" i="8"/>
  <c r="V27" i="8"/>
  <c r="X27" i="8"/>
  <c r="Z27" i="8"/>
  <c r="AA27" i="8"/>
  <c r="AB27" i="8"/>
  <c r="E28" i="8"/>
  <c r="F28" i="8"/>
  <c r="G28" i="8"/>
  <c r="H28" i="8"/>
  <c r="I28" i="8"/>
  <c r="J28" i="8"/>
  <c r="K28" i="8"/>
  <c r="L28" i="8"/>
  <c r="M28" i="8"/>
  <c r="N28" i="8"/>
  <c r="O28" i="8"/>
  <c r="P28" i="8"/>
  <c r="R28" i="8"/>
  <c r="S28" i="8"/>
  <c r="T28" i="8"/>
  <c r="U28" i="8"/>
  <c r="V28" i="8"/>
  <c r="X28" i="8"/>
  <c r="Z28" i="8"/>
  <c r="AA28" i="8"/>
  <c r="AB28" i="8"/>
  <c r="B29" i="8"/>
  <c r="C29" i="8"/>
  <c r="C30" i="8" s="1"/>
  <c r="D29" i="8"/>
  <c r="D30" i="8" s="1"/>
  <c r="E29" i="8"/>
  <c r="E30" i="8" s="1"/>
  <c r="H29" i="8"/>
  <c r="J29" i="8"/>
  <c r="K29" i="8"/>
  <c r="L29" i="8"/>
  <c r="M29" i="8"/>
  <c r="N29" i="8"/>
  <c r="O29" i="8"/>
  <c r="P29" i="8"/>
  <c r="Q29" i="8"/>
  <c r="R29" i="8"/>
  <c r="S29" i="8"/>
  <c r="T29" i="8"/>
  <c r="U29" i="8"/>
  <c r="W29" i="8"/>
  <c r="X29" i="8"/>
  <c r="Y29" i="8"/>
  <c r="Z29" i="8"/>
  <c r="AA29" i="8"/>
  <c r="AB29" i="8"/>
  <c r="AB4" i="1"/>
  <c r="AB5" i="1"/>
  <c r="AB6" i="1"/>
  <c r="AB8" i="1"/>
  <c r="AB9" i="1"/>
  <c r="AB12" i="1"/>
  <c r="AB13" i="1"/>
  <c r="AB16" i="1"/>
  <c r="AB17" i="1"/>
  <c r="AB18" i="1"/>
  <c r="AB20" i="1"/>
  <c r="AB21" i="1"/>
  <c r="AB24" i="1"/>
  <c r="AB25" i="1"/>
  <c r="AB28" i="1"/>
  <c r="AB29" i="1"/>
  <c r="AA4" i="1"/>
  <c r="AA5" i="1"/>
  <c r="AA6" i="1"/>
  <c r="AA8" i="1"/>
  <c r="AA12" i="1"/>
  <c r="AA13" i="1"/>
  <c r="AA14" i="1"/>
  <c r="AA16" i="1"/>
  <c r="AA20" i="1"/>
  <c r="AA21" i="1"/>
  <c r="AA22" i="1"/>
  <c r="AA24" i="1"/>
  <c r="AA28" i="1"/>
  <c r="AA29" i="1"/>
  <c r="AA30" i="1"/>
  <c r="Z4" i="1"/>
  <c r="Z5" i="1"/>
  <c r="Z12" i="1"/>
  <c r="Z13" i="1"/>
  <c r="Z20" i="1"/>
  <c r="Z21" i="1"/>
  <c r="Z28" i="1"/>
  <c r="Z29" i="1"/>
  <c r="Y3" i="1"/>
  <c r="X3" i="1"/>
  <c r="W4" i="1"/>
  <c r="W5" i="1"/>
  <c r="W6" i="1"/>
  <c r="W8" i="1"/>
  <c r="W9" i="1"/>
  <c r="W10" i="1"/>
  <c r="W14" i="1"/>
  <c r="W16" i="1"/>
  <c r="W17" i="1"/>
  <c r="W18" i="1"/>
  <c r="W20" i="1"/>
  <c r="W22" i="1"/>
  <c r="W24" i="1"/>
  <c r="W25" i="1"/>
  <c r="W26" i="1"/>
  <c r="W30" i="1"/>
  <c r="V4" i="1"/>
  <c r="V12" i="1"/>
  <c r="V16" i="1"/>
  <c r="V20" i="1"/>
  <c r="V28" i="1"/>
  <c r="S4" i="1"/>
  <c r="S5" i="1"/>
  <c r="S6" i="1"/>
  <c r="S8" i="1"/>
  <c r="S9" i="1"/>
  <c r="S10" i="1"/>
  <c r="S12" i="1"/>
  <c r="S13" i="1"/>
  <c r="S14" i="1"/>
  <c r="S16" i="1"/>
  <c r="S17" i="1"/>
  <c r="S20" i="1"/>
  <c r="S21" i="1"/>
  <c r="S22" i="1"/>
  <c r="S24" i="1"/>
  <c r="S25" i="1"/>
  <c r="S28" i="1"/>
  <c r="S29" i="1"/>
  <c r="S30" i="1"/>
  <c r="R4" i="1"/>
  <c r="R5" i="1"/>
  <c r="R6" i="1"/>
  <c r="R7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Q6" i="1"/>
  <c r="Q8" i="1"/>
  <c r="Q9" i="1"/>
  <c r="Q10" i="1"/>
  <c r="Q14" i="1"/>
  <c r="Q16" i="1"/>
  <c r="Q17" i="1"/>
  <c r="Q18" i="1"/>
  <c r="Q20" i="1"/>
  <c r="Q22" i="1"/>
  <c r="Q24" i="1"/>
  <c r="Q25" i="1"/>
  <c r="Q26" i="1"/>
  <c r="Q30" i="1"/>
  <c r="Q3" i="1"/>
  <c r="P4" i="1"/>
  <c r="P5" i="1"/>
  <c r="P6" i="1"/>
  <c r="P10" i="1"/>
  <c r="P12" i="1"/>
  <c r="P13" i="1"/>
  <c r="P14" i="1"/>
  <c r="P16" i="1"/>
  <c r="P18" i="1"/>
  <c r="P20" i="1"/>
  <c r="P21" i="1"/>
  <c r="P22" i="1"/>
  <c r="P26" i="1"/>
  <c r="P28" i="1"/>
  <c r="P29" i="1"/>
  <c r="P30" i="1"/>
  <c r="P3" i="1"/>
  <c r="R23" i="8" l="1"/>
  <c r="J2" i="8"/>
  <c r="N2" i="18"/>
  <c r="J6" i="8"/>
  <c r="N6" i="18"/>
  <c r="N14" i="8"/>
  <c r="N14" i="22"/>
  <c r="Q28" i="1"/>
  <c r="W13" i="1"/>
  <c r="Z17" i="1"/>
  <c r="AA9" i="1"/>
  <c r="S25" i="8"/>
  <c r="AA24" i="8"/>
  <c r="N22" i="8"/>
  <c r="AA17" i="8"/>
  <c r="AA16" i="8"/>
  <c r="V7" i="8"/>
  <c r="F5" i="8"/>
  <c r="Q3" i="8"/>
  <c r="F8" i="8"/>
  <c r="N8" i="14"/>
  <c r="F10" i="8"/>
  <c r="N10" i="14"/>
  <c r="AA10" i="1"/>
  <c r="J23" i="8"/>
  <c r="Q12" i="8"/>
  <c r="B26" i="8"/>
  <c r="N26" i="10"/>
  <c r="J22" i="8"/>
  <c r="N22" i="18"/>
  <c r="P8" i="1"/>
  <c r="Q5" i="1"/>
  <c r="Q33" i="1" s="1"/>
  <c r="Q34" i="1" s="1"/>
  <c r="W12" i="1"/>
  <c r="Z16" i="1"/>
  <c r="AB22" i="1"/>
  <c r="Z24" i="8"/>
  <c r="P23" i="8"/>
  <c r="B19" i="8"/>
  <c r="R15" i="8"/>
  <c r="J15" i="8"/>
  <c r="B24" i="8"/>
  <c r="N24" i="10"/>
  <c r="N7" i="8"/>
  <c r="J14" i="8"/>
  <c r="N14" i="18"/>
  <c r="N2" i="8"/>
  <c r="N2" i="22"/>
  <c r="N6" i="8"/>
  <c r="N6" i="22"/>
  <c r="P17" i="1"/>
  <c r="R8" i="1"/>
  <c r="F29" i="8"/>
  <c r="F30" i="8" s="1"/>
  <c r="Q28" i="8"/>
  <c r="AA25" i="8"/>
  <c r="F25" i="8"/>
  <c r="P24" i="8"/>
  <c r="F17" i="8"/>
  <c r="F22" i="8"/>
  <c r="N22" i="14"/>
  <c r="F14" i="8"/>
  <c r="N14" i="14"/>
  <c r="F6" i="8"/>
  <c r="N6" i="14"/>
  <c r="F21" i="8"/>
  <c r="N21" i="14"/>
  <c r="N26" i="8"/>
  <c r="N26" i="22"/>
  <c r="F26" i="8"/>
  <c r="N26" i="14"/>
  <c r="F18" i="8"/>
  <c r="B18" i="8"/>
  <c r="N18" i="10"/>
  <c r="B22" i="8"/>
  <c r="N22" i="10"/>
  <c r="B6" i="8"/>
  <c r="N6" i="10"/>
  <c r="J26" i="8"/>
  <c r="N26" i="18"/>
  <c r="J10" i="8"/>
  <c r="N10" i="18"/>
  <c r="W29" i="1"/>
  <c r="Z9" i="1"/>
  <c r="W27" i="8"/>
  <c r="AB13" i="8"/>
  <c r="Z7" i="8"/>
  <c r="B10" i="8"/>
  <c r="N10" i="10"/>
  <c r="R3" i="1"/>
  <c r="R31" i="1" s="1"/>
  <c r="R32" i="1" s="1"/>
  <c r="N23" i="8"/>
  <c r="Q20" i="8"/>
  <c r="J7" i="8"/>
  <c r="B2" i="8"/>
  <c r="N2" i="10"/>
  <c r="B14" i="8"/>
  <c r="N14" i="10"/>
  <c r="J18" i="8"/>
  <c r="N18" i="18"/>
  <c r="N15" i="8"/>
  <c r="B11" i="8"/>
  <c r="B3" i="8"/>
  <c r="B28" i="8"/>
  <c r="N28" i="10"/>
  <c r="AB10" i="1"/>
  <c r="AB31" i="1" s="1"/>
  <c r="AB32" i="1" s="1"/>
  <c r="AB26" i="8"/>
  <c r="V6" i="8"/>
  <c r="V3" i="1"/>
  <c r="V24" i="8"/>
  <c r="AB22" i="8"/>
  <c r="AB6" i="8"/>
  <c r="AB19" i="1"/>
  <c r="AB15" i="1"/>
  <c r="AB10" i="8"/>
  <c r="AA26" i="8"/>
  <c r="AA23" i="1"/>
  <c r="AA19" i="1"/>
  <c r="AA15" i="1"/>
  <c r="AA11" i="1"/>
  <c r="AA7" i="1"/>
  <c r="Z14" i="8"/>
  <c r="Z27" i="1"/>
  <c r="Z23" i="1"/>
  <c r="Z19" i="1"/>
  <c r="Z33" i="1" s="1"/>
  <c r="Z11" i="1"/>
  <c r="Z21" i="8"/>
  <c r="Z9" i="8"/>
  <c r="Z26" i="1"/>
  <c r="Y30" i="8"/>
  <c r="X30" i="8"/>
  <c r="W30" i="8"/>
  <c r="W27" i="1"/>
  <c r="W23" i="1"/>
  <c r="W19" i="1"/>
  <c r="W15" i="1"/>
  <c r="W31" i="1" s="1"/>
  <c r="W32" i="1" s="1"/>
  <c r="W11" i="1"/>
  <c r="W7" i="1"/>
  <c r="W33" i="1" s="1"/>
  <c r="V26" i="8"/>
  <c r="V18" i="8"/>
  <c r="V14" i="8"/>
  <c r="V23" i="1"/>
  <c r="V11" i="1"/>
  <c r="V30" i="1"/>
  <c r="V26" i="1"/>
  <c r="V22" i="1"/>
  <c r="V18" i="1"/>
  <c r="V14" i="1"/>
  <c r="V6" i="1"/>
  <c r="V21" i="1"/>
  <c r="V17" i="1"/>
  <c r="V9" i="1"/>
  <c r="V5" i="1"/>
  <c r="U30" i="8"/>
  <c r="T30" i="8"/>
  <c r="S3" i="1"/>
  <c r="S33" i="1" s="1"/>
  <c r="S10" i="8"/>
  <c r="S23" i="1"/>
  <c r="S14" i="8"/>
  <c r="S6" i="8"/>
  <c r="S27" i="1"/>
  <c r="S19" i="1"/>
  <c r="R33" i="1"/>
  <c r="Q26" i="8"/>
  <c r="Q18" i="8"/>
  <c r="Q14" i="8"/>
  <c r="Q6" i="8"/>
  <c r="Q23" i="1"/>
  <c r="Q11" i="1"/>
  <c r="Q31" i="1"/>
  <c r="Q32" i="1" s="1"/>
  <c r="P27" i="1"/>
  <c r="P19" i="1"/>
  <c r="P15" i="1"/>
  <c r="P11" i="1"/>
  <c r="P7" i="1"/>
  <c r="P33" i="1"/>
  <c r="O30" i="8"/>
  <c r="M30" i="8"/>
  <c r="L30" i="8"/>
  <c r="K30" i="8"/>
  <c r="I30" i="8"/>
  <c r="H30" i="8"/>
  <c r="G30" i="8"/>
  <c r="B3" i="1"/>
  <c r="S30" i="8" l="1"/>
  <c r="V30" i="8"/>
  <c r="P30" i="8"/>
  <c r="Z30" i="8"/>
  <c r="AB30" i="8"/>
  <c r="J30" i="8"/>
  <c r="N30" i="8"/>
  <c r="P31" i="1"/>
  <c r="P32" i="1" s="1"/>
  <c r="S31" i="1"/>
  <c r="S32" i="1" s="1"/>
  <c r="V31" i="1"/>
  <c r="V32" i="1" s="1"/>
  <c r="AA30" i="8"/>
  <c r="AB33" i="1"/>
  <c r="AB34" i="1" s="1"/>
  <c r="R34" i="1"/>
  <c r="AA31" i="1"/>
  <c r="AA32" i="1" s="1"/>
  <c r="AA33" i="1"/>
  <c r="Z31" i="1"/>
  <c r="Z32" i="1" s="1"/>
  <c r="Z34" i="1" s="1"/>
  <c r="W34" i="1"/>
  <c r="V33" i="1"/>
  <c r="V34" i="1" s="1"/>
  <c r="S34" i="1"/>
  <c r="P34" i="1"/>
  <c r="T3" i="1"/>
  <c r="AA34" i="1" l="1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66" i="3"/>
  <c r="D67" i="3"/>
  <c r="E68" i="3"/>
  <c r="F69" i="3"/>
  <c r="G70" i="3"/>
  <c r="H71" i="3"/>
  <c r="I72" i="3"/>
  <c r="J73" i="3"/>
  <c r="K74" i="3"/>
  <c r="L75" i="3"/>
  <c r="M76" i="3"/>
  <c r="N77" i="3"/>
  <c r="O78" i="3"/>
  <c r="P79" i="3"/>
  <c r="Q80" i="3"/>
  <c r="R81" i="3"/>
  <c r="S82" i="3"/>
  <c r="T83" i="3"/>
  <c r="U84" i="3"/>
  <c r="V85" i="3"/>
  <c r="W86" i="3"/>
  <c r="X87" i="3"/>
  <c r="Y88" i="3"/>
  <c r="Z89" i="3"/>
  <c r="AA90" i="3"/>
  <c r="AB91" i="3"/>
  <c r="B65" i="3"/>
  <c r="B67" i="3" l="1"/>
  <c r="C67" i="3"/>
  <c r="B68" i="3"/>
  <c r="C68" i="3"/>
  <c r="D68" i="3"/>
  <c r="B69" i="3"/>
  <c r="C69" i="3"/>
  <c r="D69" i="3"/>
  <c r="E69" i="3"/>
  <c r="B70" i="3"/>
  <c r="C70" i="3"/>
  <c r="D70" i="3"/>
  <c r="E70" i="3"/>
  <c r="F70" i="3"/>
  <c r="B71" i="3"/>
  <c r="C71" i="3"/>
  <c r="D71" i="3"/>
  <c r="E71" i="3"/>
  <c r="F71" i="3"/>
  <c r="G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B66" i="3" l="1"/>
  <c r="J3" i="1"/>
  <c r="AD41" i="7" l="1"/>
  <c r="Q6" i="7"/>
  <c r="L16" i="7"/>
  <c r="L16" i="6" s="1"/>
  <c r="C1" i="7"/>
  <c r="C1" i="6" s="1"/>
  <c r="C43" i="6" s="1"/>
  <c r="D1" i="7"/>
  <c r="D1" i="6" s="1"/>
  <c r="D43" i="6" s="1"/>
  <c r="E1" i="7"/>
  <c r="F1" i="7"/>
  <c r="F42" i="7" s="1"/>
  <c r="G1" i="7"/>
  <c r="G1" i="6" s="1"/>
  <c r="G43" i="6" s="1"/>
  <c r="H1" i="7"/>
  <c r="H1" i="6" s="1"/>
  <c r="H43" i="6" s="1"/>
  <c r="I1" i="7"/>
  <c r="J1" i="7"/>
  <c r="J42" i="7" s="1"/>
  <c r="K1" i="7"/>
  <c r="K1" i="6" s="1"/>
  <c r="K43" i="6" s="1"/>
  <c r="L1" i="7"/>
  <c r="M1" i="7"/>
  <c r="N1" i="7"/>
  <c r="O1" i="7"/>
  <c r="O1" i="6" s="1"/>
  <c r="O43" i="6" s="1"/>
  <c r="P1" i="7"/>
  <c r="Q1" i="7"/>
  <c r="R1" i="7"/>
  <c r="S1" i="7"/>
  <c r="S1" i="6" s="1"/>
  <c r="S43" i="6" s="1"/>
  <c r="T1" i="7"/>
  <c r="U1" i="7"/>
  <c r="V1" i="7"/>
  <c r="V42" i="7" s="1"/>
  <c r="W1" i="7"/>
  <c r="W1" i="6" s="1"/>
  <c r="W43" i="6" s="1"/>
  <c r="X1" i="7"/>
  <c r="Y1" i="7"/>
  <c r="Y1" i="6" s="1"/>
  <c r="Y43" i="6" s="1"/>
  <c r="Z1" i="7"/>
  <c r="Z42" i="7" s="1"/>
  <c r="AA1" i="7"/>
  <c r="AA1" i="6" s="1"/>
  <c r="AA43" i="6" s="1"/>
  <c r="AB1" i="7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O2" i="6" s="1"/>
  <c r="P2" i="7"/>
  <c r="P2" i="6" s="1"/>
  <c r="Q2" i="7"/>
  <c r="Q2" i="6" s="1"/>
  <c r="R2" i="7"/>
  <c r="R2" i="6" s="1"/>
  <c r="S2" i="7"/>
  <c r="S2" i="6" s="1"/>
  <c r="T2" i="7"/>
  <c r="T2" i="6" s="1"/>
  <c r="U2" i="7"/>
  <c r="U2" i="6" s="1"/>
  <c r="V2" i="7"/>
  <c r="V2" i="6" s="1"/>
  <c r="W2" i="7"/>
  <c r="W2" i="6" s="1"/>
  <c r="X2" i="7"/>
  <c r="X2" i="6" s="1"/>
  <c r="Y2" i="7"/>
  <c r="Y2" i="6" s="1"/>
  <c r="Z2" i="7"/>
  <c r="Z2" i="6" s="1"/>
  <c r="AA2" i="7"/>
  <c r="AA2" i="6" s="1"/>
  <c r="AB2" i="7"/>
  <c r="AB2" i="6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21" i="3" s="1"/>
  <c r="A53" i="3" s="1"/>
  <c r="V1" i="3"/>
  <c r="A22" i="3" s="1"/>
  <c r="A54" i="3" s="1"/>
  <c r="W1" i="3"/>
  <c r="A23" i="3" s="1"/>
  <c r="A55" i="3" s="1"/>
  <c r="X1" i="3"/>
  <c r="A24" i="3" s="1"/>
  <c r="A56" i="3" s="1"/>
  <c r="Y1" i="3"/>
  <c r="A25" i="3" s="1"/>
  <c r="A57" i="3" s="1"/>
  <c r="Z1" i="3"/>
  <c r="A26" i="3" s="1"/>
  <c r="A58" i="3" s="1"/>
  <c r="AA1" i="3"/>
  <c r="A27" i="3" s="1"/>
  <c r="A59" i="3" s="1"/>
  <c r="AB1" i="3"/>
  <c r="A28" i="3" s="1"/>
  <c r="A60" i="3" s="1"/>
  <c r="Z30" i="2"/>
  <c r="Z30" i="7" s="1"/>
  <c r="Z30" i="6" s="1"/>
  <c r="O29" i="2"/>
  <c r="O29" i="7" s="1"/>
  <c r="O29" i="6" s="1"/>
  <c r="F29" i="2"/>
  <c r="F29" i="7" s="1"/>
  <c r="Z28" i="2"/>
  <c r="Z28" i="7" s="1"/>
  <c r="M27" i="2"/>
  <c r="M27" i="7" s="1"/>
  <c r="M27" i="6" s="1"/>
  <c r="G26" i="2"/>
  <c r="G26" i="7" s="1"/>
  <c r="Z25" i="2"/>
  <c r="Z25" i="7" s="1"/>
  <c r="K25" i="2"/>
  <c r="K25" i="7" s="1"/>
  <c r="K25" i="6" s="1"/>
  <c r="E24" i="2"/>
  <c r="E24" i="7" s="1"/>
  <c r="Q23" i="2"/>
  <c r="Q23" i="7" s="1"/>
  <c r="L22" i="2"/>
  <c r="L22" i="7" s="1"/>
  <c r="L22" i="6" s="1"/>
  <c r="F22" i="2"/>
  <c r="F22" i="7" s="1"/>
  <c r="O21" i="2"/>
  <c r="O21" i="7" s="1"/>
  <c r="O21" i="6" s="1"/>
  <c r="Z20" i="2"/>
  <c r="Z20" i="7" s="1"/>
  <c r="W20" i="2"/>
  <c r="W20" i="7" s="1"/>
  <c r="M20" i="2"/>
  <c r="M20" i="7" s="1"/>
  <c r="M20" i="6" s="1"/>
  <c r="J20" i="2"/>
  <c r="J20" i="7" s="1"/>
  <c r="J20" i="6" s="1"/>
  <c r="F20" i="2"/>
  <c r="F20" i="7" s="1"/>
  <c r="D20" i="2"/>
  <c r="D20" i="7" s="1"/>
  <c r="I19" i="2"/>
  <c r="I19" i="7" s="1"/>
  <c r="I19" i="6" s="1"/>
  <c r="W18" i="2"/>
  <c r="W18" i="7" s="1"/>
  <c r="K17" i="2"/>
  <c r="K17" i="7" s="1"/>
  <c r="K17" i="6" s="1"/>
  <c r="W16" i="2"/>
  <c r="W16" i="7" s="1"/>
  <c r="Q15" i="2"/>
  <c r="Q15" i="7" s="1"/>
  <c r="L14" i="2"/>
  <c r="L14" i="7" s="1"/>
  <c r="L14" i="6" s="1"/>
  <c r="Z13" i="2"/>
  <c r="Z13" i="7" s="1"/>
  <c r="X13" i="2"/>
  <c r="X13" i="7" s="1"/>
  <c r="W13" i="2"/>
  <c r="W13" i="7" s="1"/>
  <c r="P13" i="2"/>
  <c r="P13" i="7" s="1"/>
  <c r="P13" i="6" s="1"/>
  <c r="K12" i="2"/>
  <c r="K12" i="7" s="1"/>
  <c r="K12" i="6" s="1"/>
  <c r="N11" i="2"/>
  <c r="N11" i="7" s="1"/>
  <c r="N11" i="6" s="1"/>
  <c r="F11" i="2"/>
  <c r="F11" i="7" s="1"/>
  <c r="L10" i="2"/>
  <c r="L10" i="7" s="1"/>
  <c r="L10" i="6" s="1"/>
  <c r="W9" i="2"/>
  <c r="W9" i="7" s="1"/>
  <c r="O9" i="2"/>
  <c r="O9" i="7" s="1"/>
  <c r="O9" i="6" s="1"/>
  <c r="F9" i="2"/>
  <c r="F9" i="7" s="1"/>
  <c r="Z7" i="2"/>
  <c r="Z7" i="7" s="1"/>
  <c r="M7" i="2"/>
  <c r="M7" i="7" s="1"/>
  <c r="M7" i="6" s="1"/>
  <c r="D7" i="2"/>
  <c r="D7" i="7" s="1"/>
  <c r="K5" i="2"/>
  <c r="K5" i="7" s="1"/>
  <c r="K5" i="6" s="1"/>
  <c r="J4" i="2"/>
  <c r="J4" i="7" s="1"/>
  <c r="J4" i="6" s="1"/>
  <c r="F4" i="2"/>
  <c r="F4" i="7" s="1"/>
  <c r="O3" i="2"/>
  <c r="J3" i="2"/>
  <c r="D3" i="2"/>
  <c r="Y5" i="1"/>
  <c r="Y14" i="1"/>
  <c r="Y18" i="1"/>
  <c r="Y20" i="1"/>
  <c r="Y26" i="1"/>
  <c r="Y30" i="1"/>
  <c r="O4" i="1"/>
  <c r="O20" i="1"/>
  <c r="O29" i="1"/>
  <c r="O3" i="1"/>
  <c r="N7" i="1"/>
  <c r="N11" i="1"/>
  <c r="N15" i="1"/>
  <c r="N19" i="1"/>
  <c r="N23" i="1"/>
  <c r="N27" i="1"/>
  <c r="M4" i="1"/>
  <c r="M8" i="1"/>
  <c r="M12" i="1"/>
  <c r="M16" i="1"/>
  <c r="M20" i="1"/>
  <c r="M24" i="1"/>
  <c r="M28" i="1"/>
  <c r="L9" i="1"/>
  <c r="L13" i="1"/>
  <c r="L25" i="1"/>
  <c r="L29" i="1"/>
  <c r="K6" i="1"/>
  <c r="K10" i="1"/>
  <c r="K14" i="1"/>
  <c r="K18" i="1"/>
  <c r="K22" i="1"/>
  <c r="K26" i="1"/>
  <c r="K30" i="1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B4" i="2"/>
  <c r="AB4" i="7" s="1"/>
  <c r="AB6" i="2"/>
  <c r="AB6" i="7" s="1"/>
  <c r="AB7" i="2"/>
  <c r="AB7" i="7" s="1"/>
  <c r="AB8" i="2"/>
  <c r="AB8" i="7" s="1"/>
  <c r="AB11" i="2"/>
  <c r="AB11" i="7" s="1"/>
  <c r="AB12" i="2"/>
  <c r="AB12" i="7" s="1"/>
  <c r="AB15" i="2"/>
  <c r="AB15" i="7" s="1"/>
  <c r="AB16" i="2"/>
  <c r="AB16" i="7" s="1"/>
  <c r="AB18" i="2"/>
  <c r="AB18" i="7" s="1"/>
  <c r="AB19" i="2"/>
  <c r="AB19" i="7" s="1"/>
  <c r="AB20" i="2"/>
  <c r="AB20" i="7" s="1"/>
  <c r="AB23" i="2"/>
  <c r="AB23" i="7" s="1"/>
  <c r="AB24" i="2"/>
  <c r="AB24" i="7" s="1"/>
  <c r="AB26" i="2"/>
  <c r="AB26" i="7" s="1"/>
  <c r="AB27" i="2"/>
  <c r="AB27" i="7" s="1"/>
  <c r="AB28" i="2"/>
  <c r="AB28" i="7" s="1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A4" i="2"/>
  <c r="AA4" i="7" s="1"/>
  <c r="AA7" i="2"/>
  <c r="AA7" i="7" s="1"/>
  <c r="AA9" i="2"/>
  <c r="AA9" i="7" s="1"/>
  <c r="AA11" i="2"/>
  <c r="AA11" i="7" s="1"/>
  <c r="AA13" i="2"/>
  <c r="AA13" i="7" s="1"/>
  <c r="AA15" i="2"/>
  <c r="AA15" i="7" s="1"/>
  <c r="AA16" i="2"/>
  <c r="AA16" i="7" s="1"/>
  <c r="AA19" i="2"/>
  <c r="AA19" i="7" s="1"/>
  <c r="AA20" i="2"/>
  <c r="AA20" i="7" s="1"/>
  <c r="AA21" i="2"/>
  <c r="AA21" i="7" s="1"/>
  <c r="AA23" i="2"/>
  <c r="AA23" i="7" s="1"/>
  <c r="AA24" i="2"/>
  <c r="AA24" i="7" s="1"/>
  <c r="AA27" i="2"/>
  <c r="AA27" i="7" s="1"/>
  <c r="AA28" i="2"/>
  <c r="AA28" i="7" s="1"/>
  <c r="AA28" i="6" s="1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Z5" i="2"/>
  <c r="Z5" i="7" s="1"/>
  <c r="Z6" i="2"/>
  <c r="Z6" i="7" s="1"/>
  <c r="Z10" i="2"/>
  <c r="Z10" i="7" s="1"/>
  <c r="Z12" i="2"/>
  <c r="Z12" i="7" s="1"/>
  <c r="Z17" i="2"/>
  <c r="Z17" i="7" s="1"/>
  <c r="Z22" i="2"/>
  <c r="Z22" i="7" s="1"/>
  <c r="Z26" i="2"/>
  <c r="Z26" i="7" s="1"/>
  <c r="Z27" i="2"/>
  <c r="Z27" i="7" s="1"/>
  <c r="Y4" i="2"/>
  <c r="Y4" i="7" s="1"/>
  <c r="Y4" i="6" s="1"/>
  <c r="Y5" i="2"/>
  <c r="Y5" i="7" s="1"/>
  <c r="Y6" i="2"/>
  <c r="Y6" i="7" s="1"/>
  <c r="Y7" i="2"/>
  <c r="Y7" i="7" s="1"/>
  <c r="Y8" i="2"/>
  <c r="Y8" i="7" s="1"/>
  <c r="Y9" i="2"/>
  <c r="Y9" i="7" s="1"/>
  <c r="Y10" i="2"/>
  <c r="Y10" i="7" s="1"/>
  <c r="Y11" i="2"/>
  <c r="Y11" i="7" s="1"/>
  <c r="Y12" i="2"/>
  <c r="Y12" i="7" s="1"/>
  <c r="Y13" i="2"/>
  <c r="Y13" i="7" s="1"/>
  <c r="Y14" i="2"/>
  <c r="Y14" i="7" s="1"/>
  <c r="Y15" i="1"/>
  <c r="Y16" i="2"/>
  <c r="Y16" i="7" s="1"/>
  <c r="Y17" i="2"/>
  <c r="Y17" i="7" s="1"/>
  <c r="Y18" i="2"/>
  <c r="Y18" i="7" s="1"/>
  <c r="Y19" i="2"/>
  <c r="Y19" i="7" s="1"/>
  <c r="Y20" i="2"/>
  <c r="Y20" i="7" s="1"/>
  <c r="Y21" i="2"/>
  <c r="Y21" i="7" s="1"/>
  <c r="Y22" i="2"/>
  <c r="Y22" i="7" s="1"/>
  <c r="Y23" i="2"/>
  <c r="Y23" i="7" s="1"/>
  <c r="Y24" i="2"/>
  <c r="Y24" i="7" s="1"/>
  <c r="Y25" i="2"/>
  <c r="Y25" i="7" s="1"/>
  <c r="Y26" i="2"/>
  <c r="Y26" i="7" s="1"/>
  <c r="Y27" i="2"/>
  <c r="Y27" i="7" s="1"/>
  <c r="Y28" i="2"/>
  <c r="Y28" i="7" s="1"/>
  <c r="Y29" i="2"/>
  <c r="Y29" i="7" s="1"/>
  <c r="Y30" i="2"/>
  <c r="Y30" i="7" s="1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X4" i="2"/>
  <c r="X4" i="7" s="1"/>
  <c r="X5" i="2"/>
  <c r="X5" i="7" s="1"/>
  <c r="X6" i="1"/>
  <c r="X7" i="2"/>
  <c r="X7" i="7" s="1"/>
  <c r="X8" i="2"/>
  <c r="X8" i="7" s="1"/>
  <c r="X8" i="6" s="1"/>
  <c r="X9" i="2"/>
  <c r="X9" i="7" s="1"/>
  <c r="X11" i="2"/>
  <c r="X11" i="7" s="1"/>
  <c r="X12" i="2"/>
  <c r="X12" i="7" s="1"/>
  <c r="X13" i="1"/>
  <c r="X15" i="2"/>
  <c r="X15" i="7" s="1"/>
  <c r="X16" i="2"/>
  <c r="X16" i="7" s="1"/>
  <c r="X17" i="2"/>
  <c r="X17" i="7" s="1"/>
  <c r="X19" i="2"/>
  <c r="X19" i="7" s="1"/>
  <c r="X20" i="2"/>
  <c r="X20" i="7" s="1"/>
  <c r="X21" i="2"/>
  <c r="X21" i="7" s="1"/>
  <c r="X23" i="2"/>
  <c r="X23" i="7" s="1"/>
  <c r="X24" i="2"/>
  <c r="X24" i="7" s="1"/>
  <c r="X25" i="2"/>
  <c r="X25" i="7" s="1"/>
  <c r="X26" i="1"/>
  <c r="X27" i="2"/>
  <c r="X27" i="7" s="1"/>
  <c r="X28" i="2"/>
  <c r="X28" i="7" s="1"/>
  <c r="X29" i="2"/>
  <c r="X29" i="7" s="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W5" i="2"/>
  <c r="W5" i="7" s="1"/>
  <c r="W6" i="2"/>
  <c r="W6" i="7" s="1"/>
  <c r="W7" i="2"/>
  <c r="W7" i="7" s="1"/>
  <c r="W10" i="2"/>
  <c r="W10" i="7" s="1"/>
  <c r="W10" i="6" s="1"/>
  <c r="W11" i="2"/>
  <c r="W11" i="7" s="1"/>
  <c r="W12" i="2"/>
  <c r="W12" i="7" s="1"/>
  <c r="W15" i="2"/>
  <c r="W15" i="7" s="1"/>
  <c r="W17" i="2"/>
  <c r="W17" i="7" s="1"/>
  <c r="W19" i="2"/>
  <c r="W19" i="7" s="1"/>
  <c r="W23" i="2"/>
  <c r="W23" i="7" s="1"/>
  <c r="W24" i="2"/>
  <c r="W24" i="7" s="1"/>
  <c r="W26" i="2"/>
  <c r="W26" i="7" s="1"/>
  <c r="W27" i="2"/>
  <c r="W27" i="7" s="1"/>
  <c r="W28" i="2"/>
  <c r="W28" i="7" s="1"/>
  <c r="V5" i="2"/>
  <c r="V5" i="7" s="1"/>
  <c r="V9" i="2"/>
  <c r="V9" i="7" s="1"/>
  <c r="V13" i="2"/>
  <c r="V13" i="7" s="1"/>
  <c r="V15" i="2"/>
  <c r="V15" i="7" s="1"/>
  <c r="V17" i="2"/>
  <c r="V17" i="7" s="1"/>
  <c r="V21" i="2"/>
  <c r="V21" i="7" s="1"/>
  <c r="V23" i="2"/>
  <c r="V23" i="7" s="1"/>
  <c r="V27" i="2"/>
  <c r="V27" i="7" s="1"/>
  <c r="V29" i="2"/>
  <c r="V29" i="7" s="1"/>
  <c r="V3" i="2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U4" i="2"/>
  <c r="U4" i="7" s="1"/>
  <c r="U5" i="2"/>
  <c r="U5" i="7" s="1"/>
  <c r="U6" i="2"/>
  <c r="U6" i="7" s="1"/>
  <c r="U7" i="1"/>
  <c r="U8" i="2"/>
  <c r="U8" i="7" s="1"/>
  <c r="U9" i="2"/>
  <c r="U9" i="7" s="1"/>
  <c r="U10" i="2"/>
  <c r="U10" i="7" s="1"/>
  <c r="U11" i="2"/>
  <c r="U11" i="7" s="1"/>
  <c r="U12" i="2"/>
  <c r="U12" i="7" s="1"/>
  <c r="U13" i="2"/>
  <c r="U13" i="7" s="1"/>
  <c r="U14" i="2"/>
  <c r="U14" i="7" s="1"/>
  <c r="U15" i="2"/>
  <c r="U15" i="7" s="1"/>
  <c r="U16" i="2"/>
  <c r="U16" i="7" s="1"/>
  <c r="U17" i="2"/>
  <c r="U17" i="7" s="1"/>
  <c r="U18" i="2"/>
  <c r="U18" i="7" s="1"/>
  <c r="U19" i="2"/>
  <c r="U19" i="7" s="1"/>
  <c r="U20" i="2"/>
  <c r="U20" i="7" s="1"/>
  <c r="U21" i="2"/>
  <c r="U21" i="7" s="1"/>
  <c r="U22" i="2"/>
  <c r="U22" i="7" s="1"/>
  <c r="U23" i="2"/>
  <c r="U23" i="7" s="1"/>
  <c r="U24" i="2"/>
  <c r="U24" i="7" s="1"/>
  <c r="U25" i="2"/>
  <c r="U25" i="7" s="1"/>
  <c r="U26" i="2"/>
  <c r="U26" i="7" s="1"/>
  <c r="U27" i="2"/>
  <c r="U27" i="7" s="1"/>
  <c r="U28" i="2"/>
  <c r="U28" i="7" s="1"/>
  <c r="U29" i="2"/>
  <c r="U29" i="7" s="1"/>
  <c r="U30" i="2"/>
  <c r="U30" i="7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T4" i="2"/>
  <c r="T4" i="7" s="1"/>
  <c r="T5" i="2"/>
  <c r="T5" i="7" s="1"/>
  <c r="T7" i="2"/>
  <c r="T7" i="7" s="1"/>
  <c r="T8" i="2"/>
  <c r="T8" i="7" s="1"/>
  <c r="T9" i="2"/>
  <c r="T9" i="7" s="1"/>
  <c r="T10" i="1"/>
  <c r="T11" i="2"/>
  <c r="T11" i="7" s="1"/>
  <c r="T12" i="2"/>
  <c r="T12" i="7" s="1"/>
  <c r="T13" i="2"/>
  <c r="T13" i="7" s="1"/>
  <c r="T14" i="1"/>
  <c r="T15" i="2"/>
  <c r="T15" i="7" s="1"/>
  <c r="T16" i="2"/>
  <c r="T16" i="7" s="1"/>
  <c r="T17" i="2"/>
  <c r="T17" i="7" s="1"/>
  <c r="T19" i="2"/>
  <c r="T19" i="7" s="1"/>
  <c r="T20" i="2"/>
  <c r="T20" i="7" s="1"/>
  <c r="T20" i="6" s="1"/>
  <c r="T21" i="2"/>
  <c r="T21" i="7" s="1"/>
  <c r="T21" i="6" s="1"/>
  <c r="T22" i="1"/>
  <c r="T23" i="2"/>
  <c r="T23" i="7" s="1"/>
  <c r="T24" i="2"/>
  <c r="T24" i="7" s="1"/>
  <c r="T25" i="2"/>
  <c r="T25" i="7" s="1"/>
  <c r="T27" i="2"/>
  <c r="T27" i="7" s="1"/>
  <c r="T28" i="2"/>
  <c r="T28" i="7" s="1"/>
  <c r="T29" i="2"/>
  <c r="T29" i="7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S6" i="2"/>
  <c r="S6" i="7" s="1"/>
  <c r="S7" i="2"/>
  <c r="S7" i="7" s="1"/>
  <c r="S9" i="2"/>
  <c r="S9" i="7" s="1"/>
  <c r="S10" i="2"/>
  <c r="S10" i="7" s="1"/>
  <c r="S11" i="2"/>
  <c r="S11" i="7" s="1"/>
  <c r="S14" i="2"/>
  <c r="S14" i="7" s="1"/>
  <c r="S15" i="2"/>
  <c r="S15" i="7" s="1"/>
  <c r="S18" i="2"/>
  <c r="S18" i="7" s="1"/>
  <c r="S19" i="2"/>
  <c r="S19" i="7" s="1"/>
  <c r="S21" i="2"/>
  <c r="S21" i="7" s="1"/>
  <c r="S22" i="2"/>
  <c r="S22" i="7" s="1"/>
  <c r="S23" i="2"/>
  <c r="S23" i="7" s="1"/>
  <c r="S27" i="2"/>
  <c r="S27" i="7" s="1"/>
  <c r="S29" i="2"/>
  <c r="S29" i="7" s="1"/>
  <c r="S30" i="2"/>
  <c r="S30" i="7" s="1"/>
  <c r="R6" i="2"/>
  <c r="R6" i="7" s="1"/>
  <c r="R7" i="2"/>
  <c r="R7" i="7" s="1"/>
  <c r="R10" i="2"/>
  <c r="R10" i="7" s="1"/>
  <c r="R12" i="2"/>
  <c r="R12" i="7" s="1"/>
  <c r="R14" i="2"/>
  <c r="R14" i="7" s="1"/>
  <c r="R14" i="6" s="1"/>
  <c r="R18" i="2"/>
  <c r="R18" i="7" s="1"/>
  <c r="R20" i="2"/>
  <c r="R20" i="7" s="1"/>
  <c r="R22" i="2"/>
  <c r="R22" i="7" s="1"/>
  <c r="R23" i="2"/>
  <c r="R23" i="7" s="1"/>
  <c r="R26" i="2"/>
  <c r="R26" i="7" s="1"/>
  <c r="R27" i="2"/>
  <c r="R27" i="7" s="1"/>
  <c r="R30" i="2"/>
  <c r="R30" i="7" s="1"/>
  <c r="R30" i="6" s="1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Q5" i="2"/>
  <c r="Q5" i="7" s="1"/>
  <c r="Q6" i="2"/>
  <c r="Q7" i="2"/>
  <c r="Q7" i="7" s="1"/>
  <c r="Q9" i="2"/>
  <c r="Q9" i="7" s="1"/>
  <c r="Q10" i="2"/>
  <c r="Q10" i="7" s="1"/>
  <c r="Q11" i="2"/>
  <c r="Q11" i="7" s="1"/>
  <c r="Q13" i="2"/>
  <c r="Q13" i="7" s="1"/>
  <c r="Q14" i="2"/>
  <c r="Q14" i="7" s="1"/>
  <c r="Q17" i="2"/>
  <c r="Q17" i="7" s="1"/>
  <c r="Q18" i="2"/>
  <c r="Q18" i="7" s="1"/>
  <c r="Q19" i="2"/>
  <c r="Q19" i="7" s="1"/>
  <c r="Q21" i="2"/>
  <c r="Q21" i="7" s="1"/>
  <c r="Q22" i="2"/>
  <c r="Q22" i="7" s="1"/>
  <c r="Q25" i="2"/>
  <c r="Q25" i="7" s="1"/>
  <c r="Q26" i="2"/>
  <c r="Q26" i="7" s="1"/>
  <c r="Q27" i="2"/>
  <c r="Q27" i="7" s="1"/>
  <c r="Q29" i="2"/>
  <c r="Q29" i="7" s="1"/>
  <c r="Q30" i="2"/>
  <c r="Q30" i="7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P4" i="2"/>
  <c r="P4" i="7" s="1"/>
  <c r="P4" i="6" s="1"/>
  <c r="P5" i="2"/>
  <c r="P5" i="7" s="1"/>
  <c r="P5" i="6" s="1"/>
  <c r="P7" i="2"/>
  <c r="P7" i="7" s="1"/>
  <c r="P7" i="6" s="1"/>
  <c r="P8" i="2"/>
  <c r="P8" i="7" s="1"/>
  <c r="P8" i="6" s="1"/>
  <c r="P11" i="2"/>
  <c r="P11" i="7" s="1"/>
  <c r="P11" i="6" s="1"/>
  <c r="P12" i="2"/>
  <c r="P12" i="7" s="1"/>
  <c r="P12" i="6" s="1"/>
  <c r="P15" i="2"/>
  <c r="P15" i="7" s="1"/>
  <c r="P15" i="6" s="1"/>
  <c r="P16" i="2"/>
  <c r="P16" i="7" s="1"/>
  <c r="P16" i="6" s="1"/>
  <c r="P17" i="2"/>
  <c r="P17" i="7" s="1"/>
  <c r="P17" i="6" s="1"/>
  <c r="P19" i="2"/>
  <c r="P19" i="7" s="1"/>
  <c r="P19" i="6" s="1"/>
  <c r="P20" i="2"/>
  <c r="P20" i="7" s="1"/>
  <c r="P20" i="6" s="1"/>
  <c r="P21" i="2"/>
  <c r="P21" i="7" s="1"/>
  <c r="P21" i="6" s="1"/>
  <c r="P23" i="2"/>
  <c r="P23" i="7" s="1"/>
  <c r="P23" i="6" s="1"/>
  <c r="P24" i="2"/>
  <c r="P24" i="7" s="1"/>
  <c r="P24" i="6" s="1"/>
  <c r="P25" i="2"/>
  <c r="P25" i="7" s="1"/>
  <c r="P25" i="6" s="1"/>
  <c r="P27" i="2"/>
  <c r="P27" i="7" s="1"/>
  <c r="P27" i="6" s="1"/>
  <c r="P28" i="2"/>
  <c r="P28" i="7" s="1"/>
  <c r="P28" i="6" s="1"/>
  <c r="P29" i="2"/>
  <c r="P29" i="7" s="1"/>
  <c r="P29" i="6" s="1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O4" i="2"/>
  <c r="O4" i="7" s="1"/>
  <c r="O4" i="6" s="1"/>
  <c r="O5" i="1"/>
  <c r="O6" i="2"/>
  <c r="O6" i="7" s="1"/>
  <c r="O6" i="6" s="1"/>
  <c r="O7" i="2"/>
  <c r="O7" i="7" s="1"/>
  <c r="O7" i="6" s="1"/>
  <c r="O8" i="2"/>
  <c r="O8" i="7" s="1"/>
  <c r="O8" i="6" s="1"/>
  <c r="O9" i="1"/>
  <c r="O10" i="2"/>
  <c r="O10" i="7" s="1"/>
  <c r="O10" i="6" s="1"/>
  <c r="O11" i="2"/>
  <c r="O11" i="7" s="1"/>
  <c r="O11" i="6" s="1"/>
  <c r="O12" i="2"/>
  <c r="O12" i="7" s="1"/>
  <c r="O12" i="6" s="1"/>
  <c r="O13" i="2"/>
  <c r="O13" i="7" s="1"/>
  <c r="O13" i="6" s="1"/>
  <c r="O14" i="2"/>
  <c r="O14" i="7" s="1"/>
  <c r="O14" i="6" s="1"/>
  <c r="O15" i="2"/>
  <c r="O15" i="7" s="1"/>
  <c r="O15" i="6" s="1"/>
  <c r="O16" i="2"/>
  <c r="O16" i="7" s="1"/>
  <c r="O16" i="6" s="1"/>
  <c r="O17" i="1"/>
  <c r="O18" i="2"/>
  <c r="O18" i="7" s="1"/>
  <c r="O18" i="6" s="1"/>
  <c r="O19" i="2"/>
  <c r="O19" i="7" s="1"/>
  <c r="O19" i="6" s="1"/>
  <c r="O20" i="2"/>
  <c r="O20" i="7" s="1"/>
  <c r="O20" i="6" s="1"/>
  <c r="O21" i="1"/>
  <c r="O22" i="1"/>
  <c r="O23" i="2"/>
  <c r="O23" i="7" s="1"/>
  <c r="O23" i="6" s="1"/>
  <c r="O24" i="2"/>
  <c r="O24" i="7" s="1"/>
  <c r="O24" i="6" s="1"/>
  <c r="O25" i="1"/>
  <c r="O26" i="2"/>
  <c r="O26" i="7" s="1"/>
  <c r="O26" i="6" s="1"/>
  <c r="O27" i="2"/>
  <c r="O27" i="7" s="1"/>
  <c r="O27" i="6" s="1"/>
  <c r="O28" i="2"/>
  <c r="O28" i="7" s="1"/>
  <c r="O28" i="6" s="1"/>
  <c r="O30" i="2"/>
  <c r="O30" i="7" s="1"/>
  <c r="O30" i="6" s="1"/>
  <c r="A2" i="36"/>
  <c r="A2" i="35"/>
  <c r="Z3" i="2"/>
  <c r="A2" i="34"/>
  <c r="A2" i="33"/>
  <c r="X3" i="2"/>
  <c r="A2" i="32"/>
  <c r="A2" i="31"/>
  <c r="A2" i="30"/>
  <c r="U3" i="2"/>
  <c r="A2" i="29"/>
  <c r="A2" i="28"/>
  <c r="S3" i="2"/>
  <c r="A2" i="27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N4" i="1"/>
  <c r="N5" i="2"/>
  <c r="N5" i="7" s="1"/>
  <c r="N5" i="6" s="1"/>
  <c r="N6" i="2"/>
  <c r="N6" i="7" s="1"/>
  <c r="N6" i="6" s="1"/>
  <c r="N7" i="2"/>
  <c r="N7" i="7" s="1"/>
  <c r="N7" i="6" s="1"/>
  <c r="N9" i="2"/>
  <c r="N9" i="7" s="1"/>
  <c r="N9" i="6" s="1"/>
  <c r="N10" i="2"/>
  <c r="N10" i="7" s="1"/>
  <c r="N10" i="6" s="1"/>
  <c r="N13" i="2"/>
  <c r="N13" i="7" s="1"/>
  <c r="N13" i="6" s="1"/>
  <c r="N14" i="2"/>
  <c r="N14" i="7" s="1"/>
  <c r="N14" i="6" s="1"/>
  <c r="N15" i="2"/>
  <c r="N15" i="7" s="1"/>
  <c r="N15" i="6" s="1"/>
  <c r="N16" i="1"/>
  <c r="N17" i="2"/>
  <c r="N17" i="7" s="1"/>
  <c r="N17" i="6" s="1"/>
  <c r="N18" i="2"/>
  <c r="N18" i="7" s="1"/>
  <c r="N18" i="6" s="1"/>
  <c r="N19" i="2"/>
  <c r="N19" i="7" s="1"/>
  <c r="N19" i="6" s="1"/>
  <c r="N21" i="2"/>
  <c r="N21" i="7" s="1"/>
  <c r="N21" i="6" s="1"/>
  <c r="N22" i="2"/>
  <c r="N22" i="7" s="1"/>
  <c r="N22" i="6" s="1"/>
  <c r="N23" i="2"/>
  <c r="N23" i="7" s="1"/>
  <c r="N23" i="6" s="1"/>
  <c r="N24" i="1"/>
  <c r="N25" i="1"/>
  <c r="N26" i="2"/>
  <c r="N26" i="7" s="1"/>
  <c r="N26" i="6" s="1"/>
  <c r="N27" i="2"/>
  <c r="N27" i="7" s="1"/>
  <c r="N27" i="6" s="1"/>
  <c r="N29" i="2"/>
  <c r="N29" i="7" s="1"/>
  <c r="N29" i="6" s="1"/>
  <c r="N30" i="2"/>
  <c r="N30" i="7" s="1"/>
  <c r="N30" i="6" s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M4" i="2"/>
  <c r="M4" i="7" s="1"/>
  <c r="M4" i="6" s="1"/>
  <c r="M5" i="2"/>
  <c r="M5" i="7" s="1"/>
  <c r="M5" i="6" s="1"/>
  <c r="M6" i="2"/>
  <c r="M6" i="7" s="1"/>
  <c r="M6" i="6" s="1"/>
  <c r="M7" i="1"/>
  <c r="M8" i="2"/>
  <c r="M8" i="7" s="1"/>
  <c r="M8" i="6" s="1"/>
  <c r="M9" i="2"/>
  <c r="M9" i="7" s="1"/>
  <c r="M9" i="6" s="1"/>
  <c r="M10" i="1"/>
  <c r="M12" i="2"/>
  <c r="M12" i="7" s="1"/>
  <c r="M12" i="6" s="1"/>
  <c r="M13" i="2"/>
  <c r="M13" i="7" s="1"/>
  <c r="M13" i="6" s="1"/>
  <c r="M14" i="1"/>
  <c r="M16" i="2"/>
  <c r="M16" i="7" s="1"/>
  <c r="M16" i="6" s="1"/>
  <c r="M17" i="2"/>
  <c r="M17" i="7" s="1"/>
  <c r="M17" i="6" s="1"/>
  <c r="M18" i="2"/>
  <c r="M18" i="7" s="1"/>
  <c r="M18" i="6" s="1"/>
  <c r="M21" i="2"/>
  <c r="M21" i="7" s="1"/>
  <c r="M21" i="6" s="1"/>
  <c r="M22" i="2"/>
  <c r="M22" i="7" s="1"/>
  <c r="M22" i="6" s="1"/>
  <c r="M24" i="2"/>
  <c r="M24" i="7" s="1"/>
  <c r="M24" i="6" s="1"/>
  <c r="M25" i="2"/>
  <c r="M25" i="7" s="1"/>
  <c r="M25" i="6" s="1"/>
  <c r="M26" i="2"/>
  <c r="M26" i="7" s="1"/>
  <c r="M26" i="6" s="1"/>
  <c r="M27" i="1"/>
  <c r="M28" i="2"/>
  <c r="M28" i="7" s="1"/>
  <c r="M28" i="6" s="1"/>
  <c r="M29" i="2"/>
  <c r="M29" i="7" s="1"/>
  <c r="M29" i="6" s="1"/>
  <c r="M30" i="2"/>
  <c r="M30" i="7" s="1"/>
  <c r="M30" i="6" s="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L4" i="2"/>
  <c r="L4" i="7" s="1"/>
  <c r="L4" i="6" s="1"/>
  <c r="L5" i="2"/>
  <c r="L5" i="7" s="1"/>
  <c r="L5" i="6" s="1"/>
  <c r="L6" i="1"/>
  <c r="L7" i="2"/>
  <c r="L7" i="7" s="1"/>
  <c r="L7" i="6" s="1"/>
  <c r="L8" i="2"/>
  <c r="L8" i="7" s="1"/>
  <c r="L8" i="6" s="1"/>
  <c r="L9" i="2"/>
  <c r="L9" i="7" s="1"/>
  <c r="L9" i="6" s="1"/>
  <c r="L10" i="1"/>
  <c r="L11" i="2"/>
  <c r="L11" i="7" s="1"/>
  <c r="L11" i="6" s="1"/>
  <c r="L12" i="2"/>
  <c r="L12" i="7" s="1"/>
  <c r="L12" i="6" s="1"/>
  <c r="L13" i="2"/>
  <c r="L13" i="7" s="1"/>
  <c r="L13" i="6" s="1"/>
  <c r="L14" i="1"/>
  <c r="L15" i="2"/>
  <c r="L15" i="7" s="1"/>
  <c r="L15" i="6" s="1"/>
  <c r="L16" i="2"/>
  <c r="L17" i="2"/>
  <c r="L17" i="7" s="1"/>
  <c r="L17" i="6" s="1"/>
  <c r="L18" i="1"/>
  <c r="L19" i="2"/>
  <c r="L19" i="7" s="1"/>
  <c r="L19" i="6" s="1"/>
  <c r="L20" i="2"/>
  <c r="L20" i="7" s="1"/>
  <c r="L20" i="6" s="1"/>
  <c r="L21" i="2"/>
  <c r="L21" i="7" s="1"/>
  <c r="L21" i="6" s="1"/>
  <c r="L22" i="1"/>
  <c r="L23" i="1"/>
  <c r="L24" i="2"/>
  <c r="L24" i="7" s="1"/>
  <c r="L24" i="6" s="1"/>
  <c r="L25" i="2"/>
  <c r="L25" i="7" s="1"/>
  <c r="L25" i="6" s="1"/>
  <c r="L26" i="1"/>
  <c r="L27" i="2"/>
  <c r="L27" i="7" s="1"/>
  <c r="L27" i="6" s="1"/>
  <c r="L28" i="2"/>
  <c r="L28" i="7" s="1"/>
  <c r="L28" i="6" s="1"/>
  <c r="L29" i="2"/>
  <c r="L29" i="7" s="1"/>
  <c r="L29" i="6" s="1"/>
  <c r="L30" i="2"/>
  <c r="L30" i="7" s="1"/>
  <c r="L30" i="6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K4" i="2"/>
  <c r="K4" i="7" s="1"/>
  <c r="K4" i="6" s="1"/>
  <c r="K5" i="1"/>
  <c r="K6" i="2"/>
  <c r="K6" i="7" s="1"/>
  <c r="K6" i="6" s="1"/>
  <c r="K8" i="1"/>
  <c r="K9" i="2"/>
  <c r="K9" i="7" s="1"/>
  <c r="K9" i="6" s="1"/>
  <c r="K10" i="2"/>
  <c r="K10" i="7" s="1"/>
  <c r="K10" i="6" s="1"/>
  <c r="K12" i="1"/>
  <c r="K13" i="2"/>
  <c r="K13" i="7" s="1"/>
  <c r="K13" i="6" s="1"/>
  <c r="K14" i="2"/>
  <c r="K14" i="7" s="1"/>
  <c r="K14" i="6" s="1"/>
  <c r="K16" i="2"/>
  <c r="K16" i="7" s="1"/>
  <c r="K16" i="6" s="1"/>
  <c r="K17" i="1"/>
  <c r="K18" i="2"/>
  <c r="K18" i="7" s="1"/>
  <c r="K18" i="6" s="1"/>
  <c r="K20" i="2"/>
  <c r="K20" i="7" s="1"/>
  <c r="K20" i="6" s="1"/>
  <c r="K21" i="2"/>
  <c r="K21" i="7" s="1"/>
  <c r="K21" i="6" s="1"/>
  <c r="K22" i="2"/>
  <c r="K22" i="7" s="1"/>
  <c r="K22" i="6" s="1"/>
  <c r="K24" i="2"/>
  <c r="K24" i="7" s="1"/>
  <c r="K24" i="6" s="1"/>
  <c r="K25" i="1"/>
  <c r="K26" i="2"/>
  <c r="K26" i="7" s="1"/>
  <c r="K26" i="6" s="1"/>
  <c r="K28" i="2"/>
  <c r="K28" i="7" s="1"/>
  <c r="K28" i="6" s="1"/>
  <c r="K29" i="2"/>
  <c r="K29" i="7" s="1"/>
  <c r="K29" i="6" s="1"/>
  <c r="K30" i="2"/>
  <c r="K30" i="7" s="1"/>
  <c r="K30" i="6" s="1"/>
  <c r="R3" i="2"/>
  <c r="A2" i="26"/>
  <c r="Q3" i="2"/>
  <c r="A2" i="25"/>
  <c r="A2" i="24"/>
  <c r="A2" i="23"/>
  <c r="A2" i="22"/>
  <c r="M3" i="2"/>
  <c r="A2" i="21"/>
  <c r="L3" i="2"/>
  <c r="A2" i="20"/>
  <c r="K3" i="1"/>
  <c r="A2" i="19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2" i="18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" i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I5" i="2"/>
  <c r="I5" i="7" s="1"/>
  <c r="I5" i="6" s="1"/>
  <c r="I7" i="2"/>
  <c r="I7" i="7" s="1"/>
  <c r="I7" i="6" s="1"/>
  <c r="I8" i="1"/>
  <c r="I9" i="2"/>
  <c r="I9" i="7" s="1"/>
  <c r="I9" i="6" s="1"/>
  <c r="I11" i="2"/>
  <c r="I11" i="7" s="1"/>
  <c r="I11" i="6" s="1"/>
  <c r="I13" i="2"/>
  <c r="I13" i="7" s="1"/>
  <c r="I13" i="6" s="1"/>
  <c r="I15" i="2"/>
  <c r="I15" i="7" s="1"/>
  <c r="I15" i="6" s="1"/>
  <c r="I17" i="2"/>
  <c r="I17" i="7" s="1"/>
  <c r="I17" i="6" s="1"/>
  <c r="I21" i="2"/>
  <c r="I21" i="7" s="1"/>
  <c r="I21" i="6" s="1"/>
  <c r="I23" i="2"/>
  <c r="I23" i="7" s="1"/>
  <c r="I23" i="6" s="1"/>
  <c r="I25" i="2"/>
  <c r="I25" i="7" s="1"/>
  <c r="I25" i="6" s="1"/>
  <c r="I27" i="2"/>
  <c r="I27" i="7" s="1"/>
  <c r="I27" i="6" s="1"/>
  <c r="I28" i="1"/>
  <c r="I29" i="2"/>
  <c r="I29" i="7" s="1"/>
  <c r="I29" i="6" s="1"/>
  <c r="I3" i="2"/>
  <c r="I3" i="7" s="1"/>
  <c r="I3" i="6" s="1"/>
  <c r="A2" i="17"/>
  <c r="H7" i="1"/>
  <c r="H11" i="1"/>
  <c r="H15" i="1"/>
  <c r="H19" i="1"/>
  <c r="H23" i="1"/>
  <c r="H27" i="1"/>
  <c r="H28" i="1"/>
  <c r="H5" i="2"/>
  <c r="H5" i="7" s="1"/>
  <c r="H5" i="6" s="1"/>
  <c r="H6" i="1"/>
  <c r="H7" i="2"/>
  <c r="H7" i="7" s="1"/>
  <c r="H7" i="6" s="1"/>
  <c r="H9" i="2"/>
  <c r="H9" i="7" s="1"/>
  <c r="H9" i="6" s="1"/>
  <c r="H11" i="2"/>
  <c r="H11" i="7" s="1"/>
  <c r="H11" i="6" s="1"/>
  <c r="H13" i="2"/>
  <c r="H13" i="7" s="1"/>
  <c r="H13" i="6" s="1"/>
  <c r="H15" i="2"/>
  <c r="H15" i="7" s="1"/>
  <c r="H15" i="6" s="1"/>
  <c r="H17" i="2"/>
  <c r="H17" i="7" s="1"/>
  <c r="H17" i="6" s="1"/>
  <c r="H19" i="2"/>
  <c r="H19" i="7" s="1"/>
  <c r="H19" i="6" s="1"/>
  <c r="H20" i="2"/>
  <c r="H20" i="7" s="1"/>
  <c r="H20" i="6" s="1"/>
  <c r="H21" i="2"/>
  <c r="H21" i="7" s="1"/>
  <c r="H21" i="6" s="1"/>
  <c r="H23" i="2"/>
  <c r="H23" i="7" s="1"/>
  <c r="H23" i="6" s="1"/>
  <c r="H24" i="2"/>
  <c r="H24" i="7" s="1"/>
  <c r="H24" i="6" s="1"/>
  <c r="H25" i="2"/>
  <c r="H25" i="7" s="1"/>
  <c r="H25" i="6" s="1"/>
  <c r="H27" i="2"/>
  <c r="H27" i="7" s="1"/>
  <c r="H27" i="6" s="1"/>
  <c r="H28" i="2"/>
  <c r="H28" i="7" s="1"/>
  <c r="H28" i="6" s="1"/>
  <c r="H29" i="2"/>
  <c r="H29" i="7" s="1"/>
  <c r="H29" i="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H3" i="2"/>
  <c r="A2" i="16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4" i="2"/>
  <c r="G4" i="7" s="1"/>
  <c r="G5" i="2"/>
  <c r="G5" i="7" s="1"/>
  <c r="G6" i="2"/>
  <c r="G6" i="7" s="1"/>
  <c r="G7" i="2"/>
  <c r="G7" i="7" s="1"/>
  <c r="G7" i="6" s="1"/>
  <c r="G8" i="2"/>
  <c r="G8" i="7" s="1"/>
  <c r="G9" i="2"/>
  <c r="G9" i="7" s="1"/>
  <c r="G10" i="2"/>
  <c r="G10" i="7" s="1"/>
  <c r="G11" i="2"/>
  <c r="G11" i="7" s="1"/>
  <c r="G12" i="2"/>
  <c r="G12" i="7" s="1"/>
  <c r="G13" i="2"/>
  <c r="G13" i="7" s="1"/>
  <c r="G14" i="2"/>
  <c r="G14" i="7" s="1"/>
  <c r="G15" i="2"/>
  <c r="G15" i="7" s="1"/>
  <c r="G16" i="2"/>
  <c r="G16" i="7" s="1"/>
  <c r="G17" i="2"/>
  <c r="G17" i="7" s="1"/>
  <c r="G18" i="2"/>
  <c r="G18" i="7" s="1"/>
  <c r="G19" i="2"/>
  <c r="G19" i="7" s="1"/>
  <c r="G20" i="2"/>
  <c r="G20" i="7" s="1"/>
  <c r="G21" i="2"/>
  <c r="G21" i="7" s="1"/>
  <c r="G22" i="2"/>
  <c r="G22" i="7" s="1"/>
  <c r="G23" i="2"/>
  <c r="G23" i="7" s="1"/>
  <c r="G24" i="2"/>
  <c r="G24" i="7" s="1"/>
  <c r="G25" i="2"/>
  <c r="G25" i="7" s="1"/>
  <c r="G27" i="2"/>
  <c r="G27" i="7" s="1"/>
  <c r="G28" i="2"/>
  <c r="G28" i="7" s="1"/>
  <c r="G29" i="2"/>
  <c r="G29" i="7" s="1"/>
  <c r="G30" i="2"/>
  <c r="G30" i="7" s="1"/>
  <c r="G3" i="2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2" i="15"/>
  <c r="F4" i="1"/>
  <c r="F9" i="1"/>
  <c r="F11" i="1"/>
  <c r="F12" i="1"/>
  <c r="F15" i="1"/>
  <c r="F16" i="1"/>
  <c r="F19" i="1"/>
  <c r="F20" i="1"/>
  <c r="F21" i="1"/>
  <c r="F22" i="1"/>
  <c r="F29" i="1"/>
  <c r="F3" i="1"/>
  <c r="F5" i="2"/>
  <c r="F5" i="7" s="1"/>
  <c r="F6" i="2"/>
  <c r="F6" i="7" s="1"/>
  <c r="F7" i="2"/>
  <c r="F7" i="7" s="1"/>
  <c r="F8" i="2"/>
  <c r="F8" i="7" s="1"/>
  <c r="F10" i="2"/>
  <c r="F10" i="7" s="1"/>
  <c r="F12" i="2"/>
  <c r="F12" i="7" s="1"/>
  <c r="F13" i="2"/>
  <c r="F13" i="7" s="1"/>
  <c r="F14" i="2"/>
  <c r="F14" i="7" s="1"/>
  <c r="F15" i="2"/>
  <c r="F15" i="7" s="1"/>
  <c r="F16" i="2"/>
  <c r="F16" i="7" s="1"/>
  <c r="F17" i="2"/>
  <c r="F17" i="7" s="1"/>
  <c r="F18" i="2"/>
  <c r="F18" i="7" s="1"/>
  <c r="F19" i="2"/>
  <c r="F19" i="7" s="1"/>
  <c r="F21" i="2"/>
  <c r="F21" i="7" s="1"/>
  <c r="F23" i="2"/>
  <c r="F23" i="7" s="1"/>
  <c r="F24" i="2"/>
  <c r="F24" i="7" s="1"/>
  <c r="F25" i="2"/>
  <c r="F25" i="7" s="1"/>
  <c r="F26" i="2"/>
  <c r="F26" i="7" s="1"/>
  <c r="F27" i="2"/>
  <c r="F27" i="7" s="1"/>
  <c r="F28" i="2"/>
  <c r="F28" i="7" s="1"/>
  <c r="F30" i="2"/>
  <c r="F30" i="7" s="1"/>
  <c r="F3" i="2"/>
  <c r="A23" i="14"/>
  <c r="A24" i="14"/>
  <c r="A25" i="14"/>
  <c r="A26" i="14"/>
  <c r="A27" i="14"/>
  <c r="A28" i="14"/>
  <c r="A2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" i="14"/>
  <c r="E4" i="2"/>
  <c r="E4" i="7" s="1"/>
  <c r="E5" i="2"/>
  <c r="E5" i="7" s="1"/>
  <c r="E6" i="2"/>
  <c r="E6" i="7" s="1"/>
  <c r="E7" i="2"/>
  <c r="E7" i="7" s="1"/>
  <c r="E8" i="2"/>
  <c r="E8" i="7" s="1"/>
  <c r="E9" i="2"/>
  <c r="E9" i="7" s="1"/>
  <c r="E10" i="2"/>
  <c r="E10" i="7" s="1"/>
  <c r="E11" i="2"/>
  <c r="E11" i="7" s="1"/>
  <c r="E12" i="2"/>
  <c r="E12" i="7" s="1"/>
  <c r="E13" i="2"/>
  <c r="E13" i="7" s="1"/>
  <c r="E14" i="2"/>
  <c r="E14" i="7" s="1"/>
  <c r="E15" i="2"/>
  <c r="E15" i="7" s="1"/>
  <c r="E16" i="1"/>
  <c r="E17" i="2"/>
  <c r="E17" i="7" s="1"/>
  <c r="E17" i="6" s="1"/>
  <c r="E18" i="2"/>
  <c r="E18" i="7" s="1"/>
  <c r="E19" i="2"/>
  <c r="E19" i="7" s="1"/>
  <c r="E20" i="1"/>
  <c r="E21" i="2"/>
  <c r="E21" i="7" s="1"/>
  <c r="E22" i="2"/>
  <c r="E22" i="7" s="1"/>
  <c r="E23" i="2"/>
  <c r="E23" i="7" s="1"/>
  <c r="E24" i="1"/>
  <c r="E25" i="2"/>
  <c r="E25" i="7" s="1"/>
  <c r="E26" i="2"/>
  <c r="E26" i="7" s="1"/>
  <c r="E27" i="2"/>
  <c r="E27" i="7" s="1"/>
  <c r="E28" i="2"/>
  <c r="E28" i="7" s="1"/>
  <c r="E29" i="2"/>
  <c r="E29" i="7" s="1"/>
  <c r="E30" i="2"/>
  <c r="E30" i="7" s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E3" i="2"/>
  <c r="A2" i="13"/>
  <c r="D20" i="1"/>
  <c r="D21" i="1"/>
  <c r="D24" i="1"/>
  <c r="D25" i="1"/>
  <c r="D28" i="1"/>
  <c r="D29" i="1"/>
  <c r="D4" i="2"/>
  <c r="D4" i="7" s="1"/>
  <c r="D5" i="2"/>
  <c r="D5" i="7" s="1"/>
  <c r="D6" i="2"/>
  <c r="D6" i="7" s="1"/>
  <c r="D7" i="1"/>
  <c r="D8" i="2"/>
  <c r="D8" i="7" s="1"/>
  <c r="D9" i="2"/>
  <c r="D9" i="7" s="1"/>
  <c r="D10" i="2"/>
  <c r="D10" i="7" s="1"/>
  <c r="D11" i="2"/>
  <c r="D11" i="7" s="1"/>
  <c r="D12" i="2"/>
  <c r="D12" i="7" s="1"/>
  <c r="D13" i="2"/>
  <c r="D13" i="7" s="1"/>
  <c r="D14" i="2"/>
  <c r="D14" i="7" s="1"/>
  <c r="D15" i="2"/>
  <c r="D15" i="7" s="1"/>
  <c r="D16" i="2"/>
  <c r="D16" i="7" s="1"/>
  <c r="D17" i="2"/>
  <c r="D17" i="7" s="1"/>
  <c r="D18" i="2"/>
  <c r="D18" i="7" s="1"/>
  <c r="D19" i="2"/>
  <c r="D19" i="7" s="1"/>
  <c r="D21" i="2"/>
  <c r="D21" i="7" s="1"/>
  <c r="D22" i="2"/>
  <c r="D22" i="7" s="1"/>
  <c r="D22" i="6" s="1"/>
  <c r="D23" i="2"/>
  <c r="D23" i="7" s="1"/>
  <c r="D24" i="2"/>
  <c r="D24" i="7" s="1"/>
  <c r="D25" i="2"/>
  <c r="D25" i="7" s="1"/>
  <c r="D26" i="2"/>
  <c r="D26" i="7" s="1"/>
  <c r="D27" i="2"/>
  <c r="D27" i="7" s="1"/>
  <c r="D28" i="2"/>
  <c r="D28" i="7" s="1"/>
  <c r="D29" i="2"/>
  <c r="D29" i="7" s="1"/>
  <c r="D30" i="2"/>
  <c r="D3" i="1"/>
  <c r="A29" i="12"/>
  <c r="A24" i="12"/>
  <c r="A25" i="12"/>
  <c r="A26" i="12"/>
  <c r="A27" i="12"/>
  <c r="A2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" i="12"/>
  <c r="C23" i="1"/>
  <c r="C26" i="1"/>
  <c r="C27" i="1"/>
  <c r="C30" i="1"/>
  <c r="C23" i="2"/>
  <c r="C23" i="7" s="1"/>
  <c r="C24" i="2"/>
  <c r="C24" i="7" s="1"/>
  <c r="C25" i="2"/>
  <c r="C25" i="7" s="1"/>
  <c r="C26" i="2"/>
  <c r="C26" i="7" s="1"/>
  <c r="C27" i="2"/>
  <c r="C27" i="7" s="1"/>
  <c r="C27" i="6" s="1"/>
  <c r="C28" i="2"/>
  <c r="C28" i="7" s="1"/>
  <c r="C29" i="2"/>
  <c r="C29" i="7" s="1"/>
  <c r="C30" i="2"/>
  <c r="C4" i="2"/>
  <c r="C4" i="7" s="1"/>
  <c r="C5" i="2"/>
  <c r="C5" i="7" s="1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3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" i="11"/>
  <c r="B5" i="1"/>
  <c r="B6" i="1"/>
  <c r="B9" i="1"/>
  <c r="B10" i="1"/>
  <c r="B13" i="1"/>
  <c r="B14" i="1"/>
  <c r="B17" i="1"/>
  <c r="B18" i="1"/>
  <c r="B21" i="1"/>
  <c r="B22" i="1"/>
  <c r="B25" i="1"/>
  <c r="B26" i="1"/>
  <c r="B29" i="1"/>
  <c r="B30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F7" i="6" l="1"/>
  <c r="S19" i="6"/>
  <c r="F6" i="6"/>
  <c r="F25" i="6"/>
  <c r="F15" i="6"/>
  <c r="F5" i="6"/>
  <c r="S30" i="6"/>
  <c r="S15" i="6"/>
  <c r="F17" i="6"/>
  <c r="S6" i="6"/>
  <c r="F26" i="6"/>
  <c r="F16" i="6"/>
  <c r="S18" i="6"/>
  <c r="F24" i="6"/>
  <c r="F14" i="6"/>
  <c r="S29" i="6"/>
  <c r="S14" i="6"/>
  <c r="F9" i="6"/>
  <c r="F22" i="6"/>
  <c r="F12" i="6"/>
  <c r="S23" i="6"/>
  <c r="S10" i="6"/>
  <c r="F4" i="6"/>
  <c r="F20" i="6"/>
  <c r="F13" i="6"/>
  <c r="S27" i="6"/>
  <c r="F29" i="6"/>
  <c r="F21" i="6"/>
  <c r="F30" i="6"/>
  <c r="F19" i="6"/>
  <c r="F10" i="6"/>
  <c r="S22" i="6"/>
  <c r="S9" i="6"/>
  <c r="F27" i="6"/>
  <c r="F23" i="6"/>
  <c r="S11" i="6"/>
  <c r="F28" i="6"/>
  <c r="F18" i="6"/>
  <c r="F8" i="6"/>
  <c r="S21" i="6"/>
  <c r="S7" i="6"/>
  <c r="F11" i="6"/>
  <c r="AB24" i="6"/>
  <c r="AB11" i="6"/>
  <c r="AB28" i="6"/>
  <c r="AB23" i="6"/>
  <c r="AB8" i="6"/>
  <c r="AB27" i="6"/>
  <c r="AB20" i="6"/>
  <c r="AB15" i="6"/>
  <c r="AB7" i="6"/>
  <c r="AB18" i="6"/>
  <c r="AB4" i="6"/>
  <c r="AB16" i="6"/>
  <c r="AB26" i="6"/>
  <c r="AB19" i="6"/>
  <c r="AB12" i="6"/>
  <c r="AB6" i="6"/>
  <c r="O42" i="7"/>
  <c r="H42" i="7"/>
  <c r="D42" i="7"/>
  <c r="Z1" i="6"/>
  <c r="Z43" i="6" s="1"/>
  <c r="S42" i="7"/>
  <c r="C42" i="7"/>
  <c r="V1" i="6"/>
  <c r="V43" i="6" s="1"/>
  <c r="AB3" i="2"/>
  <c r="AB10" i="2"/>
  <c r="AB10" i="7" s="1"/>
  <c r="AB30" i="2"/>
  <c r="AB30" i="7" s="1"/>
  <c r="AB14" i="2"/>
  <c r="AB14" i="7" s="1"/>
  <c r="AB22" i="2"/>
  <c r="AB22" i="7" s="1"/>
  <c r="AA5" i="2"/>
  <c r="AA5" i="7" s="1"/>
  <c r="AA5" i="6" s="1"/>
  <c r="AA12" i="2"/>
  <c r="AA12" i="7" s="1"/>
  <c r="AA12" i="6" s="1"/>
  <c r="AA25" i="2"/>
  <c r="AA25" i="7" s="1"/>
  <c r="AA25" i="6" s="1"/>
  <c r="AA17" i="2"/>
  <c r="AA17" i="7" s="1"/>
  <c r="AA17" i="6" s="1"/>
  <c r="AA29" i="2"/>
  <c r="AA29" i="7" s="1"/>
  <c r="AA29" i="6" s="1"/>
  <c r="Z19" i="2"/>
  <c r="Z19" i="7" s="1"/>
  <c r="Z19" i="6" s="1"/>
  <c r="Z8" i="2"/>
  <c r="Z8" i="7" s="1"/>
  <c r="Z8" i="6" s="1"/>
  <c r="Y28" i="1"/>
  <c r="Y24" i="1"/>
  <c r="Y21" i="1"/>
  <c r="Y16" i="1"/>
  <c r="Y10" i="1"/>
  <c r="Y29" i="1"/>
  <c r="Y19" i="1"/>
  <c r="Y12" i="1"/>
  <c r="Y8" i="1"/>
  <c r="Y6" i="1"/>
  <c r="Y4" i="1"/>
  <c r="Y25" i="1"/>
  <c r="Y22" i="1"/>
  <c r="Y17" i="1"/>
  <c r="Y13" i="1"/>
  <c r="Y11" i="1"/>
  <c r="Y9" i="1"/>
  <c r="V16" i="2"/>
  <c r="V16" i="7" s="1"/>
  <c r="V16" i="6" s="1"/>
  <c r="V24" i="2"/>
  <c r="V24" i="7" s="1"/>
  <c r="V24" i="6" s="1"/>
  <c r="V11" i="2"/>
  <c r="V11" i="7" s="1"/>
  <c r="V11" i="6" s="1"/>
  <c r="V4" i="2"/>
  <c r="V4" i="7" s="1"/>
  <c r="V4" i="6" s="1"/>
  <c r="U27" i="1"/>
  <c r="U4" i="1"/>
  <c r="U7" i="2"/>
  <c r="U7" i="7" s="1"/>
  <c r="U7" i="6" s="1"/>
  <c r="U30" i="1"/>
  <c r="U21" i="1"/>
  <c r="U5" i="1"/>
  <c r="U24" i="1"/>
  <c r="U22" i="1"/>
  <c r="U17" i="1"/>
  <c r="U16" i="1"/>
  <c r="U14" i="1"/>
  <c r="U10" i="1"/>
  <c r="U9" i="1"/>
  <c r="U6" i="1"/>
  <c r="U29" i="1"/>
  <c r="U26" i="1"/>
  <c r="U25" i="1"/>
  <c r="U23" i="1"/>
  <c r="U19" i="1"/>
  <c r="U18" i="1"/>
  <c r="U15" i="1"/>
  <c r="U13" i="1"/>
  <c r="U11" i="1"/>
  <c r="T3" i="2"/>
  <c r="S12" i="2"/>
  <c r="S12" i="7" s="1"/>
  <c r="S17" i="2"/>
  <c r="S17" i="7" s="1"/>
  <c r="S25" i="2"/>
  <c r="S25" i="7" s="1"/>
  <c r="S5" i="2"/>
  <c r="S5" i="7" s="1"/>
  <c r="R28" i="2"/>
  <c r="R28" i="7" s="1"/>
  <c r="R28" i="6" s="1"/>
  <c r="R8" i="2"/>
  <c r="R8" i="7" s="1"/>
  <c r="R8" i="6" s="1"/>
  <c r="R19" i="2"/>
  <c r="R19" i="7" s="1"/>
  <c r="C10" i="6"/>
  <c r="E23" i="6"/>
  <c r="G13" i="6"/>
  <c r="C28" i="6"/>
  <c r="D4" i="6"/>
  <c r="G8" i="6"/>
  <c r="C14" i="6"/>
  <c r="U20" i="6"/>
  <c r="Y23" i="6"/>
  <c r="C20" i="6"/>
  <c r="E13" i="6"/>
  <c r="AA4" i="6"/>
  <c r="G26" i="6"/>
  <c r="C22" i="6"/>
  <c r="E15" i="6"/>
  <c r="D27" i="6"/>
  <c r="G18" i="6"/>
  <c r="G6" i="6"/>
  <c r="V15" i="6"/>
  <c r="C29" i="6"/>
  <c r="C18" i="1"/>
  <c r="C6" i="1"/>
  <c r="D17" i="6"/>
  <c r="D5" i="6"/>
  <c r="D9" i="1"/>
  <c r="E29" i="6"/>
  <c r="E25" i="6"/>
  <c r="E5" i="6"/>
  <c r="E25" i="1"/>
  <c r="E13" i="1"/>
  <c r="E5" i="1"/>
  <c r="F24" i="1"/>
  <c r="G28" i="6"/>
  <c r="G16" i="6"/>
  <c r="H17" i="1"/>
  <c r="T27" i="6"/>
  <c r="U25" i="6"/>
  <c r="U13" i="6"/>
  <c r="V27" i="6"/>
  <c r="W26" i="6"/>
  <c r="X23" i="6"/>
  <c r="Y20" i="6"/>
  <c r="AA7" i="6"/>
  <c r="Q15" i="6"/>
  <c r="Z20" i="6"/>
  <c r="C21" i="6"/>
  <c r="C9" i="6"/>
  <c r="C25" i="1"/>
  <c r="C13" i="1"/>
  <c r="D25" i="6"/>
  <c r="D12" i="6"/>
  <c r="D4" i="1"/>
  <c r="E8" i="6"/>
  <c r="E28" i="1"/>
  <c r="E12" i="1"/>
  <c r="F7" i="1"/>
  <c r="G3" i="7"/>
  <c r="G33" i="7" s="1"/>
  <c r="G33" i="2"/>
  <c r="G31" i="2"/>
  <c r="G32" i="2" s="1"/>
  <c r="G19" i="6"/>
  <c r="G15" i="6"/>
  <c r="G3" i="1"/>
  <c r="G16" i="1"/>
  <c r="H8" i="2"/>
  <c r="H8" i="7" s="1"/>
  <c r="H8" i="6" s="1"/>
  <c r="H8" i="1"/>
  <c r="I26" i="2"/>
  <c r="I26" i="7" s="1"/>
  <c r="I26" i="6" s="1"/>
  <c r="I26" i="1"/>
  <c r="I14" i="2"/>
  <c r="I14" i="7" s="1"/>
  <c r="I14" i="6" s="1"/>
  <c r="I14" i="1"/>
  <c r="N12" i="1"/>
  <c r="N12" i="2"/>
  <c r="N12" i="7" s="1"/>
  <c r="N12" i="6" s="1"/>
  <c r="Y3" i="2"/>
  <c r="Q28" i="2"/>
  <c r="Q28" i="7" s="1"/>
  <c r="Q20" i="2"/>
  <c r="Q20" i="7" s="1"/>
  <c r="Q12" i="2"/>
  <c r="Q12" i="7" s="1"/>
  <c r="Q4" i="2"/>
  <c r="Q4" i="7" s="1"/>
  <c r="R29" i="2"/>
  <c r="R29" i="7" s="1"/>
  <c r="R21" i="2"/>
  <c r="R21" i="7" s="1"/>
  <c r="R17" i="2"/>
  <c r="R17" i="7" s="1"/>
  <c r="R9" i="2"/>
  <c r="R9" i="7" s="1"/>
  <c r="R5" i="2"/>
  <c r="R5" i="7" s="1"/>
  <c r="S28" i="2"/>
  <c r="S28" i="7" s="1"/>
  <c r="S24" i="2"/>
  <c r="S24" i="7" s="1"/>
  <c r="S20" i="2"/>
  <c r="S20" i="7" s="1"/>
  <c r="S16" i="2"/>
  <c r="S16" i="7" s="1"/>
  <c r="S8" i="2"/>
  <c r="S8" i="7" s="1"/>
  <c r="S4" i="2"/>
  <c r="S4" i="7" s="1"/>
  <c r="T30" i="2"/>
  <c r="T30" i="7" s="1"/>
  <c r="T30" i="1"/>
  <c r="T26" i="2"/>
  <c r="T26" i="7" s="1"/>
  <c r="T26" i="1"/>
  <c r="T18" i="2"/>
  <c r="T18" i="7" s="1"/>
  <c r="T18" i="1"/>
  <c r="T6" i="2"/>
  <c r="T6" i="7" s="1"/>
  <c r="T6" i="1"/>
  <c r="U28" i="6"/>
  <c r="U24" i="6"/>
  <c r="U16" i="6"/>
  <c r="U12" i="6"/>
  <c r="U8" i="6"/>
  <c r="U4" i="6"/>
  <c r="V30" i="2"/>
  <c r="V30" i="7" s="1"/>
  <c r="V26" i="2"/>
  <c r="V26" i="7" s="1"/>
  <c r="V22" i="2"/>
  <c r="V22" i="7" s="1"/>
  <c r="V18" i="2"/>
  <c r="V18" i="7" s="1"/>
  <c r="V14" i="2"/>
  <c r="V14" i="7" s="1"/>
  <c r="V10" i="2"/>
  <c r="V10" i="7" s="1"/>
  <c r="V6" i="2"/>
  <c r="V6" i="7" s="1"/>
  <c r="W29" i="2"/>
  <c r="W29" i="7" s="1"/>
  <c r="W25" i="2"/>
  <c r="W25" i="7" s="1"/>
  <c r="W14" i="2"/>
  <c r="W14" i="7" s="1"/>
  <c r="W8" i="2"/>
  <c r="W8" i="7" s="1"/>
  <c r="W4" i="2"/>
  <c r="W4" i="7" s="1"/>
  <c r="X30" i="2"/>
  <c r="X30" i="7" s="1"/>
  <c r="X30" i="1"/>
  <c r="X22" i="2"/>
  <c r="X22" i="7" s="1"/>
  <c r="X22" i="1"/>
  <c r="X18" i="2"/>
  <c r="X18" i="7" s="1"/>
  <c r="X18" i="1"/>
  <c r="X14" i="2"/>
  <c r="X14" i="7" s="1"/>
  <c r="X14" i="1"/>
  <c r="X10" i="2"/>
  <c r="X10" i="7" s="1"/>
  <c r="X10" i="1"/>
  <c r="Y27" i="6"/>
  <c r="Y19" i="6"/>
  <c r="Y11" i="6"/>
  <c r="Y7" i="6"/>
  <c r="Z29" i="2"/>
  <c r="Z29" i="7" s="1"/>
  <c r="Z23" i="2"/>
  <c r="Z23" i="7" s="1"/>
  <c r="Z18" i="2"/>
  <c r="Z18" i="7" s="1"/>
  <c r="Z14" i="2"/>
  <c r="Z14" i="7" s="1"/>
  <c r="Z9" i="2"/>
  <c r="Z9" i="7" s="1"/>
  <c r="Z4" i="2"/>
  <c r="Z4" i="7" s="1"/>
  <c r="AA30" i="2"/>
  <c r="AA30" i="7" s="1"/>
  <c r="AA26" i="2"/>
  <c r="AA26" i="7" s="1"/>
  <c r="AA22" i="2"/>
  <c r="AA22" i="7" s="1"/>
  <c r="AA18" i="2"/>
  <c r="AA18" i="7" s="1"/>
  <c r="AA14" i="2"/>
  <c r="AA14" i="7" s="1"/>
  <c r="AA10" i="2"/>
  <c r="AA10" i="7" s="1"/>
  <c r="AA6" i="2"/>
  <c r="AA6" i="7" s="1"/>
  <c r="AB29" i="2"/>
  <c r="AB29" i="7" s="1"/>
  <c r="AB25" i="2"/>
  <c r="AB25" i="7" s="1"/>
  <c r="AB21" i="2"/>
  <c r="AB21" i="7" s="1"/>
  <c r="AB17" i="2"/>
  <c r="AB17" i="7" s="1"/>
  <c r="AB13" i="2"/>
  <c r="AB13" i="7" s="1"/>
  <c r="AB9" i="2"/>
  <c r="AB9" i="7" s="1"/>
  <c r="AB5" i="2"/>
  <c r="AB5" i="7" s="1"/>
  <c r="O16" i="1"/>
  <c r="Y27" i="1"/>
  <c r="I8" i="2"/>
  <c r="I8" i="7" s="1"/>
  <c r="I8" i="6" s="1"/>
  <c r="T10" i="2"/>
  <c r="T10" i="7" s="1"/>
  <c r="X13" i="6"/>
  <c r="T14" i="2"/>
  <c r="T14" i="7" s="1"/>
  <c r="Y15" i="2"/>
  <c r="Y15" i="7" s="1"/>
  <c r="W16" i="6"/>
  <c r="N24" i="2"/>
  <c r="N24" i="7" s="1"/>
  <c r="N24" i="6" s="1"/>
  <c r="P26" i="2"/>
  <c r="P26" i="7" s="1"/>
  <c r="P26" i="6" s="1"/>
  <c r="U27" i="6"/>
  <c r="Z28" i="6"/>
  <c r="P30" i="2"/>
  <c r="P30" i="7" s="1"/>
  <c r="P30" i="6" s="1"/>
  <c r="V5" i="6"/>
  <c r="C25" i="6"/>
  <c r="C22" i="1"/>
  <c r="C10" i="1"/>
  <c r="D26" i="6"/>
  <c r="D9" i="6"/>
  <c r="D13" i="1"/>
  <c r="D5" i="1"/>
  <c r="E21" i="1"/>
  <c r="F28" i="1"/>
  <c r="G24" i="6"/>
  <c r="G12" i="6"/>
  <c r="U29" i="6"/>
  <c r="U17" i="6"/>
  <c r="W5" i="6"/>
  <c r="Y28" i="6"/>
  <c r="Y12" i="6"/>
  <c r="Z3" i="7"/>
  <c r="D7" i="6"/>
  <c r="W18" i="6"/>
  <c r="E24" i="6"/>
  <c r="C13" i="6"/>
  <c r="C24" i="6"/>
  <c r="C17" i="1"/>
  <c r="D29" i="6"/>
  <c r="D16" i="6"/>
  <c r="D12" i="1"/>
  <c r="E12" i="6"/>
  <c r="E8" i="1"/>
  <c r="F27" i="1"/>
  <c r="G23" i="6"/>
  <c r="G11" i="6"/>
  <c r="G24" i="1"/>
  <c r="G8" i="1"/>
  <c r="H16" i="2"/>
  <c r="H16" i="7" s="1"/>
  <c r="H16" i="6" s="1"/>
  <c r="H16" i="1"/>
  <c r="H4" i="2"/>
  <c r="H4" i="7" s="1"/>
  <c r="H4" i="6" s="1"/>
  <c r="H4" i="1"/>
  <c r="H21" i="1"/>
  <c r="I22" i="2"/>
  <c r="I22" i="7" s="1"/>
  <c r="I22" i="6" s="1"/>
  <c r="I22" i="1"/>
  <c r="I10" i="2"/>
  <c r="I10" i="7" s="1"/>
  <c r="I10" i="6" s="1"/>
  <c r="I10" i="1"/>
  <c r="N28" i="1"/>
  <c r="N28" i="2"/>
  <c r="N28" i="7" s="1"/>
  <c r="N28" i="6" s="1"/>
  <c r="N20" i="1"/>
  <c r="N20" i="2"/>
  <c r="N20" i="7" s="1"/>
  <c r="N20" i="6" s="1"/>
  <c r="N8" i="1"/>
  <c r="N8" i="2"/>
  <c r="N8" i="7" s="1"/>
  <c r="N8" i="6" s="1"/>
  <c r="W3" i="2"/>
  <c r="AA3" i="2"/>
  <c r="P22" i="2"/>
  <c r="P22" i="7" s="1"/>
  <c r="P22" i="6" s="1"/>
  <c r="P14" i="2"/>
  <c r="P14" i="7" s="1"/>
  <c r="P14" i="6" s="1"/>
  <c r="P10" i="2"/>
  <c r="P10" i="7" s="1"/>
  <c r="P10" i="6" s="1"/>
  <c r="Q24" i="2"/>
  <c r="Q24" i="7" s="1"/>
  <c r="Q16" i="2"/>
  <c r="Q16" i="7" s="1"/>
  <c r="Q8" i="2"/>
  <c r="Q8" i="7" s="1"/>
  <c r="R25" i="2"/>
  <c r="R25" i="7" s="1"/>
  <c r="R13" i="2"/>
  <c r="R13" i="7" s="1"/>
  <c r="B28" i="1"/>
  <c r="B24" i="1"/>
  <c r="B20" i="1"/>
  <c r="B16" i="1"/>
  <c r="B12" i="1"/>
  <c r="B8" i="1"/>
  <c r="B4" i="1"/>
  <c r="C16" i="6"/>
  <c r="C12" i="6"/>
  <c r="C8" i="6"/>
  <c r="C4" i="6"/>
  <c r="C23" i="6"/>
  <c r="C28" i="1"/>
  <c r="C24" i="1"/>
  <c r="C20" i="1"/>
  <c r="C16" i="1"/>
  <c r="C12" i="1"/>
  <c r="C8" i="1"/>
  <c r="C4" i="1"/>
  <c r="D24" i="6"/>
  <c r="D19" i="6"/>
  <c r="D15" i="6"/>
  <c r="D11" i="6"/>
  <c r="D27" i="1"/>
  <c r="D23" i="1"/>
  <c r="D19" i="1"/>
  <c r="D15" i="1"/>
  <c r="D11" i="1"/>
  <c r="E27" i="6"/>
  <c r="E19" i="6"/>
  <c r="E11" i="6"/>
  <c r="E7" i="6"/>
  <c r="E3" i="1"/>
  <c r="E27" i="1"/>
  <c r="E23" i="1"/>
  <c r="E19" i="1"/>
  <c r="E15" i="1"/>
  <c r="E11" i="1"/>
  <c r="E7" i="1"/>
  <c r="F31" i="2"/>
  <c r="F32" i="2" s="1"/>
  <c r="F3" i="7"/>
  <c r="F33" i="7" s="1"/>
  <c r="F33" i="2"/>
  <c r="F30" i="1"/>
  <c r="F26" i="1"/>
  <c r="F18" i="1"/>
  <c r="F14" i="1"/>
  <c r="F10" i="1"/>
  <c r="F6" i="1"/>
  <c r="G30" i="6"/>
  <c r="G22" i="6"/>
  <c r="G14" i="6"/>
  <c r="G10" i="6"/>
  <c r="G27" i="1"/>
  <c r="G23" i="1"/>
  <c r="G19" i="1"/>
  <c r="G15" i="1"/>
  <c r="G11" i="1"/>
  <c r="G7" i="1"/>
  <c r="H3" i="1"/>
  <c r="H25" i="1"/>
  <c r="H20" i="1"/>
  <c r="H13" i="1"/>
  <c r="H5" i="1"/>
  <c r="L3" i="1"/>
  <c r="S3" i="7"/>
  <c r="Q27" i="6"/>
  <c r="Q19" i="6"/>
  <c r="Q11" i="6"/>
  <c r="Q7" i="6"/>
  <c r="R20" i="6"/>
  <c r="R12" i="6"/>
  <c r="T17" i="6"/>
  <c r="T13" i="6"/>
  <c r="T9" i="6"/>
  <c r="T5" i="6"/>
  <c r="U23" i="6"/>
  <c r="U19" i="6"/>
  <c r="U15" i="6"/>
  <c r="U11" i="6"/>
  <c r="V21" i="6"/>
  <c r="W28" i="6"/>
  <c r="W24" i="6"/>
  <c r="W12" i="6"/>
  <c r="W7" i="6"/>
  <c r="X17" i="6"/>
  <c r="X9" i="6"/>
  <c r="X5" i="6"/>
  <c r="Y18" i="6"/>
  <c r="Y14" i="6"/>
  <c r="Y10" i="6"/>
  <c r="Y6" i="6"/>
  <c r="Z17" i="6"/>
  <c r="Z12" i="6"/>
  <c r="AA21" i="6"/>
  <c r="AA13" i="6"/>
  <c r="AA9" i="6"/>
  <c r="L21" i="1"/>
  <c r="L5" i="1"/>
  <c r="O28" i="1"/>
  <c r="O12" i="1"/>
  <c r="Y23" i="1"/>
  <c r="U20" i="1"/>
  <c r="U12" i="1"/>
  <c r="Y7" i="1"/>
  <c r="O3" i="7"/>
  <c r="O3" i="6" s="1"/>
  <c r="P6" i="2"/>
  <c r="P6" i="7" s="1"/>
  <c r="P6" i="6" s="1"/>
  <c r="W9" i="6"/>
  <c r="E16" i="2"/>
  <c r="E16" i="7" s="1"/>
  <c r="E20" i="2"/>
  <c r="E20" i="7" s="1"/>
  <c r="Q23" i="6"/>
  <c r="Z25" i="6"/>
  <c r="X26" i="2"/>
  <c r="X26" i="7" s="1"/>
  <c r="T28" i="6"/>
  <c r="V23" i="6"/>
  <c r="D28" i="6"/>
  <c r="C18" i="6"/>
  <c r="C6" i="6"/>
  <c r="C14" i="1"/>
  <c r="D13" i="6"/>
  <c r="D17" i="1"/>
  <c r="E21" i="6"/>
  <c r="E9" i="6"/>
  <c r="E29" i="1"/>
  <c r="E17" i="1"/>
  <c r="E9" i="1"/>
  <c r="F8" i="1"/>
  <c r="G20" i="6"/>
  <c r="G4" i="6"/>
  <c r="H9" i="1"/>
  <c r="Q13" i="6"/>
  <c r="T23" i="6"/>
  <c r="U21" i="6"/>
  <c r="V3" i="7"/>
  <c r="X27" i="6"/>
  <c r="Y24" i="6"/>
  <c r="Z5" i="6"/>
  <c r="D33" i="2"/>
  <c r="D3" i="7"/>
  <c r="D31" i="2"/>
  <c r="D32" i="2" s="1"/>
  <c r="Y9" i="6"/>
  <c r="Q6" i="6"/>
  <c r="C17" i="6"/>
  <c r="C5" i="6"/>
  <c r="C29" i="1"/>
  <c r="C21" i="1"/>
  <c r="C9" i="1"/>
  <c r="C5" i="1"/>
  <c r="D21" i="6"/>
  <c r="D8" i="6"/>
  <c r="D16" i="1"/>
  <c r="D8" i="1"/>
  <c r="E28" i="6"/>
  <c r="E4" i="6"/>
  <c r="E4" i="1"/>
  <c r="F23" i="1"/>
  <c r="G27" i="6"/>
  <c r="G28" i="1"/>
  <c r="G20" i="1"/>
  <c r="G12" i="1"/>
  <c r="G4" i="1"/>
  <c r="H12" i="2"/>
  <c r="H12" i="7" s="1"/>
  <c r="H12" i="6" s="1"/>
  <c r="H12" i="1"/>
  <c r="I30" i="2"/>
  <c r="I30" i="7" s="1"/>
  <c r="I30" i="6" s="1"/>
  <c r="I30" i="1"/>
  <c r="I18" i="2"/>
  <c r="I18" i="7" s="1"/>
  <c r="I18" i="6" s="1"/>
  <c r="I18" i="1"/>
  <c r="I6" i="2"/>
  <c r="I6" i="7" s="1"/>
  <c r="I6" i="6" s="1"/>
  <c r="I6" i="1"/>
  <c r="B27" i="1"/>
  <c r="B23" i="1"/>
  <c r="B19" i="1"/>
  <c r="B15" i="1"/>
  <c r="B11" i="1"/>
  <c r="B7" i="1"/>
  <c r="C3" i="7"/>
  <c r="C33" i="2"/>
  <c r="C31" i="2"/>
  <c r="C32" i="2" s="1"/>
  <c r="C19" i="6"/>
  <c r="C15" i="6"/>
  <c r="C11" i="6"/>
  <c r="C7" i="6"/>
  <c r="C26" i="6"/>
  <c r="C3" i="1"/>
  <c r="C19" i="1"/>
  <c r="C15" i="1"/>
  <c r="C11" i="1"/>
  <c r="C7" i="1"/>
  <c r="D23" i="6"/>
  <c r="D18" i="6"/>
  <c r="D14" i="6"/>
  <c r="D10" i="6"/>
  <c r="D6" i="6"/>
  <c r="D30" i="1"/>
  <c r="D26" i="1"/>
  <c r="D22" i="1"/>
  <c r="D18" i="1"/>
  <c r="D14" i="1"/>
  <c r="D10" i="1"/>
  <c r="D6" i="1"/>
  <c r="E3" i="7"/>
  <c r="E30" i="6"/>
  <c r="E26" i="6"/>
  <c r="E22" i="6"/>
  <c r="E18" i="6"/>
  <c r="E14" i="6"/>
  <c r="E10" i="6"/>
  <c r="E6" i="6"/>
  <c r="E30" i="1"/>
  <c r="E26" i="1"/>
  <c r="E22" i="1"/>
  <c r="E18" i="1"/>
  <c r="E14" i="1"/>
  <c r="E10" i="1"/>
  <c r="E6" i="1"/>
  <c r="F25" i="1"/>
  <c r="F17" i="1"/>
  <c r="F13" i="1"/>
  <c r="F5" i="1"/>
  <c r="G29" i="6"/>
  <c r="G25" i="6"/>
  <c r="G17" i="6"/>
  <c r="G9" i="6"/>
  <c r="G5" i="6"/>
  <c r="H3" i="7"/>
  <c r="H3" i="6" s="1"/>
  <c r="H30" i="2"/>
  <c r="H30" i="7" s="1"/>
  <c r="H30" i="6" s="1"/>
  <c r="H30" i="1"/>
  <c r="H26" i="2"/>
  <c r="H26" i="7" s="1"/>
  <c r="H26" i="6" s="1"/>
  <c r="H26" i="1"/>
  <c r="H22" i="2"/>
  <c r="H22" i="7" s="1"/>
  <c r="H22" i="6" s="1"/>
  <c r="H22" i="1"/>
  <c r="H18" i="1"/>
  <c r="H18" i="2"/>
  <c r="H18" i="7" s="1"/>
  <c r="H18" i="6" s="1"/>
  <c r="H14" i="2"/>
  <c r="H14" i="7" s="1"/>
  <c r="H14" i="6" s="1"/>
  <c r="H14" i="1"/>
  <c r="H10" i="2"/>
  <c r="H10" i="7" s="1"/>
  <c r="H10" i="6" s="1"/>
  <c r="H10" i="1"/>
  <c r="H29" i="1"/>
  <c r="H24" i="1"/>
  <c r="I24" i="2"/>
  <c r="I24" i="7" s="1"/>
  <c r="I24" i="6" s="1"/>
  <c r="I24" i="1"/>
  <c r="I20" i="2"/>
  <c r="I20" i="7" s="1"/>
  <c r="I20" i="6" s="1"/>
  <c r="I20" i="1"/>
  <c r="I16" i="2"/>
  <c r="I16" i="7" s="1"/>
  <c r="I16" i="6" s="1"/>
  <c r="I16" i="1"/>
  <c r="I12" i="2"/>
  <c r="I12" i="7" s="1"/>
  <c r="I12" i="6" s="1"/>
  <c r="I12" i="1"/>
  <c r="I4" i="2"/>
  <c r="I4" i="7" s="1"/>
  <c r="I4" i="6" s="1"/>
  <c r="I4" i="1"/>
  <c r="L3" i="7"/>
  <c r="L3" i="6" s="1"/>
  <c r="N3" i="1"/>
  <c r="N3" i="2"/>
  <c r="P3" i="2"/>
  <c r="K27" i="2"/>
  <c r="K27" i="7" s="1"/>
  <c r="K27" i="6" s="1"/>
  <c r="K27" i="1"/>
  <c r="K23" i="2"/>
  <c r="K23" i="7" s="1"/>
  <c r="K23" i="6" s="1"/>
  <c r="K23" i="1"/>
  <c r="K19" i="2"/>
  <c r="K19" i="7" s="1"/>
  <c r="K19" i="6" s="1"/>
  <c r="K19" i="1"/>
  <c r="K15" i="2"/>
  <c r="K15" i="7" s="1"/>
  <c r="K15" i="6" s="1"/>
  <c r="K15" i="1"/>
  <c r="K11" i="2"/>
  <c r="K11" i="7" s="1"/>
  <c r="K11" i="6" s="1"/>
  <c r="K11" i="1"/>
  <c r="K7" i="2"/>
  <c r="K7" i="7" s="1"/>
  <c r="K7" i="6" s="1"/>
  <c r="K7" i="1"/>
  <c r="M23" i="2"/>
  <c r="M23" i="7" s="1"/>
  <c r="M23" i="6" s="1"/>
  <c r="M23" i="1"/>
  <c r="M19" i="2"/>
  <c r="M19" i="7" s="1"/>
  <c r="M19" i="6" s="1"/>
  <c r="M19" i="1"/>
  <c r="M15" i="2"/>
  <c r="M15" i="7" s="1"/>
  <c r="M15" i="6" s="1"/>
  <c r="M15" i="1"/>
  <c r="M11" i="2"/>
  <c r="M11" i="7" s="1"/>
  <c r="M11" i="6" s="1"/>
  <c r="M11" i="1"/>
  <c r="X3" i="7"/>
  <c r="Q18" i="6"/>
  <c r="Q14" i="6"/>
  <c r="Q10" i="6"/>
  <c r="R7" i="6"/>
  <c r="T24" i="6"/>
  <c r="T16" i="6"/>
  <c r="T4" i="6"/>
  <c r="U18" i="6"/>
  <c r="U14" i="6"/>
  <c r="U10" i="6"/>
  <c r="U6" i="6"/>
  <c r="W17" i="6"/>
  <c r="AA16" i="6"/>
  <c r="L17" i="1"/>
  <c r="O24" i="1"/>
  <c r="O8" i="1"/>
  <c r="U28" i="1"/>
  <c r="U8" i="1"/>
  <c r="T3" i="7"/>
  <c r="N4" i="2"/>
  <c r="N4" i="7" s="1"/>
  <c r="N4" i="6" s="1"/>
  <c r="X6" i="2"/>
  <c r="X6" i="7" s="1"/>
  <c r="N16" i="2"/>
  <c r="N16" i="7" s="1"/>
  <c r="N16" i="6" s="1"/>
  <c r="P18" i="2"/>
  <c r="P18" i="7" s="1"/>
  <c r="P18" i="6" s="1"/>
  <c r="R19" i="6"/>
  <c r="W21" i="2"/>
  <c r="W21" i="7" s="1"/>
  <c r="T22" i="2"/>
  <c r="T22" i="7" s="1"/>
  <c r="I28" i="2"/>
  <c r="I28" i="7" s="1"/>
  <c r="I28" i="6" s="1"/>
  <c r="Z13" i="6"/>
  <c r="G21" i="6"/>
  <c r="M3" i="1"/>
  <c r="U5" i="3"/>
  <c r="T29" i="6"/>
  <c r="T25" i="6"/>
  <c r="V29" i="6"/>
  <c r="V17" i="6"/>
  <c r="V13" i="6"/>
  <c r="V9" i="6"/>
  <c r="W19" i="6"/>
  <c r="X29" i="6"/>
  <c r="X25" i="6"/>
  <c r="X21" i="6"/>
  <c r="Y30" i="6"/>
  <c r="Y26" i="6"/>
  <c r="Y22" i="6"/>
  <c r="Z27" i="6"/>
  <c r="Z22" i="6"/>
  <c r="K29" i="1"/>
  <c r="K21" i="1"/>
  <c r="K13" i="1"/>
  <c r="K9" i="1"/>
  <c r="L28" i="1"/>
  <c r="L24" i="1"/>
  <c r="L20" i="1"/>
  <c r="L16" i="1"/>
  <c r="L12" i="1"/>
  <c r="L8" i="1"/>
  <c r="L4" i="1"/>
  <c r="N30" i="1"/>
  <c r="N26" i="1"/>
  <c r="N22" i="1"/>
  <c r="N18" i="1"/>
  <c r="N14" i="1"/>
  <c r="N10" i="1"/>
  <c r="N6" i="1"/>
  <c r="O27" i="1"/>
  <c r="O23" i="1"/>
  <c r="O19" i="1"/>
  <c r="O15" i="1"/>
  <c r="O11" i="1"/>
  <c r="O7" i="1"/>
  <c r="X29" i="1"/>
  <c r="T29" i="1"/>
  <c r="X28" i="1"/>
  <c r="T28" i="1"/>
  <c r="X27" i="1"/>
  <c r="T27" i="1"/>
  <c r="X25" i="1"/>
  <c r="T25" i="1"/>
  <c r="X24" i="1"/>
  <c r="T24" i="1"/>
  <c r="X23" i="1"/>
  <c r="T23" i="1"/>
  <c r="X21" i="1"/>
  <c r="T21" i="1"/>
  <c r="X20" i="1"/>
  <c r="T20" i="1"/>
  <c r="X19" i="1"/>
  <c r="T19" i="1"/>
  <c r="X17" i="1"/>
  <c r="T17" i="1"/>
  <c r="X16" i="1"/>
  <c r="T16" i="1"/>
  <c r="X15" i="1"/>
  <c r="T15" i="1"/>
  <c r="T13" i="1"/>
  <c r="X12" i="1"/>
  <c r="T12" i="1"/>
  <c r="X11" i="1"/>
  <c r="T11" i="1"/>
  <c r="X9" i="1"/>
  <c r="T9" i="1"/>
  <c r="X8" i="1"/>
  <c r="T8" i="1"/>
  <c r="X7" i="1"/>
  <c r="T7" i="1"/>
  <c r="X5" i="1"/>
  <c r="T5" i="1"/>
  <c r="X4" i="1"/>
  <c r="T4" i="1"/>
  <c r="K3" i="2"/>
  <c r="H6" i="2"/>
  <c r="H6" i="7" s="1"/>
  <c r="H6" i="6" s="1"/>
  <c r="V7" i="2"/>
  <c r="V7" i="7" s="1"/>
  <c r="K8" i="2"/>
  <c r="K8" i="7" s="1"/>
  <c r="K8" i="6" s="1"/>
  <c r="AA8" i="2"/>
  <c r="AA8" i="7" s="1"/>
  <c r="P9" i="2"/>
  <c r="P9" i="7" s="1"/>
  <c r="P9" i="6" s="1"/>
  <c r="M10" i="2"/>
  <c r="M10" i="7" s="1"/>
  <c r="M10" i="6" s="1"/>
  <c r="V12" i="2"/>
  <c r="V12" i="7" s="1"/>
  <c r="S13" i="2"/>
  <c r="S13" i="7" s="1"/>
  <c r="M14" i="2"/>
  <c r="M14" i="7" s="1"/>
  <c r="M14" i="6" s="1"/>
  <c r="R15" i="2"/>
  <c r="R15" i="7" s="1"/>
  <c r="Z15" i="2"/>
  <c r="Z15" i="7" s="1"/>
  <c r="V20" i="2"/>
  <c r="V20" i="7" s="1"/>
  <c r="Z21" i="2"/>
  <c r="Z21" i="7" s="1"/>
  <c r="O22" i="2"/>
  <c r="O22" i="7" s="1"/>
  <c r="O22" i="6" s="1"/>
  <c r="W22" i="2"/>
  <c r="W22" i="7" s="1"/>
  <c r="L23" i="2"/>
  <c r="L23" i="7" s="1"/>
  <c r="L23" i="6" s="1"/>
  <c r="N25" i="2"/>
  <c r="N25" i="7" s="1"/>
  <c r="N25" i="6" s="1"/>
  <c r="V25" i="2"/>
  <c r="V25" i="7" s="1"/>
  <c r="S26" i="2"/>
  <c r="S26" i="7" s="1"/>
  <c r="W30" i="2"/>
  <c r="W30" i="7" s="1"/>
  <c r="M3" i="7"/>
  <c r="M3" i="6" s="1"/>
  <c r="Q30" i="6"/>
  <c r="Q26" i="6"/>
  <c r="Q22" i="6"/>
  <c r="R27" i="6"/>
  <c r="R23" i="6"/>
  <c r="T12" i="6"/>
  <c r="T8" i="6"/>
  <c r="U30" i="6"/>
  <c r="U26" i="6"/>
  <c r="U22" i="6"/>
  <c r="W27" i="6"/>
  <c r="W23" i="6"/>
  <c r="W11" i="6"/>
  <c r="W6" i="6"/>
  <c r="X28" i="6"/>
  <c r="X24" i="6"/>
  <c r="X20" i="6"/>
  <c r="X16" i="6"/>
  <c r="X12" i="6"/>
  <c r="X4" i="6"/>
  <c r="Y29" i="6"/>
  <c r="Y25" i="6"/>
  <c r="Y21" i="6"/>
  <c r="Y17" i="6"/>
  <c r="Y13" i="6"/>
  <c r="Y5" i="6"/>
  <c r="Z26" i="6"/>
  <c r="Z6" i="6"/>
  <c r="AA24" i="6"/>
  <c r="AA20" i="6"/>
  <c r="AB3" i="7"/>
  <c r="K28" i="1"/>
  <c r="K24" i="1"/>
  <c r="K20" i="1"/>
  <c r="K16" i="1"/>
  <c r="K4" i="1"/>
  <c r="L27" i="1"/>
  <c r="L19" i="1"/>
  <c r="L15" i="1"/>
  <c r="L11" i="1"/>
  <c r="L7" i="1"/>
  <c r="M30" i="1"/>
  <c r="M26" i="1"/>
  <c r="M22" i="1"/>
  <c r="M18" i="1"/>
  <c r="M6" i="1"/>
  <c r="N29" i="1"/>
  <c r="N21" i="1"/>
  <c r="N17" i="1"/>
  <c r="N13" i="1"/>
  <c r="N9" i="1"/>
  <c r="N5" i="1"/>
  <c r="O30" i="1"/>
  <c r="O26" i="1"/>
  <c r="O18" i="1"/>
  <c r="O14" i="1"/>
  <c r="O10" i="1"/>
  <c r="O6" i="1"/>
  <c r="R4" i="2"/>
  <c r="R4" i="7" s="1"/>
  <c r="O5" i="2"/>
  <c r="O5" i="7" s="1"/>
  <c r="O5" i="6" s="1"/>
  <c r="L6" i="2"/>
  <c r="L6" i="7" s="1"/>
  <c r="L6" i="6" s="1"/>
  <c r="V8" i="2"/>
  <c r="V8" i="7" s="1"/>
  <c r="R11" i="2"/>
  <c r="R11" i="7" s="1"/>
  <c r="Z11" i="2"/>
  <c r="Z11" i="7" s="1"/>
  <c r="R16" i="2"/>
  <c r="R16" i="7" s="1"/>
  <c r="Z16" i="2"/>
  <c r="Z16" i="7" s="1"/>
  <c r="O17" i="2"/>
  <c r="O17" i="7" s="1"/>
  <c r="O17" i="6" s="1"/>
  <c r="L18" i="2"/>
  <c r="L18" i="7" s="1"/>
  <c r="L18" i="6" s="1"/>
  <c r="V19" i="2"/>
  <c r="V19" i="7" s="1"/>
  <c r="R24" i="2"/>
  <c r="R24" i="7" s="1"/>
  <c r="Z24" i="2"/>
  <c r="Z24" i="7" s="1"/>
  <c r="O25" i="2"/>
  <c r="O25" i="7" s="1"/>
  <c r="O25" i="6" s="1"/>
  <c r="L26" i="2"/>
  <c r="L26" i="7" s="1"/>
  <c r="L26" i="6" s="1"/>
  <c r="V28" i="2"/>
  <c r="V28" i="7" s="1"/>
  <c r="U1" i="6"/>
  <c r="U43" i="6" s="1"/>
  <c r="U42" i="7"/>
  <c r="Q1" i="6"/>
  <c r="Q43" i="6" s="1"/>
  <c r="Q42" i="7"/>
  <c r="M1" i="6"/>
  <c r="M43" i="6" s="1"/>
  <c r="M42" i="7"/>
  <c r="I1" i="6"/>
  <c r="I43" i="6" s="1"/>
  <c r="I42" i="7"/>
  <c r="E1" i="6"/>
  <c r="E43" i="6" s="1"/>
  <c r="E42" i="7"/>
  <c r="U3" i="7"/>
  <c r="Y42" i="7"/>
  <c r="Q29" i="6"/>
  <c r="Q25" i="6"/>
  <c r="Q21" i="6"/>
  <c r="Q17" i="6"/>
  <c r="Q9" i="6"/>
  <c r="Q5" i="6"/>
  <c r="R26" i="6"/>
  <c r="R22" i="6"/>
  <c r="R18" i="6"/>
  <c r="R10" i="6"/>
  <c r="R6" i="6"/>
  <c r="T19" i="6"/>
  <c r="T15" i="6"/>
  <c r="T11" i="6"/>
  <c r="T7" i="6"/>
  <c r="U9" i="6"/>
  <c r="U5" i="6"/>
  <c r="W15" i="6"/>
  <c r="X19" i="6"/>
  <c r="X15" i="6"/>
  <c r="X11" i="6"/>
  <c r="X7" i="6"/>
  <c r="Y16" i="6"/>
  <c r="Y8" i="6"/>
  <c r="Z10" i="6"/>
  <c r="AA27" i="6"/>
  <c r="AA23" i="6"/>
  <c r="AA19" i="6"/>
  <c r="AA15" i="6"/>
  <c r="AA11" i="6"/>
  <c r="L30" i="1"/>
  <c r="M29" i="1"/>
  <c r="M25" i="1"/>
  <c r="M21" i="1"/>
  <c r="M17" i="1"/>
  <c r="M13" i="1"/>
  <c r="M9" i="1"/>
  <c r="M5" i="1"/>
  <c r="O13" i="1"/>
  <c r="Z7" i="6"/>
  <c r="W13" i="6"/>
  <c r="AB1" i="6"/>
  <c r="AB43" i="6" s="1"/>
  <c r="AB42" i="7"/>
  <c r="X1" i="6"/>
  <c r="X43" i="6" s="1"/>
  <c r="X42" i="7"/>
  <c r="T1" i="6"/>
  <c r="T43" i="6" s="1"/>
  <c r="T42" i="7"/>
  <c r="P1" i="6"/>
  <c r="P43" i="6" s="1"/>
  <c r="P42" i="7"/>
  <c r="L1" i="6"/>
  <c r="L43" i="6" s="1"/>
  <c r="L42" i="7"/>
  <c r="W20" i="6"/>
  <c r="D20" i="6"/>
  <c r="W42" i="7"/>
  <c r="G42" i="7"/>
  <c r="J1" i="6"/>
  <c r="J43" i="6" s="1"/>
  <c r="R42" i="7"/>
  <c r="R1" i="6"/>
  <c r="R43" i="6" s="1"/>
  <c r="N1" i="6"/>
  <c r="N43" i="6" s="1"/>
  <c r="N42" i="7"/>
  <c r="AA42" i="7"/>
  <c r="K42" i="7"/>
  <c r="F1" i="6"/>
  <c r="F43" i="6" s="1"/>
  <c r="J9" i="2"/>
  <c r="J9" i="7" s="1"/>
  <c r="J9" i="6" s="1"/>
  <c r="J10" i="2"/>
  <c r="J10" i="7" s="1"/>
  <c r="J10" i="6" s="1"/>
  <c r="J11" i="2"/>
  <c r="J11" i="7" s="1"/>
  <c r="J11" i="6" s="1"/>
  <c r="J12" i="2"/>
  <c r="J12" i="7" s="1"/>
  <c r="J12" i="6" s="1"/>
  <c r="J13" i="2"/>
  <c r="J13" i="7" s="1"/>
  <c r="J13" i="6" s="1"/>
  <c r="J14" i="2"/>
  <c r="J14" i="7" s="1"/>
  <c r="J14" i="6" s="1"/>
  <c r="J15" i="2"/>
  <c r="J15" i="7" s="1"/>
  <c r="J15" i="6" s="1"/>
  <c r="J16" i="2"/>
  <c r="J16" i="7" s="1"/>
  <c r="J16" i="6" s="1"/>
  <c r="J17" i="2"/>
  <c r="J17" i="7" s="1"/>
  <c r="J17" i="6" s="1"/>
  <c r="J18" i="2"/>
  <c r="J18" i="7" s="1"/>
  <c r="J18" i="6" s="1"/>
  <c r="J19" i="2"/>
  <c r="J19" i="7" s="1"/>
  <c r="J19" i="6" s="1"/>
  <c r="J21" i="2"/>
  <c r="J21" i="7" s="1"/>
  <c r="J21" i="6" s="1"/>
  <c r="J22" i="2"/>
  <c r="J22" i="7" s="1"/>
  <c r="J22" i="6" s="1"/>
  <c r="J23" i="2"/>
  <c r="J23" i="7" s="1"/>
  <c r="J23" i="6" s="1"/>
  <c r="J24" i="2"/>
  <c r="J24" i="7" s="1"/>
  <c r="J24" i="6" s="1"/>
  <c r="J25" i="2"/>
  <c r="J25" i="7" s="1"/>
  <c r="J25" i="6" s="1"/>
  <c r="J26" i="2"/>
  <c r="J26" i="7" s="1"/>
  <c r="J26" i="6" s="1"/>
  <c r="J27" i="2"/>
  <c r="J27" i="7" s="1"/>
  <c r="J27" i="6" s="1"/>
  <c r="J28" i="2"/>
  <c r="J28" i="7" s="1"/>
  <c r="J28" i="6" s="1"/>
  <c r="J29" i="2"/>
  <c r="J29" i="7" s="1"/>
  <c r="J29" i="6" s="1"/>
  <c r="J30" i="2"/>
  <c r="J30" i="7" s="1"/>
  <c r="J30" i="6" s="1"/>
  <c r="J3" i="7"/>
  <c r="J3" i="6" s="1"/>
  <c r="J6" i="2"/>
  <c r="J6" i="7" s="1"/>
  <c r="J6" i="6" s="1"/>
  <c r="J7" i="2"/>
  <c r="J7" i="7" s="1"/>
  <c r="J7" i="6" s="1"/>
  <c r="G36" i="7"/>
  <c r="D30" i="7"/>
  <c r="C30" i="7"/>
  <c r="G31" i="7"/>
  <c r="J5" i="2"/>
  <c r="J5" i="7" s="1"/>
  <c r="J5" i="6" s="1"/>
  <c r="J8" i="2"/>
  <c r="J8" i="7" s="1"/>
  <c r="J8" i="6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F4" i="3"/>
  <c r="G4" i="3"/>
  <c r="G5" i="3"/>
  <c r="G6" i="3"/>
  <c r="D3" i="3"/>
  <c r="D36" i="3" s="1"/>
  <c r="F3" i="3"/>
  <c r="F36" i="3" s="1"/>
  <c r="G3" i="3"/>
  <c r="G36" i="3" s="1"/>
  <c r="C2" i="3"/>
  <c r="D2" i="3"/>
  <c r="F2" i="3"/>
  <c r="G2" i="3"/>
  <c r="A20" i="3"/>
  <c r="A52" i="3" s="1"/>
  <c r="A18" i="3"/>
  <c r="A50" i="3" s="1"/>
  <c r="A16" i="3"/>
  <c r="A48" i="3" s="1"/>
  <c r="A19" i="3"/>
  <c r="A51" i="3" s="1"/>
  <c r="A17" i="3"/>
  <c r="A49" i="3" s="1"/>
  <c r="S3" i="6" l="1"/>
  <c r="F3" i="6"/>
  <c r="F35" i="6" s="1"/>
  <c r="S20" i="6"/>
  <c r="S25" i="6"/>
  <c r="S5" i="6"/>
  <c r="S17" i="6"/>
  <c r="D36" i="7"/>
  <c r="S28" i="6"/>
  <c r="S12" i="6"/>
  <c r="S16" i="6"/>
  <c r="O3" i="3"/>
  <c r="O36" i="3" s="1"/>
  <c r="G32" i="7"/>
  <c r="G45" i="7"/>
  <c r="G53" i="7"/>
  <c r="G61" i="7"/>
  <c r="G69" i="7"/>
  <c r="G60" i="7"/>
  <c r="G46" i="7"/>
  <c r="G54" i="7"/>
  <c r="G62" i="7"/>
  <c r="G70" i="7"/>
  <c r="G44" i="7"/>
  <c r="G47" i="7"/>
  <c r="G55" i="7"/>
  <c r="G63" i="7"/>
  <c r="G43" i="7"/>
  <c r="G48" i="7"/>
  <c r="G56" i="7"/>
  <c r="G64" i="7"/>
  <c r="G51" i="7"/>
  <c r="G68" i="7"/>
  <c r="G49" i="7"/>
  <c r="G57" i="7"/>
  <c r="G65" i="7"/>
  <c r="G59" i="7"/>
  <c r="G52" i="7"/>
  <c r="G50" i="7"/>
  <c r="G58" i="7"/>
  <c r="G66" i="7"/>
  <c r="G67" i="7"/>
  <c r="S13" i="6"/>
  <c r="S24" i="6"/>
  <c r="S26" i="6"/>
  <c r="S4" i="6"/>
  <c r="K31" i="1"/>
  <c r="K32" i="1" s="1"/>
  <c r="S8" i="6"/>
  <c r="AB3" i="6"/>
  <c r="AB13" i="6"/>
  <c r="AB29" i="6"/>
  <c r="AB22" i="6"/>
  <c r="AB17" i="6"/>
  <c r="AB14" i="6"/>
  <c r="AB5" i="6"/>
  <c r="AB21" i="6"/>
  <c r="AB30" i="6"/>
  <c r="AB9" i="6"/>
  <c r="AB25" i="6"/>
  <c r="AB10" i="6"/>
  <c r="C35" i="3"/>
  <c r="C65" i="3" s="1"/>
  <c r="G39" i="3"/>
  <c r="G69" i="3" s="1"/>
  <c r="F37" i="3"/>
  <c r="F67" i="3" s="1"/>
  <c r="G35" i="3"/>
  <c r="G65" i="3" s="1"/>
  <c r="G38" i="3"/>
  <c r="G68" i="3" s="1"/>
  <c r="U38" i="3"/>
  <c r="U68" i="3" s="1"/>
  <c r="F35" i="3"/>
  <c r="F65" i="3" s="1"/>
  <c r="D35" i="3"/>
  <c r="D65" i="3" s="1"/>
  <c r="G37" i="3"/>
  <c r="G67" i="3" s="1"/>
  <c r="Y31" i="1"/>
  <c r="Y32" i="1" s="1"/>
  <c r="Y34" i="1" s="1"/>
  <c r="Y33" i="1"/>
  <c r="X6" i="3"/>
  <c r="X31" i="1"/>
  <c r="X32" i="1" s="1"/>
  <c r="X33" i="1"/>
  <c r="X34" i="1" s="1"/>
  <c r="U31" i="1"/>
  <c r="U32" i="1" s="1"/>
  <c r="U33" i="1"/>
  <c r="N14" i="3"/>
  <c r="M7" i="3"/>
  <c r="M6" i="3"/>
  <c r="M2" i="3"/>
  <c r="S13" i="3"/>
  <c r="K9" i="3"/>
  <c r="H4" i="3"/>
  <c r="P8" i="3"/>
  <c r="G35" i="7"/>
  <c r="G34" i="2"/>
  <c r="E3" i="3"/>
  <c r="E36" i="3" s="1"/>
  <c r="E66" i="3" s="1"/>
  <c r="E4" i="3"/>
  <c r="F5" i="3"/>
  <c r="E2" i="3"/>
  <c r="O5" i="3"/>
  <c r="E31" i="2"/>
  <c r="E32" i="2" s="1"/>
  <c r="D34" i="2"/>
  <c r="C34" i="2"/>
  <c r="E36" i="7"/>
  <c r="M33" i="6"/>
  <c r="F35" i="7"/>
  <c r="F31" i="7"/>
  <c r="F43" i="7" s="1"/>
  <c r="O35" i="7"/>
  <c r="F36" i="7"/>
  <c r="M35" i="6"/>
  <c r="E33" i="7"/>
  <c r="D35" i="7"/>
  <c r="M33" i="7"/>
  <c r="M45" i="7" s="1"/>
  <c r="L33" i="6"/>
  <c r="Z31" i="7"/>
  <c r="I31" i="6"/>
  <c r="I32" i="6" s="1"/>
  <c r="M31" i="7"/>
  <c r="D66" i="3"/>
  <c r="G66" i="3"/>
  <c r="F66" i="3"/>
  <c r="O66" i="3"/>
  <c r="I2" i="3"/>
  <c r="M3" i="3"/>
  <c r="M36" i="3" s="1"/>
  <c r="I7" i="3"/>
  <c r="Q4" i="3"/>
  <c r="L8" i="3"/>
  <c r="N11" i="3"/>
  <c r="O13" i="3"/>
  <c r="M36" i="7"/>
  <c r="M31" i="2"/>
  <c r="M32" i="2" s="1"/>
  <c r="Q31" i="2"/>
  <c r="Q32" i="2" s="1"/>
  <c r="I36" i="6"/>
  <c r="H35" i="6"/>
  <c r="I6" i="3"/>
  <c r="O2" i="3"/>
  <c r="K3" i="3"/>
  <c r="K36" i="3" s="1"/>
  <c r="O7" i="3"/>
  <c r="O6" i="3"/>
  <c r="K5" i="3"/>
  <c r="O4" i="3"/>
  <c r="S9" i="3"/>
  <c r="S12" i="3"/>
  <c r="S17" i="3"/>
  <c r="S36" i="7"/>
  <c r="M31" i="6"/>
  <c r="M32" i="6" s="1"/>
  <c r="C31" i="7"/>
  <c r="M13" i="3"/>
  <c r="M5" i="3"/>
  <c r="N2" i="3"/>
  <c r="S3" i="3"/>
  <c r="S36" i="3" s="1"/>
  <c r="O15" i="3"/>
  <c r="N7" i="3"/>
  <c r="N6" i="3"/>
  <c r="S5" i="3"/>
  <c r="M4" i="3"/>
  <c r="O9" i="3"/>
  <c r="O12" i="3"/>
  <c r="M35" i="7"/>
  <c r="L33" i="7"/>
  <c r="L36" i="6"/>
  <c r="M33" i="2"/>
  <c r="T33" i="1"/>
  <c r="T31" i="1"/>
  <c r="T32" i="1" s="1"/>
  <c r="O31" i="1"/>
  <c r="O32" i="1" s="1"/>
  <c r="K33" i="1"/>
  <c r="F31" i="1"/>
  <c r="F32" i="1" s="1"/>
  <c r="AB19" i="3"/>
  <c r="AC19" i="3" s="1"/>
  <c r="AD19" i="3" s="1"/>
  <c r="AB13" i="3"/>
  <c r="AC13" i="3" s="1"/>
  <c r="AD13" i="3" s="1"/>
  <c r="AB5" i="3"/>
  <c r="AC5" i="3" s="1"/>
  <c r="AD5" i="3" s="1"/>
  <c r="AB33" i="7"/>
  <c r="AB24" i="3"/>
  <c r="AC24" i="3" s="1"/>
  <c r="AD24" i="3" s="1"/>
  <c r="AA3" i="3"/>
  <c r="Z33" i="7"/>
  <c r="Z35" i="7"/>
  <c r="Z11" i="3"/>
  <c r="Z36" i="7"/>
  <c r="X8" i="3"/>
  <c r="X3" i="3"/>
  <c r="X36" i="3" s="1"/>
  <c r="X35" i="7"/>
  <c r="U7" i="3"/>
  <c r="U3" i="3"/>
  <c r="U36" i="3" s="1"/>
  <c r="U35" i="7"/>
  <c r="U33" i="7"/>
  <c r="U36" i="7"/>
  <c r="V36" i="7"/>
  <c r="U31" i="7"/>
  <c r="U32" i="7" s="1"/>
  <c r="U6" i="3"/>
  <c r="U8" i="3"/>
  <c r="U4" i="3"/>
  <c r="U33" i="2"/>
  <c r="U2" i="3"/>
  <c r="U31" i="2"/>
  <c r="U32" i="2" s="1"/>
  <c r="U21" i="3"/>
  <c r="T8" i="3"/>
  <c r="T36" i="7"/>
  <c r="T15" i="3"/>
  <c r="U20" i="3"/>
  <c r="T33" i="2"/>
  <c r="X20" i="3"/>
  <c r="T35" i="7"/>
  <c r="R6" i="3"/>
  <c r="R11" i="3"/>
  <c r="R16" i="3"/>
  <c r="R2" i="3"/>
  <c r="S18" i="3"/>
  <c r="R7" i="3"/>
  <c r="R14" i="3"/>
  <c r="P15" i="3"/>
  <c r="AB16" i="3"/>
  <c r="AC16" i="3" s="1"/>
  <c r="AD16" i="3" s="1"/>
  <c r="B22" i="6"/>
  <c r="B10" i="6"/>
  <c r="C33" i="7"/>
  <c r="C30" i="6"/>
  <c r="Z15" i="6"/>
  <c r="Z21" i="3"/>
  <c r="X9" i="3"/>
  <c r="P33" i="2"/>
  <c r="P31" i="2"/>
  <c r="P32" i="2" s="1"/>
  <c r="Z16" i="3"/>
  <c r="W16" i="3"/>
  <c r="L31" i="2"/>
  <c r="L32" i="2" s="1"/>
  <c r="V4" i="3"/>
  <c r="V11" i="3"/>
  <c r="O33" i="6"/>
  <c r="O35" i="6"/>
  <c r="O31" i="6"/>
  <c r="O32" i="6" s="1"/>
  <c r="Z4" i="3"/>
  <c r="Z2" i="3"/>
  <c r="Z23" i="6"/>
  <c r="X30" i="6"/>
  <c r="W25" i="6"/>
  <c r="V22" i="6"/>
  <c r="T30" i="6"/>
  <c r="Q4" i="6"/>
  <c r="Q2" i="3"/>
  <c r="H2" i="3"/>
  <c r="R3" i="3"/>
  <c r="R36" i="3" s="1"/>
  <c r="N3" i="3"/>
  <c r="N36" i="3" s="1"/>
  <c r="I3" i="3"/>
  <c r="I36" i="3" s="1"/>
  <c r="Q7" i="3"/>
  <c r="H7" i="3"/>
  <c r="Q6" i="3"/>
  <c r="H6" i="3"/>
  <c r="R5" i="3"/>
  <c r="N5" i="3"/>
  <c r="I5" i="3"/>
  <c r="T4" i="3"/>
  <c r="P4" i="3"/>
  <c r="L4" i="3"/>
  <c r="S8" i="3"/>
  <c r="O8" i="3"/>
  <c r="K8" i="3"/>
  <c r="R9" i="3"/>
  <c r="N9" i="3"/>
  <c r="Q10" i="3"/>
  <c r="Q11" i="3"/>
  <c r="M11" i="3"/>
  <c r="R12" i="3"/>
  <c r="N12" i="3"/>
  <c r="R13" i="3"/>
  <c r="N13" i="3"/>
  <c r="Q14" i="3"/>
  <c r="S15" i="3"/>
  <c r="P16" i="3"/>
  <c r="Q16" i="3"/>
  <c r="R17" i="3"/>
  <c r="S19" i="3"/>
  <c r="B29" i="6"/>
  <c r="B25" i="6"/>
  <c r="B21" i="6"/>
  <c r="B17" i="6"/>
  <c r="B13" i="6"/>
  <c r="B9" i="6"/>
  <c r="B5" i="6"/>
  <c r="O31" i="7"/>
  <c r="C35" i="7"/>
  <c r="S35" i="7"/>
  <c r="H36" i="7"/>
  <c r="X36" i="7"/>
  <c r="D31" i="7"/>
  <c r="T31" i="7"/>
  <c r="I36" i="7"/>
  <c r="E31" i="7"/>
  <c r="O36" i="6"/>
  <c r="AB9" i="3"/>
  <c r="AC9" i="3" s="1"/>
  <c r="AD9" i="3" s="1"/>
  <c r="AB2" i="3"/>
  <c r="AC2" i="3" s="1"/>
  <c r="AD2" i="3" s="1"/>
  <c r="Z11" i="6"/>
  <c r="AB15" i="3"/>
  <c r="AC15" i="3" s="1"/>
  <c r="AD15" i="3" s="1"/>
  <c r="AB27" i="3"/>
  <c r="AC27" i="3" s="1"/>
  <c r="AD27" i="3" s="1"/>
  <c r="AB8" i="3"/>
  <c r="AC8" i="3" s="1"/>
  <c r="AD8" i="3" s="1"/>
  <c r="AB28" i="3"/>
  <c r="AC28" i="3" s="1"/>
  <c r="AD28" i="3" s="1"/>
  <c r="AB12" i="3"/>
  <c r="AC12" i="3" s="1"/>
  <c r="AD12" i="3" s="1"/>
  <c r="AB23" i="3"/>
  <c r="AC23" i="3" s="1"/>
  <c r="AD23" i="3" s="1"/>
  <c r="Z17" i="3"/>
  <c r="M36" i="6"/>
  <c r="V25" i="6"/>
  <c r="R15" i="6"/>
  <c r="V7" i="6"/>
  <c r="U13" i="3"/>
  <c r="U16" i="3"/>
  <c r="U19" i="3"/>
  <c r="W7" i="3"/>
  <c r="T3" i="6"/>
  <c r="X24" i="3"/>
  <c r="X2" i="3"/>
  <c r="X31" i="2"/>
  <c r="X32" i="2" s="1"/>
  <c r="X4" i="3"/>
  <c r="X16" i="3"/>
  <c r="X22" i="3"/>
  <c r="R33" i="2"/>
  <c r="N31" i="2"/>
  <c r="N32" i="2" s="1"/>
  <c r="N33" i="2"/>
  <c r="L33" i="2"/>
  <c r="H31" i="6"/>
  <c r="H32" i="6" s="1"/>
  <c r="Z3" i="3"/>
  <c r="Z36" i="3" s="1"/>
  <c r="O33" i="1"/>
  <c r="V16" i="3"/>
  <c r="V31" i="2"/>
  <c r="V32" i="2" s="1"/>
  <c r="Z22" i="3"/>
  <c r="V6" i="3"/>
  <c r="V9" i="3"/>
  <c r="F33" i="1"/>
  <c r="F34" i="1" s="1"/>
  <c r="U9" i="3"/>
  <c r="E20" i="6"/>
  <c r="O31" i="2"/>
  <c r="O32" i="2" s="1"/>
  <c r="R25" i="6"/>
  <c r="Q16" i="6"/>
  <c r="W21" i="3"/>
  <c r="W4" i="3"/>
  <c r="W8" i="3"/>
  <c r="W13" i="3"/>
  <c r="W17" i="3"/>
  <c r="W31" i="2"/>
  <c r="W32" i="2" s="1"/>
  <c r="W5" i="3"/>
  <c r="W9" i="3"/>
  <c r="W14" i="3"/>
  <c r="W18" i="3"/>
  <c r="Z23" i="3"/>
  <c r="W2" i="3"/>
  <c r="W11" i="3"/>
  <c r="W19" i="3"/>
  <c r="W33" i="2"/>
  <c r="W3" i="3"/>
  <c r="W36" i="3" s="1"/>
  <c r="W12" i="3"/>
  <c r="W20" i="3"/>
  <c r="W6" i="3"/>
  <c r="W23" i="3"/>
  <c r="W22" i="3"/>
  <c r="Z31" i="2"/>
  <c r="Z32" i="2" s="1"/>
  <c r="Z15" i="3"/>
  <c r="Z25" i="3"/>
  <c r="Z5" i="3"/>
  <c r="Y15" i="6"/>
  <c r="T10" i="6"/>
  <c r="W4" i="6"/>
  <c r="R29" i="6"/>
  <c r="V17" i="3"/>
  <c r="B26" i="6"/>
  <c r="B14" i="6"/>
  <c r="D33" i="7"/>
  <c r="D30" i="6"/>
  <c r="V19" i="6"/>
  <c r="V12" i="6"/>
  <c r="Z8" i="3"/>
  <c r="E3" i="6"/>
  <c r="V3" i="3"/>
  <c r="V36" i="3" s="1"/>
  <c r="Z9" i="3"/>
  <c r="AA18" i="6"/>
  <c r="X18" i="6"/>
  <c r="V6" i="6"/>
  <c r="T18" i="6"/>
  <c r="P2" i="3"/>
  <c r="L2" i="3"/>
  <c r="Q3" i="3"/>
  <c r="Q36" i="3" s="1"/>
  <c r="H3" i="3"/>
  <c r="H36" i="3" s="1"/>
  <c r="T7" i="3"/>
  <c r="P7" i="3"/>
  <c r="L7" i="3"/>
  <c r="T6" i="3"/>
  <c r="P6" i="3"/>
  <c r="L6" i="3"/>
  <c r="Q5" i="3"/>
  <c r="H5" i="3"/>
  <c r="S4" i="3"/>
  <c r="K4" i="3"/>
  <c r="R8" i="3"/>
  <c r="N8" i="3"/>
  <c r="I8" i="3"/>
  <c r="Q9" i="3"/>
  <c r="M9" i="3"/>
  <c r="T11" i="3"/>
  <c r="P11" i="3"/>
  <c r="L11" i="3"/>
  <c r="Q12" i="3"/>
  <c r="M12" i="3"/>
  <c r="Q13" i="3"/>
  <c r="T14" i="3"/>
  <c r="P14" i="3"/>
  <c r="R15" i="3"/>
  <c r="T16" i="3"/>
  <c r="Q17" i="3"/>
  <c r="R18" i="3"/>
  <c r="T19" i="3"/>
  <c r="B28" i="6"/>
  <c r="B24" i="6"/>
  <c r="B20" i="6"/>
  <c r="B16" i="6"/>
  <c r="B12" i="6"/>
  <c r="B8" i="6"/>
  <c r="S31" i="7"/>
  <c r="L36" i="7"/>
  <c r="AB36" i="7"/>
  <c r="H31" i="7"/>
  <c r="X31" i="7"/>
  <c r="H35" i="7"/>
  <c r="I31" i="7"/>
  <c r="O33" i="7"/>
  <c r="E35" i="7"/>
  <c r="T33" i="7"/>
  <c r="I33" i="7"/>
  <c r="I33" i="6"/>
  <c r="I34" i="6" s="1"/>
  <c r="U3" i="6"/>
  <c r="Z24" i="6"/>
  <c r="R11" i="6"/>
  <c r="R4" i="6"/>
  <c r="AB6" i="3"/>
  <c r="AC6" i="3" s="1"/>
  <c r="AD6" i="3" s="1"/>
  <c r="AB31" i="2"/>
  <c r="AB32" i="2" s="1"/>
  <c r="AB4" i="3"/>
  <c r="AC4" i="3" s="1"/>
  <c r="AD4" i="3" s="1"/>
  <c r="AB33" i="2"/>
  <c r="AB7" i="3"/>
  <c r="AC7" i="3" s="1"/>
  <c r="AD7" i="3" s="1"/>
  <c r="Q33" i="2"/>
  <c r="U17" i="3"/>
  <c r="Z21" i="6"/>
  <c r="U14" i="3"/>
  <c r="U12" i="3"/>
  <c r="U15" i="3"/>
  <c r="M31" i="1"/>
  <c r="M32" i="1" s="1"/>
  <c r="M33" i="1"/>
  <c r="X15" i="3"/>
  <c r="Z20" i="3"/>
  <c r="X14" i="3"/>
  <c r="Z24" i="3"/>
  <c r="X17" i="3"/>
  <c r="X21" i="3"/>
  <c r="X12" i="3"/>
  <c r="X23" i="3"/>
  <c r="N31" i="1"/>
  <c r="N32" i="1" s="1"/>
  <c r="N33" i="1"/>
  <c r="L31" i="6"/>
  <c r="L32" i="6" s="1"/>
  <c r="H33" i="2"/>
  <c r="V33" i="2"/>
  <c r="V7" i="3"/>
  <c r="V22" i="3"/>
  <c r="V20" i="3"/>
  <c r="V19" i="3"/>
  <c r="V2" i="3"/>
  <c r="V5" i="3"/>
  <c r="X26" i="6"/>
  <c r="E16" i="6"/>
  <c r="W15" i="3"/>
  <c r="S31" i="2"/>
  <c r="S32" i="2" s="1"/>
  <c r="Q24" i="6"/>
  <c r="Z33" i="2"/>
  <c r="Z18" i="3"/>
  <c r="Z26" i="3"/>
  <c r="T14" i="6"/>
  <c r="AA6" i="6"/>
  <c r="AA14" i="6"/>
  <c r="AA22" i="6"/>
  <c r="AA30" i="6"/>
  <c r="Z9" i="6"/>
  <c r="Z18" i="6"/>
  <c r="Z29" i="6"/>
  <c r="X14" i="6"/>
  <c r="X22" i="6"/>
  <c r="W14" i="6"/>
  <c r="W29" i="6"/>
  <c r="V10" i="6"/>
  <c r="V18" i="6"/>
  <c r="V26" i="6"/>
  <c r="T6" i="6"/>
  <c r="T26" i="6"/>
  <c r="R5" i="6"/>
  <c r="R17" i="6"/>
  <c r="Q12" i="6"/>
  <c r="Q28" i="6"/>
  <c r="G33" i="1"/>
  <c r="G31" i="1"/>
  <c r="G32" i="1" s="1"/>
  <c r="G3" i="6"/>
  <c r="B30" i="6"/>
  <c r="B18" i="6"/>
  <c r="B6" i="6"/>
  <c r="R16" i="6"/>
  <c r="AB22" i="3"/>
  <c r="AC22" i="3" s="1"/>
  <c r="AD22" i="3" s="1"/>
  <c r="W22" i="6"/>
  <c r="W21" i="6"/>
  <c r="X11" i="3"/>
  <c r="R31" i="2"/>
  <c r="R32" i="2" s="1"/>
  <c r="R34" i="2" s="1"/>
  <c r="C3" i="6"/>
  <c r="V21" i="3"/>
  <c r="V14" i="3"/>
  <c r="S33" i="2"/>
  <c r="H36" i="6"/>
  <c r="Z19" i="3"/>
  <c r="AA10" i="6"/>
  <c r="Z14" i="6"/>
  <c r="X10" i="6"/>
  <c r="W8" i="6"/>
  <c r="V14" i="6"/>
  <c r="V30" i="6"/>
  <c r="R9" i="6"/>
  <c r="Y2" i="3"/>
  <c r="Y6" i="3"/>
  <c r="Y11" i="3"/>
  <c r="Y15" i="3"/>
  <c r="Y19" i="3"/>
  <c r="Y25" i="3"/>
  <c r="Y23" i="3"/>
  <c r="Y22" i="3"/>
  <c r="Y3" i="3"/>
  <c r="Y36" i="3" s="1"/>
  <c r="Y7" i="3"/>
  <c r="Y12" i="3"/>
  <c r="Y16" i="3"/>
  <c r="Y20" i="3"/>
  <c r="Y33" i="2"/>
  <c r="Y24" i="3"/>
  <c r="Y21" i="3"/>
  <c r="Y8" i="3"/>
  <c r="Y17" i="3"/>
  <c r="Y9" i="3"/>
  <c r="Y18" i="3"/>
  <c r="Y31" i="2"/>
  <c r="Y32" i="2" s="1"/>
  <c r="Y4" i="3"/>
  <c r="Y14" i="3"/>
  <c r="Y13" i="3"/>
  <c r="AB25" i="3"/>
  <c r="AC25" i="3" s="1"/>
  <c r="AD25" i="3" s="1"/>
  <c r="Y5" i="3"/>
  <c r="T2" i="3"/>
  <c r="S2" i="3"/>
  <c r="K2" i="3"/>
  <c r="T3" i="3"/>
  <c r="T36" i="3" s="1"/>
  <c r="P3" i="3"/>
  <c r="P36" i="3" s="1"/>
  <c r="L3" i="3"/>
  <c r="L36" i="3" s="1"/>
  <c r="S7" i="3"/>
  <c r="K7" i="3"/>
  <c r="S6" i="3"/>
  <c r="K6" i="3"/>
  <c r="T5" i="3"/>
  <c r="P5" i="3"/>
  <c r="L5" i="3"/>
  <c r="R4" i="3"/>
  <c r="N4" i="3"/>
  <c r="I4" i="3"/>
  <c r="Q8" i="3"/>
  <c r="M8" i="3"/>
  <c r="T9" i="3"/>
  <c r="P9" i="3"/>
  <c r="L9" i="3"/>
  <c r="S11" i="3"/>
  <c r="O11" i="3"/>
  <c r="T12" i="3"/>
  <c r="P12" i="3"/>
  <c r="T13" i="3"/>
  <c r="P13" i="3"/>
  <c r="S14" i="3"/>
  <c r="O14" i="3"/>
  <c r="Q15" i="3"/>
  <c r="S16" i="3"/>
  <c r="T17" i="3"/>
  <c r="T18" i="3"/>
  <c r="T20" i="3"/>
  <c r="B27" i="6"/>
  <c r="B23" i="6"/>
  <c r="B19" i="6"/>
  <c r="B15" i="6"/>
  <c r="B11" i="6"/>
  <c r="B7" i="6"/>
  <c r="V35" i="7"/>
  <c r="L31" i="7"/>
  <c r="AB31" i="7"/>
  <c r="V33" i="7"/>
  <c r="L35" i="7"/>
  <c r="AB35" i="7"/>
  <c r="S33" i="7"/>
  <c r="I35" i="7"/>
  <c r="O36" i="7"/>
  <c r="H33" i="7"/>
  <c r="X33" i="7"/>
  <c r="V31" i="7"/>
  <c r="L35" i="6"/>
  <c r="I35" i="6"/>
  <c r="H33" i="6"/>
  <c r="I31" i="2"/>
  <c r="I32" i="2" s="1"/>
  <c r="I33" i="2"/>
  <c r="U18" i="3"/>
  <c r="V28" i="6"/>
  <c r="R24" i="6"/>
  <c r="Z16" i="6"/>
  <c r="V8" i="6"/>
  <c r="AB14" i="3"/>
  <c r="AC14" i="3" s="1"/>
  <c r="AD14" i="3" s="1"/>
  <c r="AB17" i="3"/>
  <c r="AC17" i="3" s="1"/>
  <c r="AD17" i="3" s="1"/>
  <c r="AB21" i="3"/>
  <c r="AC21" i="3" s="1"/>
  <c r="AD21" i="3" s="1"/>
  <c r="AB20" i="3"/>
  <c r="AC20" i="3" s="1"/>
  <c r="AD20" i="3" s="1"/>
  <c r="AB3" i="3"/>
  <c r="AC3" i="3" s="1"/>
  <c r="AD3" i="3" s="1"/>
  <c r="AB26" i="3"/>
  <c r="AC26" i="3" s="1"/>
  <c r="AD26" i="3" s="1"/>
  <c r="W30" i="6"/>
  <c r="V20" i="6"/>
  <c r="AA8" i="6"/>
  <c r="K31" i="2"/>
  <c r="K32" i="2" s="1"/>
  <c r="K33" i="2"/>
  <c r="AB11" i="3"/>
  <c r="AC11" i="3" s="1"/>
  <c r="AD11" i="3" s="1"/>
  <c r="U11" i="3"/>
  <c r="T22" i="6"/>
  <c r="X6" i="6"/>
  <c r="T31" i="2"/>
  <c r="T32" i="2" s="1"/>
  <c r="T34" i="2" s="1"/>
  <c r="AB18" i="3"/>
  <c r="AC18" i="3" s="1"/>
  <c r="AD18" i="3" s="1"/>
  <c r="X5" i="3"/>
  <c r="X19" i="3"/>
  <c r="X18" i="3"/>
  <c r="X13" i="3"/>
  <c r="X33" i="2"/>
  <c r="X7" i="3"/>
  <c r="X3" i="6"/>
  <c r="Z12" i="3"/>
  <c r="H31" i="2"/>
  <c r="H32" i="2" s="1"/>
  <c r="B31" i="1"/>
  <c r="B32" i="1" s="1"/>
  <c r="B33" i="1"/>
  <c r="D3" i="6"/>
  <c r="V8" i="3"/>
  <c r="V13" i="3"/>
  <c r="V12" i="3"/>
  <c r="V15" i="3"/>
  <c r="V18" i="3"/>
  <c r="V3" i="6"/>
  <c r="O33" i="2"/>
  <c r="L31" i="1"/>
  <c r="L32" i="1" s="1"/>
  <c r="L33" i="1"/>
  <c r="F34" i="2"/>
  <c r="R13" i="6"/>
  <c r="Q8" i="6"/>
  <c r="AA26" i="3"/>
  <c r="AA27" i="3"/>
  <c r="AA24" i="3"/>
  <c r="AA21" i="3"/>
  <c r="AA4" i="3"/>
  <c r="AA8" i="3"/>
  <c r="AA13" i="3"/>
  <c r="AA17" i="3"/>
  <c r="AA31" i="2"/>
  <c r="AA32" i="2" s="1"/>
  <c r="AA5" i="3"/>
  <c r="AA9" i="3"/>
  <c r="AA14" i="3"/>
  <c r="AA18" i="3"/>
  <c r="AA6" i="3"/>
  <c r="AA15" i="3"/>
  <c r="AA23" i="3"/>
  <c r="AA22" i="3"/>
  <c r="AA7" i="3"/>
  <c r="AA16" i="3"/>
  <c r="AA2" i="3"/>
  <c r="AA19" i="3"/>
  <c r="AA33" i="2"/>
  <c r="AA12" i="3"/>
  <c r="AA25" i="3"/>
  <c r="AA11" i="3"/>
  <c r="AA20" i="3"/>
  <c r="Z13" i="3"/>
  <c r="Z3" i="6"/>
  <c r="Z6" i="3"/>
  <c r="Z14" i="3"/>
  <c r="AA26" i="6"/>
  <c r="Z4" i="6"/>
  <c r="R21" i="6"/>
  <c r="Q20" i="6"/>
  <c r="Z7" i="3"/>
  <c r="E33" i="2"/>
  <c r="E34" i="2" s="1"/>
  <c r="J3" i="3"/>
  <c r="J36" i="3" s="1"/>
  <c r="P10" i="3"/>
  <c r="J4" i="3"/>
  <c r="J8" i="3"/>
  <c r="J9" i="3"/>
  <c r="M10" i="3"/>
  <c r="J7" i="3"/>
  <c r="J31" i="6"/>
  <c r="J32" i="6" s="1"/>
  <c r="J2" i="3"/>
  <c r="J5" i="3"/>
  <c r="T10" i="3"/>
  <c r="L10" i="3"/>
  <c r="S10" i="3"/>
  <c r="O10" i="3"/>
  <c r="K10" i="3"/>
  <c r="J35" i="7"/>
  <c r="J36" i="7"/>
  <c r="J31" i="7"/>
  <c r="J35" i="6"/>
  <c r="X10" i="3"/>
  <c r="AB10" i="3"/>
  <c r="AC10" i="3" s="1"/>
  <c r="AD10" i="3" s="1"/>
  <c r="W10" i="3"/>
  <c r="J6" i="3"/>
  <c r="R10" i="3"/>
  <c r="N10" i="3"/>
  <c r="Y10" i="3"/>
  <c r="J33" i="6"/>
  <c r="AA10" i="3"/>
  <c r="J33" i="7"/>
  <c r="J36" i="6"/>
  <c r="V10" i="3"/>
  <c r="Z10" i="3"/>
  <c r="U10" i="3"/>
  <c r="C36" i="7"/>
  <c r="G34" i="7"/>
  <c r="J31" i="2"/>
  <c r="J32" i="2" s="1"/>
  <c r="J33" i="2"/>
  <c r="Q30" i="8"/>
  <c r="Q3" i="7" s="1"/>
  <c r="Q31" i="7" s="1"/>
  <c r="Q32" i="7" s="1"/>
  <c r="M46" i="7" l="1"/>
  <c r="S65" i="7"/>
  <c r="F36" i="6"/>
  <c r="F48" i="6" s="1"/>
  <c r="Q3" i="6"/>
  <c r="Q36" i="7"/>
  <c r="Q35" i="7"/>
  <c r="Q33" i="7"/>
  <c r="Q44" i="7" s="1"/>
  <c r="E43" i="7"/>
  <c r="T43" i="7"/>
  <c r="J34" i="6"/>
  <c r="S60" i="7"/>
  <c r="S36" i="6"/>
  <c r="S49" i="6" s="1"/>
  <c r="C43" i="7"/>
  <c r="D43" i="7"/>
  <c r="S33" i="6"/>
  <c r="M32" i="7"/>
  <c r="M34" i="7" s="1"/>
  <c r="M43" i="7"/>
  <c r="M56" i="7"/>
  <c r="S35" i="6"/>
  <c r="P34" i="2"/>
  <c r="S44" i="7"/>
  <c r="F50" i="6"/>
  <c r="S45" i="7"/>
  <c r="M55" i="7"/>
  <c r="S31" i="6"/>
  <c r="S32" i="6" s="1"/>
  <c r="Z47" i="7"/>
  <c r="Z55" i="7"/>
  <c r="Z63" i="7"/>
  <c r="Z43" i="7"/>
  <c r="Z46" i="7"/>
  <c r="Z48" i="7"/>
  <c r="Z56" i="7"/>
  <c r="Z64" i="7"/>
  <c r="Z70" i="7"/>
  <c r="Z49" i="7"/>
  <c r="Z57" i="7"/>
  <c r="Z65" i="7"/>
  <c r="Z50" i="7"/>
  <c r="Z58" i="7"/>
  <c r="Z66" i="7"/>
  <c r="Z45" i="7"/>
  <c r="Z61" i="7"/>
  <c r="Z54" i="7"/>
  <c r="Z51" i="7"/>
  <c r="Z59" i="7"/>
  <c r="Z67" i="7"/>
  <c r="Z69" i="7"/>
  <c r="Z62" i="7"/>
  <c r="Z44" i="7"/>
  <c r="Z52" i="7"/>
  <c r="Z60" i="7"/>
  <c r="Z68" i="7"/>
  <c r="Z53" i="7"/>
  <c r="F60" i="6"/>
  <c r="S52" i="7"/>
  <c r="S58" i="7"/>
  <c r="S54" i="7"/>
  <c r="S63" i="7"/>
  <c r="S49" i="7"/>
  <c r="S47" i="7"/>
  <c r="S70" i="7"/>
  <c r="S51" i="7"/>
  <c r="S59" i="7"/>
  <c r="S46" i="7"/>
  <c r="S50" i="7"/>
  <c r="S67" i="7"/>
  <c r="S55" i="7"/>
  <c r="S62" i="7"/>
  <c r="S61" i="7"/>
  <c r="S69" i="7"/>
  <c r="M34" i="2"/>
  <c r="M34" i="6"/>
  <c r="F54" i="6"/>
  <c r="S66" i="7"/>
  <c r="F68" i="6"/>
  <c r="F66" i="6"/>
  <c r="AB33" i="6"/>
  <c r="F71" i="6"/>
  <c r="F63" i="6"/>
  <c r="S68" i="7"/>
  <c r="F57" i="6"/>
  <c r="L34" i="1"/>
  <c r="X34" i="2"/>
  <c r="M58" i="7"/>
  <c r="F32" i="7"/>
  <c r="F34" i="7" s="1"/>
  <c r="F47" i="7"/>
  <c r="F55" i="7"/>
  <c r="F57" i="7"/>
  <c r="F53" i="7"/>
  <c r="F70" i="7"/>
  <c r="F68" i="7"/>
  <c r="F54" i="7"/>
  <c r="F62" i="7"/>
  <c r="F44" i="7"/>
  <c r="F69" i="7"/>
  <c r="F50" i="7"/>
  <c r="F63" i="7"/>
  <c r="F65" i="7"/>
  <c r="F52" i="7"/>
  <c r="F61" i="7"/>
  <c r="F66" i="7"/>
  <c r="F56" i="7"/>
  <c r="F45" i="7"/>
  <c r="F64" i="7"/>
  <c r="F49" i="7"/>
  <c r="F59" i="7"/>
  <c r="F67" i="7"/>
  <c r="F58" i="7"/>
  <c r="F51" i="7"/>
  <c r="F60" i="7"/>
  <c r="F46" i="7"/>
  <c r="F48" i="7"/>
  <c r="F69" i="6"/>
  <c r="S64" i="7"/>
  <c r="F52" i="6"/>
  <c r="F45" i="6"/>
  <c r="F53" i="6"/>
  <c r="F33" i="6"/>
  <c r="F44" i="6"/>
  <c r="F31" i="6"/>
  <c r="F32" i="6" s="1"/>
  <c r="M49" i="7"/>
  <c r="S48" i="7"/>
  <c r="F70" i="6"/>
  <c r="F61" i="6"/>
  <c r="S43" i="7"/>
  <c r="K34" i="1"/>
  <c r="F46" i="6"/>
  <c r="S53" i="7"/>
  <c r="S56" i="7"/>
  <c r="F51" i="6"/>
  <c r="S57" i="7"/>
  <c r="AB43" i="7"/>
  <c r="AB50" i="7"/>
  <c r="AB49" i="7"/>
  <c r="AB61" i="7"/>
  <c r="AB54" i="7"/>
  <c r="AB62" i="7"/>
  <c r="AB53" i="7"/>
  <c r="AB31" i="6"/>
  <c r="AB32" i="6" s="1"/>
  <c r="AB35" i="6"/>
  <c r="AB36" i="6"/>
  <c r="AB65" i="7"/>
  <c r="AB70" i="7"/>
  <c r="AB45" i="7"/>
  <c r="AB57" i="7"/>
  <c r="AB69" i="7"/>
  <c r="AB64" i="7"/>
  <c r="AB68" i="7"/>
  <c r="AB48" i="7"/>
  <c r="AB60" i="7"/>
  <c r="AB47" i="7"/>
  <c r="AB44" i="7"/>
  <c r="AB66" i="7"/>
  <c r="AB52" i="7"/>
  <c r="AB51" i="7"/>
  <c r="AB63" i="7"/>
  <c r="AB67" i="7"/>
  <c r="AB55" i="7"/>
  <c r="AB58" i="7"/>
  <c r="AB56" i="7"/>
  <c r="AB59" i="7"/>
  <c r="AB46" i="7"/>
  <c r="U34" i="1"/>
  <c r="U43" i="7"/>
  <c r="R43" i="3"/>
  <c r="R73" i="3" s="1"/>
  <c r="J41" i="3"/>
  <c r="J71" i="3" s="1"/>
  <c r="AA56" i="3"/>
  <c r="AA86" i="3" s="1"/>
  <c r="AA54" i="3"/>
  <c r="AA84" i="3" s="1"/>
  <c r="X46" i="3"/>
  <c r="X76" i="3" s="1"/>
  <c r="AB59" i="3"/>
  <c r="AB89" i="3" s="1"/>
  <c r="S47" i="3"/>
  <c r="S77" i="3" s="1"/>
  <c r="I37" i="3"/>
  <c r="I67" i="3" s="1"/>
  <c r="Y50" i="3"/>
  <c r="Y80" i="3" s="1"/>
  <c r="Y39" i="3"/>
  <c r="Y69" i="3" s="1"/>
  <c r="U47" i="3"/>
  <c r="U77" i="3" s="1"/>
  <c r="L44" i="3"/>
  <c r="L74" i="3" s="1"/>
  <c r="L39" i="3"/>
  <c r="L69" i="3" s="1"/>
  <c r="V50" i="3"/>
  <c r="V80" i="3" s="1"/>
  <c r="W51" i="3"/>
  <c r="W81" i="3" s="1"/>
  <c r="X49" i="3"/>
  <c r="X79" i="3" s="1"/>
  <c r="AB45" i="3"/>
  <c r="AB75" i="3" s="1"/>
  <c r="N46" i="3"/>
  <c r="N76" i="3" s="1"/>
  <c r="L37" i="3"/>
  <c r="L67" i="3" s="1"/>
  <c r="X53" i="3"/>
  <c r="X83" i="3" s="1"/>
  <c r="Z44" i="3"/>
  <c r="Z74" i="3" s="1"/>
  <c r="N39" i="3"/>
  <c r="N69" i="3" s="1"/>
  <c r="O39" i="3"/>
  <c r="O69" i="3" s="1"/>
  <c r="V43" i="3"/>
  <c r="V73" i="3" s="1"/>
  <c r="T43" i="3"/>
  <c r="T73" i="3" s="1"/>
  <c r="Z40" i="3"/>
  <c r="Z70" i="3" s="1"/>
  <c r="AA49" i="3"/>
  <c r="AA79" i="3" s="1"/>
  <c r="AA48" i="3"/>
  <c r="AA78" i="3" s="1"/>
  <c r="AA42" i="3"/>
  <c r="AA72" i="3" s="1"/>
  <c r="AA46" i="3"/>
  <c r="AA76" i="3" s="1"/>
  <c r="AA57" i="3"/>
  <c r="AA87" i="3" s="1"/>
  <c r="V45" i="3"/>
  <c r="V75" i="3" s="1"/>
  <c r="X51" i="3"/>
  <c r="X81" i="3" s="1"/>
  <c r="AB44" i="3"/>
  <c r="AB74" i="3" s="1"/>
  <c r="AB36" i="3"/>
  <c r="AB66" i="3" s="1"/>
  <c r="AB47" i="3"/>
  <c r="AB77" i="3" s="1"/>
  <c r="S49" i="3"/>
  <c r="S79" i="3" s="1"/>
  <c r="P46" i="3"/>
  <c r="P76" i="3" s="1"/>
  <c r="O44" i="3"/>
  <c r="O74" i="3" s="1"/>
  <c r="T42" i="3"/>
  <c r="T72" i="3" s="1"/>
  <c r="N37" i="3"/>
  <c r="N67" i="3" s="1"/>
  <c r="T38" i="3"/>
  <c r="T68" i="3" s="1"/>
  <c r="S40" i="3"/>
  <c r="S70" i="3" s="1"/>
  <c r="K35" i="3"/>
  <c r="K65" i="3" s="1"/>
  <c r="AB58" i="3"/>
  <c r="AB88" i="3" s="1"/>
  <c r="Y41" i="3"/>
  <c r="Y71" i="3" s="1"/>
  <c r="Y53" i="3"/>
  <c r="Y83" i="3" s="1"/>
  <c r="Y52" i="3"/>
  <c r="Y82" i="3" s="1"/>
  <c r="Y35" i="3"/>
  <c r="Y65" i="3" s="1"/>
  <c r="Z52" i="3"/>
  <c r="Z82" i="3" s="1"/>
  <c r="V54" i="3"/>
  <c r="V84" i="3" s="1"/>
  <c r="Z51" i="3"/>
  <c r="Z81" i="3" s="1"/>
  <c r="W48" i="3"/>
  <c r="W78" i="3" s="1"/>
  <c r="V35" i="3"/>
  <c r="V65" i="3" s="1"/>
  <c r="V40" i="3"/>
  <c r="V70" i="3" s="1"/>
  <c r="X45" i="3"/>
  <c r="X75" i="3" s="1"/>
  <c r="X47" i="3"/>
  <c r="X77" i="3" s="1"/>
  <c r="AB40" i="3"/>
  <c r="AB70" i="3" s="1"/>
  <c r="AB39" i="3"/>
  <c r="AB69" i="3" s="1"/>
  <c r="T49" i="3"/>
  <c r="T79" i="3" s="1"/>
  <c r="Q46" i="3"/>
  <c r="Q76" i="3" s="1"/>
  <c r="P44" i="3"/>
  <c r="P74" i="3" s="1"/>
  <c r="I41" i="3"/>
  <c r="I71" i="3" s="1"/>
  <c r="S37" i="3"/>
  <c r="S67" i="3" s="1"/>
  <c r="P39" i="3"/>
  <c r="P69" i="3" s="1"/>
  <c r="T40" i="3"/>
  <c r="T70" i="3" s="1"/>
  <c r="P35" i="3"/>
  <c r="P65" i="3" s="1"/>
  <c r="Z41" i="3"/>
  <c r="Z71" i="3" s="1"/>
  <c r="Z38" i="3"/>
  <c r="Z68" i="3" s="1"/>
  <c r="W55" i="3"/>
  <c r="W85" i="3" s="1"/>
  <c r="W45" i="3"/>
  <c r="W75" i="3" s="1"/>
  <c r="W44" i="3"/>
  <c r="W74" i="3" s="1"/>
  <c r="W47" i="3"/>
  <c r="W77" i="3" s="1"/>
  <c r="W50" i="3"/>
  <c r="W80" i="3" s="1"/>
  <c r="W54" i="3"/>
  <c r="W84" i="3" s="1"/>
  <c r="U42" i="3"/>
  <c r="U72" i="3" s="1"/>
  <c r="Z55" i="3"/>
  <c r="Z85" i="3" s="1"/>
  <c r="X37" i="3"/>
  <c r="X67" i="3" s="1"/>
  <c r="U46" i="3"/>
  <c r="U76" i="3" s="1"/>
  <c r="R46" i="3"/>
  <c r="R76" i="3" s="1"/>
  <c r="Q44" i="3"/>
  <c r="Q74" i="3" s="1"/>
  <c r="K41" i="3"/>
  <c r="K71" i="3" s="1"/>
  <c r="P37" i="3"/>
  <c r="P67" i="3" s="1"/>
  <c r="R38" i="3"/>
  <c r="R68" i="3" s="1"/>
  <c r="Q40" i="3"/>
  <c r="Q70" i="3" s="1"/>
  <c r="H35" i="3"/>
  <c r="H65" i="3" s="1"/>
  <c r="Z35" i="3"/>
  <c r="Z65" i="3" s="1"/>
  <c r="W49" i="3"/>
  <c r="W79" i="3" s="1"/>
  <c r="X42" i="3"/>
  <c r="X72" i="3" s="1"/>
  <c r="P48" i="3"/>
  <c r="P78" i="3" s="1"/>
  <c r="R35" i="3"/>
  <c r="R65" i="3" s="1"/>
  <c r="R39" i="3"/>
  <c r="R69" i="3" s="1"/>
  <c r="T41" i="3"/>
  <c r="T71" i="3" s="1"/>
  <c r="AB57" i="3"/>
  <c r="AB87" i="3" s="1"/>
  <c r="AB52" i="3"/>
  <c r="AB82" i="3" s="1"/>
  <c r="O42" i="3"/>
  <c r="O72" i="3" s="1"/>
  <c r="N40" i="3"/>
  <c r="N70" i="3" s="1"/>
  <c r="M38" i="3"/>
  <c r="M68" i="3" s="1"/>
  <c r="S42" i="3"/>
  <c r="S72" i="3" s="1"/>
  <c r="O40" i="3"/>
  <c r="O70" i="3" s="1"/>
  <c r="L41" i="3"/>
  <c r="L71" i="3" s="1"/>
  <c r="I35" i="3"/>
  <c r="I65" i="3" s="1"/>
  <c r="E35" i="3"/>
  <c r="E65" i="3" s="1"/>
  <c r="K42" i="3"/>
  <c r="K72" i="3" s="1"/>
  <c r="M40" i="3"/>
  <c r="M70" i="3" s="1"/>
  <c r="AA43" i="3"/>
  <c r="AA73" i="3" s="1"/>
  <c r="L43" i="3"/>
  <c r="L73" i="3" s="1"/>
  <c r="AA58" i="3"/>
  <c r="AA88" i="3" s="1"/>
  <c r="AA47" i="3"/>
  <c r="AA77" i="3" s="1"/>
  <c r="V48" i="3"/>
  <c r="V78" i="3" s="1"/>
  <c r="AB51" i="3"/>
  <c r="AB81" i="3" s="1"/>
  <c r="AB50" i="3"/>
  <c r="AB80" i="3" s="1"/>
  <c r="T45" i="3"/>
  <c r="T75" i="3" s="1"/>
  <c r="P38" i="3"/>
  <c r="P68" i="3" s="1"/>
  <c r="Y37" i="3"/>
  <c r="Y67" i="3" s="1"/>
  <c r="X44" i="3"/>
  <c r="X74" i="3" s="1"/>
  <c r="X56" i="3"/>
  <c r="X86" i="3" s="1"/>
  <c r="Q42" i="3"/>
  <c r="Q72" i="3" s="1"/>
  <c r="P40" i="3"/>
  <c r="P70" i="3" s="1"/>
  <c r="W53" i="3"/>
  <c r="W83" i="3" s="1"/>
  <c r="V39" i="3"/>
  <c r="V69" i="3" s="1"/>
  <c r="AB48" i="3"/>
  <c r="AB78" i="3" s="1"/>
  <c r="M44" i="3"/>
  <c r="M74" i="3" s="1"/>
  <c r="N38" i="3"/>
  <c r="N68" i="3" s="1"/>
  <c r="AB49" i="3"/>
  <c r="AB79" i="3" s="1"/>
  <c r="U35" i="3"/>
  <c r="U65" i="3" s="1"/>
  <c r="AB46" i="3"/>
  <c r="AB76" i="3" s="1"/>
  <c r="N35" i="3"/>
  <c r="N65" i="3" s="1"/>
  <c r="I39" i="3"/>
  <c r="I69" i="3" s="1"/>
  <c r="M39" i="3"/>
  <c r="M69" i="3" s="1"/>
  <c r="J39" i="3"/>
  <c r="J69" i="3" s="1"/>
  <c r="J40" i="3"/>
  <c r="J70" i="3" s="1"/>
  <c r="AA45" i="3"/>
  <c r="AA75" i="3" s="1"/>
  <c r="Y43" i="3"/>
  <c r="Y73" i="3" s="1"/>
  <c r="W43" i="3"/>
  <c r="W73" i="3" s="1"/>
  <c r="O43" i="3"/>
  <c r="O73" i="3" s="1"/>
  <c r="J38" i="3"/>
  <c r="J68" i="3" s="1"/>
  <c r="M43" i="3"/>
  <c r="M73" i="3" s="1"/>
  <c r="P43" i="3"/>
  <c r="P73" i="3" s="1"/>
  <c r="Z47" i="3"/>
  <c r="Z77" i="3" s="1"/>
  <c r="AA53" i="3"/>
  <c r="AA83" i="3" s="1"/>
  <c r="AA40" i="3"/>
  <c r="AA70" i="3" s="1"/>
  <c r="AA39" i="3"/>
  <c r="AA69" i="3" s="1"/>
  <c r="AA38" i="3"/>
  <c r="AA68" i="3" s="1"/>
  <c r="AA41" i="3"/>
  <c r="AA71" i="3" s="1"/>
  <c r="V46" i="3"/>
  <c r="V76" i="3" s="1"/>
  <c r="X40" i="3"/>
  <c r="X70" i="3" s="1"/>
  <c r="X52" i="3"/>
  <c r="X82" i="3" s="1"/>
  <c r="AB53" i="3"/>
  <c r="AB83" i="3" s="1"/>
  <c r="U51" i="3"/>
  <c r="U81" i="3" s="1"/>
  <c r="Q48" i="3"/>
  <c r="Q78" i="3" s="1"/>
  <c r="T46" i="3"/>
  <c r="T76" i="3" s="1"/>
  <c r="S44" i="3"/>
  <c r="S74" i="3" s="1"/>
  <c r="M41" i="3"/>
  <c r="M71" i="3" s="1"/>
  <c r="R37" i="3"/>
  <c r="R67" i="3" s="1"/>
  <c r="K39" i="3"/>
  <c r="K69" i="3" s="1"/>
  <c r="S35" i="3"/>
  <c r="S65" i="3" s="1"/>
  <c r="Y46" i="3"/>
  <c r="Y76" i="3" s="1"/>
  <c r="Y51" i="3"/>
  <c r="Y81" i="3" s="1"/>
  <c r="Y54" i="3"/>
  <c r="Y84" i="3" s="1"/>
  <c r="Y49" i="3"/>
  <c r="Y79" i="3" s="1"/>
  <c r="Y55" i="3"/>
  <c r="Y85" i="3" s="1"/>
  <c r="Y48" i="3"/>
  <c r="Y78" i="3" s="1"/>
  <c r="V52" i="3"/>
  <c r="V82" i="3" s="1"/>
  <c r="X54" i="3"/>
  <c r="X84" i="3" s="1"/>
  <c r="Z53" i="3"/>
  <c r="Z83" i="3" s="1"/>
  <c r="U48" i="3"/>
  <c r="U78" i="3" s="1"/>
  <c r="U50" i="3"/>
  <c r="U80" i="3" s="1"/>
  <c r="T52" i="3"/>
  <c r="T82" i="3" s="1"/>
  <c r="R48" i="3"/>
  <c r="R78" i="3" s="1"/>
  <c r="M45" i="3"/>
  <c r="M75" i="3" s="1"/>
  <c r="T74" i="3"/>
  <c r="T44" i="3"/>
  <c r="N41" i="3"/>
  <c r="N71" i="3" s="1"/>
  <c r="H38" i="3"/>
  <c r="H68" i="3" s="1"/>
  <c r="T39" i="3"/>
  <c r="T69" i="3" s="1"/>
  <c r="Z42" i="3"/>
  <c r="Z72" i="3" s="1"/>
  <c r="Z58" i="3"/>
  <c r="Z88" i="3" s="1"/>
  <c r="W35" i="3"/>
  <c r="W65" i="3" s="1"/>
  <c r="W42" i="3"/>
  <c r="W72" i="3" s="1"/>
  <c r="W46" i="3"/>
  <c r="W76" i="3" s="1"/>
  <c r="W40" i="3"/>
  <c r="W70" i="3" s="1"/>
  <c r="Z50" i="3"/>
  <c r="Z80" i="3" s="1"/>
  <c r="AB41" i="3"/>
  <c r="AB71" i="3" s="1"/>
  <c r="AB35" i="3"/>
  <c r="AB65" i="3" s="1"/>
  <c r="S48" i="3"/>
  <c r="S78" i="3" s="1"/>
  <c r="N45" i="3"/>
  <c r="N75" i="3" s="1"/>
  <c r="Q43" i="3"/>
  <c r="Q73" i="3" s="1"/>
  <c r="O71" i="3"/>
  <c r="O41" i="3"/>
  <c r="T37" i="3"/>
  <c r="T67" i="3" s="1"/>
  <c r="H39" i="3"/>
  <c r="H69" i="3" s="1"/>
  <c r="Q35" i="3"/>
  <c r="Q65" i="3" s="1"/>
  <c r="Z37" i="3"/>
  <c r="Z67" i="3" s="1"/>
  <c r="V44" i="3"/>
  <c r="V74" i="3" s="1"/>
  <c r="Z49" i="3"/>
  <c r="Z79" i="3" s="1"/>
  <c r="Z54" i="3"/>
  <c r="Z84" i="3" s="1"/>
  <c r="R47" i="3"/>
  <c r="R77" i="3" s="1"/>
  <c r="R49" i="3"/>
  <c r="R79" i="3" s="1"/>
  <c r="U53" i="3"/>
  <c r="U83" i="3" s="1"/>
  <c r="U37" i="3"/>
  <c r="U67" i="3" s="1"/>
  <c r="X41" i="3"/>
  <c r="X71" i="3" s="1"/>
  <c r="M37" i="3"/>
  <c r="M67" i="3" s="1"/>
  <c r="O37" i="3"/>
  <c r="O67" i="3" s="1"/>
  <c r="Q37" i="3"/>
  <c r="Q67" i="3" s="1"/>
  <c r="F68" i="3"/>
  <c r="F38" i="3"/>
  <c r="S46" i="3"/>
  <c r="S76" i="3" s="1"/>
  <c r="Z43" i="3"/>
  <c r="Z73" i="3" s="1"/>
  <c r="X43" i="3"/>
  <c r="X73" i="3" s="1"/>
  <c r="AA35" i="3"/>
  <c r="AA65" i="3" s="1"/>
  <c r="AA50" i="3"/>
  <c r="AA80" i="3" s="1"/>
  <c r="Z45" i="3"/>
  <c r="Z75" i="3" s="1"/>
  <c r="U44" i="3"/>
  <c r="U74" i="3" s="1"/>
  <c r="T50" i="3"/>
  <c r="T80" i="3" s="1"/>
  <c r="P42" i="3"/>
  <c r="P72" i="3" s="1"/>
  <c r="K40" i="3"/>
  <c r="K70" i="3" s="1"/>
  <c r="Y38" i="3"/>
  <c r="Y68" i="3" s="1"/>
  <c r="Y40" i="3"/>
  <c r="Y70" i="3" s="1"/>
  <c r="V47" i="3"/>
  <c r="V77" i="3" s="1"/>
  <c r="V38" i="3"/>
  <c r="V68" i="3" s="1"/>
  <c r="Z57" i="3"/>
  <c r="Z87" i="3" s="1"/>
  <c r="T77" i="3"/>
  <c r="T47" i="3"/>
  <c r="K37" i="3"/>
  <c r="K67" i="3" s="1"/>
  <c r="L35" i="3"/>
  <c r="L65" i="3" s="1"/>
  <c r="W52" i="3"/>
  <c r="W82" i="3" s="1"/>
  <c r="W37" i="3"/>
  <c r="W67" i="3" s="1"/>
  <c r="U49" i="3"/>
  <c r="U79" i="3" s="1"/>
  <c r="Q49" i="3"/>
  <c r="Q79" i="3" s="1"/>
  <c r="R42" i="3"/>
  <c r="R72" i="3" s="1"/>
  <c r="H40" i="3"/>
  <c r="H70" i="3" s="1"/>
  <c r="S51" i="3"/>
  <c r="S81" i="3" s="1"/>
  <c r="U39" i="3"/>
  <c r="U69" i="3" s="1"/>
  <c r="O45" i="3"/>
  <c r="O75" i="3" s="1"/>
  <c r="S45" i="3"/>
  <c r="S75" i="3" s="1"/>
  <c r="N44" i="3"/>
  <c r="N74" i="3" s="1"/>
  <c r="O38" i="3"/>
  <c r="O68" i="3" s="1"/>
  <c r="H37" i="3"/>
  <c r="H67" i="3" s="1"/>
  <c r="K73" i="3"/>
  <c r="K43" i="3"/>
  <c r="J37" i="3"/>
  <c r="J67" i="3" s="1"/>
  <c r="Z46" i="3"/>
  <c r="Z76" i="3" s="1"/>
  <c r="U43" i="3"/>
  <c r="U73" i="3" s="1"/>
  <c r="N43" i="3"/>
  <c r="N73" i="3" s="1"/>
  <c r="AB43" i="3"/>
  <c r="AB73" i="3" s="1"/>
  <c r="S43" i="3"/>
  <c r="S73" i="3" s="1"/>
  <c r="J35" i="3"/>
  <c r="J65" i="3" s="1"/>
  <c r="J42" i="3"/>
  <c r="J72" i="3" s="1"/>
  <c r="Z39" i="3"/>
  <c r="Z69" i="3" s="1"/>
  <c r="AA44" i="3"/>
  <c r="AA74" i="3" s="1"/>
  <c r="AA52" i="3"/>
  <c r="AA82" i="3" s="1"/>
  <c r="AA55" i="3"/>
  <c r="AA85" i="3" s="1"/>
  <c r="AA51" i="3"/>
  <c r="AA81" i="3" s="1"/>
  <c r="AA37" i="3"/>
  <c r="AA67" i="3" s="1"/>
  <c r="AA59" i="3"/>
  <c r="AA89" i="3" s="1"/>
  <c r="V51" i="3"/>
  <c r="V81" i="3" s="1"/>
  <c r="V41" i="3"/>
  <c r="V71" i="3" s="1"/>
  <c r="X38" i="3"/>
  <c r="X68" i="3" s="1"/>
  <c r="AB54" i="3"/>
  <c r="AB84" i="3" s="1"/>
  <c r="T81" i="3"/>
  <c r="T51" i="3"/>
  <c r="O47" i="3"/>
  <c r="O77" i="3" s="1"/>
  <c r="P45" i="3"/>
  <c r="P75" i="3" s="1"/>
  <c r="L42" i="3"/>
  <c r="L72" i="3" s="1"/>
  <c r="Q41" i="3"/>
  <c r="Q71" i="3" s="1"/>
  <c r="L38" i="3"/>
  <c r="L68" i="3" s="1"/>
  <c r="S39" i="3"/>
  <c r="S69" i="3" s="1"/>
  <c r="T35" i="3"/>
  <c r="T65" i="3" s="1"/>
  <c r="Y47" i="3"/>
  <c r="Y77" i="3" s="1"/>
  <c r="Y42" i="3"/>
  <c r="Y72" i="3" s="1"/>
  <c r="Y57" i="3"/>
  <c r="Y87" i="3" s="1"/>
  <c r="Y45" i="3"/>
  <c r="Y75" i="3" s="1"/>
  <c r="Y56" i="3"/>
  <c r="Y86" i="3" s="1"/>
  <c r="Y44" i="3"/>
  <c r="Y74" i="3" s="1"/>
  <c r="AB55" i="3"/>
  <c r="AB85" i="3" s="1"/>
  <c r="V53" i="3"/>
  <c r="V83" i="3" s="1"/>
  <c r="X80" i="3"/>
  <c r="X50" i="3"/>
  <c r="X48" i="3"/>
  <c r="X78" i="3" s="1"/>
  <c r="U45" i="3"/>
  <c r="U75" i="3" s="1"/>
  <c r="AB37" i="3"/>
  <c r="AB67" i="3" s="1"/>
  <c r="P47" i="3"/>
  <c r="P77" i="3" s="1"/>
  <c r="Q45" i="3"/>
  <c r="Q75" i="3" s="1"/>
  <c r="M42" i="3"/>
  <c r="M72" i="3" s="1"/>
  <c r="R41" i="3"/>
  <c r="R71" i="3" s="1"/>
  <c r="Q38" i="3"/>
  <c r="Q68" i="3" s="1"/>
  <c r="L40" i="3"/>
  <c r="L70" i="3" s="1"/>
  <c r="Z48" i="3"/>
  <c r="Z78" i="3" s="1"/>
  <c r="W39" i="3"/>
  <c r="W69" i="3" s="1"/>
  <c r="Z56" i="3"/>
  <c r="Z86" i="3" s="1"/>
  <c r="W38" i="3"/>
  <c r="W68" i="3" s="1"/>
  <c r="W41" i="3"/>
  <c r="W71" i="3" s="1"/>
  <c r="V42" i="3"/>
  <c r="V72" i="3" s="1"/>
  <c r="V49" i="3"/>
  <c r="V79" i="3" s="1"/>
  <c r="X55" i="3"/>
  <c r="X85" i="3" s="1"/>
  <c r="X35" i="3"/>
  <c r="X65" i="3" s="1"/>
  <c r="U52" i="3"/>
  <c r="U82" i="3" s="1"/>
  <c r="AB56" i="3"/>
  <c r="AB86" i="3" s="1"/>
  <c r="AB60" i="3"/>
  <c r="AB90" i="3" s="1"/>
  <c r="AB42" i="3"/>
  <c r="AB72" i="3" s="1"/>
  <c r="R50" i="3"/>
  <c r="R80" i="3" s="1"/>
  <c r="Q47" i="3"/>
  <c r="Q77" i="3" s="1"/>
  <c r="R45" i="3"/>
  <c r="R75" i="3" s="1"/>
  <c r="N42" i="3"/>
  <c r="N72" i="3" s="1"/>
  <c r="S41" i="3"/>
  <c r="S71" i="3" s="1"/>
  <c r="I68" i="3"/>
  <c r="I38" i="3"/>
  <c r="Q39" i="3"/>
  <c r="Q69" i="3" s="1"/>
  <c r="V37" i="3"/>
  <c r="V67" i="3" s="1"/>
  <c r="R40" i="3"/>
  <c r="R70" i="3" s="1"/>
  <c r="R44" i="3"/>
  <c r="R74" i="3" s="1"/>
  <c r="T48" i="3"/>
  <c r="T78" i="3" s="1"/>
  <c r="U41" i="3"/>
  <c r="U71" i="3" s="1"/>
  <c r="U40" i="3"/>
  <c r="U70" i="3" s="1"/>
  <c r="AA36" i="3"/>
  <c r="AA66" i="3" s="1"/>
  <c r="AB38" i="3"/>
  <c r="AB68" i="3" s="1"/>
  <c r="S38" i="3"/>
  <c r="S68" i="3" s="1"/>
  <c r="S50" i="3"/>
  <c r="S80" i="3" s="1"/>
  <c r="K38" i="3"/>
  <c r="K68" i="3" s="1"/>
  <c r="O35" i="3"/>
  <c r="O65" i="3" s="1"/>
  <c r="O46" i="3"/>
  <c r="O76" i="3" s="1"/>
  <c r="I40" i="3"/>
  <c r="I70" i="3" s="1"/>
  <c r="E37" i="3"/>
  <c r="E67" i="3" s="1"/>
  <c r="P41" i="3"/>
  <c r="P71" i="3" s="1"/>
  <c r="M35" i="3"/>
  <c r="M65" i="3" s="1"/>
  <c r="X39" i="3"/>
  <c r="X69" i="3" s="1"/>
  <c r="T66" i="7"/>
  <c r="Q34" i="2"/>
  <c r="O34" i="1"/>
  <c r="E56" i="7"/>
  <c r="X62" i="7"/>
  <c r="Z32" i="7"/>
  <c r="Z34" i="7" s="1"/>
  <c r="D36" i="6"/>
  <c r="E60" i="7"/>
  <c r="Q55" i="7"/>
  <c r="Q46" i="7"/>
  <c r="C48" i="7"/>
  <c r="C32" i="7"/>
  <c r="C34" i="7" s="1"/>
  <c r="H45" i="6"/>
  <c r="Q66" i="7"/>
  <c r="Q70" i="7"/>
  <c r="H34" i="6"/>
  <c r="U48" i="7"/>
  <c r="L34" i="6"/>
  <c r="Q45" i="7"/>
  <c r="Q61" i="7"/>
  <c r="U57" i="7"/>
  <c r="Q64" i="7"/>
  <c r="Q51" i="7"/>
  <c r="Q53" i="7"/>
  <c r="Q47" i="7"/>
  <c r="L44" i="6"/>
  <c r="M66" i="7"/>
  <c r="M70" i="7"/>
  <c r="M69" i="7"/>
  <c r="M68" i="7"/>
  <c r="M52" i="7"/>
  <c r="M67" i="7"/>
  <c r="M51" i="7"/>
  <c r="M50" i="7"/>
  <c r="M62" i="7"/>
  <c r="M61" i="7"/>
  <c r="M64" i="7"/>
  <c r="M48" i="7"/>
  <c r="M63" i="7"/>
  <c r="M47" i="7"/>
  <c r="M57" i="7"/>
  <c r="M65" i="7"/>
  <c r="M54" i="7"/>
  <c r="M53" i="7"/>
  <c r="M60" i="7"/>
  <c r="M44" i="7"/>
  <c r="M59" i="7"/>
  <c r="C51" i="7"/>
  <c r="P66" i="3"/>
  <c r="M66" i="3"/>
  <c r="T66" i="3"/>
  <c r="Q66" i="3"/>
  <c r="I66" i="3"/>
  <c r="S66" i="3"/>
  <c r="J66" i="3"/>
  <c r="Z66" i="3"/>
  <c r="U66" i="3"/>
  <c r="V66" i="3"/>
  <c r="W66" i="3"/>
  <c r="N66" i="3"/>
  <c r="K66" i="3"/>
  <c r="H66" i="3"/>
  <c r="L66" i="3"/>
  <c r="Y66" i="3"/>
  <c r="R66" i="3"/>
  <c r="X66" i="3"/>
  <c r="H60" i="6"/>
  <c r="O34" i="6"/>
  <c r="C70" i="7"/>
  <c r="C56" i="7"/>
  <c r="C52" i="7"/>
  <c r="H44" i="6"/>
  <c r="H63" i="6"/>
  <c r="C62" i="7"/>
  <c r="C69" i="7"/>
  <c r="C54" i="7"/>
  <c r="H48" i="6"/>
  <c r="H47" i="6"/>
  <c r="U55" i="7"/>
  <c r="N34" i="2"/>
  <c r="C47" i="7"/>
  <c r="C68" i="7"/>
  <c r="H70" i="6"/>
  <c r="H57" i="6"/>
  <c r="T34" i="1"/>
  <c r="N34" i="1"/>
  <c r="G34" i="1"/>
  <c r="B34" i="1"/>
  <c r="X36" i="6"/>
  <c r="X58" i="7"/>
  <c r="W34" i="2"/>
  <c r="U50" i="7"/>
  <c r="U70" i="7"/>
  <c r="U45" i="7"/>
  <c r="U52" i="7"/>
  <c r="U34" i="7"/>
  <c r="U53" i="7"/>
  <c r="U69" i="7"/>
  <c r="U62" i="7"/>
  <c r="U66" i="7"/>
  <c r="U68" i="7"/>
  <c r="U51" i="7"/>
  <c r="U49" i="7"/>
  <c r="U65" i="7"/>
  <c r="U67" i="7"/>
  <c r="U64" i="7"/>
  <c r="U54" i="7"/>
  <c r="V34" i="2"/>
  <c r="V62" i="7"/>
  <c r="V43" i="7"/>
  <c r="U34" i="2"/>
  <c r="U56" i="7"/>
  <c r="U59" i="7"/>
  <c r="U47" i="7"/>
  <c r="U58" i="7"/>
  <c r="U60" i="7"/>
  <c r="U44" i="7"/>
  <c r="U63" i="7"/>
  <c r="U61" i="7"/>
  <c r="U46" i="7"/>
  <c r="T46" i="7"/>
  <c r="T54" i="7"/>
  <c r="T62" i="7"/>
  <c r="T50" i="7"/>
  <c r="T36" i="6"/>
  <c r="H32" i="7"/>
  <c r="H34" i="7" s="1"/>
  <c r="H43" i="7"/>
  <c r="H44" i="7"/>
  <c r="H48" i="7"/>
  <c r="H52" i="7"/>
  <c r="H56" i="7"/>
  <c r="H60" i="7"/>
  <c r="H64" i="7"/>
  <c r="H68" i="7"/>
  <c r="H45" i="7"/>
  <c r="H49" i="7"/>
  <c r="H53" i="7"/>
  <c r="H57" i="7"/>
  <c r="H61" i="7"/>
  <c r="H65" i="7"/>
  <c r="H69" i="7"/>
  <c r="H46" i="7"/>
  <c r="H54" i="7"/>
  <c r="H62" i="7"/>
  <c r="H70" i="7"/>
  <c r="H47" i="7"/>
  <c r="H55" i="7"/>
  <c r="H63" i="7"/>
  <c r="H50" i="7"/>
  <c r="H66" i="7"/>
  <c r="H51" i="7"/>
  <c r="H67" i="7"/>
  <c r="H58" i="7"/>
  <c r="H59" i="7"/>
  <c r="N3" i="7"/>
  <c r="X43" i="7"/>
  <c r="X46" i="7"/>
  <c r="V48" i="7"/>
  <c r="AB32" i="7"/>
  <c r="AB34" i="7" s="1"/>
  <c r="Y3" i="7"/>
  <c r="S34" i="2"/>
  <c r="X66" i="7"/>
  <c r="V52" i="7"/>
  <c r="M44" i="6"/>
  <c r="M48" i="6"/>
  <c r="M52" i="6"/>
  <c r="M56" i="6"/>
  <c r="M60" i="6"/>
  <c r="M64" i="6"/>
  <c r="M68" i="6"/>
  <c r="M45" i="6"/>
  <c r="M49" i="6"/>
  <c r="M53" i="6"/>
  <c r="M57" i="6"/>
  <c r="M61" i="6"/>
  <c r="M65" i="6"/>
  <c r="M69" i="6"/>
  <c r="M46" i="6"/>
  <c r="M50" i="6"/>
  <c r="M54" i="6"/>
  <c r="M58" i="6"/>
  <c r="M62" i="6"/>
  <c r="M66" i="6"/>
  <c r="M70" i="6"/>
  <c r="M47" i="6"/>
  <c r="M63" i="6"/>
  <c r="M51" i="6"/>
  <c r="M67" i="6"/>
  <c r="M55" i="6"/>
  <c r="M71" i="6"/>
  <c r="M59" i="6"/>
  <c r="O47" i="6"/>
  <c r="O51" i="6"/>
  <c r="O55" i="6"/>
  <c r="O59" i="6"/>
  <c r="O63" i="6"/>
  <c r="O67" i="6"/>
  <c r="O71" i="6"/>
  <c r="O48" i="6"/>
  <c r="O52" i="6"/>
  <c r="O56" i="6"/>
  <c r="O60" i="6"/>
  <c r="O64" i="6"/>
  <c r="O68" i="6"/>
  <c r="O45" i="6"/>
  <c r="O49" i="6"/>
  <c r="O53" i="6"/>
  <c r="O57" i="6"/>
  <c r="O61" i="6"/>
  <c r="O65" i="6"/>
  <c r="O69" i="6"/>
  <c r="O44" i="6"/>
  <c r="O50" i="6"/>
  <c r="O66" i="6"/>
  <c r="O54" i="6"/>
  <c r="O70" i="6"/>
  <c r="O58" i="6"/>
  <c r="O62" i="6"/>
  <c r="O46" i="6"/>
  <c r="X70" i="7"/>
  <c r="P3" i="7"/>
  <c r="S52" i="6"/>
  <c r="C60" i="7"/>
  <c r="C50" i="7"/>
  <c r="C59" i="7"/>
  <c r="C64" i="7"/>
  <c r="H66" i="6"/>
  <c r="H54" i="6"/>
  <c r="H62" i="6"/>
  <c r="H52" i="6"/>
  <c r="H59" i="6"/>
  <c r="H69" i="6"/>
  <c r="H53" i="6"/>
  <c r="I46" i="6"/>
  <c r="I50" i="6"/>
  <c r="I54" i="6"/>
  <c r="I58" i="6"/>
  <c r="I48" i="6"/>
  <c r="I52" i="6"/>
  <c r="I56" i="6"/>
  <c r="I49" i="6"/>
  <c r="I57" i="6"/>
  <c r="I62" i="6"/>
  <c r="I66" i="6"/>
  <c r="I70" i="6"/>
  <c r="I51" i="6"/>
  <c r="I59" i="6"/>
  <c r="I67" i="6"/>
  <c r="I71" i="6"/>
  <c r="I64" i="6"/>
  <c r="I44" i="6"/>
  <c r="I47" i="6"/>
  <c r="I65" i="6"/>
  <c r="I63" i="6"/>
  <c r="I60" i="6"/>
  <c r="I61" i="6"/>
  <c r="I45" i="6"/>
  <c r="I53" i="6"/>
  <c r="I68" i="6"/>
  <c r="I55" i="6"/>
  <c r="I69" i="6"/>
  <c r="V54" i="7"/>
  <c r="X50" i="7"/>
  <c r="C33" i="6"/>
  <c r="C31" i="6"/>
  <c r="C32" i="6" s="1"/>
  <c r="C35" i="6"/>
  <c r="C36" i="6"/>
  <c r="G33" i="6"/>
  <c r="G35" i="6"/>
  <c r="G31" i="6"/>
  <c r="G32" i="6" s="1"/>
  <c r="G36" i="6"/>
  <c r="V58" i="7"/>
  <c r="V46" i="7"/>
  <c r="O32" i="7"/>
  <c r="O34" i="7" s="1"/>
  <c r="O47" i="7"/>
  <c r="O51" i="7"/>
  <c r="O55" i="7"/>
  <c r="O59" i="7"/>
  <c r="O63" i="7"/>
  <c r="O67" i="7"/>
  <c r="O43" i="7"/>
  <c r="O44" i="7"/>
  <c r="O48" i="7"/>
  <c r="O52" i="7"/>
  <c r="O56" i="7"/>
  <c r="O60" i="7"/>
  <c r="O64" i="7"/>
  <c r="O68" i="7"/>
  <c r="O45" i="7"/>
  <c r="O53" i="7"/>
  <c r="O61" i="7"/>
  <c r="O69" i="7"/>
  <c r="O46" i="7"/>
  <c r="O54" i="7"/>
  <c r="O62" i="7"/>
  <c r="O70" i="7"/>
  <c r="O57" i="7"/>
  <c r="O58" i="7"/>
  <c r="O50" i="7"/>
  <c r="O65" i="7"/>
  <c r="O66" i="7"/>
  <c r="O49" i="7"/>
  <c r="AA34" i="2"/>
  <c r="AA3" i="7"/>
  <c r="X31" i="6"/>
  <c r="X32" i="6" s="1"/>
  <c r="X33" i="6"/>
  <c r="X35" i="6"/>
  <c r="K34" i="2"/>
  <c r="I34" i="2"/>
  <c r="V32" i="7"/>
  <c r="V34" i="7" s="1"/>
  <c r="V55" i="7"/>
  <c r="V45" i="7"/>
  <c r="V69" i="7"/>
  <c r="V63" i="7"/>
  <c r="V57" i="7"/>
  <c r="V49" i="7"/>
  <c r="V53" i="7"/>
  <c r="V56" i="7"/>
  <c r="V61" i="7"/>
  <c r="V64" i="7"/>
  <c r="V67" i="7"/>
  <c r="V44" i="7"/>
  <c r="V51" i="7"/>
  <c r="L32" i="7"/>
  <c r="L34" i="7" s="1"/>
  <c r="L47" i="7"/>
  <c r="L51" i="7"/>
  <c r="L55" i="7"/>
  <c r="L59" i="7"/>
  <c r="L63" i="7"/>
  <c r="L67" i="7"/>
  <c r="L43" i="7"/>
  <c r="L44" i="7"/>
  <c r="L48" i="7"/>
  <c r="L52" i="7"/>
  <c r="L56" i="7"/>
  <c r="L60" i="7"/>
  <c r="L64" i="7"/>
  <c r="L68" i="7"/>
  <c r="L49" i="7"/>
  <c r="L57" i="7"/>
  <c r="L65" i="7"/>
  <c r="L50" i="7"/>
  <c r="L58" i="7"/>
  <c r="L66" i="7"/>
  <c r="L53" i="7"/>
  <c r="L69" i="7"/>
  <c r="L54" i="7"/>
  <c r="L70" i="7"/>
  <c r="L62" i="7"/>
  <c r="L45" i="7"/>
  <c r="L46" i="7"/>
  <c r="L61" i="7"/>
  <c r="V70" i="7"/>
  <c r="V66" i="7"/>
  <c r="V50" i="7"/>
  <c r="X54" i="7"/>
  <c r="M34" i="1"/>
  <c r="T58" i="7"/>
  <c r="L34" i="2"/>
  <c r="V47" i="7"/>
  <c r="T32" i="7"/>
  <c r="T34" i="7" s="1"/>
  <c r="T53" i="7"/>
  <c r="T45" i="7"/>
  <c r="T69" i="7"/>
  <c r="T55" i="7"/>
  <c r="T47" i="7"/>
  <c r="T64" i="7"/>
  <c r="T67" i="7"/>
  <c r="T57" i="7"/>
  <c r="T49" i="7"/>
  <c r="T68" i="7"/>
  <c r="T63" i="7"/>
  <c r="T56" i="7"/>
  <c r="T52" i="7"/>
  <c r="T60" i="7"/>
  <c r="T65" i="7"/>
  <c r="T59" i="7"/>
  <c r="T51" i="7"/>
  <c r="T61" i="7"/>
  <c r="T44" i="7"/>
  <c r="T48" i="7"/>
  <c r="T70" i="7"/>
  <c r="C55" i="7"/>
  <c r="C53" i="7"/>
  <c r="C46" i="7"/>
  <c r="C63" i="7"/>
  <c r="C45" i="7"/>
  <c r="C65" i="7"/>
  <c r="H50" i="6"/>
  <c r="H58" i="6"/>
  <c r="H46" i="6"/>
  <c r="H71" i="6"/>
  <c r="H55" i="6"/>
  <c r="H65" i="6"/>
  <c r="H49" i="6"/>
  <c r="U36" i="6"/>
  <c r="U33" i="6"/>
  <c r="U31" i="6"/>
  <c r="U32" i="6" s="1"/>
  <c r="U35" i="6"/>
  <c r="Z33" i="6"/>
  <c r="Z35" i="6"/>
  <c r="Z31" i="6"/>
  <c r="Z32" i="6" s="1"/>
  <c r="Z36" i="6"/>
  <c r="V33" i="6"/>
  <c r="V36" i="6"/>
  <c r="V35" i="6"/>
  <c r="V31" i="6"/>
  <c r="V32" i="6" s="1"/>
  <c r="D31" i="6"/>
  <c r="D32" i="6" s="1"/>
  <c r="D33" i="6"/>
  <c r="D35" i="6"/>
  <c r="K3" i="7"/>
  <c r="V60" i="7"/>
  <c r="Q36" i="6"/>
  <c r="Q31" i="6"/>
  <c r="Q32" i="6" s="1"/>
  <c r="Q33" i="6"/>
  <c r="Q35" i="6"/>
  <c r="V68" i="7"/>
  <c r="Y34" i="2"/>
  <c r="H34" i="2"/>
  <c r="AB34" i="2"/>
  <c r="I32" i="7"/>
  <c r="I34" i="7" s="1"/>
  <c r="I47" i="7"/>
  <c r="I51" i="7"/>
  <c r="I55" i="7"/>
  <c r="I59" i="7"/>
  <c r="I63" i="7"/>
  <c r="I67" i="7"/>
  <c r="I44" i="7"/>
  <c r="I48" i="7"/>
  <c r="I52" i="7"/>
  <c r="I56" i="7"/>
  <c r="I60" i="7"/>
  <c r="I64" i="7"/>
  <c r="I68" i="7"/>
  <c r="I49" i="7"/>
  <c r="I57" i="7"/>
  <c r="I65" i="7"/>
  <c r="I50" i="7"/>
  <c r="I58" i="7"/>
  <c r="I66" i="7"/>
  <c r="I45" i="7"/>
  <c r="I61" i="7"/>
  <c r="I46" i="7"/>
  <c r="I62" i="7"/>
  <c r="I43" i="7"/>
  <c r="I70" i="7"/>
  <c r="I53" i="7"/>
  <c r="I54" i="7"/>
  <c r="I69" i="7"/>
  <c r="X32" i="7"/>
  <c r="X34" i="7" s="1"/>
  <c r="X57" i="7"/>
  <c r="X45" i="7"/>
  <c r="X68" i="7"/>
  <c r="X52" i="7"/>
  <c r="X48" i="7"/>
  <c r="X49" i="7"/>
  <c r="X65" i="7"/>
  <c r="X64" i="7"/>
  <c r="X56" i="7"/>
  <c r="X59" i="7"/>
  <c r="X51" i="7"/>
  <c r="X53" i="7"/>
  <c r="X47" i="7"/>
  <c r="X63" i="7"/>
  <c r="X67" i="7"/>
  <c r="X69" i="7"/>
  <c r="X61" i="7"/>
  <c r="X44" i="7"/>
  <c r="X60" i="7"/>
  <c r="X55" i="7"/>
  <c r="S32" i="7"/>
  <c r="S34" i="7" s="1"/>
  <c r="E36" i="6"/>
  <c r="E31" i="6"/>
  <c r="E32" i="6" s="1"/>
  <c r="E33" i="6"/>
  <c r="E35" i="6"/>
  <c r="V59" i="7"/>
  <c r="D70" i="7"/>
  <c r="Z34" i="2"/>
  <c r="W3" i="7"/>
  <c r="O34" i="2"/>
  <c r="T31" i="6"/>
  <c r="T32" i="6" s="1"/>
  <c r="T33" i="6"/>
  <c r="T35" i="6"/>
  <c r="V65" i="7"/>
  <c r="E32" i="7"/>
  <c r="E34" i="7" s="1"/>
  <c r="E53" i="7"/>
  <c r="E52" i="7"/>
  <c r="E59" i="7"/>
  <c r="E47" i="7"/>
  <c r="E61" i="7"/>
  <c r="E68" i="7"/>
  <c r="E66" i="7"/>
  <c r="E58" i="7"/>
  <c r="E50" i="7"/>
  <c r="E64" i="7"/>
  <c r="E55" i="7"/>
  <c r="E65" i="7"/>
  <c r="E48" i="7"/>
  <c r="E67" i="7"/>
  <c r="E51" i="7"/>
  <c r="E57" i="7"/>
  <c r="E69" i="7"/>
  <c r="E49" i="7"/>
  <c r="E44" i="7"/>
  <c r="E70" i="7"/>
  <c r="E62" i="7"/>
  <c r="E54" i="7"/>
  <c r="E46" i="7"/>
  <c r="E63" i="7"/>
  <c r="E45" i="7"/>
  <c r="D32" i="7"/>
  <c r="D34" i="7" s="1"/>
  <c r="D67" i="7"/>
  <c r="D45" i="7"/>
  <c r="D65" i="7"/>
  <c r="D66" i="7"/>
  <c r="D62" i="7"/>
  <c r="D48" i="7"/>
  <c r="D68" i="7"/>
  <c r="D51" i="7"/>
  <c r="D46" i="7"/>
  <c r="D60" i="7"/>
  <c r="D47" i="7"/>
  <c r="D56" i="7"/>
  <c r="D64" i="7"/>
  <c r="D55" i="7"/>
  <c r="D53" i="7"/>
  <c r="D58" i="7"/>
  <c r="D50" i="7"/>
  <c r="D69" i="7"/>
  <c r="D59" i="7"/>
  <c r="D63" i="7"/>
  <c r="D57" i="7"/>
  <c r="D52" i="7"/>
  <c r="D49" i="7"/>
  <c r="D61" i="7"/>
  <c r="D44" i="7"/>
  <c r="D54" i="7"/>
  <c r="C58" i="7"/>
  <c r="C57" i="7"/>
  <c r="C61" i="7"/>
  <c r="C67" i="7"/>
  <c r="C66" i="7"/>
  <c r="C44" i="7"/>
  <c r="C49" i="7"/>
  <c r="H56" i="6"/>
  <c r="H64" i="6"/>
  <c r="H68" i="6"/>
  <c r="H67" i="6"/>
  <c r="H51" i="6"/>
  <c r="H61" i="6"/>
  <c r="J32" i="7"/>
  <c r="J34" i="7" s="1"/>
  <c r="J45" i="7"/>
  <c r="J49" i="7"/>
  <c r="J53" i="7"/>
  <c r="J57" i="7"/>
  <c r="J61" i="7"/>
  <c r="J65" i="7"/>
  <c r="J69" i="7"/>
  <c r="J44" i="7"/>
  <c r="J56" i="7"/>
  <c r="J64" i="7"/>
  <c r="J46" i="7"/>
  <c r="J50" i="7"/>
  <c r="J54" i="7"/>
  <c r="J58" i="7"/>
  <c r="J62" i="7"/>
  <c r="J66" i="7"/>
  <c r="J70" i="7"/>
  <c r="J48" i="7"/>
  <c r="J52" i="7"/>
  <c r="J60" i="7"/>
  <c r="J68" i="7"/>
  <c r="J47" i="7"/>
  <c r="J51" i="7"/>
  <c r="J55" i="7"/>
  <c r="J59" i="7"/>
  <c r="J63" i="7"/>
  <c r="J67" i="7"/>
  <c r="J43" i="7"/>
  <c r="J34" i="2"/>
  <c r="J48" i="6"/>
  <c r="J52" i="6"/>
  <c r="J56" i="6"/>
  <c r="J60" i="6"/>
  <c r="J64" i="6"/>
  <c r="J68" i="6"/>
  <c r="J51" i="6"/>
  <c r="J55" i="6"/>
  <c r="J63" i="6"/>
  <c r="J45" i="6"/>
  <c r="J49" i="6"/>
  <c r="J53" i="6"/>
  <c r="J57" i="6"/>
  <c r="J61" i="6"/>
  <c r="J65" i="6"/>
  <c r="J69" i="6"/>
  <c r="J71" i="6"/>
  <c r="J46" i="6"/>
  <c r="J50" i="6"/>
  <c r="J54" i="6"/>
  <c r="J58" i="6"/>
  <c r="J62" i="6"/>
  <c r="J66" i="6"/>
  <c r="J70" i="6"/>
  <c r="J47" i="6"/>
  <c r="J59" i="6"/>
  <c r="J67" i="6"/>
  <c r="J44" i="6"/>
  <c r="AD42" i="6"/>
  <c r="A3" i="3"/>
  <c r="A35" i="3" s="1"/>
  <c r="A14" i="3"/>
  <c r="A46" i="3" s="1"/>
  <c r="Q54" i="7" l="1"/>
  <c r="Q68" i="7"/>
  <c r="Q59" i="7"/>
  <c r="Q58" i="7"/>
  <c r="Q65" i="7"/>
  <c r="Q52" i="7"/>
  <c r="Q48" i="7"/>
  <c r="Q62" i="7"/>
  <c r="Q43" i="7"/>
  <c r="Q60" i="7"/>
  <c r="Q63" i="7"/>
  <c r="Q57" i="7"/>
  <c r="Q67" i="7"/>
  <c r="Q49" i="7"/>
  <c r="Q34" i="7"/>
  <c r="Q50" i="7"/>
  <c r="Q69" i="7"/>
  <c r="F62" i="6"/>
  <c r="S57" i="6"/>
  <c r="Q56" i="7"/>
  <c r="S34" i="6"/>
  <c r="F59" i="6"/>
  <c r="F56" i="6"/>
  <c r="F67" i="6"/>
  <c r="F55" i="6"/>
  <c r="F58" i="6"/>
  <c r="F49" i="6"/>
  <c r="F65" i="6"/>
  <c r="F64" i="6"/>
  <c r="F47" i="6"/>
  <c r="S45" i="6"/>
  <c r="S51" i="6"/>
  <c r="S46" i="6"/>
  <c r="S70" i="6"/>
  <c r="S63" i="6"/>
  <c r="S54" i="6"/>
  <c r="S71" i="6"/>
  <c r="S56" i="6"/>
  <c r="S53" i="6"/>
  <c r="F34" i="6"/>
  <c r="AB63" i="6"/>
  <c r="AB34" i="6"/>
  <c r="S65" i="6"/>
  <c r="S50" i="6"/>
  <c r="X59" i="6"/>
  <c r="S68" i="6"/>
  <c r="S69" i="6"/>
  <c r="S59" i="6"/>
  <c r="S61" i="6"/>
  <c r="AB54" i="6"/>
  <c r="S47" i="6"/>
  <c r="AB50" i="6"/>
  <c r="S67" i="6"/>
  <c r="Z48" i="6"/>
  <c r="Z56" i="6"/>
  <c r="Z64" i="6"/>
  <c r="Z44" i="6"/>
  <c r="Z63" i="6"/>
  <c r="Z49" i="6"/>
  <c r="Z57" i="6"/>
  <c r="Z65" i="6"/>
  <c r="Z47" i="6"/>
  <c r="Z50" i="6"/>
  <c r="Z58" i="6"/>
  <c r="Z66" i="6"/>
  <c r="Z51" i="6"/>
  <c r="Z59" i="6"/>
  <c r="Z67" i="6"/>
  <c r="Z54" i="6"/>
  <c r="Z71" i="6"/>
  <c r="Z52" i="6"/>
  <c r="Z60" i="6"/>
  <c r="Z68" i="6"/>
  <c r="Z46" i="6"/>
  <c r="Z62" i="6"/>
  <c r="Z45" i="6"/>
  <c r="Z53" i="6"/>
  <c r="Z61" i="6"/>
  <c r="Z69" i="6"/>
  <c r="Z70" i="6"/>
  <c r="Z55" i="6"/>
  <c r="S66" i="6"/>
  <c r="S62" i="6"/>
  <c r="G52" i="6"/>
  <c r="G60" i="6"/>
  <c r="G68" i="6"/>
  <c r="G67" i="6"/>
  <c r="G45" i="6"/>
  <c r="G53" i="6"/>
  <c r="G61" i="6"/>
  <c r="G69" i="6"/>
  <c r="G59" i="6"/>
  <c r="G46" i="6"/>
  <c r="G54" i="6"/>
  <c r="G62" i="6"/>
  <c r="G70" i="6"/>
  <c r="G47" i="6"/>
  <c r="G55" i="6"/>
  <c r="G63" i="6"/>
  <c r="G71" i="6"/>
  <c r="G58" i="6"/>
  <c r="G48" i="6"/>
  <c r="G56" i="6"/>
  <c r="G64" i="6"/>
  <c r="G44" i="6"/>
  <c r="G50" i="6"/>
  <c r="G51" i="6"/>
  <c r="G49" i="6"/>
  <c r="G57" i="6"/>
  <c r="G65" i="6"/>
  <c r="G66" i="6"/>
  <c r="S60" i="6"/>
  <c r="S58" i="6"/>
  <c r="S44" i="6"/>
  <c r="S55" i="6"/>
  <c r="S64" i="6"/>
  <c r="S48" i="6"/>
  <c r="AB58" i="6"/>
  <c r="AB46" i="6"/>
  <c r="AB51" i="6"/>
  <c r="AB44" i="6"/>
  <c r="AB71" i="6"/>
  <c r="AB47" i="6"/>
  <c r="AB56" i="6"/>
  <c r="AB53" i="6"/>
  <c r="AB61" i="6"/>
  <c r="AB60" i="6"/>
  <c r="AB68" i="6"/>
  <c r="AB67" i="6"/>
  <c r="AB49" i="6"/>
  <c r="AB57" i="6"/>
  <c r="AB64" i="6"/>
  <c r="AB45" i="6"/>
  <c r="AB69" i="6"/>
  <c r="AB59" i="6"/>
  <c r="AB52" i="6"/>
  <c r="AB48" i="6"/>
  <c r="AB65" i="6"/>
  <c r="AB55" i="6"/>
  <c r="AB70" i="6"/>
  <c r="AB66" i="6"/>
  <c r="AB62" i="6"/>
  <c r="X53" i="6"/>
  <c r="X45" i="6"/>
  <c r="X55" i="6"/>
  <c r="D63" i="6"/>
  <c r="X71" i="6"/>
  <c r="X64" i="6"/>
  <c r="C71" i="6"/>
  <c r="Q44" i="6"/>
  <c r="D34" i="6"/>
  <c r="D71" i="6"/>
  <c r="G34" i="6"/>
  <c r="E61" i="6"/>
  <c r="D44" i="6"/>
  <c r="D51" i="6"/>
  <c r="D53" i="6"/>
  <c r="D57" i="6"/>
  <c r="D62" i="6"/>
  <c r="D70" i="6"/>
  <c r="D54" i="6"/>
  <c r="X50" i="6"/>
  <c r="E44" i="6"/>
  <c r="Q53" i="6"/>
  <c r="D66" i="6"/>
  <c r="D48" i="6"/>
  <c r="D69" i="6"/>
  <c r="D59" i="6"/>
  <c r="D65" i="6"/>
  <c r="D60" i="6"/>
  <c r="X63" i="6"/>
  <c r="X48" i="6"/>
  <c r="X47" i="6"/>
  <c r="X70" i="6"/>
  <c r="X57" i="6"/>
  <c r="X66" i="6"/>
  <c r="X44" i="6"/>
  <c r="X56" i="6"/>
  <c r="X46" i="6"/>
  <c r="Q69" i="6"/>
  <c r="V48" i="6"/>
  <c r="V69" i="6"/>
  <c r="U44" i="6"/>
  <c r="T48" i="6"/>
  <c r="T61" i="6"/>
  <c r="T66" i="6"/>
  <c r="T67" i="6"/>
  <c r="T45" i="6"/>
  <c r="T71" i="6"/>
  <c r="T54" i="6"/>
  <c r="T59" i="6"/>
  <c r="T55" i="6"/>
  <c r="T47" i="6"/>
  <c r="T64" i="6"/>
  <c r="V66" i="6"/>
  <c r="W3" i="6"/>
  <c r="W31" i="7"/>
  <c r="W33" i="7"/>
  <c r="W35" i="7"/>
  <c r="W36" i="7"/>
  <c r="V46" i="6"/>
  <c r="V50" i="6"/>
  <c r="V64" i="6"/>
  <c r="V70" i="6"/>
  <c r="V54" i="6"/>
  <c r="V52" i="6"/>
  <c r="V68" i="6"/>
  <c r="V58" i="6"/>
  <c r="V62" i="6"/>
  <c r="V65" i="6"/>
  <c r="V56" i="6"/>
  <c r="V45" i="6"/>
  <c r="V57" i="6"/>
  <c r="V60" i="6"/>
  <c r="C34" i="6"/>
  <c r="T50" i="6"/>
  <c r="T57" i="6"/>
  <c r="T34" i="6"/>
  <c r="E58" i="6"/>
  <c r="E70" i="6"/>
  <c r="E54" i="6"/>
  <c r="E64" i="6"/>
  <c r="E55" i="6"/>
  <c r="E51" i="6"/>
  <c r="E47" i="6"/>
  <c r="E60" i="6"/>
  <c r="E62" i="6"/>
  <c r="E52" i="6"/>
  <c r="E63" i="6"/>
  <c r="E45" i="6"/>
  <c r="E67" i="6"/>
  <c r="E69" i="6"/>
  <c r="E66" i="6"/>
  <c r="E50" i="6"/>
  <c r="E56" i="6"/>
  <c r="E59" i="6"/>
  <c r="E68" i="6"/>
  <c r="E65" i="6"/>
  <c r="E48" i="6"/>
  <c r="E53" i="6"/>
  <c r="E71" i="6"/>
  <c r="E49" i="6"/>
  <c r="E46" i="6"/>
  <c r="V51" i="6"/>
  <c r="V71" i="6"/>
  <c r="Q67" i="6"/>
  <c r="Q62" i="6"/>
  <c r="Q68" i="6"/>
  <c r="Q50" i="6"/>
  <c r="Q64" i="6"/>
  <c r="Q52" i="6"/>
  <c r="Q51" i="6"/>
  <c r="Q48" i="6"/>
  <c r="Q70" i="6"/>
  <c r="Q54" i="6"/>
  <c r="Q63" i="6"/>
  <c r="Q56" i="6"/>
  <c r="Q58" i="6"/>
  <c r="Q59" i="6"/>
  <c r="Q60" i="6"/>
  <c r="Q66" i="6"/>
  <c r="Q46" i="6"/>
  <c r="Q71" i="6"/>
  <c r="Q55" i="6"/>
  <c r="Q47" i="6"/>
  <c r="V44" i="6"/>
  <c r="Z34" i="6"/>
  <c r="Q61" i="6"/>
  <c r="Q65" i="6"/>
  <c r="T63" i="6"/>
  <c r="X58" i="6"/>
  <c r="X54" i="6"/>
  <c r="X60" i="6"/>
  <c r="X65" i="6"/>
  <c r="X51" i="6"/>
  <c r="T46" i="6"/>
  <c r="T49" i="6"/>
  <c r="T70" i="6"/>
  <c r="T53" i="6"/>
  <c r="T65" i="6"/>
  <c r="D55" i="6"/>
  <c r="D45" i="6"/>
  <c r="D52" i="6"/>
  <c r="D46" i="6"/>
  <c r="D61" i="6"/>
  <c r="D58" i="6"/>
  <c r="D64" i="6"/>
  <c r="K3" i="6"/>
  <c r="K35" i="7"/>
  <c r="K31" i="7"/>
  <c r="K36" i="7"/>
  <c r="K33" i="7"/>
  <c r="U34" i="6"/>
  <c r="V53" i="6"/>
  <c r="C68" i="6"/>
  <c r="C56" i="6"/>
  <c r="C54" i="6"/>
  <c r="C51" i="6"/>
  <c r="C59" i="6"/>
  <c r="C48" i="6"/>
  <c r="C58" i="6"/>
  <c r="C64" i="6"/>
  <c r="C49" i="6"/>
  <c r="C70" i="6"/>
  <c r="C47" i="6"/>
  <c r="C67" i="6"/>
  <c r="C50" i="6"/>
  <c r="C53" i="6"/>
  <c r="C55" i="6"/>
  <c r="C63" i="6"/>
  <c r="C60" i="6"/>
  <c r="C57" i="6"/>
  <c r="C62" i="6"/>
  <c r="C61" i="6"/>
  <c r="C52" i="6"/>
  <c r="C46" i="6"/>
  <c r="C65" i="6"/>
  <c r="C66" i="6"/>
  <c r="C69" i="6"/>
  <c r="C45" i="6"/>
  <c r="P3" i="6"/>
  <c r="P36" i="7"/>
  <c r="P33" i="7"/>
  <c r="P35" i="7"/>
  <c r="P31" i="7"/>
  <c r="V47" i="6"/>
  <c r="Y3" i="6"/>
  <c r="Y35" i="7"/>
  <c r="Y33" i="7"/>
  <c r="Y31" i="7"/>
  <c r="Y36" i="7"/>
  <c r="N3" i="6"/>
  <c r="N36" i="7"/>
  <c r="N31" i="7"/>
  <c r="N33" i="7"/>
  <c r="N35" i="7"/>
  <c r="V61" i="6"/>
  <c r="T60" i="6"/>
  <c r="T56" i="6"/>
  <c r="T62" i="6"/>
  <c r="T44" i="6"/>
  <c r="Q57" i="6"/>
  <c r="E34" i="6"/>
  <c r="E57" i="6"/>
  <c r="V67" i="6"/>
  <c r="Q34" i="6"/>
  <c r="V34" i="6"/>
  <c r="Q45" i="6"/>
  <c r="U47" i="6"/>
  <c r="U70" i="6"/>
  <c r="U66" i="6"/>
  <c r="U65" i="6"/>
  <c r="U48" i="6"/>
  <c r="U52" i="6"/>
  <c r="U49" i="6"/>
  <c r="U62" i="6"/>
  <c r="U50" i="6"/>
  <c r="U64" i="6"/>
  <c r="U53" i="6"/>
  <c r="U61" i="6"/>
  <c r="U59" i="6"/>
  <c r="U67" i="6"/>
  <c r="U55" i="6"/>
  <c r="U58" i="6"/>
  <c r="U60" i="6"/>
  <c r="U56" i="6"/>
  <c r="U45" i="6"/>
  <c r="U57" i="6"/>
  <c r="U63" i="6"/>
  <c r="U51" i="6"/>
  <c r="U68" i="6"/>
  <c r="U54" i="6"/>
  <c r="U46" i="6"/>
  <c r="U69" i="6"/>
  <c r="U71" i="6"/>
  <c r="V63" i="6"/>
  <c r="X61" i="6"/>
  <c r="X67" i="6"/>
  <c r="X62" i="6"/>
  <c r="V49" i="6"/>
  <c r="X34" i="6"/>
  <c r="AA3" i="6"/>
  <c r="AA35" i="7"/>
  <c r="AA36" i="7"/>
  <c r="AA33" i="7"/>
  <c r="AA31" i="7"/>
  <c r="C44" i="6"/>
  <c r="X69" i="6"/>
  <c r="T51" i="6"/>
  <c r="X68" i="6"/>
  <c r="V59" i="6"/>
  <c r="V55" i="6"/>
  <c r="X52" i="6"/>
  <c r="Q49" i="6"/>
  <c r="X49" i="6"/>
  <c r="T69" i="6"/>
  <c r="T68" i="6"/>
  <c r="T58" i="6"/>
  <c r="T52" i="6"/>
  <c r="D56" i="6"/>
  <c r="D47" i="6"/>
  <c r="D68" i="6"/>
  <c r="D49" i="6"/>
  <c r="D67" i="6"/>
  <c r="D50" i="6"/>
  <c r="W43" i="7" l="1"/>
  <c r="AA51" i="7"/>
  <c r="AA59" i="7"/>
  <c r="AA67" i="7"/>
  <c r="AA44" i="7"/>
  <c r="AA52" i="7"/>
  <c r="AA60" i="7"/>
  <c r="AA68" i="7"/>
  <c r="AA58" i="7"/>
  <c r="AA45" i="7"/>
  <c r="AA53" i="7"/>
  <c r="AA61" i="7"/>
  <c r="AA69" i="7"/>
  <c r="AA46" i="7"/>
  <c r="AA54" i="7"/>
  <c r="AA62" i="7"/>
  <c r="AA70" i="7"/>
  <c r="AA49" i="7"/>
  <c r="AA50" i="7"/>
  <c r="AA47" i="7"/>
  <c r="AA55" i="7"/>
  <c r="AA63" i="7"/>
  <c r="AA43" i="7"/>
  <c r="AA65" i="7"/>
  <c r="AA66" i="7"/>
  <c r="AA48" i="7"/>
  <c r="AA56" i="7"/>
  <c r="AA64" i="7"/>
  <c r="AA57" i="7"/>
  <c r="Y32" i="7"/>
  <c r="Y63" i="7"/>
  <c r="Y59" i="7"/>
  <c r="Y47" i="7"/>
  <c r="Y68" i="7"/>
  <c r="Y54" i="7"/>
  <c r="Y46" i="7"/>
  <c r="Y61" i="7"/>
  <c r="Y53" i="7"/>
  <c r="Y60" i="7"/>
  <c r="Y64" i="7"/>
  <c r="Y49" i="7"/>
  <c r="Y70" i="7"/>
  <c r="Y62" i="7"/>
  <c r="Y44" i="7"/>
  <c r="Y56" i="7"/>
  <c r="Y66" i="7"/>
  <c r="Y67" i="7"/>
  <c r="Y51" i="7"/>
  <c r="Y52" i="7"/>
  <c r="Y58" i="7"/>
  <c r="Y50" i="7"/>
  <c r="Y65" i="7"/>
  <c r="Y57" i="7"/>
  <c r="Y45" i="7"/>
  <c r="Y69" i="7"/>
  <c r="Y48" i="7"/>
  <c r="Y55" i="7"/>
  <c r="Y43" i="7"/>
  <c r="K33" i="6"/>
  <c r="K31" i="6"/>
  <c r="K32" i="6" s="1"/>
  <c r="K35" i="6"/>
  <c r="K36" i="6"/>
  <c r="N33" i="6"/>
  <c r="N35" i="6"/>
  <c r="N31" i="6"/>
  <c r="N32" i="6" s="1"/>
  <c r="N36" i="6"/>
  <c r="P32" i="7"/>
  <c r="P34" i="7" s="1"/>
  <c r="P47" i="7"/>
  <c r="P51" i="7"/>
  <c r="P55" i="7"/>
  <c r="P59" i="7"/>
  <c r="P63" i="7"/>
  <c r="P67" i="7"/>
  <c r="P43" i="7"/>
  <c r="P44" i="7"/>
  <c r="P48" i="7"/>
  <c r="P52" i="7"/>
  <c r="P56" i="7"/>
  <c r="P60" i="7"/>
  <c r="P64" i="7"/>
  <c r="P68" i="7"/>
  <c r="P49" i="7"/>
  <c r="P57" i="7"/>
  <c r="P65" i="7"/>
  <c r="P50" i="7"/>
  <c r="P58" i="7"/>
  <c r="P66" i="7"/>
  <c r="P53" i="7"/>
  <c r="P69" i="7"/>
  <c r="P54" i="7"/>
  <c r="P70" i="7"/>
  <c r="P46" i="7"/>
  <c r="P61" i="7"/>
  <c r="P62" i="7"/>
  <c r="P45" i="7"/>
  <c r="P31" i="6"/>
  <c r="P32" i="6" s="1"/>
  <c r="P35" i="6"/>
  <c r="P36" i="6"/>
  <c r="P33" i="6"/>
  <c r="K32" i="7"/>
  <c r="K34" i="7" s="1"/>
  <c r="K47" i="7"/>
  <c r="K51" i="7"/>
  <c r="K55" i="7"/>
  <c r="K59" i="7"/>
  <c r="K63" i="7"/>
  <c r="K67" i="7"/>
  <c r="K43" i="7"/>
  <c r="K44" i="7"/>
  <c r="K48" i="7"/>
  <c r="K52" i="7"/>
  <c r="K56" i="7"/>
  <c r="K60" i="7"/>
  <c r="K64" i="7"/>
  <c r="K68" i="7"/>
  <c r="K45" i="7"/>
  <c r="K53" i="7"/>
  <c r="K61" i="7"/>
  <c r="K69" i="7"/>
  <c r="K46" i="7"/>
  <c r="K54" i="7"/>
  <c r="K62" i="7"/>
  <c r="K70" i="7"/>
  <c r="K57" i="7"/>
  <c r="K58" i="7"/>
  <c r="K66" i="7"/>
  <c r="K49" i="7"/>
  <c r="K50" i="7"/>
  <c r="K65" i="7"/>
  <c r="W32" i="7"/>
  <c r="W34" i="7" s="1"/>
  <c r="W66" i="7"/>
  <c r="W56" i="7"/>
  <c r="W68" i="7"/>
  <c r="W52" i="7"/>
  <c r="W49" i="7"/>
  <c r="W60" i="7"/>
  <c r="W53" i="7"/>
  <c r="W58" i="7"/>
  <c r="W57" i="7"/>
  <c r="W59" i="7"/>
  <c r="W63" i="7"/>
  <c r="W46" i="7"/>
  <c r="W45" i="7"/>
  <c r="W64" i="7"/>
  <c r="W47" i="7"/>
  <c r="W55" i="7"/>
  <c r="W67" i="7"/>
  <c r="W51" i="7"/>
  <c r="W50" i="7"/>
  <c r="W48" i="7"/>
  <c r="W65" i="7"/>
  <c r="W69" i="7"/>
  <c r="W54" i="7"/>
  <c r="W61" i="7"/>
  <c r="W70" i="7"/>
  <c r="W44" i="7"/>
  <c r="W62" i="7"/>
  <c r="N32" i="7"/>
  <c r="N34" i="7" s="1"/>
  <c r="N47" i="7"/>
  <c r="N51" i="7"/>
  <c r="N55" i="7"/>
  <c r="N59" i="7"/>
  <c r="N63" i="7"/>
  <c r="N67" i="7"/>
  <c r="N43" i="7"/>
  <c r="N44" i="7"/>
  <c r="N48" i="7"/>
  <c r="N52" i="7"/>
  <c r="N56" i="7"/>
  <c r="N60" i="7"/>
  <c r="N64" i="7"/>
  <c r="N68" i="7"/>
  <c r="N49" i="7"/>
  <c r="N57" i="7"/>
  <c r="N65" i="7"/>
  <c r="N50" i="7"/>
  <c r="N58" i="7"/>
  <c r="N66" i="7"/>
  <c r="N45" i="7"/>
  <c r="N61" i="7"/>
  <c r="N46" i="7"/>
  <c r="N62" i="7"/>
  <c r="N54" i="7"/>
  <c r="N69" i="7"/>
  <c r="N70" i="7"/>
  <c r="N53" i="7"/>
  <c r="W33" i="6"/>
  <c r="W35" i="6"/>
  <c r="W31" i="6"/>
  <c r="W32" i="6" s="1"/>
  <c r="W36" i="6"/>
  <c r="Y34" i="7"/>
  <c r="AA32" i="7"/>
  <c r="AA34" i="7" s="1"/>
  <c r="AA33" i="6"/>
  <c r="AA31" i="6"/>
  <c r="AA32" i="6" s="1"/>
  <c r="AA35" i="6"/>
  <c r="AA36" i="6"/>
  <c r="Y36" i="6"/>
  <c r="Y35" i="6"/>
  <c r="Y31" i="6"/>
  <c r="Y32" i="6" s="1"/>
  <c r="Y33" i="6"/>
  <c r="Y34" i="6" s="1"/>
  <c r="E31" i="1"/>
  <c r="E32" i="1" s="1"/>
  <c r="E33" i="1"/>
  <c r="AA52" i="6" l="1"/>
  <c r="AA60" i="6"/>
  <c r="AA68" i="6"/>
  <c r="AA51" i="6"/>
  <c r="AA45" i="6"/>
  <c r="AA53" i="6"/>
  <c r="AA61" i="6"/>
  <c r="AA69" i="6"/>
  <c r="AA46" i="6"/>
  <c r="AA54" i="6"/>
  <c r="AA62" i="6"/>
  <c r="AA70" i="6"/>
  <c r="AA47" i="6"/>
  <c r="AA55" i="6"/>
  <c r="AA63" i="6"/>
  <c r="AA71" i="6"/>
  <c r="AA58" i="6"/>
  <c r="AA67" i="6"/>
  <c r="AA48" i="6"/>
  <c r="AA56" i="6"/>
  <c r="AA64" i="6"/>
  <c r="AA44" i="6"/>
  <c r="AA66" i="6"/>
  <c r="AA59" i="6"/>
  <c r="AA49" i="6"/>
  <c r="AA57" i="6"/>
  <c r="AA65" i="6"/>
  <c r="AA50" i="6"/>
  <c r="N34" i="6"/>
  <c r="AA34" i="6"/>
  <c r="Y44" i="6"/>
  <c r="W44" i="6"/>
  <c r="W34" i="6"/>
  <c r="Y45" i="6"/>
  <c r="Y55" i="6"/>
  <c r="Y60" i="6"/>
  <c r="Y49" i="6"/>
  <c r="Y46" i="6"/>
  <c r="Y53" i="6"/>
  <c r="Y63" i="6"/>
  <c r="Y48" i="6"/>
  <c r="Y68" i="6"/>
  <c r="Y69" i="6"/>
  <c r="Y64" i="6"/>
  <c r="Y58" i="6"/>
  <c r="Y51" i="6"/>
  <c r="Y57" i="6"/>
  <c r="Y70" i="6"/>
  <c r="Y71" i="6"/>
  <c r="Y61" i="6"/>
  <c r="Y54" i="6"/>
  <c r="Y62" i="6"/>
  <c r="Y66" i="6"/>
  <c r="Y59" i="6"/>
  <c r="Y52" i="6"/>
  <c r="Y47" i="6"/>
  <c r="Y50" i="6"/>
  <c r="Y65" i="6"/>
  <c r="Y67" i="6"/>
  <c r="Y56" i="6"/>
  <c r="P34" i="6"/>
  <c r="K34" i="6"/>
  <c r="K48" i="6"/>
  <c r="K52" i="6"/>
  <c r="K56" i="6"/>
  <c r="K60" i="6"/>
  <c r="K64" i="6"/>
  <c r="K68" i="6"/>
  <c r="K45" i="6"/>
  <c r="K46" i="6"/>
  <c r="K50" i="6"/>
  <c r="K54" i="6"/>
  <c r="K58" i="6"/>
  <c r="K62" i="6"/>
  <c r="K66" i="6"/>
  <c r="K70" i="6"/>
  <c r="K47" i="6"/>
  <c r="K55" i="6"/>
  <c r="K63" i="6"/>
  <c r="K71" i="6"/>
  <c r="K53" i="6"/>
  <c r="K69" i="6"/>
  <c r="K49" i="6"/>
  <c r="K57" i="6"/>
  <c r="K65" i="6"/>
  <c r="K51" i="6"/>
  <c r="K59" i="6"/>
  <c r="K67" i="6"/>
  <c r="K61" i="6"/>
  <c r="L45" i="6"/>
  <c r="L49" i="6"/>
  <c r="L53" i="6"/>
  <c r="L57" i="6"/>
  <c r="L61" i="6"/>
  <c r="L65" i="6"/>
  <c r="L69" i="6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52" i="6"/>
  <c r="L68" i="6"/>
  <c r="L56" i="6"/>
  <c r="K44" i="6"/>
  <c r="L60" i="6"/>
  <c r="L48" i="6"/>
  <c r="L64" i="6"/>
  <c r="W51" i="6"/>
  <c r="W68" i="6"/>
  <c r="W50" i="6"/>
  <c r="W65" i="6"/>
  <c r="W57" i="6"/>
  <c r="W47" i="6"/>
  <c r="W48" i="6"/>
  <c r="W60" i="6"/>
  <c r="W53" i="6"/>
  <c r="W54" i="6"/>
  <c r="W46" i="6"/>
  <c r="W67" i="6"/>
  <c r="W64" i="6"/>
  <c r="W58" i="6"/>
  <c r="W52" i="6"/>
  <c r="W61" i="6"/>
  <c r="W56" i="6"/>
  <c r="W59" i="6"/>
  <c r="W69" i="6"/>
  <c r="W45" i="6"/>
  <c r="W66" i="6"/>
  <c r="W55" i="6"/>
  <c r="W62" i="6"/>
  <c r="W71" i="6"/>
  <c r="W70" i="6"/>
  <c r="W63" i="6"/>
  <c r="W49" i="6"/>
  <c r="P48" i="6"/>
  <c r="P52" i="6"/>
  <c r="P56" i="6"/>
  <c r="P60" i="6"/>
  <c r="P64" i="6"/>
  <c r="P68" i="6"/>
  <c r="P45" i="6"/>
  <c r="P49" i="6"/>
  <c r="P53" i="6"/>
  <c r="P57" i="6"/>
  <c r="P61" i="6"/>
  <c r="P65" i="6"/>
  <c r="P69" i="6"/>
  <c r="P46" i="6"/>
  <c r="P50" i="6"/>
  <c r="P54" i="6"/>
  <c r="P58" i="6"/>
  <c r="P62" i="6"/>
  <c r="P66" i="6"/>
  <c r="P70" i="6"/>
  <c r="P55" i="6"/>
  <c r="P71" i="6"/>
  <c r="P44" i="6"/>
  <c r="P59" i="6"/>
  <c r="P47" i="6"/>
  <c r="P63" i="6"/>
  <c r="P51" i="6"/>
  <c r="P67" i="6"/>
  <c r="N45" i="6"/>
  <c r="N49" i="6"/>
  <c r="N53" i="6"/>
  <c r="N57" i="6"/>
  <c r="N61" i="6"/>
  <c r="N65" i="6"/>
  <c r="N69" i="6"/>
  <c r="N44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60" i="6"/>
  <c r="N48" i="6"/>
  <c r="N64" i="6"/>
  <c r="N52" i="6"/>
  <c r="N68" i="6"/>
  <c r="N56" i="6"/>
  <c r="E34" i="1"/>
  <c r="B4" i="7"/>
  <c r="L12" i="3"/>
  <c r="K11" i="3"/>
  <c r="J10" i="3"/>
  <c r="I9" i="3"/>
  <c r="B2" i="3"/>
  <c r="J33" i="1"/>
  <c r="J31" i="1"/>
  <c r="J32" i="1" s="1"/>
  <c r="D31" i="1"/>
  <c r="D32" i="1" s="1"/>
  <c r="D33" i="1"/>
  <c r="B4" i="6" l="1"/>
  <c r="B30" i="8"/>
  <c r="D34" i="1"/>
  <c r="J34" i="1"/>
  <c r="H8" i="3"/>
  <c r="G7" i="3"/>
  <c r="A4" i="3"/>
  <c r="A36" i="3" s="1"/>
  <c r="A5" i="3"/>
  <c r="A37" i="3" s="1"/>
  <c r="A6" i="3"/>
  <c r="A38" i="3" s="1"/>
  <c r="A7" i="3"/>
  <c r="A39" i="3" s="1"/>
  <c r="A8" i="3"/>
  <c r="A40" i="3" s="1"/>
  <c r="A9" i="3"/>
  <c r="A41" i="3" s="1"/>
  <c r="A10" i="3"/>
  <c r="A42" i="3" s="1"/>
  <c r="A11" i="3"/>
  <c r="A43" i="3" s="1"/>
  <c r="A12" i="3"/>
  <c r="A44" i="3" s="1"/>
  <c r="A13" i="3"/>
  <c r="A45" i="3" s="1"/>
  <c r="A15" i="3"/>
  <c r="A47" i="3" s="1"/>
  <c r="F6" i="3" l="1"/>
  <c r="E5" i="3"/>
  <c r="D4" i="3"/>
  <c r="C3" i="3"/>
  <c r="H31" i="1" l="1"/>
  <c r="I31" i="1"/>
  <c r="I32" i="1" s="1"/>
  <c r="F1" i="9" l="1"/>
  <c r="B31" i="2"/>
  <c r="B32" i="2" s="1"/>
  <c r="B33" i="2"/>
  <c r="C31" i="1"/>
  <c r="B34" i="2" l="1"/>
  <c r="C75" i="6"/>
  <c r="D75" i="6"/>
  <c r="B75" i="6"/>
  <c r="H1" i="9" s="1"/>
  <c r="B1" i="7" l="1"/>
  <c r="B1" i="3" l="1"/>
  <c r="B42" i="7" l="1"/>
  <c r="B1" i="6"/>
  <c r="B43" i="6" s="1"/>
  <c r="A2" i="3"/>
  <c r="A34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12" i="9" s="1"/>
  <c r="A3" i="6"/>
  <c r="A44" i="6" s="1"/>
  <c r="A76" i="6" s="1"/>
  <c r="G10" i="9" s="1"/>
  <c r="A67" i="7"/>
  <c r="A101" i="7" s="1"/>
  <c r="E3" i="9" s="1"/>
  <c r="A27" i="6"/>
  <c r="A68" i="6" s="1"/>
  <c r="A100" i="6" s="1"/>
  <c r="G2" i="9" s="1"/>
  <c r="A63" i="7"/>
  <c r="A97" i="7" s="1"/>
  <c r="E23" i="9" s="1"/>
  <c r="A23" i="6"/>
  <c r="A64" i="6" s="1"/>
  <c r="A96" i="6" s="1"/>
  <c r="G21" i="9" s="1"/>
  <c r="A59" i="7"/>
  <c r="A93" i="7" s="1"/>
  <c r="E16" i="9" s="1"/>
  <c r="A19" i="6"/>
  <c r="A60" i="6" s="1"/>
  <c r="A92" i="6" s="1"/>
  <c r="G9" i="9" s="1"/>
  <c r="A55" i="7"/>
  <c r="A89" i="7" s="1"/>
  <c r="E10" i="9" s="1"/>
  <c r="A15" i="6"/>
  <c r="A56" i="6" s="1"/>
  <c r="A88" i="6" s="1"/>
  <c r="G17" i="9" s="1"/>
  <c r="A51" i="7"/>
  <c r="A85" i="7" s="1"/>
  <c r="E5" i="9" s="1"/>
  <c r="A11" i="6"/>
  <c r="A52" i="6" s="1"/>
  <c r="A84" i="6" s="1"/>
  <c r="G3" i="9" s="1"/>
  <c r="A47" i="7"/>
  <c r="A81" i="7" s="1"/>
  <c r="E28" i="9" s="1"/>
  <c r="A7" i="6"/>
  <c r="A48" i="6" s="1"/>
  <c r="A80" i="6" s="1"/>
  <c r="G28" i="9" s="1"/>
  <c r="A70" i="7"/>
  <c r="A104" i="7" s="1"/>
  <c r="E13" i="9" s="1"/>
  <c r="A30" i="6"/>
  <c r="A71" i="6" s="1"/>
  <c r="A103" i="6" s="1"/>
  <c r="G15" i="9" s="1"/>
  <c r="A66" i="7"/>
  <c r="A100" i="7" s="1"/>
  <c r="E7" i="9" s="1"/>
  <c r="A26" i="6"/>
  <c r="A67" i="6" s="1"/>
  <c r="A99" i="6" s="1"/>
  <c r="G6" i="9" s="1"/>
  <c r="A62" i="7"/>
  <c r="A96" i="7" s="1"/>
  <c r="E8" i="9" s="1"/>
  <c r="A22" i="6"/>
  <c r="A63" i="6" s="1"/>
  <c r="A95" i="6" s="1"/>
  <c r="G7" i="9" s="1"/>
  <c r="A58" i="7"/>
  <c r="A92" i="7" s="1"/>
  <c r="E19" i="9" s="1"/>
  <c r="A18" i="6"/>
  <c r="A59" i="6" s="1"/>
  <c r="A91" i="6" s="1"/>
  <c r="G24" i="9" s="1"/>
  <c r="A54" i="7"/>
  <c r="A88" i="7" s="1"/>
  <c r="E11" i="9" s="1"/>
  <c r="A14" i="6"/>
  <c r="A55" i="6" s="1"/>
  <c r="A87" i="6" s="1"/>
  <c r="G12" i="9" s="1"/>
  <c r="A50" i="7"/>
  <c r="A84" i="7" s="1"/>
  <c r="E21" i="9" s="1"/>
  <c r="A10" i="6"/>
  <c r="A51" i="6" s="1"/>
  <c r="A83" i="6" s="1"/>
  <c r="G16" i="9" s="1"/>
  <c r="A46" i="7"/>
  <c r="A80" i="7" s="1"/>
  <c r="E17" i="9" s="1"/>
  <c r="A6" i="6"/>
  <c r="A47" i="6" s="1"/>
  <c r="A79" i="6" s="1"/>
  <c r="G13" i="9" s="1"/>
  <c r="A69" i="7"/>
  <c r="A103" i="7" s="1"/>
  <c r="E9" i="9" s="1"/>
  <c r="A29" i="6"/>
  <c r="A70" i="6" s="1"/>
  <c r="A102" i="6" s="1"/>
  <c r="G14" i="9" s="1"/>
  <c r="A65" i="7"/>
  <c r="A99" i="7" s="1"/>
  <c r="E15" i="9" s="1"/>
  <c r="A25" i="6"/>
  <c r="A66" i="6" s="1"/>
  <c r="A98" i="6" s="1"/>
  <c r="G18" i="9" s="1"/>
  <c r="A61" i="7"/>
  <c r="A95" i="7" s="1"/>
  <c r="E2" i="9" s="1"/>
  <c r="A21" i="6"/>
  <c r="A62" i="6" s="1"/>
  <c r="A94" i="6" s="1"/>
  <c r="G5" i="9" s="1"/>
  <c r="A57" i="7"/>
  <c r="A91" i="7" s="1"/>
  <c r="E25" i="9" s="1"/>
  <c r="A17" i="6"/>
  <c r="A58" i="6" s="1"/>
  <c r="A90" i="6" s="1"/>
  <c r="G22" i="9" s="1"/>
  <c r="A53" i="7"/>
  <c r="A87" i="7" s="1"/>
  <c r="E27" i="9" s="1"/>
  <c r="A13" i="6"/>
  <c r="A54" i="6" s="1"/>
  <c r="A86" i="6" s="1"/>
  <c r="G27" i="9" s="1"/>
  <c r="A49" i="7"/>
  <c r="A83" i="7" s="1"/>
  <c r="E18" i="9" s="1"/>
  <c r="A9" i="6"/>
  <c r="A50" i="6" s="1"/>
  <c r="A82" i="6" s="1"/>
  <c r="G19" i="9" s="1"/>
  <c r="A45" i="7"/>
  <c r="A79" i="7" s="1"/>
  <c r="E22" i="9" s="1"/>
  <c r="A5" i="6"/>
  <c r="A46" i="6" s="1"/>
  <c r="A78" i="6" s="1"/>
  <c r="G20" i="9" s="1"/>
  <c r="A68" i="7"/>
  <c r="A102" i="7" s="1"/>
  <c r="E14" i="9" s="1"/>
  <c r="A28" i="6"/>
  <c r="A69" i="6" s="1"/>
  <c r="A101" i="6" s="1"/>
  <c r="G11" i="9" s="1"/>
  <c r="A64" i="7"/>
  <c r="A98" i="7" s="1"/>
  <c r="E24" i="9" s="1"/>
  <c r="A24" i="6"/>
  <c r="A65" i="6" s="1"/>
  <c r="A97" i="6" s="1"/>
  <c r="G23" i="9" s="1"/>
  <c r="A60" i="7"/>
  <c r="A94" i="7" s="1"/>
  <c r="E29" i="9" s="1"/>
  <c r="A20" i="6"/>
  <c r="A61" i="6" s="1"/>
  <c r="A93" i="6" s="1"/>
  <c r="G29" i="9" s="1"/>
  <c r="A56" i="7"/>
  <c r="A90" i="7" s="1"/>
  <c r="E26" i="9" s="1"/>
  <c r="A16" i="6"/>
  <c r="A57" i="6" s="1"/>
  <c r="A89" i="6" s="1"/>
  <c r="G26" i="9" s="1"/>
  <c r="A52" i="7"/>
  <c r="A86" i="7" s="1"/>
  <c r="E6" i="9" s="1"/>
  <c r="A12" i="6"/>
  <c r="A53" i="6" s="1"/>
  <c r="A85" i="6" s="1"/>
  <c r="G8" i="9" s="1"/>
  <c r="A48" i="7"/>
  <c r="A82" i="7" s="1"/>
  <c r="E4" i="9" s="1"/>
  <c r="A8" i="6"/>
  <c r="A49" i="6" s="1"/>
  <c r="A81" i="6" s="1"/>
  <c r="G4" i="9" s="1"/>
  <c r="A44" i="7"/>
  <c r="A78" i="7" s="1"/>
  <c r="E20" i="9" s="1"/>
  <c r="A4" i="6"/>
  <c r="A45" i="6" s="1"/>
  <c r="A77" i="6" s="1"/>
  <c r="G25" i="9" s="1"/>
  <c r="B2" i="7"/>
  <c r="B2" i="6" s="1"/>
  <c r="B3" i="7" l="1"/>
  <c r="A25" i="8"/>
  <c r="A26" i="8"/>
  <c r="A27" i="8"/>
  <c r="A28" i="8"/>
  <c r="A29" i="8"/>
  <c r="A15" i="8"/>
  <c r="A16" i="8"/>
  <c r="A17" i="8"/>
  <c r="AE25" i="8" s="1"/>
  <c r="A18" i="8"/>
  <c r="A19" i="8"/>
  <c r="A20" i="8"/>
  <c r="A21" i="8"/>
  <c r="A22" i="8"/>
  <c r="A23" i="8"/>
  <c r="A24" i="8"/>
  <c r="A8" i="8"/>
  <c r="A9" i="8"/>
  <c r="A10" i="8"/>
  <c r="A11" i="8"/>
  <c r="A12" i="8"/>
  <c r="A13" i="8"/>
  <c r="A14" i="8"/>
  <c r="AE29" i="8" s="1"/>
  <c r="A3" i="8"/>
  <c r="A4" i="8"/>
  <c r="A5" i="8"/>
  <c r="A6" i="8"/>
  <c r="A7" i="8"/>
  <c r="A2" i="8"/>
  <c r="AE16" i="8" l="1"/>
  <c r="AE7" i="8"/>
  <c r="AE3" i="8"/>
  <c r="AE17" i="8"/>
  <c r="B31" i="7"/>
  <c r="B3" i="6"/>
  <c r="B33" i="7"/>
  <c r="B35" i="7"/>
  <c r="B36" i="7"/>
  <c r="AE11" i="8"/>
  <c r="AE18" i="8"/>
  <c r="AE22" i="8"/>
  <c r="AE5" i="8"/>
  <c r="AE4" i="8"/>
  <c r="AE24" i="8"/>
  <c r="AE13" i="8"/>
  <c r="AE19" i="8"/>
  <c r="AE10" i="8"/>
  <c r="AE28" i="8"/>
  <c r="AE27" i="8"/>
  <c r="AE26" i="8"/>
  <c r="AE23" i="8"/>
  <c r="AE8" i="8"/>
  <c r="AE12" i="8"/>
  <c r="AE6" i="8"/>
  <c r="AE14" i="8"/>
  <c r="AE20" i="8"/>
  <c r="AE2" i="8"/>
  <c r="AE9" i="8"/>
  <c r="AE15" i="8"/>
  <c r="AE21" i="8"/>
  <c r="C32" i="1"/>
  <c r="H32" i="1"/>
  <c r="C33" i="1"/>
  <c r="H33" i="1"/>
  <c r="I33" i="1"/>
  <c r="B43" i="7" l="1"/>
  <c r="B54" i="7"/>
  <c r="B63" i="7"/>
  <c r="B55" i="7"/>
  <c r="B47" i="7"/>
  <c r="B65" i="7"/>
  <c r="B49" i="7"/>
  <c r="B46" i="7"/>
  <c r="B62" i="7"/>
  <c r="B69" i="7"/>
  <c r="B61" i="7"/>
  <c r="B53" i="7"/>
  <c r="B45" i="7"/>
  <c r="B64" i="7"/>
  <c r="B56" i="7"/>
  <c r="B48" i="7"/>
  <c r="B58" i="7"/>
  <c r="B50" i="7"/>
  <c r="B57" i="7"/>
  <c r="B70" i="7"/>
  <c r="B66" i="7"/>
  <c r="B67" i="7"/>
  <c r="B59" i="7"/>
  <c r="B51" i="7"/>
  <c r="B68" i="7"/>
  <c r="B60" i="7"/>
  <c r="B52" i="7"/>
  <c r="B44" i="7"/>
  <c r="B32" i="7"/>
  <c r="B34" i="7" s="1"/>
  <c r="B35" i="6"/>
  <c r="B33" i="6"/>
  <c r="B31" i="6"/>
  <c r="B32" i="6" s="1"/>
  <c r="C34" i="1"/>
  <c r="H34" i="1"/>
  <c r="I34" i="1"/>
  <c r="B36" i="6"/>
  <c r="B44" i="6" l="1"/>
  <c r="B61" i="6"/>
  <c r="B50" i="6"/>
  <c r="B68" i="6"/>
  <c r="B56" i="6"/>
  <c r="B49" i="6"/>
  <c r="B54" i="6"/>
  <c r="B62" i="6"/>
  <c r="B71" i="6"/>
  <c r="B65" i="6"/>
  <c r="B53" i="6"/>
  <c r="B55" i="6"/>
  <c r="B60" i="6"/>
  <c r="B47" i="6"/>
  <c r="B69" i="6"/>
  <c r="B58" i="6"/>
  <c r="B51" i="6"/>
  <c r="B64" i="6"/>
  <c r="B59" i="6"/>
  <c r="B57" i="6"/>
  <c r="B66" i="6"/>
  <c r="B52" i="6"/>
  <c r="B70" i="6"/>
  <c r="B48" i="6"/>
  <c r="B46" i="6"/>
  <c r="B63" i="6"/>
  <c r="B67" i="6"/>
  <c r="B45" i="6"/>
  <c r="B34" i="6"/>
  <c r="AC29" i="8"/>
  <c r="AC26" i="8"/>
  <c r="AC5" i="8"/>
  <c r="R30" i="8"/>
  <c r="AC28" i="8" s="1"/>
  <c r="R3" i="7"/>
  <c r="R33" i="7" s="1"/>
  <c r="AC21" i="8" l="1"/>
  <c r="AC17" i="8"/>
  <c r="AC14" i="8"/>
  <c r="AC15" i="8"/>
  <c r="AC12" i="8"/>
  <c r="R35" i="7"/>
  <c r="AC18" i="8"/>
  <c r="AC27" i="8"/>
  <c r="R36" i="7"/>
  <c r="AC13" i="8"/>
  <c r="AC19" i="8"/>
  <c r="AC24" i="8"/>
  <c r="AC22" i="8"/>
  <c r="AC6" i="8"/>
  <c r="AC23" i="8"/>
  <c r="AC9" i="8"/>
  <c r="AC3" i="8"/>
  <c r="AC2" i="8"/>
  <c r="AC7" i="8"/>
  <c r="AC8" i="8"/>
  <c r="R3" i="6"/>
  <c r="R31" i="7"/>
  <c r="AC25" i="8"/>
  <c r="AC16" i="8"/>
  <c r="AC10" i="8"/>
  <c r="AC20" i="8"/>
  <c r="AC11" i="8"/>
  <c r="AC4" i="8"/>
  <c r="AH2" i="8" l="1"/>
  <c r="AG2" i="8"/>
  <c r="R63" i="7"/>
  <c r="AC63" i="7" s="1"/>
  <c r="AD63" i="7" s="1"/>
  <c r="R49" i="7"/>
  <c r="AC49" i="7" s="1"/>
  <c r="AD49" i="7" s="1"/>
  <c r="R44" i="7"/>
  <c r="AC44" i="7" s="1"/>
  <c r="AD44" i="7" s="1"/>
  <c r="R47" i="7"/>
  <c r="AC47" i="7" s="1"/>
  <c r="AD47" i="7" s="1"/>
  <c r="R50" i="7"/>
  <c r="AC50" i="7" s="1"/>
  <c r="AD50" i="7" s="1"/>
  <c r="R57" i="7"/>
  <c r="AC57" i="7" s="1"/>
  <c r="AD57" i="7" s="1"/>
  <c r="R70" i="7"/>
  <c r="AC70" i="7" s="1"/>
  <c r="AD70" i="7" s="1"/>
  <c r="R58" i="7"/>
  <c r="AC58" i="7" s="1"/>
  <c r="AD58" i="7" s="1"/>
  <c r="R32" i="7"/>
  <c r="R34" i="7" s="1"/>
  <c r="R65" i="7"/>
  <c r="AC65" i="7" s="1"/>
  <c r="AD65" i="7" s="1"/>
  <c r="R62" i="7"/>
  <c r="AC62" i="7" s="1"/>
  <c r="AD62" i="7" s="1"/>
  <c r="R48" i="7"/>
  <c r="AC48" i="7" s="1"/>
  <c r="AD48" i="7" s="1"/>
  <c r="R52" i="7"/>
  <c r="AC52" i="7" s="1"/>
  <c r="AD52" i="7" s="1"/>
  <c r="R64" i="7"/>
  <c r="AC64" i="7" s="1"/>
  <c r="AD64" i="7" s="1"/>
  <c r="R51" i="7"/>
  <c r="AC51" i="7" s="1"/>
  <c r="AD51" i="7" s="1"/>
  <c r="R53" i="7"/>
  <c r="AC53" i="7" s="1"/>
  <c r="AD53" i="7" s="1"/>
  <c r="R67" i="7"/>
  <c r="AC67" i="7" s="1"/>
  <c r="AD67" i="7" s="1"/>
  <c r="R61" i="7"/>
  <c r="AC61" i="7" s="1"/>
  <c r="AD61" i="7" s="1"/>
  <c r="R54" i="7"/>
  <c r="AC54" i="7" s="1"/>
  <c r="AD54" i="7" s="1"/>
  <c r="R46" i="7"/>
  <c r="AC46" i="7" s="1"/>
  <c r="AD46" i="7" s="1"/>
  <c r="R69" i="7"/>
  <c r="AC69" i="7" s="1"/>
  <c r="AD69" i="7" s="1"/>
  <c r="R55" i="7"/>
  <c r="AC55" i="7" s="1"/>
  <c r="AD55" i="7" s="1"/>
  <c r="R60" i="7"/>
  <c r="AC60" i="7" s="1"/>
  <c r="AD60" i="7" s="1"/>
  <c r="R59" i="7"/>
  <c r="AC59" i="7" s="1"/>
  <c r="AD59" i="7" s="1"/>
  <c r="R66" i="7"/>
  <c r="AC66" i="7" s="1"/>
  <c r="AD66" i="7" s="1"/>
  <c r="R56" i="7"/>
  <c r="AC56" i="7" s="1"/>
  <c r="AD56" i="7" s="1"/>
  <c r="R68" i="7"/>
  <c r="AC68" i="7" s="1"/>
  <c r="AD68" i="7" s="1"/>
  <c r="R45" i="7"/>
  <c r="AC45" i="7" s="1"/>
  <c r="AD45" i="7" s="1"/>
  <c r="R33" i="6"/>
  <c r="R36" i="6"/>
  <c r="R35" i="6"/>
  <c r="R31" i="6"/>
  <c r="R32" i="6" s="1"/>
  <c r="R43" i="7"/>
  <c r="AC43" i="7" s="1"/>
  <c r="AD43" i="7" s="1"/>
  <c r="AI2" i="8" l="1"/>
  <c r="AD14" i="8" s="1"/>
  <c r="AF14" i="8" s="1"/>
  <c r="R44" i="6"/>
  <c r="AC44" i="6" s="1"/>
  <c r="AD44" i="6" s="1"/>
  <c r="B76" i="6" s="1"/>
  <c r="R34" i="6"/>
  <c r="R53" i="6"/>
  <c r="AC53" i="6" s="1"/>
  <c r="AD53" i="6" s="1"/>
  <c r="R59" i="6"/>
  <c r="AC59" i="6" s="1"/>
  <c r="AD59" i="6" s="1"/>
  <c r="R64" i="6"/>
  <c r="AC64" i="6" s="1"/>
  <c r="AD64" i="6" s="1"/>
  <c r="R57" i="6"/>
  <c r="AC57" i="6" s="1"/>
  <c r="AD57" i="6" s="1"/>
  <c r="R60" i="6"/>
  <c r="AC60" i="6" s="1"/>
  <c r="AD60" i="6" s="1"/>
  <c r="R50" i="6"/>
  <c r="AC50" i="6" s="1"/>
  <c r="AD50" i="6" s="1"/>
  <c r="R65" i="6"/>
  <c r="AC65" i="6" s="1"/>
  <c r="AD65" i="6" s="1"/>
  <c r="R45" i="6"/>
  <c r="AC45" i="6" s="1"/>
  <c r="AD45" i="6" s="1"/>
  <c r="R47" i="6"/>
  <c r="AC47" i="6" s="1"/>
  <c r="AD47" i="6" s="1"/>
  <c r="R48" i="6"/>
  <c r="AC48" i="6" s="1"/>
  <c r="AD48" i="6" s="1"/>
  <c r="R70" i="6"/>
  <c r="AC70" i="6" s="1"/>
  <c r="AD70" i="6" s="1"/>
  <c r="R62" i="6"/>
  <c r="AC62" i="6" s="1"/>
  <c r="AD62" i="6" s="1"/>
  <c r="R54" i="6"/>
  <c r="AC54" i="6" s="1"/>
  <c r="AD54" i="6" s="1"/>
  <c r="R67" i="6"/>
  <c r="AC67" i="6" s="1"/>
  <c r="AD67" i="6" s="1"/>
  <c r="R51" i="6"/>
  <c r="AC51" i="6" s="1"/>
  <c r="AD51" i="6" s="1"/>
  <c r="R69" i="6"/>
  <c r="AC69" i="6" s="1"/>
  <c r="AD69" i="6" s="1"/>
  <c r="R49" i="6"/>
  <c r="AC49" i="6" s="1"/>
  <c r="AD49" i="6" s="1"/>
  <c r="R68" i="6"/>
  <c r="AC68" i="6" s="1"/>
  <c r="AD68" i="6" s="1"/>
  <c r="R58" i="6"/>
  <c r="AC58" i="6" s="1"/>
  <c r="AD58" i="6" s="1"/>
  <c r="R56" i="6"/>
  <c r="AC56" i="6" s="1"/>
  <c r="AD56" i="6" s="1"/>
  <c r="R52" i="6"/>
  <c r="AC52" i="6" s="1"/>
  <c r="AD52" i="6" s="1"/>
  <c r="R63" i="6"/>
  <c r="AC63" i="6" s="1"/>
  <c r="AD63" i="6" s="1"/>
  <c r="R66" i="6"/>
  <c r="AC66" i="6" s="1"/>
  <c r="AD66" i="6" s="1"/>
  <c r="R61" i="6"/>
  <c r="AC61" i="6" s="1"/>
  <c r="AD61" i="6" s="1"/>
  <c r="R55" i="6"/>
  <c r="AC55" i="6" s="1"/>
  <c r="AD55" i="6" s="1"/>
  <c r="R46" i="6"/>
  <c r="AC46" i="6" s="1"/>
  <c r="AD46" i="6" s="1"/>
  <c r="R71" i="6"/>
  <c r="AC71" i="6" s="1"/>
  <c r="AD71" i="6" s="1"/>
  <c r="AD72" i="7"/>
  <c r="AE65" i="7" s="1"/>
  <c r="AD5" i="8"/>
  <c r="AF5" i="8" s="1"/>
  <c r="AD26" i="8"/>
  <c r="AF26" i="8" s="1"/>
  <c r="AD29" i="8"/>
  <c r="AF29" i="8" s="1"/>
  <c r="AD21" i="8"/>
  <c r="AF21" i="8" s="1"/>
  <c r="AD28" i="8"/>
  <c r="AF28" i="8" s="1"/>
  <c r="AD10" i="8"/>
  <c r="AF10" i="8" s="1"/>
  <c r="AD2" i="8"/>
  <c r="AD17" i="8"/>
  <c r="AF17" i="8" s="1"/>
  <c r="AD13" i="8"/>
  <c r="AF13" i="8" s="1"/>
  <c r="AD27" i="8"/>
  <c r="AF27" i="8" s="1"/>
  <c r="AD3" i="8"/>
  <c r="AF3" i="8" s="1"/>
  <c r="AD23" i="8"/>
  <c r="AF23" i="8" s="1"/>
  <c r="AD20" i="8"/>
  <c r="AF20" i="8" s="1"/>
  <c r="AD16" i="8" l="1"/>
  <c r="AF16" i="8" s="1"/>
  <c r="AD9" i="8"/>
  <c r="AF9" i="8" s="1"/>
  <c r="AD11" i="8"/>
  <c r="AF11" i="8" s="1"/>
  <c r="AD25" i="8"/>
  <c r="AF25" i="8" s="1"/>
  <c r="AD4" i="8"/>
  <c r="AF4" i="8" s="1"/>
  <c r="AD12" i="8"/>
  <c r="AF12" i="8" s="1"/>
  <c r="AD6" i="8"/>
  <c r="AF6" i="8" s="1"/>
  <c r="AD8" i="8"/>
  <c r="AF8" i="8" s="1"/>
  <c r="AD18" i="8"/>
  <c r="AF18" i="8" s="1"/>
  <c r="AD22" i="8"/>
  <c r="AF22" i="8" s="1"/>
  <c r="AD15" i="8"/>
  <c r="AF15" i="8" s="1"/>
  <c r="AD19" i="8"/>
  <c r="AF19" i="8" s="1"/>
  <c r="AD7" i="8"/>
  <c r="AF7" i="8" s="1"/>
  <c r="AD24" i="8"/>
  <c r="AF24" i="8" s="1"/>
  <c r="AE49" i="7"/>
  <c r="AE47" i="7"/>
  <c r="B78" i="6"/>
  <c r="AE50" i="7"/>
  <c r="AE43" i="7"/>
  <c r="B93" i="6"/>
  <c r="B101" i="6"/>
  <c r="B77" i="6"/>
  <c r="B97" i="6"/>
  <c r="B95" i="6"/>
  <c r="B99" i="6"/>
  <c r="B82" i="6"/>
  <c r="AE62" i="7"/>
  <c r="B98" i="6"/>
  <c r="B83" i="6"/>
  <c r="AE44" i="7"/>
  <c r="AE48" i="7"/>
  <c r="AE69" i="7"/>
  <c r="AE70" i="7"/>
  <c r="AE63" i="7"/>
  <c r="AE46" i="7"/>
  <c r="AE51" i="7"/>
  <c r="AE67" i="7"/>
  <c r="B84" i="6"/>
  <c r="B86" i="6"/>
  <c r="B92" i="6"/>
  <c r="AE54" i="7"/>
  <c r="AE52" i="7"/>
  <c r="AE45" i="7"/>
  <c r="AE57" i="7"/>
  <c r="AE60" i="7"/>
  <c r="AE66" i="7"/>
  <c r="B88" i="6"/>
  <c r="B94" i="6"/>
  <c r="B89" i="6"/>
  <c r="AE68" i="7"/>
  <c r="AE61" i="7"/>
  <c r="AE64" i="7"/>
  <c r="AE53" i="7"/>
  <c r="AE58" i="7"/>
  <c r="B103" i="6"/>
  <c r="B90" i="6"/>
  <c r="B102" i="6"/>
  <c r="B96" i="6"/>
  <c r="AF2" i="8"/>
  <c r="AE55" i="7"/>
  <c r="AE59" i="7"/>
  <c r="B100" i="6"/>
  <c r="B80" i="6"/>
  <c r="B91" i="6"/>
  <c r="AE56" i="7"/>
  <c r="B87" i="6"/>
  <c r="B81" i="6"/>
  <c r="B79" i="6"/>
  <c r="B85" i="6"/>
  <c r="AD73" i="6"/>
  <c r="AE44" i="6" s="1"/>
  <c r="AH3" i="8" l="1"/>
  <c r="AG3" i="8"/>
  <c r="AE68" i="6"/>
  <c r="C100" i="6" s="1"/>
  <c r="AE49" i="6"/>
  <c r="AE64" i="6"/>
  <c r="AE61" i="6"/>
  <c r="AE70" i="6"/>
  <c r="AE65" i="6"/>
  <c r="AE73" i="7"/>
  <c r="AF52" i="7" s="1"/>
  <c r="B86" i="7" s="1"/>
  <c r="F6" i="9" s="1"/>
  <c r="AE60" i="6"/>
  <c r="AE66" i="6"/>
  <c r="AE53" i="6"/>
  <c r="AE54" i="6"/>
  <c r="AE46" i="6"/>
  <c r="C76" i="6"/>
  <c r="AE58" i="6"/>
  <c r="AE57" i="6"/>
  <c r="AE50" i="6"/>
  <c r="AE45" i="6"/>
  <c r="AE63" i="6"/>
  <c r="AE55" i="6"/>
  <c r="AE56" i="6"/>
  <c r="AE59" i="6"/>
  <c r="AE47" i="6"/>
  <c r="AE74" i="6" s="1"/>
  <c r="AF68" i="6" s="1"/>
  <c r="D100" i="6" s="1"/>
  <c r="H2" i="9" s="1"/>
  <c r="AE48" i="6"/>
  <c r="AE71" i="6"/>
  <c r="AE52" i="6"/>
  <c r="AE67" i="6"/>
  <c r="AE69" i="6"/>
  <c r="AE62" i="6"/>
  <c r="AE51" i="6"/>
  <c r="AF53" i="7" l="1"/>
  <c r="B87" i="7" s="1"/>
  <c r="F27" i="9" s="1"/>
  <c r="AF70" i="7"/>
  <c r="B104" i="7" s="1"/>
  <c r="F13" i="9" s="1"/>
  <c r="AF45" i="7"/>
  <c r="B79" i="7" s="1"/>
  <c r="F22" i="9" s="1"/>
  <c r="C94" i="6"/>
  <c r="AF62" i="6"/>
  <c r="D94" i="6" s="1"/>
  <c r="H5" i="9" s="1"/>
  <c r="C77" i="6"/>
  <c r="AF45" i="6"/>
  <c r="D77" i="6" s="1"/>
  <c r="H25" i="9" s="1"/>
  <c r="AF44" i="6"/>
  <c r="D76" i="6" s="1"/>
  <c r="H10" i="9" s="1"/>
  <c r="C86" i="6"/>
  <c r="AF54" i="6"/>
  <c r="D86" i="6" s="1"/>
  <c r="H27" i="9" s="1"/>
  <c r="C92" i="6"/>
  <c r="AF60" i="6"/>
  <c r="D92" i="6" s="1"/>
  <c r="H9" i="9" s="1"/>
  <c r="AF65" i="7"/>
  <c r="B99" i="7" s="1"/>
  <c r="F15" i="9" s="1"/>
  <c r="AF49" i="7"/>
  <c r="B83" i="7" s="1"/>
  <c r="F18" i="9" s="1"/>
  <c r="AF61" i="6"/>
  <c r="D93" i="6" s="1"/>
  <c r="H29" i="9" s="1"/>
  <c r="C93" i="6"/>
  <c r="C78" i="6"/>
  <c r="AF46" i="6"/>
  <c r="D78" i="6" s="1"/>
  <c r="H20" i="9" s="1"/>
  <c r="AF61" i="7"/>
  <c r="B95" i="7" s="1"/>
  <c r="F2" i="9" s="1"/>
  <c r="AF43" i="7"/>
  <c r="B77" i="7" s="1"/>
  <c r="F12" i="9" s="1"/>
  <c r="AF51" i="7"/>
  <c r="B85" i="7" s="1"/>
  <c r="F5" i="9" s="1"/>
  <c r="AF48" i="6"/>
  <c r="D80" i="6" s="1"/>
  <c r="H28" i="9" s="1"/>
  <c r="C80" i="6"/>
  <c r="C79" i="6"/>
  <c r="AF47" i="6"/>
  <c r="D79" i="6" s="1"/>
  <c r="H13" i="9" s="1"/>
  <c r="AF57" i="7"/>
  <c r="B91" i="7" s="1"/>
  <c r="F25" i="9" s="1"/>
  <c r="AF55" i="7"/>
  <c r="B89" i="7" s="1"/>
  <c r="F10" i="9" s="1"/>
  <c r="AF54" i="7"/>
  <c r="B88" i="7" s="1"/>
  <c r="F11" i="9" s="1"/>
  <c r="C82" i="6"/>
  <c r="AF50" i="6"/>
  <c r="D82" i="6" s="1"/>
  <c r="H19" i="9" s="1"/>
  <c r="AF66" i="7"/>
  <c r="B100" i="7" s="1"/>
  <c r="F7" i="9" s="1"/>
  <c r="AF47" i="7"/>
  <c r="B81" i="7" s="1"/>
  <c r="F28" i="9" s="1"/>
  <c r="AF48" i="7"/>
  <c r="B82" i="7" s="1"/>
  <c r="F4" i="9" s="1"/>
  <c r="C101" i="6"/>
  <c r="AF69" i="6"/>
  <c r="D101" i="6" s="1"/>
  <c r="H11" i="9" s="1"/>
  <c r="AF60" i="7"/>
  <c r="B94" i="7" s="1"/>
  <c r="F29" i="9" s="1"/>
  <c r="AF69" i="7"/>
  <c r="B103" i="7" s="1"/>
  <c r="F9" i="9" s="1"/>
  <c r="C97" i="6"/>
  <c r="AF65" i="6"/>
  <c r="D97" i="6" s="1"/>
  <c r="H23" i="9" s="1"/>
  <c r="C99" i="6"/>
  <c r="AF67" i="6"/>
  <c r="D99" i="6" s="1"/>
  <c r="H6" i="9" s="1"/>
  <c r="C91" i="6"/>
  <c r="AF59" i="6"/>
  <c r="D91" i="6" s="1"/>
  <c r="H24" i="9" s="1"/>
  <c r="C89" i="6"/>
  <c r="AF57" i="6"/>
  <c r="D89" i="6" s="1"/>
  <c r="H26" i="9" s="1"/>
  <c r="AF68" i="7"/>
  <c r="B102" i="7" s="1"/>
  <c r="F14" i="9" s="1"/>
  <c r="AF56" i="7"/>
  <c r="B90" i="7" s="1"/>
  <c r="F26" i="9" s="1"/>
  <c r="AF63" i="7"/>
  <c r="B97" i="7" s="1"/>
  <c r="F23" i="9" s="1"/>
  <c r="AF58" i="7"/>
  <c r="B92" i="7" s="1"/>
  <c r="F19" i="9" s="1"/>
  <c r="AF63" i="6"/>
  <c r="D95" i="6" s="1"/>
  <c r="H7" i="9" s="1"/>
  <c r="C95" i="6"/>
  <c r="C103" i="6"/>
  <c r="AF71" i="6"/>
  <c r="D103" i="6" s="1"/>
  <c r="H15" i="9" s="1"/>
  <c r="AF44" i="7"/>
  <c r="B78" i="7" s="1"/>
  <c r="F20" i="9" s="1"/>
  <c r="AF56" i="6"/>
  <c r="D88" i="6" s="1"/>
  <c r="H17" i="9" s="1"/>
  <c r="C88" i="6"/>
  <c r="AF58" i="6"/>
  <c r="D90" i="6" s="1"/>
  <c r="H22" i="9" s="1"/>
  <c r="C90" i="6"/>
  <c r="AF50" i="7"/>
  <c r="B84" i="7" s="1"/>
  <c r="F21" i="9" s="1"/>
  <c r="C85" i="6"/>
  <c r="AF53" i="6"/>
  <c r="D85" i="6" s="1"/>
  <c r="H8" i="9" s="1"/>
  <c r="C102" i="6"/>
  <c r="AF70" i="6"/>
  <c r="D102" i="6" s="1"/>
  <c r="H14" i="9" s="1"/>
  <c r="C96" i="6"/>
  <c r="AF64" i="6"/>
  <c r="D96" i="6" s="1"/>
  <c r="H21" i="9" s="1"/>
  <c r="C98" i="6"/>
  <c r="AF66" i="6"/>
  <c r="D98" i="6" s="1"/>
  <c r="H18" i="9" s="1"/>
  <c r="C83" i="6"/>
  <c r="AF51" i="6"/>
  <c r="D83" i="6" s="1"/>
  <c r="H16" i="9" s="1"/>
  <c r="AF67" i="7"/>
  <c r="B101" i="7" s="1"/>
  <c r="F3" i="9" s="1"/>
  <c r="C84" i="6"/>
  <c r="AF52" i="6"/>
  <c r="D84" i="6" s="1"/>
  <c r="H3" i="9" s="1"/>
  <c r="AF55" i="6"/>
  <c r="D87" i="6" s="1"/>
  <c r="H12" i="9" s="1"/>
  <c r="C87" i="6"/>
  <c r="AF64" i="7"/>
  <c r="B98" i="7" s="1"/>
  <c r="F24" i="9" s="1"/>
  <c r="AF62" i="7"/>
  <c r="B96" i="7" s="1"/>
  <c r="F8" i="9" s="1"/>
  <c r="AF59" i="7"/>
  <c r="B93" i="7" s="1"/>
  <c r="F16" i="9" s="1"/>
  <c r="AF46" i="7"/>
  <c r="B80" i="7" s="1"/>
  <c r="F17" i="9" s="1"/>
  <c r="C81" i="6"/>
  <c r="AF49" i="6"/>
  <c r="D81" i="6" s="1"/>
  <c r="H4" i="9" s="1"/>
</calcChain>
</file>

<file path=xl/sharedStrings.xml><?xml version="1.0" encoding="utf-8"?>
<sst xmlns="http://schemas.openxmlformats.org/spreadsheetml/2006/main" count="1413" uniqueCount="220">
  <si>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</si>
  <si>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</si>
  <si>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</si>
  <si>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</si>
  <si>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</si>
  <si>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</si>
  <si>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</si>
  <si>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</si>
  <si>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</si>
  <si>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</si>
  <si>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</si>
  <si>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</si>
  <si>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</si>
  <si>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</si>
  <si>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</si>
  <si>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</si>
  <si>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</si>
  <si>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</si>
  <si>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</si>
  <si>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</si>
  <si>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</si>
  <si>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</si>
  <si>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</si>
  <si>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</si>
  <si>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</si>
  <si>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</si>
  <si>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</si>
  <si>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</si>
  <si>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</si>
  <si>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</si>
  <si>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</si>
  <si>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</si>
  <si>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</si>
  <si>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</si>
  <si>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</si>
  <si>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</si>
  <si>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</si>
  <si>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</si>
  <si>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</si>
  <si>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</si>
  <si>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</si>
  <si>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</si>
  <si>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</si>
  <si>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</si>
  <si>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</si>
  <si>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</si>
  <si>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</si>
  <si>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</si>
  <si>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</si>
  <si>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</si>
  <si>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</si>
  <si>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</si>
  <si>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</si>
  <si>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</si>
  <si>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</si>
  <si>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</si>
  <si>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</si>
  <si>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</si>
  <si>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</si>
  <si>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</si>
  <si>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</si>
  <si>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</si>
  <si>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</si>
  <si>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</si>
  <si>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</si>
  <si>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</si>
  <si>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</si>
  <si>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</si>
  <si>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</si>
  <si>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</si>
  <si>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</si>
  <si>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</si>
  <si>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</si>
  <si>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</si>
  <si>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</si>
  <si>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</si>
  <si>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</si>
  <si>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</si>
  <si>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</si>
  <si>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</si>
  <si>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</si>
  <si>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</si>
  <si>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</si>
  <si>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</si>
  <si>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</si>
  <si>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</si>
  <si>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</si>
  <si>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</si>
  <si>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</si>
  <si>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</si>
  <si>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</si>
  <si>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</si>
  <si>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</si>
  <si>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</si>
  <si>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</si>
  <si>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</si>
  <si>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</si>
  <si>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</si>
  <si>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</si>
  <si>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</si>
  <si>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</si>
  <si>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</si>
  <si>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</si>
  <si>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</si>
  <si>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</si>
  <si>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Odnawialna energia elektryczna (%konsumpcji prądu)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</si>
  <si>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</si>
  <si>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</si>
  <si>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</si>
  <si>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</si>
  <si>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</si>
  <si>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</si>
  <si>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</si>
  <si>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</si>
  <si>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</si>
  <si>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</si>
  <si>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</si>
  <si>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</si>
  <si>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</si>
  <si>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</si>
  <si>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</si>
  <si>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Hellwiga</t>
  </si>
  <si>
    <t>c3</t>
  </si>
  <si>
    <t>c20</t>
  </si>
  <si>
    <t>c21</t>
  </si>
  <si>
    <t>c22</t>
  </si>
  <si>
    <t>c23</t>
  </si>
  <si>
    <t>c24</t>
  </si>
  <si>
    <t>c25</t>
  </si>
  <si>
    <t>c26</t>
  </si>
  <si>
    <t>c27</t>
  </si>
  <si>
    <t>alfa=0,05</t>
  </si>
  <si>
    <t>x</t>
  </si>
  <si>
    <t>wart kryt.=1,701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</si>
  <si>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</si>
  <si>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</si>
  <si>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</si>
  <si>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</si>
  <si>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Indeks wydajnosci zasobów (rok 2000=100)</t>
  </si>
  <si>
    <t>Połowy w regionach rybackich (tys.ton)</t>
  </si>
  <si>
    <t>n=27</t>
  </si>
  <si>
    <t>mediana</t>
  </si>
  <si>
    <t>mediania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</si>
  <si>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</si>
  <si>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</si>
  <si>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</si>
  <si>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</si>
  <si>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</si>
  <si>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</si>
  <si>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</si>
  <si>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</si>
  <si>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</si>
  <si>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</si>
  <si>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</si>
  <si>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</si>
  <si>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</si>
  <si>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</si>
  <si>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</si>
  <si>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</si>
  <si>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</si>
  <si>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</si>
  <si>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</si>
  <si>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</si>
  <si>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</si>
  <si>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</si>
  <si>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</si>
  <si>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</si>
  <si>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Zmienna X 1</t>
  </si>
  <si>
    <t>Zmienna X 2</t>
  </si>
  <si>
    <t>Zmienna X 3</t>
  </si>
  <si>
    <t>Zmienna X 4</t>
  </si>
  <si>
    <t>Zmienna X 5</t>
  </si>
  <si>
    <t>Zmienna X 6</t>
  </si>
  <si>
    <t>Zmienna X 7</t>
  </si>
  <si>
    <t>Zmienna X 8</t>
  </si>
  <si>
    <t>Zmienna X 9</t>
  </si>
  <si>
    <t>Zmienna X 10</t>
  </si>
  <si>
    <t>Zmienna X 11</t>
  </si>
  <si>
    <t>metoda</t>
  </si>
  <si>
    <t>symbolh</t>
  </si>
  <si>
    <t>IT</t>
  </si>
  <si>
    <t>FI</t>
  </si>
  <si>
    <t>ES</t>
  </si>
  <si>
    <t>FR</t>
  </si>
  <si>
    <t>SE</t>
  </si>
  <si>
    <t>PL</t>
  </si>
  <si>
    <t>SK</t>
  </si>
  <si>
    <t>HU</t>
  </si>
  <si>
    <t>CZ</t>
  </si>
  <si>
    <t>AT</t>
  </si>
  <si>
    <t>BG</t>
  </si>
  <si>
    <t>EE</t>
  </si>
  <si>
    <t>LV</t>
  </si>
  <si>
    <t>RO</t>
  </si>
  <si>
    <t>PO</t>
  </si>
  <si>
    <t>LT</t>
  </si>
  <si>
    <t>GB</t>
  </si>
  <si>
    <t>HR</t>
  </si>
  <si>
    <t>SI</t>
  </si>
  <si>
    <t>GR</t>
  </si>
  <si>
    <t>DK</t>
  </si>
  <si>
    <t>NL</t>
  </si>
  <si>
    <t>DE</t>
  </si>
  <si>
    <t>BE</t>
  </si>
  <si>
    <t>CY</t>
  </si>
  <si>
    <t>IE</t>
  </si>
  <si>
    <t>MT</t>
  </si>
  <si>
    <t>LU</t>
  </si>
  <si>
    <t>p1</t>
  </si>
  <si>
    <t>p2</t>
  </si>
  <si>
    <t>NA</t>
  </si>
  <si>
    <t>odch.stand</t>
  </si>
  <si>
    <t>do</t>
  </si>
  <si>
    <t>kraj</t>
  </si>
  <si>
    <t>dobry_wzorzec</t>
  </si>
  <si>
    <t>dobre_zi</t>
  </si>
  <si>
    <t>Dobra_biomasa</t>
  </si>
  <si>
    <t>Dobre_patenty</t>
  </si>
  <si>
    <t>Czerwone_kraje</t>
  </si>
  <si>
    <t>Zielone_kraje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</si>
</sst>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9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rgb="FFFF0000"/>
      <name val="Arial"/>
      <family val="2"/>
      <charset val="238"/>
    </font>
    <font>
      <i/>
      <sz val="10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164" fontId="0" fillId="2" borderId="0" xfId="0" applyNumberFormat="1" applyFill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ont="1"/>
    <xf numFmtId="2" fontId="1" fillId="4" borderId="0" xfId="0" applyNumberFormat="1" applyFont="1" applyFill="1" applyAlignment="1">
      <alignment horizontal="right" vertical="center"/>
    </xf>
    <xf numFmtId="165" fontId="0" fillId="0" borderId="0" xfId="0" applyNumberFormat="1"/>
    <xf numFmtId="4" fontId="0" fillId="0" borderId="0" xfId="0" applyNumberFormat="1"/>
    <xf numFmtId="2" fontId="1" fillId="0" borderId="0" xfId="0" applyNumberFormat="1" applyFont="1" applyFill="1" applyAlignment="1">
      <alignment horizontal="right" vertical="center"/>
    </xf>
    <xf numFmtId="164" fontId="4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1" fillId="5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2" fontId="3" fillId="3" borderId="0" xfId="0" applyNumberFormat="1" applyFont="1" applyFill="1"/>
    <xf numFmtId="0" fontId="0" fillId="6" borderId="0" xfId="0" applyFill="1"/>
    <xf numFmtId="0" fontId="0" fillId="0" borderId="0" xfId="0" applyBorder="1"/>
    <xf numFmtId="2" fontId="1" fillId="0" borderId="0" xfId="0" applyNumberFormat="1" applyFont="1" applyBorder="1" applyAlignment="1">
      <alignment horizontal="right" vertical="center"/>
    </xf>
    <xf numFmtId="164" fontId="0" fillId="0" borderId="0" xfId="0" applyNumberFormat="1" applyBorder="1"/>
    <xf numFmtId="0" fontId="0" fillId="0" borderId="1" xfId="0" applyBorder="1"/>
    <xf numFmtId="2" fontId="1" fillId="0" borderId="2" xfId="0" applyNumberFormat="1" applyFont="1" applyBorder="1" applyAlignment="1">
      <alignment horizontal="right" vertical="center"/>
    </xf>
    <xf numFmtId="2" fontId="1" fillId="4" borderId="2" xfId="0" applyNumberFormat="1" applyFont="1" applyFill="1" applyBorder="1" applyAlignment="1">
      <alignment horizontal="right" vertical="center"/>
    </xf>
    <xf numFmtId="0" fontId="0" fillId="0" borderId="2" xfId="0" applyBorder="1"/>
    <xf numFmtId="164" fontId="0" fillId="0" borderId="2" xfId="0" applyNumberFormat="1" applyBorder="1"/>
    <xf numFmtId="166" fontId="0" fillId="6" borderId="0" xfId="0" applyNumberFormat="1" applyFill="1"/>
    <xf numFmtId="0" fontId="0" fillId="7" borderId="0" xfId="0" applyFill="1"/>
    <xf numFmtId="2" fontId="1" fillId="7" borderId="0" xfId="0" applyNumberFormat="1" applyFont="1" applyFill="1" applyAlignment="1">
      <alignment horizontal="right" vertical="center"/>
    </xf>
    <xf numFmtId="2" fontId="7" fillId="7" borderId="0" xfId="0" applyNumberFormat="1" applyFont="1" applyFill="1" applyAlignment="1">
      <alignment horizontal="right" vertical="center"/>
    </xf>
    <xf numFmtId="2" fontId="0" fillId="8" borderId="0" xfId="0" applyNumberForma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0" borderId="0" xfId="0" applyFill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RowHeight="12.75" x14ac:dyDescent="0.2"/>
  <cols>
    <col min="1" max="1" width="13.85546875" customWidth="1"/>
    <col min="20" max="20" width="10.7109375" bestFit="1" customWidth="1"/>
    <col min="22" max="22" width="10.42578125" customWidth="1"/>
    <col min="25" max="25" width="9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33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33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  <c r="AF18" s="8"/>
      <c r="AG18" s="8"/>
    </row>
    <row r="19" spans="1:33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  <c r="AF19" s="8"/>
      <c r="AG19" s="8"/>
    </row>
    <row r="20" spans="1:33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  <c r="AF20" s="8"/>
      <c r="AG20" s="8"/>
    </row>
    <row r="21" spans="1:33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  <c r="AF21" s="8"/>
      <c r="AG21" s="8"/>
    </row>
    <row r="22" spans="1:33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  <c r="AF22" s="8"/>
      <c r="AG22" s="8"/>
    </row>
    <row r="23" spans="1:33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  <c r="AF23" s="8"/>
      <c r="AG23" s="8"/>
    </row>
    <row r="24" spans="1:33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  <c r="AF24" s="8"/>
      <c r="AG24" s="8"/>
    </row>
    <row r="25" spans="1:33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  <c r="AF25" s="8"/>
      <c r="AG25" s="8"/>
    </row>
    <row r="26" spans="1:33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  <c r="AF26" s="8"/>
      <c r="AG26" s="8"/>
    </row>
    <row r="27" spans="1:33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33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  <c r="AF28" s="8"/>
      <c r="AG28" s="8"/>
    </row>
    <row r="29" spans="1:33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  <c r="AF29" s="8"/>
      <c r="AG29" s="8"/>
    </row>
    <row r="30" spans="1:33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  <c r="AF30" s="8"/>
      <c r="AG30" s="8"/>
    </row>
    <row r="31" spans="1:33" x14ac:dyDescent="0.2">
      <c r="A31" s="2" t="s">
        <v>109</v>
      </c>
      <c r="B31" s="2">
        <f t="shared" ref="B31:J31" si="0">AVERAGE(B3:B30)</f>
        <v>19.178571428571427</v>
      </c>
      <c r="C31" s="2">
        <f t="shared" si="0"/>
        <v>34.282142857142858</v>
      </c>
      <c r="D31" s="2">
        <f t="shared" si="0"/>
        <v>1480.8605357142856</v>
      </c>
      <c r="E31" s="2">
        <f t="shared" si="0"/>
        <v>2.4482142857142857</v>
      </c>
      <c r="F31" s="2">
        <f t="shared" si="0"/>
        <v>221.98469387755102</v>
      </c>
      <c r="G31" s="2">
        <f t="shared" si="0"/>
        <v>124.93214285714286</v>
      </c>
      <c r="H31" s="2">
        <f t="shared" si="0"/>
        <v>4.9978571428571428</v>
      </c>
      <c r="I31" s="2">
        <f t="shared" si="0"/>
        <v>56.06428571428571</v>
      </c>
      <c r="J31" s="2">
        <f t="shared" si="0"/>
        <v>92.989285714285714</v>
      </c>
      <c r="K31" s="2">
        <f t="shared" ref="K31:O31" si="1">AVERAGE(K3:K30)</f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ref="P31:AB31" si="2">AVERAGE(P3:P30)</f>
        <v>486.75</v>
      </c>
      <c r="Q31" s="2">
        <f t="shared" si="2"/>
        <v>16.510714285714286</v>
      </c>
      <c r="R31" s="2">
        <f t="shared" si="2"/>
        <v>43.353571428571442</v>
      </c>
      <c r="S31" s="2">
        <f t="shared" si="2"/>
        <v>6.2214285714285706</v>
      </c>
      <c r="T31" s="2">
        <f t="shared" si="2"/>
        <v>3722.9642857142858</v>
      </c>
      <c r="U31" s="2">
        <f t="shared" si="2"/>
        <v>0.46732142857142861</v>
      </c>
      <c r="V31" s="2">
        <f t="shared" ref="V31" si="3">AVERAGE(V3:V30)</f>
        <v>2.6017857142857146</v>
      </c>
      <c r="W31" s="2">
        <f t="shared" si="2"/>
        <v>87.517857142857139</v>
      </c>
      <c r="X31" s="2">
        <f t="shared" si="2"/>
        <v>10.113035714285713</v>
      </c>
      <c r="Y31" s="2">
        <f t="shared" si="2"/>
        <v>0.19428571428571426</v>
      </c>
      <c r="Z31" s="2">
        <f t="shared" si="2"/>
        <v>21.460714285714285</v>
      </c>
      <c r="AA31" s="2">
        <f t="shared" si="2"/>
        <v>24.653571428571432</v>
      </c>
      <c r="AB31" s="2">
        <f t="shared" si="2"/>
        <v>147.61920363163671</v>
      </c>
    </row>
    <row r="32" spans="1:33" x14ac:dyDescent="0.2">
      <c r="A32" s="2" t="s">
        <v>110</v>
      </c>
      <c r="B32" s="2">
        <f t="shared" ref="B32:J32" si="4">ABS(B31)</f>
        <v>19.178571428571427</v>
      </c>
      <c r="C32" s="2">
        <f t="shared" si="4"/>
        <v>34.282142857142858</v>
      </c>
      <c r="D32" s="2">
        <f t="shared" si="4"/>
        <v>1480.8605357142856</v>
      </c>
      <c r="E32" s="2">
        <f t="shared" si="4"/>
        <v>2.4482142857142857</v>
      </c>
      <c r="F32" s="2">
        <f t="shared" si="4"/>
        <v>221.98469387755102</v>
      </c>
      <c r="G32" s="2">
        <f t="shared" si="4"/>
        <v>124.93214285714286</v>
      </c>
      <c r="H32" s="2">
        <f t="shared" si="4"/>
        <v>4.9978571428571428</v>
      </c>
      <c r="I32" s="2">
        <f t="shared" si="4"/>
        <v>56.06428571428571</v>
      </c>
      <c r="J32" s="2">
        <f t="shared" si="4"/>
        <v>92.989285714285714</v>
      </c>
      <c r="K32" s="2">
        <f t="shared" ref="K32:O32" si="5">ABS(K31)</f>
        <v>10.521428571428572</v>
      </c>
      <c r="L32" s="2">
        <f t="shared" si="5"/>
        <v>5.7946428571428559</v>
      </c>
      <c r="M32" s="2">
        <f t="shared" si="5"/>
        <v>18.162500000000001</v>
      </c>
      <c r="N32" s="2">
        <f t="shared" si="5"/>
        <v>17.150000000000002</v>
      </c>
      <c r="O32" s="2">
        <f t="shared" si="5"/>
        <v>3.5340909090909092</v>
      </c>
      <c r="P32" s="2">
        <f t="shared" ref="P32:AB32" si="6">ABS(P31)</f>
        <v>486.75</v>
      </c>
      <c r="Q32" s="2">
        <f t="shared" si="6"/>
        <v>16.510714285714286</v>
      </c>
      <c r="R32" s="2">
        <f t="shared" si="6"/>
        <v>43.353571428571442</v>
      </c>
      <c r="S32" s="2">
        <f t="shared" si="6"/>
        <v>6.2214285714285706</v>
      </c>
      <c r="T32" s="2">
        <f t="shared" si="6"/>
        <v>3722.9642857142858</v>
      </c>
      <c r="U32" s="2">
        <f t="shared" si="6"/>
        <v>0.46732142857142861</v>
      </c>
      <c r="V32" s="2">
        <f t="shared" ref="V32" si="7">ABS(V31)</f>
        <v>2.6017857142857146</v>
      </c>
      <c r="W32" s="2">
        <f t="shared" si="6"/>
        <v>87.517857142857139</v>
      </c>
      <c r="X32" s="2">
        <f t="shared" si="6"/>
        <v>10.113035714285713</v>
      </c>
      <c r="Y32" s="2">
        <f t="shared" si="6"/>
        <v>0.19428571428571426</v>
      </c>
      <c r="Z32" s="2">
        <f t="shared" si="6"/>
        <v>21.460714285714285</v>
      </c>
      <c r="AA32" s="2">
        <f t="shared" si="6"/>
        <v>24.653571428571432</v>
      </c>
      <c r="AB32" s="2">
        <f t="shared" si="6"/>
        <v>147.61920363163671</v>
      </c>
    </row>
    <row r="33" spans="1:38" x14ac:dyDescent="0.2">
      <c r="A33" s="2" t="s">
        <v>111</v>
      </c>
      <c r="B33" s="2">
        <f t="shared" ref="B33:J33" si="8">STDEV(B3:B30)</f>
        <v>8.1652088105960239</v>
      </c>
      <c r="C33" s="2">
        <f t="shared" si="8"/>
        <v>16.023462047224257</v>
      </c>
      <c r="D33" s="2">
        <f t="shared" si="8"/>
        <v>2321.3792411207151</v>
      </c>
      <c r="E33" s="2">
        <f t="shared" si="8"/>
        <v>2.7404879986782404</v>
      </c>
      <c r="F33" s="2">
        <f t="shared" si="8"/>
        <v>208.90692257981127</v>
      </c>
      <c r="G33" s="2">
        <f t="shared" si="8"/>
        <v>23.031460827109584</v>
      </c>
      <c r="H33" s="2">
        <f t="shared" si="8"/>
        <v>6.2646813386741602</v>
      </c>
      <c r="I33" s="2">
        <f t="shared" si="8"/>
        <v>26.649830995026814</v>
      </c>
      <c r="J33" s="2">
        <f t="shared" si="8"/>
        <v>6.8165017250196431</v>
      </c>
      <c r="K33" s="2">
        <f t="shared" ref="K33:O33" si="9">STDEV(K3:K30)</f>
        <v>10.890077275611182</v>
      </c>
      <c r="L33" s="2">
        <f t="shared" si="9"/>
        <v>2.6954124018177676</v>
      </c>
      <c r="M33" s="2">
        <f t="shared" si="9"/>
        <v>5.2934030397033514</v>
      </c>
      <c r="N33" s="2">
        <f t="shared" si="9"/>
        <v>6.0167359183456703</v>
      </c>
      <c r="O33" s="2">
        <f t="shared" si="9"/>
        <v>8.5533904067486706</v>
      </c>
      <c r="P33" s="2">
        <f t="shared" ref="P33:AB33" si="10">STDEV(P3:P30)</f>
        <v>125.68674316493131</v>
      </c>
      <c r="Q33" s="2">
        <f t="shared" si="10"/>
        <v>11.199878943979185</v>
      </c>
      <c r="R33" s="2">
        <f t="shared" si="10"/>
        <v>50.326397477554281</v>
      </c>
      <c r="S33" s="2">
        <f t="shared" si="10"/>
        <v>4.6469701114738431</v>
      </c>
      <c r="T33" s="2">
        <f t="shared" si="10"/>
        <v>3774.4248566738283</v>
      </c>
      <c r="U33" s="2">
        <f t="shared" si="10"/>
        <v>0.21407199439223415</v>
      </c>
      <c r="V33" s="2">
        <f t="shared" ref="V33" si="11">STDEV(V3:V30)</f>
        <v>0.5544971266761114</v>
      </c>
      <c r="W33" s="2">
        <f t="shared" si="10"/>
        <v>29.292737736971333</v>
      </c>
      <c r="X33" s="2">
        <f t="shared" si="10"/>
        <v>17.844644872574712</v>
      </c>
      <c r="Y33" s="2">
        <f t="shared" si="10"/>
        <v>8.9832295249766811E-2</v>
      </c>
      <c r="Z33" s="2">
        <f t="shared" si="10"/>
        <v>8.7519453619779632</v>
      </c>
      <c r="AA33" s="2">
        <f t="shared" si="10"/>
        <v>7.8196562462504531</v>
      </c>
      <c r="AB33" s="2">
        <f t="shared" si="10"/>
        <v>134.85115513032801</v>
      </c>
    </row>
    <row r="34" spans="1:38" x14ac:dyDescent="0.2">
      <c r="A34" s="2" t="s">
        <v>30</v>
      </c>
      <c r="B34" s="13">
        <f t="shared" ref="B34:J34" si="12">B33/B32*100</f>
        <v>42.574645567353578</v>
      </c>
      <c r="C34" s="13">
        <f t="shared" si="12"/>
        <v>46.739966384235771</v>
      </c>
      <c r="D34" s="14">
        <f t="shared" si="12"/>
        <v>156.75880240815584</v>
      </c>
      <c r="E34" s="14">
        <f t="shared" si="12"/>
        <v>111.9382406462301</v>
      </c>
      <c r="F34" s="13">
        <f t="shared" si="12"/>
        <v>94.108705843947249</v>
      </c>
      <c r="G34" s="15">
        <f t="shared" si="12"/>
        <v>18.435176328837606</v>
      </c>
      <c r="H34" s="14">
        <f t="shared" si="12"/>
        <v>125.34734706508253</v>
      </c>
      <c r="I34" s="15">
        <f t="shared" si="12"/>
        <v>47.534416349901313</v>
      </c>
      <c r="J34" s="12">
        <f t="shared" si="12"/>
        <v>7.3304162653358675</v>
      </c>
      <c r="K34" s="12">
        <f t="shared" ref="K34:O34" si="13">K33/K32*100</f>
        <v>103.50378944912188</v>
      </c>
      <c r="L34" s="12">
        <f t="shared" si="13"/>
        <v>46.515591525976895</v>
      </c>
      <c r="M34" s="12">
        <f t="shared" si="13"/>
        <v>29.144682943996425</v>
      </c>
      <c r="N34" s="12">
        <f t="shared" si="13"/>
        <v>35.083008270237144</v>
      </c>
      <c r="O34" s="12">
        <f t="shared" si="13"/>
        <v>242.02519478902991</v>
      </c>
      <c r="P34" s="12">
        <f t="shared" ref="P34:AB34" si="14">P33/P32*100</f>
        <v>25.821621605532886</v>
      </c>
      <c r="Q34" s="12">
        <f t="shared" si="14"/>
        <v>67.834006149992902</v>
      </c>
      <c r="R34" s="12">
        <f t="shared" si="14"/>
        <v>116.08362545279837</v>
      </c>
      <c r="S34" s="12">
        <f t="shared" si="14"/>
        <v>74.692975385343061</v>
      </c>
      <c r="T34" s="12">
        <f t="shared" si="14"/>
        <v>101.3822472366175</v>
      </c>
      <c r="U34" s="12">
        <f t="shared" si="14"/>
        <v>45.80829837969091</v>
      </c>
      <c r="V34" s="12">
        <f t="shared" ref="V34" si="15">V33/V32*100</f>
        <v>21.312175081580122</v>
      </c>
      <c r="W34" s="12">
        <f t="shared" si="14"/>
        <v>33.470583825145781</v>
      </c>
      <c r="X34" s="12">
        <f t="shared" si="14"/>
        <v>176.45191193547649</v>
      </c>
      <c r="Y34" s="12">
        <f t="shared" si="14"/>
        <v>46.237210790321157</v>
      </c>
      <c r="Z34" s="12">
        <f t="shared" si="14"/>
        <v>40.781239829486267</v>
      </c>
      <c r="AA34" s="12">
        <f t="shared" si="14"/>
        <v>31.718147891498283</v>
      </c>
      <c r="AB34" s="12">
        <f t="shared" si="14"/>
        <v>91.350685962803595</v>
      </c>
    </row>
    <row r="39" spans="1:38" x14ac:dyDescent="0.2"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5" spans="1:38" x14ac:dyDescent="0.2">
      <c r="I45" s="8"/>
      <c r="J45" s="8"/>
    </row>
    <row r="46" spans="1:38" x14ac:dyDescent="0.2">
      <c r="I46" s="8"/>
      <c r="J46" s="8"/>
    </row>
    <row r="47" spans="1:38" x14ac:dyDescent="0.2">
      <c r="I47" s="8"/>
      <c r="J47" s="8"/>
    </row>
    <row r="48" spans="1:38" x14ac:dyDescent="0.2">
      <c r="I48" s="8"/>
      <c r="J48" s="8"/>
    </row>
    <row r="49" spans="9:10" x14ac:dyDescent="0.2">
      <c r="I49" s="8"/>
      <c r="J49" s="8"/>
    </row>
    <row r="50" spans="9:10" x14ac:dyDescent="0.2">
      <c r="I50" s="8"/>
      <c r="J50" s="8"/>
    </row>
    <row r="51" spans="9:10" x14ac:dyDescent="0.2">
      <c r="I51" s="8"/>
      <c r="J51" s="8"/>
    </row>
    <row r="52" spans="9:10" x14ac:dyDescent="0.2">
      <c r="I52" s="8"/>
      <c r="J52" s="8"/>
    </row>
    <row r="53" spans="9:10" x14ac:dyDescent="0.2">
      <c r="I53" s="8"/>
      <c r="J53" s="8"/>
    </row>
    <row r="54" spans="9:10" x14ac:dyDescent="0.2">
      <c r="I54" s="8"/>
      <c r="J54" s="8"/>
    </row>
    <row r="55" spans="9:10" x14ac:dyDescent="0.2">
      <c r="I55" s="8"/>
      <c r="J55" s="8"/>
    </row>
    <row r="56" spans="9:10" x14ac:dyDescent="0.2">
      <c r="I56" s="8"/>
      <c r="J56" s="8"/>
    </row>
    <row r="57" spans="9:10" x14ac:dyDescent="0.2">
      <c r="I57" s="8"/>
      <c r="J57" s="8"/>
    </row>
    <row r="58" spans="9:10" x14ac:dyDescent="0.2">
      <c r="I58" s="8"/>
      <c r="J58" s="8"/>
    </row>
    <row r="59" spans="9:10" x14ac:dyDescent="0.2">
      <c r="I59" s="8"/>
      <c r="J59" s="8"/>
    </row>
    <row r="60" spans="9:10" x14ac:dyDescent="0.2">
      <c r="I60" s="8"/>
      <c r="J60" s="8"/>
    </row>
    <row r="61" spans="9:10" x14ac:dyDescent="0.2">
      <c r="I61" s="8"/>
      <c r="J61" s="8"/>
    </row>
    <row r="63" spans="9:10" x14ac:dyDescent="0.2">
      <c r="I63" s="8"/>
      <c r="J63" s="8"/>
    </row>
    <row r="64" spans="9:10" x14ac:dyDescent="0.2">
      <c r="I64" s="8"/>
      <c r="J64" s="8"/>
    </row>
    <row r="65" spans="9:10" x14ac:dyDescent="0.2">
      <c r="I65" s="8"/>
      <c r="J65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6F21-377B-40C1-8882-DE2C7D29FA05}">
  <dimension ref="A1:F29"/>
  <sheetViews>
    <sheetView workbookViewId="0">
      <selection activeCell="E1" sqref="E1:F1048576"/>
    </sheetView>
  </sheetViews>
  <sheetFormatPr defaultRowHeight="12.75" x14ac:dyDescent="0.2"/>
  <cols>
    <col min="5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142</v>
      </c>
      <c r="F1" s="45" t="s">
        <v>109</v>
      </c>
    </row>
    <row r="2" spans="1:6" x14ac:dyDescent="0.2">
      <c r="A2" t="str">
        <f>'x1'!A2</f>
        <v>Austria</v>
      </c>
      <c r="B2">
        <v>40.6</v>
      </c>
      <c r="C2">
        <v>41</v>
      </c>
      <c r="D2">
        <v>42.6</v>
      </c>
      <c r="E2" s="45">
        <f>MEDIAN(B2:D2)</f>
        <v>41</v>
      </c>
      <c r="F2" s="45">
        <f>AVERAGE(B2:D2)</f>
        <v>41.4</v>
      </c>
    </row>
    <row r="3" spans="1:6" x14ac:dyDescent="0.2">
      <c r="A3" t="str">
        <f>'x1'!A3</f>
        <v>Belgia</v>
      </c>
      <c r="B3">
        <v>24.5</v>
      </c>
      <c r="C3">
        <v>24.3</v>
      </c>
      <c r="D3">
        <v>24.7</v>
      </c>
      <c r="E3" s="45">
        <f t="shared" ref="E3:E29" si="0">MEDIAN(B3:D3)</f>
        <v>24.5</v>
      </c>
      <c r="F3" s="45">
        <f t="shared" ref="F3:F29" si="1">AVERAGE(B3:D3)</f>
        <v>24.5</v>
      </c>
    </row>
    <row r="4" spans="1:6" x14ac:dyDescent="0.2">
      <c r="A4" t="str">
        <f>'x1'!A4</f>
        <v>Bułgaria</v>
      </c>
      <c r="B4" t="s">
        <v>120</v>
      </c>
      <c r="C4">
        <v>38.1</v>
      </c>
      <c r="D4">
        <v>41.1</v>
      </c>
      <c r="E4" s="45">
        <f t="shared" si="0"/>
        <v>39.6</v>
      </c>
      <c r="F4" s="45">
        <f t="shared" si="1"/>
        <v>39.6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45.7</v>
      </c>
      <c r="E5" s="45">
        <f t="shared" si="0"/>
        <v>45.7</v>
      </c>
      <c r="F5" s="45">
        <f t="shared" si="1"/>
        <v>45.7</v>
      </c>
    </row>
    <row r="6" spans="1:6" x14ac:dyDescent="0.2">
      <c r="A6" t="str">
        <f>'x1'!A6</f>
        <v>Cypr</v>
      </c>
      <c r="B6" t="s">
        <v>120</v>
      </c>
      <c r="C6">
        <v>20.2</v>
      </c>
      <c r="D6">
        <v>22.8</v>
      </c>
      <c r="E6" s="45">
        <f t="shared" si="0"/>
        <v>21.5</v>
      </c>
      <c r="F6" s="45">
        <f t="shared" si="1"/>
        <v>21.5</v>
      </c>
    </row>
    <row r="7" spans="1:6" x14ac:dyDescent="0.2">
      <c r="A7" t="str">
        <f>'x1'!A7</f>
        <v>Czechy</v>
      </c>
      <c r="B7">
        <v>36.799999999999997</v>
      </c>
      <c r="C7">
        <v>37.700000000000003</v>
      </c>
      <c r="D7">
        <v>37.5</v>
      </c>
      <c r="E7" s="45">
        <f t="shared" si="0"/>
        <v>37.5</v>
      </c>
      <c r="F7" s="45">
        <f t="shared" si="1"/>
        <v>37.333333333333336</v>
      </c>
    </row>
    <row r="8" spans="1:6" x14ac:dyDescent="0.2">
      <c r="A8" t="str">
        <f>'x1'!A8</f>
        <v>Dania</v>
      </c>
      <c r="B8">
        <v>16.600000000000001</v>
      </c>
      <c r="C8">
        <v>17.600000000000001</v>
      </c>
      <c r="D8">
        <v>18.399999999999999</v>
      </c>
      <c r="E8" s="45">
        <f t="shared" si="0"/>
        <v>17.600000000000001</v>
      </c>
      <c r="F8" s="45">
        <f t="shared" si="1"/>
        <v>17.533333333333335</v>
      </c>
    </row>
    <row r="9" spans="1:6" x14ac:dyDescent="0.2">
      <c r="A9" t="str">
        <f>'x1'!A9</f>
        <v>Estonia</v>
      </c>
      <c r="B9">
        <v>52.5</v>
      </c>
      <c r="C9">
        <v>54.9</v>
      </c>
      <c r="D9">
        <v>57</v>
      </c>
      <c r="E9" s="45">
        <f t="shared" si="0"/>
        <v>54.9</v>
      </c>
      <c r="F9" s="45">
        <f t="shared" si="1"/>
        <v>54.800000000000004</v>
      </c>
    </row>
    <row r="10" spans="1:6" x14ac:dyDescent="0.2">
      <c r="A10" t="str">
        <f>'x1'!A10</f>
        <v>Finlandia</v>
      </c>
      <c r="B10">
        <v>65.599999999999994</v>
      </c>
      <c r="C10">
        <v>68</v>
      </c>
      <c r="D10">
        <v>68</v>
      </c>
      <c r="E10" s="45">
        <f t="shared" si="0"/>
        <v>68</v>
      </c>
      <c r="F10" s="45">
        <f t="shared" si="1"/>
        <v>67.2</v>
      </c>
    </row>
    <row r="11" spans="1:6" x14ac:dyDescent="0.2">
      <c r="A11" t="str">
        <f>'x1'!A11</f>
        <v>Francja</v>
      </c>
      <c r="B11">
        <v>29.9</v>
      </c>
      <c r="C11">
        <v>30.1</v>
      </c>
      <c r="D11">
        <v>30.1</v>
      </c>
      <c r="E11" s="45">
        <f t="shared" si="0"/>
        <v>30.1</v>
      </c>
      <c r="F11" s="45">
        <f t="shared" si="1"/>
        <v>30.033333333333331</v>
      </c>
    </row>
    <row r="12" spans="1:6" x14ac:dyDescent="0.2">
      <c r="A12" t="str">
        <f>'x1'!A12</f>
        <v>Grecja</v>
      </c>
      <c r="B12">
        <v>30.7</v>
      </c>
      <c r="C12">
        <v>30.1</v>
      </c>
      <c r="D12">
        <v>31.9</v>
      </c>
      <c r="E12" s="45">
        <f t="shared" si="0"/>
        <v>30.7</v>
      </c>
      <c r="F12" s="45">
        <f t="shared" si="1"/>
        <v>30.899999999999995</v>
      </c>
    </row>
    <row r="13" spans="1:6" x14ac:dyDescent="0.2">
      <c r="A13" t="str">
        <f>'x1'!A13</f>
        <v>Hiszpania</v>
      </c>
      <c r="B13">
        <v>25.6</v>
      </c>
      <c r="C13">
        <v>27.9</v>
      </c>
      <c r="D13">
        <v>28.8</v>
      </c>
      <c r="E13" s="45">
        <f t="shared" si="0"/>
        <v>27.9</v>
      </c>
      <c r="F13" s="45">
        <f t="shared" si="1"/>
        <v>27.433333333333334</v>
      </c>
    </row>
    <row r="14" spans="1:6" x14ac:dyDescent="0.2">
      <c r="A14" t="str">
        <f>'x1'!A14</f>
        <v>Holandia</v>
      </c>
      <c r="B14">
        <v>11.8</v>
      </c>
      <c r="C14">
        <v>12.1</v>
      </c>
      <c r="D14">
        <v>13</v>
      </c>
      <c r="E14" s="45">
        <f t="shared" si="0"/>
        <v>12.1</v>
      </c>
      <c r="F14" s="45">
        <f t="shared" si="1"/>
        <v>12.299999999999999</v>
      </c>
    </row>
    <row r="15" spans="1:6" x14ac:dyDescent="0.2">
      <c r="A15" t="str">
        <f>'x1'!A15</f>
        <v>Irlandia</v>
      </c>
      <c r="B15">
        <v>10.8</v>
      </c>
      <c r="C15">
        <v>12.2</v>
      </c>
      <c r="D15">
        <v>11.9</v>
      </c>
      <c r="E15" s="45">
        <f t="shared" si="0"/>
        <v>11.9</v>
      </c>
      <c r="F15" s="45">
        <f t="shared" si="1"/>
        <v>11.633333333333333</v>
      </c>
    </row>
    <row r="16" spans="1:6" x14ac:dyDescent="0.2">
      <c r="A16" t="str">
        <f>'x1'!A16</f>
        <v>Litwa</v>
      </c>
      <c r="B16">
        <v>34.6</v>
      </c>
      <c r="C16">
        <v>36.700000000000003</v>
      </c>
      <c r="D16">
        <v>37.9</v>
      </c>
      <c r="E16" s="45">
        <f t="shared" si="0"/>
        <v>36.700000000000003</v>
      </c>
      <c r="F16" s="45">
        <f t="shared" si="1"/>
        <v>36.400000000000006</v>
      </c>
    </row>
    <row r="17" spans="1:6" x14ac:dyDescent="0.2">
      <c r="A17" t="str">
        <f>'x1'!A17</f>
        <v>Luksemburg</v>
      </c>
      <c r="B17">
        <v>33.6</v>
      </c>
      <c r="C17">
        <v>32.6</v>
      </c>
      <c r="D17">
        <v>33.9</v>
      </c>
      <c r="E17" s="45">
        <f t="shared" si="0"/>
        <v>33.6</v>
      </c>
      <c r="F17" s="45">
        <f t="shared" si="1"/>
        <v>33.366666666666667</v>
      </c>
    </row>
    <row r="18" spans="1:6" x14ac:dyDescent="0.2">
      <c r="A18" t="str">
        <f>'x1'!A18</f>
        <v>Łotwa</v>
      </c>
      <c r="B18">
        <v>49.1</v>
      </c>
      <c r="C18">
        <v>53.6</v>
      </c>
      <c r="D18">
        <v>53.9</v>
      </c>
      <c r="E18" s="45">
        <f t="shared" si="0"/>
        <v>53.6</v>
      </c>
      <c r="F18" s="45">
        <f t="shared" si="1"/>
        <v>52.199999999999996</v>
      </c>
    </row>
    <row r="19" spans="1:6" x14ac:dyDescent="0.2">
      <c r="A19" t="str">
        <f>'x1'!A19</f>
        <v>Malta</v>
      </c>
      <c r="B19" t="s">
        <v>120</v>
      </c>
      <c r="C19">
        <v>4.3</v>
      </c>
      <c r="D19">
        <v>5.2</v>
      </c>
      <c r="E19" s="45">
        <f t="shared" si="0"/>
        <v>4.75</v>
      </c>
      <c r="F19" s="45">
        <f t="shared" si="1"/>
        <v>4.75</v>
      </c>
    </row>
    <row r="20" spans="1:6" x14ac:dyDescent="0.2">
      <c r="A20" t="str">
        <f>'x1'!A20</f>
        <v>Niemcy</v>
      </c>
      <c r="B20">
        <v>32.299999999999997</v>
      </c>
      <c r="C20">
        <v>32.799999999999997</v>
      </c>
      <c r="D20">
        <v>33.799999999999997</v>
      </c>
      <c r="E20" s="45">
        <f t="shared" si="0"/>
        <v>32.799999999999997</v>
      </c>
      <c r="F20" s="45">
        <f t="shared" si="1"/>
        <v>32.966666666666661</v>
      </c>
    </row>
    <row r="21" spans="1:6" x14ac:dyDescent="0.2">
      <c r="A21" t="str">
        <f>'x1'!A21</f>
        <v>Polska</v>
      </c>
      <c r="B21">
        <v>31.6</v>
      </c>
      <c r="C21">
        <v>34</v>
      </c>
      <c r="D21">
        <v>35.700000000000003</v>
      </c>
      <c r="E21" s="45">
        <f t="shared" si="0"/>
        <v>34</v>
      </c>
      <c r="F21" s="45">
        <f t="shared" si="1"/>
        <v>33.766666666666666</v>
      </c>
    </row>
    <row r="22" spans="1:6" x14ac:dyDescent="0.2">
      <c r="A22" t="str">
        <f>'x1'!A22</f>
        <v>Portugalia</v>
      </c>
      <c r="B22">
        <v>27</v>
      </c>
      <c r="C22">
        <v>31.5</v>
      </c>
      <c r="D22">
        <v>33.5</v>
      </c>
      <c r="E22" s="45">
        <f t="shared" si="0"/>
        <v>31.5</v>
      </c>
      <c r="F22" s="45">
        <f t="shared" si="1"/>
        <v>30.666666666666668</v>
      </c>
    </row>
    <row r="23" spans="1:6" x14ac:dyDescent="0.2">
      <c r="A23" t="str">
        <f>'x1'!A23</f>
        <v>Rumunia</v>
      </c>
      <c r="B23" t="s">
        <v>120</v>
      </c>
      <c r="C23">
        <v>31.5</v>
      </c>
      <c r="D23">
        <v>32.6</v>
      </c>
      <c r="E23" s="45">
        <f t="shared" si="0"/>
        <v>32.049999999999997</v>
      </c>
      <c r="F23" s="45">
        <f t="shared" si="1"/>
        <v>32.049999999999997</v>
      </c>
    </row>
    <row r="24" spans="1:6" x14ac:dyDescent="0.2">
      <c r="A24" t="str">
        <f>'x1'!A24</f>
        <v>Słowacja</v>
      </c>
      <c r="B24">
        <v>43.8</v>
      </c>
      <c r="C24">
        <v>44</v>
      </c>
      <c r="D24">
        <v>45.1</v>
      </c>
      <c r="E24" s="45">
        <f t="shared" si="0"/>
        <v>44</v>
      </c>
      <c r="F24" s="45">
        <f t="shared" si="1"/>
        <v>44.300000000000004</v>
      </c>
    </row>
    <row r="25" spans="1:6" x14ac:dyDescent="0.2">
      <c r="A25" t="str">
        <f>'x1'!A25</f>
        <v>Słowenia</v>
      </c>
      <c r="B25">
        <v>61</v>
      </c>
      <c r="C25">
        <v>60</v>
      </c>
      <c r="D25">
        <v>61.1</v>
      </c>
      <c r="E25" s="45">
        <f t="shared" si="0"/>
        <v>61</v>
      </c>
      <c r="F25" s="45">
        <f t="shared" si="1"/>
        <v>60.699999999999996</v>
      </c>
    </row>
    <row r="26" spans="1:6" x14ac:dyDescent="0.2">
      <c r="A26" t="str">
        <f>'x1'!A26</f>
        <v>Szwecja</v>
      </c>
      <c r="B26">
        <v>62.1</v>
      </c>
      <c r="C26">
        <v>64.7</v>
      </c>
      <c r="D26">
        <v>64.2</v>
      </c>
      <c r="E26" s="45">
        <f t="shared" si="0"/>
        <v>64.2</v>
      </c>
      <c r="F26" s="45">
        <f t="shared" si="1"/>
        <v>63.666666666666664</v>
      </c>
    </row>
    <row r="27" spans="1:6" x14ac:dyDescent="0.2">
      <c r="A27" t="str">
        <f>'x1'!A27</f>
        <v>Węgry</v>
      </c>
      <c r="B27">
        <v>21.8</v>
      </c>
      <c r="C27">
        <v>23.1</v>
      </c>
      <c r="D27">
        <v>24</v>
      </c>
      <c r="E27" s="45">
        <f t="shared" si="0"/>
        <v>23.1</v>
      </c>
      <c r="F27" s="45">
        <f t="shared" si="1"/>
        <v>22.966666666666669</v>
      </c>
    </row>
    <row r="28" spans="1:6" x14ac:dyDescent="0.2">
      <c r="A28" t="str">
        <f>'x1'!A28</f>
        <v>Wielka Brytania</v>
      </c>
      <c r="B28">
        <v>13.3</v>
      </c>
      <c r="C28">
        <v>12.9</v>
      </c>
      <c r="D28">
        <v>11.8</v>
      </c>
      <c r="E28" s="45">
        <f t="shared" si="0"/>
        <v>12.9</v>
      </c>
      <c r="F28" s="45">
        <f t="shared" si="1"/>
        <v>12.666666666666666</v>
      </c>
    </row>
    <row r="29" spans="1:6" x14ac:dyDescent="0.2">
      <c r="A29" t="str">
        <f>'x1'!A29</f>
        <v>Włochy</v>
      </c>
      <c r="B29">
        <v>31</v>
      </c>
      <c r="C29">
        <v>32.700000000000003</v>
      </c>
      <c r="D29">
        <v>33</v>
      </c>
      <c r="E29" s="45">
        <f t="shared" si="0"/>
        <v>32.700000000000003</v>
      </c>
      <c r="F29" s="45">
        <f t="shared" si="1"/>
        <v>32.233333333333334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88F-748B-4F02-B6C3-03317CAE00EC}">
  <dimension ref="A1:E29"/>
  <sheetViews>
    <sheetView workbookViewId="0">
      <selection activeCell="A2" sqref="A2"/>
    </sheetView>
  </sheetViews>
  <sheetFormatPr defaultRowHeight="12.75" x14ac:dyDescent="0.2"/>
  <cols>
    <col min="4" max="5" width="9.140625" style="45"/>
  </cols>
  <sheetData>
    <row r="1" spans="1:5" x14ac:dyDescent="0.2">
      <c r="B1">
        <v>2010</v>
      </c>
      <c r="C1">
        <v>2015</v>
      </c>
      <c r="D1" s="45" t="s">
        <v>141</v>
      </c>
      <c r="E1" s="45" t="s">
        <v>109</v>
      </c>
    </row>
    <row r="2" spans="1:5" x14ac:dyDescent="0.2">
      <c r="A2" t="str">
        <f>'x1'!A2</f>
        <v>Austria</v>
      </c>
      <c r="B2">
        <v>658.6</v>
      </c>
      <c r="C2">
        <v>834.77</v>
      </c>
      <c r="D2" s="45">
        <f>MEDIAN(B2:C2)</f>
        <v>746.68499999999995</v>
      </c>
      <c r="E2" s="45">
        <f t="shared" ref="E2:E18" si="0">AVERAGE(B2:C2)</f>
        <v>746.68499999999995</v>
      </c>
    </row>
    <row r="3" spans="1:5" x14ac:dyDescent="0.2">
      <c r="A3" t="str">
        <f>'x1'!A3</f>
        <v>Belgia</v>
      </c>
      <c r="B3">
        <v>42.35</v>
      </c>
      <c r="C3">
        <v>47.92</v>
      </c>
      <c r="D3" s="45">
        <f t="shared" ref="D3:D29" si="1">MEDIAN(B3:C3)</f>
        <v>45.135000000000005</v>
      </c>
      <c r="E3" s="45">
        <f t="shared" si="0"/>
        <v>45.135000000000005</v>
      </c>
    </row>
    <row r="4" spans="1:5" x14ac:dyDescent="0.2">
      <c r="A4" t="str">
        <f>'x1'!A4</f>
        <v>Bułgaria</v>
      </c>
      <c r="B4">
        <v>580</v>
      </c>
      <c r="C4">
        <v>578</v>
      </c>
      <c r="D4" s="45">
        <f t="shared" si="1"/>
        <v>579</v>
      </c>
      <c r="E4" s="45">
        <f t="shared" si="0"/>
        <v>579</v>
      </c>
    </row>
    <row r="5" spans="1:5" x14ac:dyDescent="0.2">
      <c r="A5" t="str">
        <f>'x1'!A5</f>
        <v>Chorwacja</v>
      </c>
      <c r="B5">
        <v>279</v>
      </c>
      <c r="C5">
        <v>320</v>
      </c>
      <c r="D5" s="45">
        <f t="shared" si="1"/>
        <v>299.5</v>
      </c>
      <c r="E5" s="45">
        <f t="shared" si="0"/>
        <v>299.5</v>
      </c>
    </row>
    <row r="6" spans="1:5" x14ac:dyDescent="0.2">
      <c r="A6" t="str">
        <f>'x1'!A6</f>
        <v>Cypr</v>
      </c>
      <c r="B6">
        <v>26.41</v>
      </c>
      <c r="C6">
        <v>26.41</v>
      </c>
      <c r="D6" s="45">
        <f t="shared" si="1"/>
        <v>26.41</v>
      </c>
      <c r="E6" s="45">
        <f t="shared" si="0"/>
        <v>26.41</v>
      </c>
    </row>
    <row r="7" spans="1:5" x14ac:dyDescent="0.2">
      <c r="A7" t="str">
        <f>'x1'!A7</f>
        <v>Czechy</v>
      </c>
      <c r="B7">
        <v>750.9</v>
      </c>
      <c r="C7">
        <v>751.6</v>
      </c>
      <c r="D7" s="45">
        <f t="shared" si="1"/>
        <v>751.25</v>
      </c>
      <c r="E7" s="45">
        <f t="shared" si="0"/>
        <v>751.25</v>
      </c>
    </row>
    <row r="8" spans="1:5" x14ac:dyDescent="0.2">
      <c r="A8" t="str">
        <f>'x1'!A8</f>
        <v>Dania</v>
      </c>
      <c r="B8">
        <v>120.26</v>
      </c>
      <c r="C8">
        <v>123.71</v>
      </c>
      <c r="D8" s="45">
        <f t="shared" si="1"/>
        <v>121.985</v>
      </c>
      <c r="E8" s="45">
        <f t="shared" si="0"/>
        <v>121.985</v>
      </c>
    </row>
    <row r="9" spans="1:5" x14ac:dyDescent="0.2">
      <c r="A9" t="str">
        <f>'x1'!A9</f>
        <v>Estonia</v>
      </c>
      <c r="B9">
        <v>548.59</v>
      </c>
      <c r="C9">
        <v>553.97</v>
      </c>
      <c r="D9" s="45">
        <f t="shared" si="1"/>
        <v>551.28</v>
      </c>
      <c r="E9" s="45">
        <f t="shared" si="0"/>
        <v>551.28</v>
      </c>
    </row>
    <row r="10" spans="1:5" x14ac:dyDescent="0.2">
      <c r="A10" t="str">
        <f>'x1'!A10</f>
        <v>Finlandia</v>
      </c>
      <c r="B10" s="4">
        <v>4327</v>
      </c>
      <c r="C10" s="4">
        <v>4327</v>
      </c>
      <c r="D10" s="45">
        <f t="shared" si="1"/>
        <v>4327</v>
      </c>
      <c r="E10" s="45">
        <f t="shared" si="0"/>
        <v>4327</v>
      </c>
    </row>
    <row r="11" spans="1:5" x14ac:dyDescent="0.2">
      <c r="A11" t="str">
        <f>'x1'!A11</f>
        <v>Francja</v>
      </c>
      <c r="B11" s="19">
        <v>6179.99</v>
      </c>
      <c r="C11" s="19">
        <v>6179.99</v>
      </c>
      <c r="D11" s="45">
        <f t="shared" si="1"/>
        <v>6179.99</v>
      </c>
      <c r="E11" s="45">
        <f t="shared" si="0"/>
        <v>6179.99</v>
      </c>
    </row>
    <row r="12" spans="1:5" x14ac:dyDescent="0.2">
      <c r="A12" t="str">
        <f>'x1'!A12</f>
        <v>Grecja</v>
      </c>
      <c r="B12">
        <v>197</v>
      </c>
      <c r="C12">
        <v>197</v>
      </c>
      <c r="D12" s="45">
        <f t="shared" si="1"/>
        <v>197</v>
      </c>
      <c r="E12" s="45">
        <f t="shared" si="0"/>
        <v>197</v>
      </c>
    </row>
    <row r="13" spans="1:5" x14ac:dyDescent="0.2">
      <c r="A13" t="str">
        <f>'x1'!A13</f>
        <v>Hiszpania</v>
      </c>
      <c r="B13" s="19">
        <v>5463.43</v>
      </c>
      <c r="C13" s="19">
        <v>5481.4</v>
      </c>
      <c r="D13" s="45">
        <f t="shared" si="1"/>
        <v>5472.415</v>
      </c>
      <c r="E13" s="45">
        <f t="shared" si="0"/>
        <v>5472.415</v>
      </c>
    </row>
    <row r="14" spans="1:5" x14ac:dyDescent="0.2">
      <c r="A14" t="str">
        <f>'x1'!A14</f>
        <v>Holandia</v>
      </c>
      <c r="B14">
        <v>90</v>
      </c>
      <c r="C14">
        <v>92</v>
      </c>
      <c r="D14" s="45">
        <f t="shared" si="1"/>
        <v>91</v>
      </c>
      <c r="E14" s="45">
        <f t="shared" si="0"/>
        <v>91</v>
      </c>
    </row>
    <row r="15" spans="1:5" x14ac:dyDescent="0.2">
      <c r="A15" t="str">
        <f>'x1'!A15</f>
        <v>Irlandia</v>
      </c>
      <c r="B15">
        <v>6.47</v>
      </c>
      <c r="C15">
        <v>6.47</v>
      </c>
      <c r="D15" s="45">
        <f t="shared" si="1"/>
        <v>6.47</v>
      </c>
      <c r="E15" s="45">
        <f t="shared" si="0"/>
        <v>6.47</v>
      </c>
    </row>
    <row r="16" spans="1:5" x14ac:dyDescent="0.2">
      <c r="A16" t="str">
        <f>'x1'!A16</f>
        <v>Litwa</v>
      </c>
      <c r="B16">
        <v>375</v>
      </c>
      <c r="C16">
        <v>377</v>
      </c>
      <c r="D16" s="45">
        <f t="shared" si="1"/>
        <v>376</v>
      </c>
      <c r="E16" s="45">
        <f t="shared" si="0"/>
        <v>376</v>
      </c>
    </row>
    <row r="17" spans="1:5" x14ac:dyDescent="0.2">
      <c r="A17" t="str">
        <f>'x1'!A17</f>
        <v>Luksemburg</v>
      </c>
      <c r="B17">
        <v>2</v>
      </c>
      <c r="C17">
        <v>2</v>
      </c>
      <c r="D17" s="45">
        <f t="shared" si="1"/>
        <v>2</v>
      </c>
      <c r="E17" s="45">
        <f t="shared" si="0"/>
        <v>2</v>
      </c>
    </row>
    <row r="18" spans="1:5" x14ac:dyDescent="0.2">
      <c r="A18" t="str">
        <f>'x1'!A18</f>
        <v>Łotwa</v>
      </c>
      <c r="B18">
        <v>530.79</v>
      </c>
      <c r="C18">
        <v>549.4</v>
      </c>
      <c r="D18" s="45">
        <f t="shared" si="1"/>
        <v>540.09500000000003</v>
      </c>
      <c r="E18" s="45">
        <f t="shared" si="0"/>
        <v>540.09500000000003</v>
      </c>
    </row>
    <row r="19" spans="1:5" x14ac:dyDescent="0.2">
      <c r="A19" t="str">
        <f>'x1'!A19</f>
        <v>Malta</v>
      </c>
      <c r="B19" t="s">
        <v>120</v>
      </c>
      <c r="C19" t="s">
        <v>120</v>
      </c>
      <c r="D19" s="45">
        <v>0</v>
      </c>
      <c r="E19" s="45">
        <v>0</v>
      </c>
    </row>
    <row r="20" spans="1:5" x14ac:dyDescent="0.2">
      <c r="A20" t="str">
        <f>'x1'!A20</f>
        <v>Niemcy</v>
      </c>
      <c r="B20" s="4">
        <v>9264</v>
      </c>
      <c r="C20" s="4">
        <v>9264</v>
      </c>
      <c r="D20" s="45">
        <f t="shared" si="1"/>
        <v>9264</v>
      </c>
      <c r="E20" s="45">
        <f t="shared" ref="E20:E29" si="2">AVERAGE(B20:C20)</f>
        <v>9264</v>
      </c>
    </row>
    <row r="21" spans="1:5" x14ac:dyDescent="0.2">
      <c r="A21" t="str">
        <f>'x1'!A21</f>
        <v>Polska</v>
      </c>
      <c r="B21" s="19">
        <v>1607.4</v>
      </c>
      <c r="C21" s="19">
        <v>1607.5</v>
      </c>
      <c r="D21" s="45">
        <f t="shared" si="1"/>
        <v>1607.45</v>
      </c>
      <c r="E21" s="45">
        <f t="shared" si="2"/>
        <v>1607.45</v>
      </c>
    </row>
    <row r="22" spans="1:5" x14ac:dyDescent="0.2">
      <c r="A22" t="str">
        <f>'x1'!A22</f>
        <v>Portugalia</v>
      </c>
      <c r="B22">
        <v>0</v>
      </c>
      <c r="C22" s="19">
        <v>1070.1099999999999</v>
      </c>
      <c r="D22" s="45">
        <f t="shared" si="1"/>
        <v>535.05499999999995</v>
      </c>
      <c r="E22" s="45">
        <f t="shared" si="2"/>
        <v>535.05499999999995</v>
      </c>
    </row>
    <row r="23" spans="1:5" x14ac:dyDescent="0.2">
      <c r="A23" t="str">
        <f>'x1'!A23</f>
        <v>Rumunia</v>
      </c>
      <c r="B23">
        <v>538.9</v>
      </c>
      <c r="C23">
        <v>538.9</v>
      </c>
      <c r="D23" s="45">
        <f t="shared" si="1"/>
        <v>538.9</v>
      </c>
      <c r="E23" s="45">
        <f t="shared" si="2"/>
        <v>538.9</v>
      </c>
    </row>
    <row r="24" spans="1:5" x14ac:dyDescent="0.2">
      <c r="A24" t="str">
        <f>'x1'!A24</f>
        <v>Słowacja</v>
      </c>
      <c r="B24">
        <v>845.6</v>
      </c>
      <c r="C24">
        <v>853.7</v>
      </c>
      <c r="D24" s="45">
        <f t="shared" si="1"/>
        <v>849.65000000000009</v>
      </c>
      <c r="E24" s="45">
        <f t="shared" si="2"/>
        <v>849.65000000000009</v>
      </c>
    </row>
    <row r="25" spans="1:5" x14ac:dyDescent="0.2">
      <c r="A25" t="str">
        <f>'x1'!A25</f>
        <v>Słowenia</v>
      </c>
      <c r="B25">
        <v>258.2</v>
      </c>
      <c r="C25">
        <v>278</v>
      </c>
      <c r="D25" s="45">
        <f t="shared" si="1"/>
        <v>268.10000000000002</v>
      </c>
      <c r="E25" s="45">
        <f t="shared" si="2"/>
        <v>268.10000000000002</v>
      </c>
    </row>
    <row r="26" spans="1:5" x14ac:dyDescent="0.2">
      <c r="A26" t="str">
        <f>'x1'!A26</f>
        <v>Szwecja</v>
      </c>
      <c r="B26" s="19">
        <v>2192.73</v>
      </c>
      <c r="C26" s="19">
        <v>2245.0300000000002</v>
      </c>
      <c r="D26" s="45">
        <f t="shared" si="1"/>
        <v>2218.88</v>
      </c>
      <c r="E26" s="45">
        <f t="shared" si="2"/>
        <v>2218.88</v>
      </c>
    </row>
    <row r="27" spans="1:5" x14ac:dyDescent="0.2">
      <c r="A27" t="str">
        <f>'x1'!A27</f>
        <v>Węgry</v>
      </c>
      <c r="B27">
        <v>872.06</v>
      </c>
      <c r="C27">
        <v>874.37</v>
      </c>
      <c r="D27" s="45">
        <f t="shared" si="1"/>
        <v>873.21499999999992</v>
      </c>
      <c r="E27" s="45">
        <f t="shared" si="2"/>
        <v>873.21499999999992</v>
      </c>
    </row>
    <row r="28" spans="1:5" x14ac:dyDescent="0.2">
      <c r="A28" t="str">
        <f>'x1'!A28</f>
        <v>Wielka Brytania</v>
      </c>
      <c r="B28">
        <v>290</v>
      </c>
      <c r="C28">
        <v>290</v>
      </c>
      <c r="D28" s="45">
        <f t="shared" si="1"/>
        <v>290</v>
      </c>
      <c r="E28" s="45">
        <f t="shared" si="2"/>
        <v>290</v>
      </c>
    </row>
    <row r="29" spans="1:5" x14ac:dyDescent="0.2">
      <c r="A29" t="str">
        <f>'x1'!A29</f>
        <v>Włochy</v>
      </c>
      <c r="B29" s="19">
        <v>4705.63</v>
      </c>
      <c r="C29" s="19">
        <v>4705.63</v>
      </c>
      <c r="D29" s="45">
        <f t="shared" si="1"/>
        <v>4705.63</v>
      </c>
      <c r="E29" s="45">
        <f t="shared" si="2"/>
        <v>4705.63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E82-3CBE-4C7C-9114-72C9910757A3}">
  <dimension ref="A1:F29"/>
  <sheetViews>
    <sheetView workbookViewId="0">
      <selection activeCell="H18" sqref="H18"/>
    </sheetView>
  </sheetViews>
  <sheetFormatPr defaultRowHeight="12.75" x14ac:dyDescent="0.2"/>
  <cols>
    <col min="5" max="5" width="10.5703125" style="45" bestFit="1" customWidth="1"/>
    <col min="6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141</v>
      </c>
      <c r="F1" s="45" t="s">
        <v>109</v>
      </c>
    </row>
    <row r="2" spans="1:6" x14ac:dyDescent="0.2">
      <c r="A2" t="str">
        <f>'x1'!A2</f>
        <v>Austria</v>
      </c>
      <c r="B2">
        <v>1.5</v>
      </c>
      <c r="C2">
        <v>1.7</v>
      </c>
      <c r="D2">
        <v>1.7</v>
      </c>
      <c r="E2" s="46">
        <f>MEDIAN(B2:D2)</f>
        <v>1.7</v>
      </c>
      <c r="F2" s="45">
        <f>AVERAGE(B2:D2)</f>
        <v>1.6333333333333335</v>
      </c>
    </row>
    <row r="3" spans="1:6" x14ac:dyDescent="0.2">
      <c r="A3" t="str">
        <f>'x1'!A3</f>
        <v>Belgia</v>
      </c>
      <c r="B3">
        <v>1.4</v>
      </c>
      <c r="C3">
        <v>1.4</v>
      </c>
      <c r="D3">
        <v>1.5</v>
      </c>
      <c r="E3" s="46">
        <f t="shared" ref="E3:E29" si="0">MEDIAN(B3:D3)</f>
        <v>1.4</v>
      </c>
      <c r="F3" s="45">
        <f t="shared" ref="F3:F29" si="1">AVERAGE(B3:D3)</f>
        <v>1.4333333333333333</v>
      </c>
    </row>
    <row r="4" spans="1:6" x14ac:dyDescent="0.2">
      <c r="A4" t="str">
        <f>'x1'!A4</f>
        <v>Bułgaria</v>
      </c>
      <c r="B4" t="s">
        <v>120</v>
      </c>
      <c r="C4">
        <v>1</v>
      </c>
      <c r="D4">
        <v>1</v>
      </c>
      <c r="E4" s="46">
        <f t="shared" si="0"/>
        <v>1</v>
      </c>
      <c r="F4" s="45">
        <f t="shared" si="1"/>
        <v>1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1.1000000000000001</v>
      </c>
      <c r="E5" s="46">
        <f t="shared" si="0"/>
        <v>1.1000000000000001</v>
      </c>
      <c r="F5" s="45">
        <f t="shared" si="1"/>
        <v>1.1000000000000001</v>
      </c>
    </row>
    <row r="6" spans="1:6" x14ac:dyDescent="0.2">
      <c r="A6" t="str">
        <f>'x1'!A6</f>
        <v>Cypr</v>
      </c>
      <c r="B6" t="s">
        <v>120</v>
      </c>
      <c r="C6">
        <v>0.5</v>
      </c>
      <c r="D6">
        <v>0.5</v>
      </c>
      <c r="E6" s="46">
        <f t="shared" si="0"/>
        <v>0.5</v>
      </c>
      <c r="F6" s="45">
        <f t="shared" si="1"/>
        <v>0.5</v>
      </c>
    </row>
    <row r="7" spans="1:6" x14ac:dyDescent="0.2">
      <c r="A7" t="str">
        <f>'x1'!A7</f>
        <v>Czechy</v>
      </c>
      <c r="B7">
        <v>1.3</v>
      </c>
      <c r="C7">
        <v>1.4</v>
      </c>
      <c r="D7">
        <v>1.4</v>
      </c>
      <c r="E7" s="46">
        <f t="shared" si="0"/>
        <v>1.4</v>
      </c>
      <c r="F7" s="45">
        <f t="shared" si="1"/>
        <v>1.3666666666666665</v>
      </c>
    </row>
    <row r="8" spans="1:6" x14ac:dyDescent="0.2">
      <c r="A8" t="str">
        <f>'x1'!A8</f>
        <v>Dania</v>
      </c>
      <c r="B8">
        <v>1.1000000000000001</v>
      </c>
      <c r="C8">
        <v>1.4</v>
      </c>
      <c r="D8">
        <v>1.5</v>
      </c>
      <c r="E8" s="46">
        <f t="shared" si="0"/>
        <v>1.4</v>
      </c>
      <c r="F8" s="45">
        <f t="shared" si="1"/>
        <v>1.3333333333333333</v>
      </c>
    </row>
    <row r="9" spans="1:6" x14ac:dyDescent="0.2">
      <c r="A9" t="str">
        <f>'x1'!A9</f>
        <v>Estonia</v>
      </c>
      <c r="B9">
        <v>5</v>
      </c>
      <c r="C9">
        <v>4.8</v>
      </c>
      <c r="D9">
        <v>4.8</v>
      </c>
      <c r="E9" s="46">
        <f t="shared" si="0"/>
        <v>4.8</v>
      </c>
      <c r="F9" s="45">
        <f t="shared" si="1"/>
        <v>4.8666666666666671</v>
      </c>
    </row>
    <row r="10" spans="1:6" x14ac:dyDescent="0.2">
      <c r="A10" t="str">
        <f>'x1'!A10</f>
        <v>Finlandia</v>
      </c>
      <c r="B10">
        <v>10.1</v>
      </c>
      <c r="C10">
        <v>10.1</v>
      </c>
      <c r="D10">
        <v>10</v>
      </c>
      <c r="E10" s="46">
        <f t="shared" si="0"/>
        <v>10.1</v>
      </c>
      <c r="F10" s="45">
        <f t="shared" si="1"/>
        <v>10.066666666666666</v>
      </c>
    </row>
    <row r="11" spans="1:6" x14ac:dyDescent="0.2">
      <c r="A11" t="str">
        <f>'x1'!A11</f>
        <v>Francja</v>
      </c>
      <c r="B11">
        <v>1.4</v>
      </c>
      <c r="C11">
        <v>1.3</v>
      </c>
      <c r="D11">
        <v>1.4</v>
      </c>
      <c r="E11" s="46">
        <f t="shared" si="0"/>
        <v>1.4</v>
      </c>
      <c r="F11" s="45">
        <f t="shared" si="1"/>
        <v>1.3666666666666665</v>
      </c>
    </row>
    <row r="12" spans="1:6" x14ac:dyDescent="0.2">
      <c r="A12" t="str">
        <f>'x1'!A12</f>
        <v>Grecja</v>
      </c>
      <c r="B12">
        <v>1</v>
      </c>
      <c r="C12">
        <v>1.3</v>
      </c>
      <c r="D12">
        <v>1.2</v>
      </c>
      <c r="E12" s="46">
        <f t="shared" si="0"/>
        <v>1.2</v>
      </c>
      <c r="F12" s="45">
        <f t="shared" si="1"/>
        <v>1.1666666666666667</v>
      </c>
    </row>
    <row r="13" spans="1:6" x14ac:dyDescent="0.2">
      <c r="A13" t="str">
        <f>'x1'!A13</f>
        <v>Hiszpania</v>
      </c>
      <c r="B13">
        <v>0.8</v>
      </c>
      <c r="C13">
        <v>0.9</v>
      </c>
      <c r="D13">
        <v>0.9</v>
      </c>
      <c r="E13" s="46">
        <f t="shared" si="0"/>
        <v>0.9</v>
      </c>
      <c r="F13" s="45">
        <f t="shared" si="1"/>
        <v>0.8666666666666667</v>
      </c>
    </row>
    <row r="14" spans="1:6" x14ac:dyDescent="0.2">
      <c r="A14" t="str">
        <f>'x1'!A14</f>
        <v>Holandia</v>
      </c>
      <c r="B14">
        <v>10.4</v>
      </c>
      <c r="C14">
        <v>10.9</v>
      </c>
      <c r="D14">
        <v>10.4</v>
      </c>
      <c r="E14" s="46">
        <f t="shared" si="0"/>
        <v>10.4</v>
      </c>
      <c r="F14" s="45">
        <f t="shared" si="1"/>
        <v>10.566666666666668</v>
      </c>
    </row>
    <row r="15" spans="1:6" x14ac:dyDescent="0.2">
      <c r="A15" t="str">
        <f>'x1'!A15</f>
        <v>Irlandia</v>
      </c>
      <c r="B15">
        <v>2.2999999999999998</v>
      </c>
      <c r="C15">
        <v>2.2999999999999998</v>
      </c>
      <c r="D15">
        <v>2.4</v>
      </c>
      <c r="E15" s="46">
        <f t="shared" si="0"/>
        <v>2.2999999999999998</v>
      </c>
      <c r="F15" s="45">
        <f t="shared" si="1"/>
        <v>2.3333333333333335</v>
      </c>
    </row>
    <row r="16" spans="1:6" x14ac:dyDescent="0.2">
      <c r="A16" t="str">
        <f>'x1'!A16</f>
        <v>Litwa</v>
      </c>
      <c r="B16">
        <v>2.6</v>
      </c>
      <c r="C16">
        <v>2.1</v>
      </c>
      <c r="D16">
        <v>2</v>
      </c>
      <c r="E16" s="46">
        <f t="shared" si="0"/>
        <v>2.1</v>
      </c>
      <c r="F16" s="45">
        <f t="shared" si="1"/>
        <v>2.2333333333333334</v>
      </c>
    </row>
    <row r="17" spans="1:6" x14ac:dyDescent="0.2">
      <c r="A17" t="str">
        <f>'x1'!A17</f>
        <v>Luksemburg</v>
      </c>
      <c r="B17">
        <v>0.3</v>
      </c>
      <c r="C17">
        <v>0.6</v>
      </c>
      <c r="D17">
        <v>0.3</v>
      </c>
      <c r="E17" s="46">
        <f t="shared" si="0"/>
        <v>0.3</v>
      </c>
      <c r="F17" s="45">
        <f t="shared" si="1"/>
        <v>0.39999999999999997</v>
      </c>
    </row>
    <row r="18" spans="1:6" x14ac:dyDescent="0.2">
      <c r="A18" t="str">
        <f>'x1'!A18</f>
        <v>Łotwa</v>
      </c>
      <c r="B18">
        <v>2.9</v>
      </c>
      <c r="C18">
        <v>2.8</v>
      </c>
      <c r="D18">
        <v>2.2000000000000002</v>
      </c>
      <c r="E18" s="46">
        <f t="shared" si="0"/>
        <v>2.8</v>
      </c>
      <c r="F18" s="45">
        <f t="shared" si="1"/>
        <v>2.6333333333333333</v>
      </c>
    </row>
    <row r="19" spans="1:6" x14ac:dyDescent="0.2">
      <c r="A19" t="str">
        <f>'x1'!A19</f>
        <v>Malta</v>
      </c>
      <c r="B19" t="s">
        <v>120</v>
      </c>
      <c r="C19">
        <v>1.4</v>
      </c>
      <c r="D19">
        <v>1.3</v>
      </c>
      <c r="E19" s="46">
        <f t="shared" si="0"/>
        <v>1.35</v>
      </c>
      <c r="F19" s="45">
        <f t="shared" si="1"/>
        <v>1.35</v>
      </c>
    </row>
    <row r="20" spans="1:6" x14ac:dyDescent="0.2">
      <c r="A20" t="str">
        <f>'x1'!A20</f>
        <v>Niemcy</v>
      </c>
      <c r="B20">
        <v>1.8</v>
      </c>
      <c r="C20">
        <v>1.8</v>
      </c>
      <c r="D20">
        <v>1.8</v>
      </c>
      <c r="E20" s="46">
        <f t="shared" si="0"/>
        <v>1.8</v>
      </c>
      <c r="F20" s="45">
        <f t="shared" si="1"/>
        <v>1.8</v>
      </c>
    </row>
    <row r="21" spans="1:6" x14ac:dyDescent="0.2">
      <c r="A21" t="str">
        <f>'x1'!A21</f>
        <v>Polska</v>
      </c>
      <c r="B21">
        <v>1.8</v>
      </c>
      <c r="C21">
        <v>1.7</v>
      </c>
      <c r="D21">
        <v>1.7</v>
      </c>
      <c r="E21" s="46">
        <f t="shared" si="0"/>
        <v>1.7</v>
      </c>
      <c r="F21" s="45">
        <f t="shared" si="1"/>
        <v>1.7333333333333334</v>
      </c>
    </row>
    <row r="22" spans="1:6" x14ac:dyDescent="0.2">
      <c r="A22" t="str">
        <f>'x1'!A22</f>
        <v>Portugalia</v>
      </c>
      <c r="B22">
        <v>1.2</v>
      </c>
      <c r="C22">
        <v>1.2</v>
      </c>
      <c r="D22">
        <v>1.4</v>
      </c>
      <c r="E22" s="46">
        <f t="shared" si="0"/>
        <v>1.2</v>
      </c>
      <c r="F22" s="45">
        <f t="shared" si="1"/>
        <v>1.2666666666666666</v>
      </c>
    </row>
    <row r="23" spans="1:6" x14ac:dyDescent="0.2">
      <c r="A23" t="str">
        <f>'x1'!A23</f>
        <v>Rumunia</v>
      </c>
      <c r="B23" t="s">
        <v>120</v>
      </c>
      <c r="C23">
        <v>1.7</v>
      </c>
      <c r="D23">
        <v>1.5</v>
      </c>
      <c r="E23" s="46">
        <f t="shared" si="0"/>
        <v>1.6</v>
      </c>
      <c r="F23" s="45">
        <f t="shared" si="1"/>
        <v>1.6</v>
      </c>
    </row>
    <row r="24" spans="1:6" x14ac:dyDescent="0.2">
      <c r="A24" t="str">
        <f>'x1'!A24</f>
        <v>Słowacja</v>
      </c>
      <c r="B24">
        <v>1.1000000000000001</v>
      </c>
      <c r="C24">
        <v>1.1000000000000001</v>
      </c>
      <c r="D24">
        <v>1.1000000000000001</v>
      </c>
      <c r="E24" s="46">
        <f t="shared" si="0"/>
        <v>1.1000000000000001</v>
      </c>
      <c r="F24" s="45">
        <f t="shared" si="1"/>
        <v>1.1000000000000001</v>
      </c>
    </row>
    <row r="25" spans="1:6" x14ac:dyDescent="0.2">
      <c r="A25" t="str">
        <f>'x1'!A25</f>
        <v>Słowenia</v>
      </c>
      <c r="B25">
        <v>0.6</v>
      </c>
      <c r="C25">
        <v>0.5</v>
      </c>
      <c r="D25">
        <v>0.8</v>
      </c>
      <c r="E25" s="46">
        <f t="shared" si="0"/>
        <v>0.6</v>
      </c>
      <c r="F25" s="45">
        <f t="shared" si="1"/>
        <v>0.63333333333333341</v>
      </c>
    </row>
    <row r="26" spans="1:6" x14ac:dyDescent="0.2">
      <c r="A26" t="str">
        <f>'x1'!A26</f>
        <v>Szwecja</v>
      </c>
      <c r="B26">
        <v>9.1</v>
      </c>
      <c r="C26">
        <v>9</v>
      </c>
      <c r="D26">
        <v>8.9</v>
      </c>
      <c r="E26" s="46">
        <f t="shared" si="0"/>
        <v>9</v>
      </c>
      <c r="F26" s="45">
        <f t="shared" si="1"/>
        <v>9</v>
      </c>
    </row>
    <row r="27" spans="1:6" x14ac:dyDescent="0.2">
      <c r="A27" t="str">
        <f>'x1'!A27</f>
        <v>Węgry</v>
      </c>
      <c r="B27">
        <v>2</v>
      </c>
      <c r="C27">
        <v>2</v>
      </c>
      <c r="D27">
        <v>2.1</v>
      </c>
      <c r="E27" s="46">
        <f t="shared" si="0"/>
        <v>2</v>
      </c>
      <c r="F27" s="45">
        <f t="shared" si="1"/>
        <v>2.0333333333333332</v>
      </c>
    </row>
    <row r="28" spans="1:6" x14ac:dyDescent="0.2">
      <c r="A28" t="str">
        <f>'x1'!A28</f>
        <v>Wielka Brytania</v>
      </c>
      <c r="B28">
        <v>1.4</v>
      </c>
      <c r="C28">
        <v>1.6</v>
      </c>
      <c r="D28">
        <v>1.6</v>
      </c>
      <c r="E28" s="46">
        <f t="shared" si="0"/>
        <v>1.6</v>
      </c>
      <c r="F28" s="45">
        <f t="shared" si="1"/>
        <v>1.5333333333333332</v>
      </c>
    </row>
    <row r="29" spans="1:6" x14ac:dyDescent="0.2">
      <c r="A29" t="str">
        <f>'x1'!A29</f>
        <v>Włochy</v>
      </c>
      <c r="B29">
        <v>1.7</v>
      </c>
      <c r="C29">
        <v>1.8</v>
      </c>
      <c r="D29">
        <v>1.8</v>
      </c>
      <c r="E29" s="46">
        <f t="shared" si="0"/>
        <v>1.8</v>
      </c>
      <c r="F29" s="45">
        <f t="shared" si="1"/>
        <v>1.7666666666666666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5B50-88A0-4A83-ACD7-3A7451CCDA2D}">
  <dimension ref="A1:N29"/>
  <sheetViews>
    <sheetView topLeftCell="D1" workbookViewId="0">
      <selection activeCell="B2" sqref="B2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102.4</v>
      </c>
      <c r="C2">
        <v>105.2</v>
      </c>
      <c r="D2">
        <v>119.7</v>
      </c>
      <c r="E2">
        <v>121.2</v>
      </c>
      <c r="F2">
        <v>127.4</v>
      </c>
      <c r="G2">
        <v>124.2</v>
      </c>
      <c r="H2">
        <v>127.2</v>
      </c>
      <c r="I2">
        <v>128.4</v>
      </c>
      <c r="J2">
        <v>128.6</v>
      </c>
      <c r="K2">
        <v>131.4</v>
      </c>
      <c r="L2">
        <v>130.30000000000001</v>
      </c>
      <c r="M2" s="46">
        <f>MEDIAN(B2:L2)</f>
        <v>127.2</v>
      </c>
      <c r="N2" s="45">
        <f>AVERAGE(B2:L2)</f>
        <v>122.36363636363636</v>
      </c>
    </row>
    <row r="3" spans="1:14" x14ac:dyDescent="0.2">
      <c r="A3" t="str">
        <f>'x1'!A3</f>
        <v>Belgia</v>
      </c>
      <c r="B3">
        <v>97.2</v>
      </c>
      <c r="C3">
        <v>98.9</v>
      </c>
      <c r="D3">
        <v>99.2</v>
      </c>
      <c r="E3">
        <v>107.5</v>
      </c>
      <c r="F3">
        <v>109.4</v>
      </c>
      <c r="G3">
        <v>104.9</v>
      </c>
      <c r="H3">
        <v>117.3</v>
      </c>
      <c r="I3">
        <v>121.3</v>
      </c>
      <c r="J3">
        <v>126.4</v>
      </c>
      <c r="K3">
        <v>129.5</v>
      </c>
      <c r="L3">
        <v>135.4</v>
      </c>
      <c r="M3" s="46">
        <f t="shared" ref="M3:M29" si="0">MEDIAN(B3:L3)</f>
        <v>109.4</v>
      </c>
      <c r="N3" s="45">
        <f t="shared" ref="N3:N29" si="1">AVERAGE(B3:L3)</f>
        <v>113.36363636363636</v>
      </c>
    </row>
    <row r="4" spans="1:14" x14ac:dyDescent="0.2">
      <c r="A4" t="str">
        <f>'x1'!A4</f>
        <v>Bułgaria</v>
      </c>
      <c r="B4">
        <v>103.3</v>
      </c>
      <c r="C4">
        <v>107.4</v>
      </c>
      <c r="D4">
        <v>105.6</v>
      </c>
      <c r="E4">
        <v>127.4</v>
      </c>
      <c r="F4">
        <v>130.9</v>
      </c>
      <c r="G4">
        <v>120.5</v>
      </c>
      <c r="H4">
        <v>125.4</v>
      </c>
      <c r="I4">
        <v>131</v>
      </c>
      <c r="J4">
        <v>121.4</v>
      </c>
      <c r="K4">
        <v>111.5</v>
      </c>
      <c r="L4">
        <v>128.4</v>
      </c>
      <c r="M4" s="46">
        <f t="shared" si="0"/>
        <v>121.4</v>
      </c>
      <c r="N4" s="45">
        <f t="shared" si="1"/>
        <v>119.34545454545454</v>
      </c>
    </row>
    <row r="5" spans="1:14" x14ac:dyDescent="0.2">
      <c r="A5" t="str">
        <f>'x1'!A5</f>
        <v>Chorwacja</v>
      </c>
      <c r="B5">
        <v>75.099999999999994</v>
      </c>
      <c r="C5">
        <v>78.7</v>
      </c>
      <c r="D5">
        <v>70</v>
      </c>
      <c r="E5">
        <v>82.7</v>
      </c>
      <c r="F5">
        <v>96.3</v>
      </c>
      <c r="G5">
        <v>97</v>
      </c>
      <c r="H5">
        <v>104</v>
      </c>
      <c r="I5">
        <v>98.3</v>
      </c>
      <c r="J5">
        <v>107.8</v>
      </c>
      <c r="K5">
        <v>104</v>
      </c>
      <c r="L5">
        <v>104.4</v>
      </c>
      <c r="M5" s="46">
        <f t="shared" si="0"/>
        <v>97</v>
      </c>
      <c r="N5" s="45">
        <f t="shared" si="1"/>
        <v>92.572727272727263</v>
      </c>
    </row>
    <row r="6" spans="1:14" x14ac:dyDescent="0.2">
      <c r="A6" t="str">
        <f>'x1'!A6</f>
        <v>Cypr</v>
      </c>
      <c r="B6">
        <v>115.4</v>
      </c>
      <c r="C6">
        <v>105.1</v>
      </c>
      <c r="D6">
        <v>72.5</v>
      </c>
      <c r="E6">
        <v>90.6</v>
      </c>
      <c r="F6">
        <v>98.6</v>
      </c>
      <c r="G6">
        <v>100.7</v>
      </c>
      <c r="H6">
        <v>133.1</v>
      </c>
      <c r="I6">
        <v>173.2</v>
      </c>
      <c r="J6">
        <v>172.1</v>
      </c>
      <c r="K6">
        <v>174.4</v>
      </c>
      <c r="L6">
        <v>155.19999999999999</v>
      </c>
      <c r="M6" s="46">
        <f t="shared" si="0"/>
        <v>115.4</v>
      </c>
      <c r="N6" s="45">
        <f t="shared" si="1"/>
        <v>126.44545454545455</v>
      </c>
    </row>
    <row r="7" spans="1:14" x14ac:dyDescent="0.2">
      <c r="A7" t="str">
        <f>'x1'!A7</f>
        <v>Czechy</v>
      </c>
      <c r="B7">
        <v>120.1</v>
      </c>
      <c r="C7">
        <v>125</v>
      </c>
      <c r="D7">
        <v>130.4</v>
      </c>
      <c r="E7">
        <v>136</v>
      </c>
      <c r="F7">
        <v>146.5</v>
      </c>
      <c r="G7">
        <v>141.19999999999999</v>
      </c>
      <c r="H7">
        <v>157.5</v>
      </c>
      <c r="I7">
        <v>159.19999999999999</v>
      </c>
      <c r="J7">
        <v>158.19999999999999</v>
      </c>
      <c r="K7">
        <v>159.80000000000001</v>
      </c>
      <c r="L7">
        <v>166</v>
      </c>
      <c r="M7" s="46">
        <f t="shared" si="0"/>
        <v>146.5</v>
      </c>
      <c r="N7" s="45">
        <f t="shared" si="1"/>
        <v>145.44545454545457</v>
      </c>
    </row>
    <row r="8" spans="1:14" x14ac:dyDescent="0.2">
      <c r="A8" t="str">
        <f>'x1'!A8</f>
        <v>Dania</v>
      </c>
      <c r="B8">
        <v>94.8</v>
      </c>
      <c r="C8">
        <v>98.8</v>
      </c>
      <c r="D8">
        <v>102.6</v>
      </c>
      <c r="E8">
        <v>116.3</v>
      </c>
      <c r="F8">
        <v>126.7</v>
      </c>
      <c r="G8">
        <v>115.1</v>
      </c>
      <c r="H8">
        <v>115</v>
      </c>
      <c r="I8">
        <v>122.9</v>
      </c>
      <c r="J8">
        <v>124.2</v>
      </c>
      <c r="K8">
        <v>122.7</v>
      </c>
      <c r="L8">
        <v>121.4</v>
      </c>
      <c r="M8" s="46">
        <f t="shared" si="0"/>
        <v>116.3</v>
      </c>
      <c r="N8" s="45">
        <f t="shared" si="1"/>
        <v>114.59090909090911</v>
      </c>
    </row>
    <row r="9" spans="1:14" x14ac:dyDescent="0.2">
      <c r="A9" t="str">
        <f>'x1'!A9</f>
        <v>Estonia</v>
      </c>
      <c r="B9">
        <v>110.7</v>
      </c>
      <c r="C9">
        <v>98.3</v>
      </c>
      <c r="D9">
        <v>102.4</v>
      </c>
      <c r="E9">
        <v>93.3</v>
      </c>
      <c r="F9">
        <v>94.6</v>
      </c>
      <c r="G9">
        <v>95.4</v>
      </c>
      <c r="H9">
        <v>99.4</v>
      </c>
      <c r="I9">
        <v>95</v>
      </c>
      <c r="J9">
        <v>99.8</v>
      </c>
      <c r="K9">
        <v>104.4</v>
      </c>
      <c r="L9">
        <v>110.3</v>
      </c>
      <c r="M9" s="46">
        <f t="shared" si="0"/>
        <v>99.4</v>
      </c>
      <c r="N9" s="45">
        <f t="shared" si="1"/>
        <v>100.32727272727271</v>
      </c>
    </row>
    <row r="10" spans="1:14" x14ac:dyDescent="0.2">
      <c r="A10" t="str">
        <f>'x1'!A10</f>
        <v>Finlandia</v>
      </c>
      <c r="B10">
        <v>102.7</v>
      </c>
      <c r="C10">
        <v>106</v>
      </c>
      <c r="D10">
        <v>105.4</v>
      </c>
      <c r="E10">
        <v>117.3</v>
      </c>
      <c r="F10">
        <v>112</v>
      </c>
      <c r="G10">
        <v>113.5</v>
      </c>
      <c r="H10">
        <v>116.6</v>
      </c>
      <c r="I10">
        <v>102.1</v>
      </c>
      <c r="J10">
        <v>121.6</v>
      </c>
      <c r="K10">
        <v>123.3</v>
      </c>
      <c r="L10">
        <v>122.3</v>
      </c>
      <c r="M10" s="46">
        <f t="shared" si="0"/>
        <v>113.5</v>
      </c>
      <c r="N10" s="45">
        <f t="shared" si="1"/>
        <v>112.9818181818182</v>
      </c>
    </row>
    <row r="11" spans="1:14" x14ac:dyDescent="0.2">
      <c r="A11" t="str">
        <f>'x1'!A11</f>
        <v>Francja</v>
      </c>
      <c r="B11">
        <v>112.4</v>
      </c>
      <c r="C11">
        <v>110.6</v>
      </c>
      <c r="D11">
        <v>113.3</v>
      </c>
      <c r="E11">
        <v>123</v>
      </c>
      <c r="F11">
        <v>127.7</v>
      </c>
      <c r="G11">
        <v>126.6</v>
      </c>
      <c r="H11">
        <v>130.69999999999999</v>
      </c>
      <c r="I11">
        <v>131.19999999999999</v>
      </c>
      <c r="J11">
        <v>134.1</v>
      </c>
      <c r="K11">
        <v>142.4</v>
      </c>
      <c r="L11">
        <v>148.30000000000001</v>
      </c>
      <c r="M11" s="46">
        <f t="shared" si="0"/>
        <v>127.7</v>
      </c>
      <c r="N11" s="45">
        <f t="shared" si="1"/>
        <v>127.3</v>
      </c>
    </row>
    <row r="12" spans="1:14" x14ac:dyDescent="0.2">
      <c r="A12" t="str">
        <f>'x1'!A12</f>
        <v>Grecja</v>
      </c>
      <c r="B12">
        <v>110.8</v>
      </c>
      <c r="C12">
        <v>82.6</v>
      </c>
      <c r="D12">
        <v>86.7</v>
      </c>
      <c r="E12">
        <v>97.7</v>
      </c>
      <c r="F12">
        <v>103.2</v>
      </c>
      <c r="G12">
        <v>104.3</v>
      </c>
      <c r="H12">
        <v>105.7</v>
      </c>
      <c r="I12">
        <v>110.3</v>
      </c>
      <c r="J12">
        <v>108</v>
      </c>
      <c r="K12">
        <v>114.9</v>
      </c>
      <c r="L12">
        <v>115.5</v>
      </c>
      <c r="M12" s="46">
        <f t="shared" si="0"/>
        <v>105.7</v>
      </c>
      <c r="N12" s="45">
        <f t="shared" si="1"/>
        <v>103.60909090909091</v>
      </c>
    </row>
    <row r="13" spans="1:14" x14ac:dyDescent="0.2">
      <c r="A13" t="str">
        <f>'x1'!A13</f>
        <v>Hiszpania</v>
      </c>
      <c r="B13">
        <v>93.3</v>
      </c>
      <c r="C13">
        <v>94.6</v>
      </c>
      <c r="D13">
        <v>109.7</v>
      </c>
      <c r="E13">
        <v>129.6</v>
      </c>
      <c r="F13">
        <v>146</v>
      </c>
      <c r="G13">
        <v>163.69999999999999</v>
      </c>
      <c r="H13">
        <v>199.7</v>
      </c>
      <c r="I13">
        <v>209.2</v>
      </c>
      <c r="J13">
        <v>210.3</v>
      </c>
      <c r="K13">
        <v>209.3</v>
      </c>
      <c r="L13">
        <v>221.6</v>
      </c>
      <c r="M13" s="46">
        <f t="shared" si="0"/>
        <v>163.69999999999999</v>
      </c>
      <c r="N13" s="45">
        <f t="shared" si="1"/>
        <v>162.45454545454544</v>
      </c>
    </row>
    <row r="14" spans="1:14" x14ac:dyDescent="0.2">
      <c r="A14" t="str">
        <f>'x1'!A14</f>
        <v>Holandia</v>
      </c>
      <c r="B14">
        <v>120.2</v>
      </c>
      <c r="C14">
        <v>118.2</v>
      </c>
      <c r="D14">
        <v>115.3</v>
      </c>
      <c r="E14">
        <v>117.8</v>
      </c>
      <c r="F14">
        <v>120.6</v>
      </c>
      <c r="G14">
        <v>125.6</v>
      </c>
      <c r="H14">
        <v>129.6</v>
      </c>
      <c r="I14">
        <v>135.69999999999999</v>
      </c>
      <c r="J14">
        <v>133.30000000000001</v>
      </c>
      <c r="K14">
        <v>127.1</v>
      </c>
      <c r="L14">
        <v>146.69999999999999</v>
      </c>
      <c r="M14" s="46">
        <f t="shared" si="0"/>
        <v>125.6</v>
      </c>
      <c r="N14" s="45">
        <f t="shared" si="1"/>
        <v>126.37272727272726</v>
      </c>
    </row>
    <row r="15" spans="1:14" x14ac:dyDescent="0.2">
      <c r="A15" t="str">
        <f>'x1'!A15</f>
        <v>Irlandia</v>
      </c>
      <c r="B15">
        <v>100.9</v>
      </c>
      <c r="C15">
        <v>103</v>
      </c>
      <c r="D15">
        <v>111.6</v>
      </c>
      <c r="E15">
        <v>139.30000000000001</v>
      </c>
      <c r="F15">
        <v>165</v>
      </c>
      <c r="G15">
        <v>180.3</v>
      </c>
      <c r="H15">
        <v>196.4</v>
      </c>
      <c r="I15">
        <v>180.8</v>
      </c>
      <c r="J15">
        <v>204</v>
      </c>
      <c r="K15">
        <v>253.3</v>
      </c>
      <c r="L15">
        <v>246.9</v>
      </c>
      <c r="M15" s="46">
        <f t="shared" si="0"/>
        <v>180.3</v>
      </c>
      <c r="N15" s="45">
        <f t="shared" si="1"/>
        <v>171.04545454545453</v>
      </c>
    </row>
    <row r="16" spans="1:14" x14ac:dyDescent="0.2">
      <c r="A16" t="str">
        <f>'x1'!A16</f>
        <v>Litwa</v>
      </c>
      <c r="B16">
        <v>109.8</v>
      </c>
      <c r="C16">
        <v>103.1</v>
      </c>
      <c r="D16">
        <v>99.6</v>
      </c>
      <c r="E16">
        <v>125.8</v>
      </c>
      <c r="F16">
        <v>116</v>
      </c>
      <c r="G16">
        <v>113.4</v>
      </c>
      <c r="H16">
        <v>128.4</v>
      </c>
      <c r="I16">
        <v>109.7</v>
      </c>
      <c r="J16">
        <v>121</v>
      </c>
      <c r="K16">
        <v>123.5</v>
      </c>
      <c r="L16">
        <v>122.1</v>
      </c>
      <c r="M16" s="46">
        <f t="shared" si="0"/>
        <v>116</v>
      </c>
      <c r="N16" s="45">
        <f t="shared" si="1"/>
        <v>115.67272727272726</v>
      </c>
    </row>
    <row r="17" spans="1:14" x14ac:dyDescent="0.2">
      <c r="A17" t="str">
        <f>'x1'!A17</f>
        <v>Luksemburg</v>
      </c>
      <c r="B17">
        <v>103.9</v>
      </c>
      <c r="C17">
        <v>115.7</v>
      </c>
      <c r="D17">
        <v>130.69999999999999</v>
      </c>
      <c r="E17">
        <v>128.19999999999999</v>
      </c>
      <c r="F17">
        <v>133.30000000000001</v>
      </c>
      <c r="G17">
        <v>137.19999999999999</v>
      </c>
      <c r="H17">
        <v>137.9</v>
      </c>
      <c r="I17">
        <v>136.5</v>
      </c>
      <c r="J17">
        <v>136.9</v>
      </c>
      <c r="K17">
        <v>123.5</v>
      </c>
      <c r="L17">
        <v>115.2</v>
      </c>
      <c r="M17" s="46">
        <f t="shared" si="0"/>
        <v>130.69999999999999</v>
      </c>
      <c r="N17" s="45">
        <f t="shared" si="1"/>
        <v>127.18181818181819</v>
      </c>
    </row>
    <row r="18" spans="1:14" x14ac:dyDescent="0.2">
      <c r="A18" t="str">
        <f>'x1'!A18</f>
        <v>Łotwa</v>
      </c>
      <c r="B18">
        <v>126.3</v>
      </c>
      <c r="C18">
        <v>128.9</v>
      </c>
      <c r="D18">
        <v>147.5</v>
      </c>
      <c r="E18">
        <v>164.2</v>
      </c>
      <c r="F18">
        <v>136.69999999999999</v>
      </c>
      <c r="G18">
        <v>131.5</v>
      </c>
      <c r="H18">
        <v>142.1</v>
      </c>
      <c r="I18">
        <v>136.80000000000001</v>
      </c>
      <c r="J18">
        <v>140.69999999999999</v>
      </c>
      <c r="K18">
        <v>141.4</v>
      </c>
      <c r="L18">
        <v>155.30000000000001</v>
      </c>
      <c r="M18" s="46">
        <f t="shared" si="0"/>
        <v>140.69999999999999</v>
      </c>
      <c r="N18" s="45">
        <f t="shared" si="1"/>
        <v>141.03636363636363</v>
      </c>
    </row>
    <row r="19" spans="1:14" x14ac:dyDescent="0.2">
      <c r="A19" t="str">
        <f>'x1'!A19</f>
        <v>Malta</v>
      </c>
      <c r="B19">
        <v>95.2</v>
      </c>
      <c r="C19">
        <v>120.1</v>
      </c>
      <c r="D19">
        <v>139.80000000000001</v>
      </c>
      <c r="E19">
        <v>128.19999999999999</v>
      </c>
      <c r="F19">
        <v>154.6</v>
      </c>
      <c r="G19">
        <v>119.3</v>
      </c>
      <c r="H19">
        <v>107</v>
      </c>
      <c r="I19">
        <v>126.3</v>
      </c>
      <c r="J19">
        <v>100.3</v>
      </c>
      <c r="K19">
        <v>92.2</v>
      </c>
      <c r="L19">
        <v>95.3</v>
      </c>
      <c r="M19" s="46">
        <f t="shared" si="0"/>
        <v>119.3</v>
      </c>
      <c r="N19" s="45">
        <f t="shared" si="1"/>
        <v>116.2090909090909</v>
      </c>
    </row>
    <row r="20" spans="1:14" x14ac:dyDescent="0.2">
      <c r="A20" t="str">
        <f>'x1'!A20</f>
        <v>Niemcy</v>
      </c>
      <c r="B20">
        <v>116</v>
      </c>
      <c r="C20">
        <v>119.8</v>
      </c>
      <c r="D20">
        <v>121.9</v>
      </c>
      <c r="E20">
        <v>120.8</v>
      </c>
      <c r="F20">
        <v>125.7</v>
      </c>
      <c r="G20">
        <v>120.7</v>
      </c>
      <c r="H20">
        <v>125.4</v>
      </c>
      <c r="I20">
        <v>126.9</v>
      </c>
      <c r="J20">
        <v>124.6</v>
      </c>
      <c r="K20">
        <v>131.9</v>
      </c>
      <c r="L20">
        <v>134.30000000000001</v>
      </c>
      <c r="M20" s="46">
        <f t="shared" si="0"/>
        <v>124.6</v>
      </c>
      <c r="N20" s="45">
        <f t="shared" si="1"/>
        <v>124.36363636363636</v>
      </c>
    </row>
    <row r="21" spans="1:14" x14ac:dyDescent="0.2">
      <c r="A21" t="str">
        <f>'x1'!A21</f>
        <v>Polska</v>
      </c>
      <c r="B21">
        <v>118.4</v>
      </c>
      <c r="C21">
        <v>113.5</v>
      </c>
      <c r="D21">
        <v>115.6</v>
      </c>
      <c r="E21">
        <v>123.8</v>
      </c>
      <c r="F21">
        <v>122.9</v>
      </c>
      <c r="G21">
        <v>104.3</v>
      </c>
      <c r="H21">
        <v>121.6</v>
      </c>
      <c r="I21">
        <v>130.5</v>
      </c>
      <c r="J21">
        <v>135.30000000000001</v>
      </c>
      <c r="K21">
        <v>143</v>
      </c>
      <c r="L21">
        <v>140.9</v>
      </c>
      <c r="M21" s="46">
        <f t="shared" si="0"/>
        <v>122.9</v>
      </c>
      <c r="N21" s="45">
        <f t="shared" si="1"/>
        <v>124.52727272727275</v>
      </c>
    </row>
    <row r="22" spans="1:14" x14ac:dyDescent="0.2">
      <c r="A22" t="str">
        <f>'x1'!A22</f>
        <v>Portugalia</v>
      </c>
      <c r="B22">
        <v>98.8</v>
      </c>
      <c r="C22">
        <v>97.5</v>
      </c>
      <c r="D22">
        <v>93.1</v>
      </c>
      <c r="E22">
        <v>100.4</v>
      </c>
      <c r="F22">
        <v>110</v>
      </c>
      <c r="G22">
        <v>116.3</v>
      </c>
      <c r="H22">
        <v>121.6</v>
      </c>
      <c r="I22">
        <v>137.9</v>
      </c>
      <c r="J22">
        <v>131.4</v>
      </c>
      <c r="K22">
        <v>132.80000000000001</v>
      </c>
      <c r="L22">
        <v>137.30000000000001</v>
      </c>
      <c r="M22" s="46">
        <f t="shared" si="0"/>
        <v>116.3</v>
      </c>
      <c r="N22" s="45">
        <f t="shared" si="1"/>
        <v>116.1</v>
      </c>
    </row>
    <row r="23" spans="1:14" x14ac:dyDescent="0.2">
      <c r="A23" t="str">
        <f>'x1'!A23</f>
        <v>Rumunia</v>
      </c>
      <c r="B23">
        <v>68.5</v>
      </c>
      <c r="C23">
        <v>61.6</v>
      </c>
      <c r="D23">
        <v>51.9</v>
      </c>
      <c r="E23">
        <v>62.1</v>
      </c>
      <c r="F23">
        <v>65.400000000000006</v>
      </c>
      <c r="G23">
        <v>59.4</v>
      </c>
      <c r="H23">
        <v>61.7</v>
      </c>
      <c r="I23">
        <v>63.4</v>
      </c>
      <c r="J23">
        <v>64.099999999999994</v>
      </c>
      <c r="K23">
        <v>55.7</v>
      </c>
      <c r="L23">
        <v>60.2</v>
      </c>
      <c r="M23" s="46">
        <f t="shared" si="0"/>
        <v>61.7</v>
      </c>
      <c r="N23" s="45">
        <f t="shared" si="1"/>
        <v>61.272727272727273</v>
      </c>
    </row>
    <row r="24" spans="1:14" x14ac:dyDescent="0.2">
      <c r="A24" t="str">
        <f>'x1'!A24</f>
        <v>Słowacja</v>
      </c>
      <c r="B24">
        <v>101.3</v>
      </c>
      <c r="C24">
        <v>110.7</v>
      </c>
      <c r="D24">
        <v>106.2</v>
      </c>
      <c r="E24">
        <v>113.9</v>
      </c>
      <c r="F24">
        <v>121.8</v>
      </c>
      <c r="G24">
        <v>123.9</v>
      </c>
      <c r="H24">
        <v>142.1</v>
      </c>
      <c r="I24">
        <v>150.9</v>
      </c>
      <c r="J24">
        <v>140.19999999999999</v>
      </c>
      <c r="K24">
        <v>144.4</v>
      </c>
      <c r="L24">
        <v>141.30000000000001</v>
      </c>
      <c r="M24" s="46">
        <f t="shared" si="0"/>
        <v>123.9</v>
      </c>
      <c r="N24" s="45">
        <f t="shared" si="1"/>
        <v>126.97272727272728</v>
      </c>
    </row>
    <row r="25" spans="1:14" x14ac:dyDescent="0.2">
      <c r="A25" t="str">
        <f>'x1'!A25</f>
        <v>Słowenia</v>
      </c>
      <c r="B25">
        <v>99.9</v>
      </c>
      <c r="C25">
        <v>96.5</v>
      </c>
      <c r="D25">
        <v>113.3</v>
      </c>
      <c r="E25">
        <v>126.4</v>
      </c>
      <c r="F25">
        <v>135.4</v>
      </c>
      <c r="G25">
        <v>151.30000000000001</v>
      </c>
      <c r="H25">
        <v>169.9</v>
      </c>
      <c r="I25">
        <v>171.3</v>
      </c>
      <c r="J25">
        <v>164.2</v>
      </c>
      <c r="K25">
        <v>165.4</v>
      </c>
      <c r="L25">
        <v>176.7</v>
      </c>
      <c r="M25" s="46">
        <f t="shared" si="0"/>
        <v>151.30000000000001</v>
      </c>
      <c r="N25" s="45">
        <f t="shared" si="1"/>
        <v>142.75454545454548</v>
      </c>
    </row>
    <row r="26" spans="1:14" x14ac:dyDescent="0.2">
      <c r="A26" t="str">
        <f>'x1'!A26</f>
        <v>Szwecja</v>
      </c>
      <c r="B26">
        <v>113.4</v>
      </c>
      <c r="C26">
        <v>105.7</v>
      </c>
      <c r="D26">
        <v>105.7</v>
      </c>
      <c r="E26">
        <v>115.9</v>
      </c>
      <c r="F26">
        <v>108.4</v>
      </c>
      <c r="G26">
        <v>105.9</v>
      </c>
      <c r="H26">
        <v>105.3</v>
      </c>
      <c r="I26">
        <v>103.5</v>
      </c>
      <c r="J26">
        <v>104.1</v>
      </c>
      <c r="K26">
        <v>109.1</v>
      </c>
      <c r="L26">
        <v>110.7</v>
      </c>
      <c r="M26" s="46">
        <f t="shared" si="0"/>
        <v>105.9</v>
      </c>
      <c r="N26" s="45">
        <f t="shared" si="1"/>
        <v>107.97272727272728</v>
      </c>
    </row>
    <row r="27" spans="1:14" x14ac:dyDescent="0.2">
      <c r="A27" t="str">
        <f>'x1'!A27</f>
        <v>Węgry</v>
      </c>
      <c r="B27">
        <v>102.4</v>
      </c>
      <c r="C27">
        <v>131.4</v>
      </c>
      <c r="D27">
        <v>118</v>
      </c>
      <c r="E27">
        <v>135.1</v>
      </c>
      <c r="F27">
        <v>148.69999999999999</v>
      </c>
      <c r="G27">
        <v>151</v>
      </c>
      <c r="H27">
        <v>171.6</v>
      </c>
      <c r="I27">
        <v>152.80000000000001</v>
      </c>
      <c r="J27">
        <v>123.8</v>
      </c>
      <c r="K27">
        <v>130.19999999999999</v>
      </c>
      <c r="L27">
        <v>135.4</v>
      </c>
      <c r="M27" s="46">
        <f t="shared" si="0"/>
        <v>135.1</v>
      </c>
      <c r="N27" s="45">
        <f t="shared" si="1"/>
        <v>136.4</v>
      </c>
    </row>
    <row r="28" spans="1:14" x14ac:dyDescent="0.2">
      <c r="A28" t="str">
        <f>'x1'!A28</f>
        <v>Wielka Brytania</v>
      </c>
      <c r="B28">
        <v>120.4</v>
      </c>
      <c r="C28">
        <v>124.3</v>
      </c>
      <c r="D28">
        <v>131.9</v>
      </c>
      <c r="E28">
        <v>144.1</v>
      </c>
      <c r="F28">
        <v>150.69999999999999</v>
      </c>
      <c r="G28">
        <v>151.69999999999999</v>
      </c>
      <c r="H28">
        <v>159</v>
      </c>
      <c r="I28">
        <v>160.30000000000001</v>
      </c>
      <c r="J28">
        <v>159.30000000000001</v>
      </c>
      <c r="K28">
        <v>164.7</v>
      </c>
      <c r="L28">
        <v>172.5</v>
      </c>
      <c r="M28" s="46">
        <f t="shared" si="0"/>
        <v>151.69999999999999</v>
      </c>
      <c r="N28" s="45">
        <f t="shared" si="1"/>
        <v>148.9909090909091</v>
      </c>
    </row>
    <row r="29" spans="1:14" x14ac:dyDescent="0.2">
      <c r="A29" t="str">
        <f>'x1'!A29</f>
        <v>Włochy</v>
      </c>
      <c r="B29">
        <v>115.8</v>
      </c>
      <c r="C29">
        <v>123.6</v>
      </c>
      <c r="D29">
        <v>126.4</v>
      </c>
      <c r="E29">
        <v>132.9</v>
      </c>
      <c r="F29">
        <v>143.5</v>
      </c>
      <c r="G29">
        <v>148.9</v>
      </c>
      <c r="H29">
        <v>169.3</v>
      </c>
      <c r="I29">
        <v>188.8</v>
      </c>
      <c r="J29">
        <v>198.1</v>
      </c>
      <c r="K29">
        <v>187.9</v>
      </c>
      <c r="L29">
        <v>188.6</v>
      </c>
      <c r="M29" s="46">
        <f t="shared" si="0"/>
        <v>148.9</v>
      </c>
      <c r="N29" s="45">
        <f t="shared" si="1"/>
        <v>156.70909090909089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AD9-7FDE-4929-94BC-D3E7CD1149ED}">
  <dimension ref="A1:N30"/>
  <sheetViews>
    <sheetView topLeftCell="F1" workbookViewId="0">
      <selection activeCell="N34" sqref="N34"/>
    </sheetView>
  </sheetViews>
  <sheetFormatPr defaultRowHeight="12.75" x14ac:dyDescent="0.2"/>
  <cols>
    <col min="1" max="1" width="9" customWidth="1"/>
    <col min="2" max="12" width="9.140625" customWidth="1"/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434</v>
      </c>
      <c r="C2">
        <v>366</v>
      </c>
      <c r="D2">
        <v>376</v>
      </c>
      <c r="E2">
        <v>341</v>
      </c>
      <c r="F2">
        <v>376</v>
      </c>
      <c r="G2">
        <v>365</v>
      </c>
      <c r="H2">
        <v>345</v>
      </c>
      <c r="I2">
        <v>324</v>
      </c>
      <c r="J2">
        <v>375</v>
      </c>
      <c r="K2">
        <v>365</v>
      </c>
      <c r="L2">
        <v>368</v>
      </c>
      <c r="M2" s="46">
        <f>MEDIAN(B2:L2)</f>
        <v>366</v>
      </c>
      <c r="N2" s="45">
        <f>AVERAGE(B2:M2)</f>
        <v>366.75</v>
      </c>
    </row>
    <row r="3" spans="1:14" x14ac:dyDescent="0.2">
      <c r="A3" t="str">
        <f>'x1'!A3</f>
        <v>Belgia</v>
      </c>
      <c r="B3" t="s">
        <v>120</v>
      </c>
      <c r="C3" t="s">
        <v>120</v>
      </c>
      <c r="D3" t="s">
        <v>120</v>
      </c>
      <c r="E3" t="s">
        <v>120</v>
      </c>
      <c r="F3" t="s">
        <v>120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  <c r="L3">
        <v>231.76190476190476</v>
      </c>
      <c r="M3" s="46">
        <f t="shared" ref="M3:M29" si="0">MEDIAN(B3:L3)</f>
        <v>231.76190476190476</v>
      </c>
      <c r="N3" s="45">
        <f t="shared" ref="N3:N29" si="1">AVERAGE(B3:M3)</f>
        <v>231.76190476190476</v>
      </c>
    </row>
    <row r="4" spans="1:14" x14ac:dyDescent="0.2">
      <c r="A4" t="str">
        <f>'x1'!A4</f>
        <v>Bułgaria</v>
      </c>
      <c r="B4">
        <v>23</v>
      </c>
      <c r="C4">
        <v>24</v>
      </c>
      <c r="D4">
        <v>22</v>
      </c>
      <c r="E4">
        <v>21</v>
      </c>
      <c r="F4">
        <v>22</v>
      </c>
      <c r="G4">
        <v>22</v>
      </c>
      <c r="H4">
        <v>24</v>
      </c>
      <c r="I4">
        <v>25</v>
      </c>
      <c r="J4">
        <v>27</v>
      </c>
      <c r="K4">
        <v>24</v>
      </c>
      <c r="L4">
        <v>27</v>
      </c>
      <c r="M4" s="46">
        <f t="shared" si="0"/>
        <v>24</v>
      </c>
      <c r="N4" s="45">
        <f t="shared" si="1"/>
        <v>23.75</v>
      </c>
    </row>
    <row r="5" spans="1:14" x14ac:dyDescent="0.2">
      <c r="A5" t="str">
        <f>'x1'!A5</f>
        <v>Chorwacja</v>
      </c>
      <c r="B5">
        <v>583</v>
      </c>
      <c r="C5">
        <v>549</v>
      </c>
      <c r="D5">
        <v>490</v>
      </c>
      <c r="E5">
        <v>430</v>
      </c>
      <c r="F5">
        <v>440</v>
      </c>
      <c r="G5">
        <v>487</v>
      </c>
      <c r="H5">
        <v>461</v>
      </c>
      <c r="I5">
        <v>529</v>
      </c>
      <c r="J5">
        <v>544</v>
      </c>
      <c r="K5">
        <v>497</v>
      </c>
      <c r="L5">
        <v>525</v>
      </c>
      <c r="M5" s="46">
        <f t="shared" si="0"/>
        <v>497</v>
      </c>
      <c r="N5" s="45">
        <f t="shared" si="1"/>
        <v>502.66666666666669</v>
      </c>
    </row>
    <row r="6" spans="1:14" x14ac:dyDescent="0.2">
      <c r="A6" t="str">
        <f>'x1'!A6</f>
        <v>Cypr</v>
      </c>
      <c r="B6">
        <v>312</v>
      </c>
      <c r="C6">
        <v>283</v>
      </c>
      <c r="D6">
        <v>232</v>
      </c>
      <c r="E6">
        <v>248</v>
      </c>
      <c r="F6">
        <v>230</v>
      </c>
      <c r="G6">
        <v>213</v>
      </c>
      <c r="H6">
        <v>196</v>
      </c>
      <c r="I6">
        <v>173</v>
      </c>
      <c r="J6">
        <v>177</v>
      </c>
      <c r="K6">
        <v>192</v>
      </c>
      <c r="L6">
        <v>193</v>
      </c>
      <c r="M6" s="46">
        <f t="shared" si="0"/>
        <v>213</v>
      </c>
      <c r="N6" s="45">
        <f t="shared" si="1"/>
        <v>221.83333333333334</v>
      </c>
    </row>
    <row r="7" spans="1:14" x14ac:dyDescent="0.2">
      <c r="A7" t="str">
        <f>'x1'!A7</f>
        <v>Czechy</v>
      </c>
      <c r="B7">
        <v>6</v>
      </c>
      <c r="C7">
        <v>8</v>
      </c>
      <c r="D7">
        <v>8</v>
      </c>
      <c r="E7">
        <v>7</v>
      </c>
      <c r="F7">
        <v>10</v>
      </c>
      <c r="G7">
        <v>9</v>
      </c>
      <c r="H7">
        <v>8</v>
      </c>
      <c r="I7">
        <v>10</v>
      </c>
      <c r="J7">
        <v>9</v>
      </c>
      <c r="K7">
        <v>9</v>
      </c>
      <c r="L7">
        <v>9</v>
      </c>
      <c r="M7" s="46">
        <f t="shared" si="0"/>
        <v>9</v>
      </c>
      <c r="N7" s="45">
        <f t="shared" si="1"/>
        <v>8.5</v>
      </c>
    </row>
    <row r="8" spans="1:14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  <c r="L8">
        <v>231.76190476190476</v>
      </c>
      <c r="M8" s="46">
        <f t="shared" si="0"/>
        <v>231.76190476190476</v>
      </c>
      <c r="N8" s="45">
        <f t="shared" si="1"/>
        <v>231.76190476190476</v>
      </c>
    </row>
    <row r="9" spans="1:14" x14ac:dyDescent="0.2">
      <c r="A9" t="str">
        <f>'x1'!A9</f>
        <v>Estonia</v>
      </c>
      <c r="B9">
        <v>276</v>
      </c>
      <c r="C9">
        <v>227</v>
      </c>
      <c r="D9">
        <v>207</v>
      </c>
      <c r="E9">
        <v>195</v>
      </c>
      <c r="F9">
        <v>215</v>
      </c>
      <c r="G9">
        <v>218</v>
      </c>
      <c r="H9">
        <v>205</v>
      </c>
      <c r="I9">
        <v>219</v>
      </c>
      <c r="J9">
        <v>216</v>
      </c>
      <c r="K9">
        <v>251</v>
      </c>
      <c r="L9">
        <v>241</v>
      </c>
      <c r="M9" s="46">
        <f t="shared" si="0"/>
        <v>218</v>
      </c>
      <c r="N9" s="45">
        <f t="shared" si="1"/>
        <v>224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231.76190476190476</v>
      </c>
      <c r="M10" s="46">
        <f t="shared" si="0"/>
        <v>231.76190476190476</v>
      </c>
      <c r="N10" s="45">
        <f t="shared" si="1"/>
        <v>231.76190476190476</v>
      </c>
    </row>
    <row r="11" spans="1:14" x14ac:dyDescent="0.2">
      <c r="A11" t="str">
        <f>'x1'!A11</f>
        <v>Francja</v>
      </c>
      <c r="B11">
        <v>681</v>
      </c>
      <c r="C11">
        <v>687</v>
      </c>
      <c r="D11">
        <v>853</v>
      </c>
      <c r="E11">
        <v>686</v>
      </c>
      <c r="F11">
        <v>742</v>
      </c>
      <c r="G11">
        <v>799</v>
      </c>
      <c r="H11">
        <v>758</v>
      </c>
      <c r="I11">
        <v>904</v>
      </c>
      <c r="J11">
        <v>1109</v>
      </c>
      <c r="K11">
        <v>902</v>
      </c>
      <c r="L11">
        <v>860</v>
      </c>
      <c r="M11" s="46">
        <f t="shared" si="0"/>
        <v>799</v>
      </c>
      <c r="N11" s="45">
        <f t="shared" si="1"/>
        <v>815</v>
      </c>
    </row>
    <row r="12" spans="1:14" x14ac:dyDescent="0.2">
      <c r="A12" t="str">
        <f>'x1'!A12</f>
        <v>Grecja</v>
      </c>
      <c r="B12">
        <v>211</v>
      </c>
      <c r="C12">
        <v>215</v>
      </c>
      <c r="D12">
        <v>205</v>
      </c>
      <c r="E12">
        <v>269</v>
      </c>
      <c r="F12">
        <v>319</v>
      </c>
      <c r="G12">
        <v>206</v>
      </c>
      <c r="H12">
        <v>276</v>
      </c>
      <c r="I12">
        <v>246</v>
      </c>
      <c r="J12">
        <v>277</v>
      </c>
      <c r="K12">
        <v>235</v>
      </c>
      <c r="L12">
        <v>230</v>
      </c>
      <c r="M12" s="46">
        <f t="shared" si="0"/>
        <v>235</v>
      </c>
      <c r="N12" s="45">
        <f t="shared" si="1"/>
        <v>243.66666666666666</v>
      </c>
    </row>
    <row r="13" spans="1:14" x14ac:dyDescent="0.2">
      <c r="A13" t="str">
        <f>'x1'!A13</f>
        <v>Hiszpania</v>
      </c>
      <c r="B13">
        <v>97</v>
      </c>
      <c r="C13">
        <v>94</v>
      </c>
      <c r="D13">
        <v>84</v>
      </c>
      <c r="E13">
        <v>82</v>
      </c>
      <c r="F13">
        <v>70</v>
      </c>
      <c r="G13">
        <v>63</v>
      </c>
      <c r="H13">
        <v>61</v>
      </c>
      <c r="I13">
        <v>64</v>
      </c>
      <c r="J13">
        <v>60</v>
      </c>
      <c r="K13">
        <v>64</v>
      </c>
      <c r="L13" t="s">
        <v>120</v>
      </c>
      <c r="M13" s="46">
        <f t="shared" si="0"/>
        <v>67</v>
      </c>
      <c r="N13" s="45">
        <f t="shared" si="1"/>
        <v>73.272727272727266</v>
      </c>
    </row>
    <row r="14" spans="1:14" x14ac:dyDescent="0.2">
      <c r="A14" t="str">
        <f>'x1'!A14</f>
        <v>Holandia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 s="46">
        <f t="shared" si="0"/>
        <v>2</v>
      </c>
      <c r="N14" s="45">
        <f t="shared" si="1"/>
        <v>1.75</v>
      </c>
    </row>
    <row r="15" spans="1:14" x14ac:dyDescent="0.2">
      <c r="A15" t="str">
        <f>'x1'!A15</f>
        <v>Irlandia</v>
      </c>
      <c r="B15">
        <v>84</v>
      </c>
      <c r="C15">
        <v>97</v>
      </c>
      <c r="D15">
        <v>98</v>
      </c>
      <c r="E15">
        <v>95</v>
      </c>
      <c r="F15">
        <v>92</v>
      </c>
      <c r="G15">
        <v>79</v>
      </c>
      <c r="H15">
        <v>64</v>
      </c>
      <c r="I15">
        <v>67</v>
      </c>
      <c r="J15">
        <v>66</v>
      </c>
      <c r="K15">
        <v>71</v>
      </c>
      <c r="L15">
        <v>72</v>
      </c>
      <c r="M15" s="46">
        <f t="shared" si="0"/>
        <v>79</v>
      </c>
      <c r="N15" s="45">
        <f t="shared" si="1"/>
        <v>80.333333333333329</v>
      </c>
    </row>
    <row r="16" spans="1:14" x14ac:dyDescent="0.2">
      <c r="A16" t="str">
        <f>'x1'!A16</f>
        <v>Litwa</v>
      </c>
      <c r="B16">
        <v>140</v>
      </c>
      <c r="C16">
        <v>155</v>
      </c>
      <c r="D16">
        <v>158</v>
      </c>
      <c r="E16">
        <v>163</v>
      </c>
      <c r="F16">
        <v>164</v>
      </c>
      <c r="G16">
        <v>156</v>
      </c>
      <c r="H16">
        <v>90</v>
      </c>
      <c r="I16">
        <v>116</v>
      </c>
      <c r="J16">
        <v>119</v>
      </c>
      <c r="K16">
        <v>81</v>
      </c>
      <c r="L16">
        <v>115</v>
      </c>
      <c r="M16" s="46">
        <f t="shared" si="0"/>
        <v>140</v>
      </c>
      <c r="N16" s="45">
        <f t="shared" si="1"/>
        <v>133.08333333333334</v>
      </c>
    </row>
    <row r="17" spans="1:14" x14ac:dyDescent="0.2">
      <c r="A17" t="str">
        <f>'x1'!A17</f>
        <v>Luksemburg</v>
      </c>
      <c r="B17">
        <v>153</v>
      </c>
      <c r="C17">
        <v>150</v>
      </c>
      <c r="D17">
        <v>157</v>
      </c>
      <c r="E17">
        <v>150</v>
      </c>
      <c r="F17">
        <v>138</v>
      </c>
      <c r="G17">
        <v>137</v>
      </c>
      <c r="H17">
        <v>70</v>
      </c>
      <c r="I17">
        <v>75</v>
      </c>
      <c r="J17">
        <v>149</v>
      </c>
      <c r="K17">
        <v>72</v>
      </c>
      <c r="L17">
        <v>106</v>
      </c>
      <c r="M17" s="46">
        <f t="shared" si="0"/>
        <v>138</v>
      </c>
      <c r="N17" s="45">
        <f t="shared" si="1"/>
        <v>124.58333333333333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s="46">
        <f t="shared" si="0"/>
        <v>1</v>
      </c>
      <c r="N18" s="45">
        <f t="shared" si="1"/>
        <v>1.25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>
        <v>231.76190476190473</v>
      </c>
      <c r="M19" s="46">
        <f t="shared" si="0"/>
        <v>231.76190476190473</v>
      </c>
      <c r="N19" s="45">
        <f t="shared" si="1"/>
        <v>231.76190476190473</v>
      </c>
    </row>
    <row r="20" spans="1:14" x14ac:dyDescent="0.2">
      <c r="A20" t="str">
        <f>'x1'!A20</f>
        <v>Niemcy</v>
      </c>
      <c r="B20">
        <v>868</v>
      </c>
      <c r="C20">
        <v>653</v>
      </c>
      <c r="D20">
        <v>691</v>
      </c>
      <c r="E20">
        <v>778</v>
      </c>
      <c r="F20">
        <v>828</v>
      </c>
      <c r="G20">
        <v>716</v>
      </c>
      <c r="H20">
        <v>503</v>
      </c>
      <c r="I20">
        <v>668</v>
      </c>
      <c r="J20">
        <v>745</v>
      </c>
      <c r="K20">
        <v>869</v>
      </c>
      <c r="L20">
        <v>670</v>
      </c>
      <c r="M20" s="46">
        <f t="shared" si="0"/>
        <v>716</v>
      </c>
      <c r="N20" s="45">
        <f t="shared" si="1"/>
        <v>725.41666666666663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 t="s">
        <v>120</v>
      </c>
      <c r="K21" t="s">
        <v>120</v>
      </c>
      <c r="L21">
        <v>231.76190476190473</v>
      </c>
      <c r="M21" s="46">
        <f t="shared" si="0"/>
        <v>231.76190476190473</v>
      </c>
      <c r="N21" s="45">
        <f t="shared" si="1"/>
        <v>231.76190476190473</v>
      </c>
    </row>
    <row r="22" spans="1:14" x14ac:dyDescent="0.2">
      <c r="A22" t="str">
        <f>'x1'!A22</f>
        <v>Portugalia</v>
      </c>
      <c r="B22">
        <v>120</v>
      </c>
      <c r="C22">
        <v>125</v>
      </c>
      <c r="D22">
        <v>116</v>
      </c>
      <c r="E22">
        <v>175</v>
      </c>
      <c r="F22">
        <v>130</v>
      </c>
      <c r="G22">
        <v>176</v>
      </c>
      <c r="H22">
        <v>180</v>
      </c>
      <c r="I22">
        <v>195</v>
      </c>
      <c r="J22">
        <v>170</v>
      </c>
      <c r="K22">
        <v>187</v>
      </c>
      <c r="L22">
        <v>197</v>
      </c>
      <c r="M22" s="46">
        <f t="shared" si="0"/>
        <v>175</v>
      </c>
      <c r="N22" s="45">
        <f t="shared" si="1"/>
        <v>162.16666666666666</v>
      </c>
    </row>
    <row r="23" spans="1:14" x14ac:dyDescent="0.2">
      <c r="A23" t="str">
        <f>'x1'!A23</f>
        <v>Rumunia</v>
      </c>
      <c r="B23">
        <v>229</v>
      </c>
      <c r="C23">
        <v>251</v>
      </c>
      <c r="D23">
        <v>224</v>
      </c>
      <c r="E23">
        <v>199</v>
      </c>
      <c r="F23">
        <v>223</v>
      </c>
      <c r="G23">
        <v>214</v>
      </c>
      <c r="H23">
        <v>196</v>
      </c>
      <c r="I23">
        <v>195</v>
      </c>
      <c r="J23">
        <v>177</v>
      </c>
      <c r="K23">
        <v>185</v>
      </c>
      <c r="L23">
        <v>181</v>
      </c>
      <c r="M23" s="46">
        <f t="shared" si="0"/>
        <v>199</v>
      </c>
      <c r="N23" s="45">
        <f t="shared" si="1"/>
        <v>206.08333333333334</v>
      </c>
    </row>
    <row r="24" spans="1:14" x14ac:dyDescent="0.2">
      <c r="A24" t="str">
        <f>'x1'!A24</f>
        <v>Słowacja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s="46">
        <f t="shared" si="0"/>
        <v>1</v>
      </c>
      <c r="N24" s="45">
        <f t="shared" si="1"/>
        <v>0.58333333333333337</v>
      </c>
    </row>
    <row r="25" spans="1:14" x14ac:dyDescent="0.2">
      <c r="A25" t="str">
        <f>'x1'!A25</f>
        <v>Słowenia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2</v>
      </c>
      <c r="K25">
        <v>5</v>
      </c>
      <c r="L25">
        <v>7</v>
      </c>
      <c r="M25" s="46">
        <f t="shared" si="0"/>
        <v>1</v>
      </c>
      <c r="N25" s="45">
        <f t="shared" si="1"/>
        <v>1.75</v>
      </c>
    </row>
    <row r="26" spans="1:14" x14ac:dyDescent="0.2">
      <c r="A26" t="str">
        <f>'x1'!A26</f>
        <v>Szwecja</v>
      </c>
      <c r="B26">
        <v>113</v>
      </c>
      <c r="C26">
        <v>128</v>
      </c>
      <c r="D26">
        <v>119</v>
      </c>
      <c r="E26">
        <v>125</v>
      </c>
      <c r="F26">
        <v>127</v>
      </c>
      <c r="G26">
        <v>125</v>
      </c>
      <c r="H26">
        <v>138</v>
      </c>
      <c r="I26">
        <v>144</v>
      </c>
      <c r="J26">
        <v>153</v>
      </c>
      <c r="K26">
        <v>153</v>
      </c>
      <c r="L26">
        <v>165</v>
      </c>
      <c r="M26" s="46">
        <f t="shared" si="0"/>
        <v>128</v>
      </c>
      <c r="N26" s="45">
        <f t="shared" si="1"/>
        <v>134.83333333333334</v>
      </c>
    </row>
    <row r="27" spans="1:14" x14ac:dyDescent="0.2">
      <c r="A27" t="str">
        <f>'x1'!A27</f>
        <v>Węgry</v>
      </c>
      <c r="B27">
        <v>615</v>
      </c>
      <c r="C27">
        <v>609</v>
      </c>
      <c r="D27">
        <v>588</v>
      </c>
      <c r="E27">
        <v>580</v>
      </c>
      <c r="F27">
        <v>605</v>
      </c>
      <c r="G27">
        <v>595</v>
      </c>
      <c r="H27">
        <v>626</v>
      </c>
      <c r="I27">
        <v>618</v>
      </c>
      <c r="J27">
        <v>752</v>
      </c>
      <c r="K27">
        <v>702</v>
      </c>
      <c r="L27">
        <v>700</v>
      </c>
      <c r="M27" s="46">
        <f t="shared" si="0"/>
        <v>615</v>
      </c>
      <c r="N27" s="45">
        <f t="shared" si="1"/>
        <v>633.75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231.76190476190473</v>
      </c>
      <c r="M28" s="46">
        <f t="shared" si="0"/>
        <v>231.76190476190473</v>
      </c>
      <c r="N28" s="45">
        <f t="shared" si="1"/>
        <v>231.76190476190473</v>
      </c>
    </row>
    <row r="29" spans="1:14" x14ac:dyDescent="0.2">
      <c r="A29" t="str">
        <f>'x1'!A29</f>
        <v>Włochy</v>
      </c>
      <c r="B29">
        <v>268</v>
      </c>
      <c r="C29">
        <v>236</v>
      </c>
      <c r="D29">
        <v>230</v>
      </c>
      <c r="E29">
        <v>202</v>
      </c>
      <c r="F29">
        <v>211</v>
      </c>
      <c r="G29">
        <v>180</v>
      </c>
      <c r="H29">
        <v>150</v>
      </c>
      <c r="I29">
        <v>177</v>
      </c>
      <c r="J29">
        <v>172</v>
      </c>
      <c r="K29">
        <v>203</v>
      </c>
      <c r="L29">
        <v>198</v>
      </c>
      <c r="M29" s="46">
        <f t="shared" si="0"/>
        <v>202</v>
      </c>
      <c r="N29" s="45">
        <f t="shared" si="1"/>
        <v>202.41666666666666</v>
      </c>
    </row>
    <row r="30" spans="1:14" x14ac:dyDescent="0.2">
      <c r="L30">
        <f>AVERAGE(L2:L29)</f>
        <v>231.76190476190473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6FD-A34D-4747-BFE1-C08A9CDFC516}">
  <dimension ref="A1:E30"/>
  <sheetViews>
    <sheetView workbookViewId="0">
      <selection activeCell="A7" sqref="A7"/>
    </sheetView>
  </sheetViews>
  <sheetFormatPr defaultRowHeight="12.75" x14ac:dyDescent="0.2"/>
  <sheetData>
    <row r="1" spans="1:5" x14ac:dyDescent="0.2">
      <c r="B1">
        <v>2010</v>
      </c>
      <c r="C1">
        <v>2012</v>
      </c>
      <c r="D1" t="s">
        <v>141</v>
      </c>
      <c r="E1" t="s">
        <v>109</v>
      </c>
    </row>
    <row r="2" spans="1:5" x14ac:dyDescent="0.2">
      <c r="A2" t="str">
        <f>'x1'!A2</f>
        <v>Austria</v>
      </c>
      <c r="B2">
        <v>15.55</v>
      </c>
      <c r="C2">
        <v>15.94</v>
      </c>
      <c r="D2" s="5">
        <f>MEDIAN(B2:C2)</f>
        <v>15.745000000000001</v>
      </c>
      <c r="E2">
        <f>AVERAGE(B2:C2)</f>
        <v>15.745000000000001</v>
      </c>
    </row>
    <row r="3" spans="1:5" x14ac:dyDescent="0.2">
      <c r="A3" t="str">
        <f>'x1'!A3</f>
        <v>Belgia</v>
      </c>
      <c r="B3">
        <v>0.41</v>
      </c>
      <c r="C3">
        <v>0.41</v>
      </c>
      <c r="D3" s="5">
        <f t="shared" ref="D3:D29" si="0">MEDIAN(B3:C3)</f>
        <v>0.41</v>
      </c>
      <c r="E3">
        <f t="shared" ref="E3:E29" si="1">AVERAGE(B3:C3)</f>
        <v>0.41</v>
      </c>
    </row>
    <row r="4" spans="1:5" x14ac:dyDescent="0.2">
      <c r="A4" t="str">
        <f>'x1'!A4</f>
        <v>Bułgaria</v>
      </c>
      <c r="B4">
        <v>3.01</v>
      </c>
      <c r="C4">
        <v>2.86</v>
      </c>
      <c r="D4" s="5">
        <f t="shared" si="0"/>
        <v>2.9349999999999996</v>
      </c>
      <c r="E4">
        <f t="shared" si="1"/>
        <v>2.9349999999999996</v>
      </c>
    </row>
    <row r="5" spans="1:5" x14ac:dyDescent="0.2">
      <c r="A5" t="str">
        <f>'x1'!A5</f>
        <v>Chorwacja</v>
      </c>
      <c r="B5">
        <v>6.95</v>
      </c>
      <c r="C5">
        <v>6.89</v>
      </c>
      <c r="D5" s="5">
        <f t="shared" si="0"/>
        <v>6.92</v>
      </c>
      <c r="E5">
        <f t="shared" si="1"/>
        <v>6.92</v>
      </c>
    </row>
    <row r="6" spans="1:5" x14ac:dyDescent="0.2">
      <c r="A6" t="str">
        <f>'x1'!A6</f>
        <v>Cypr</v>
      </c>
      <c r="B6">
        <v>6.12</v>
      </c>
      <c r="C6">
        <v>6.18</v>
      </c>
      <c r="D6" s="5">
        <f t="shared" si="0"/>
        <v>6.15</v>
      </c>
      <c r="E6">
        <f t="shared" si="1"/>
        <v>6.15</v>
      </c>
    </row>
    <row r="7" spans="1:5" x14ac:dyDescent="0.2">
      <c r="A7" t="str">
        <f>'x1'!A7</f>
        <v>Czechy</v>
      </c>
      <c r="B7">
        <v>1.34</v>
      </c>
      <c r="C7">
        <v>1.26</v>
      </c>
      <c r="D7" s="5">
        <f t="shared" si="0"/>
        <v>1.3</v>
      </c>
      <c r="E7">
        <f t="shared" si="1"/>
        <v>1.3</v>
      </c>
    </row>
    <row r="8" spans="1:5" x14ac:dyDescent="0.2">
      <c r="A8" t="str">
        <f>'x1'!A8</f>
        <v>Dania</v>
      </c>
      <c r="B8">
        <v>0.01</v>
      </c>
      <c r="C8">
        <v>0</v>
      </c>
      <c r="D8" s="5">
        <f t="shared" si="0"/>
        <v>5.0000000000000001E-3</v>
      </c>
      <c r="E8">
        <f t="shared" si="1"/>
        <v>5.0000000000000001E-3</v>
      </c>
    </row>
    <row r="9" spans="1:5" x14ac:dyDescent="0.2">
      <c r="A9" t="str">
        <f>'x1'!A9</f>
        <v>Estonia</v>
      </c>
      <c r="B9">
        <v>0</v>
      </c>
      <c r="C9">
        <v>0</v>
      </c>
      <c r="D9" s="5">
        <f t="shared" si="0"/>
        <v>0</v>
      </c>
      <c r="E9">
        <f t="shared" si="1"/>
        <v>0</v>
      </c>
    </row>
    <row r="10" spans="1:5" x14ac:dyDescent="0.2">
      <c r="A10" t="str">
        <f>'x1'!A10</f>
        <v>Finlandia</v>
      </c>
      <c r="B10">
        <v>0.01</v>
      </c>
      <c r="C10">
        <v>0</v>
      </c>
      <c r="D10" s="5">
        <f t="shared" si="0"/>
        <v>5.0000000000000001E-3</v>
      </c>
      <c r="E10">
        <f t="shared" si="1"/>
        <v>5.0000000000000001E-3</v>
      </c>
    </row>
    <row r="11" spans="1:5" x14ac:dyDescent="0.2">
      <c r="A11" t="str">
        <f>'x1'!A11</f>
        <v>Francja</v>
      </c>
      <c r="B11">
        <v>3.39</v>
      </c>
      <c r="C11">
        <v>3.37</v>
      </c>
      <c r="D11" s="5">
        <f t="shared" si="0"/>
        <v>3.38</v>
      </c>
      <c r="E11">
        <f t="shared" si="1"/>
        <v>3.38</v>
      </c>
    </row>
    <row r="12" spans="1:5" x14ac:dyDescent="0.2">
      <c r="A12" t="str">
        <f>'x1'!A12</f>
        <v>Grecja</v>
      </c>
      <c r="B12">
        <v>9.41</v>
      </c>
      <c r="C12">
        <v>9.7200000000000006</v>
      </c>
      <c r="D12" s="5">
        <f t="shared" si="0"/>
        <v>9.5650000000000013</v>
      </c>
      <c r="E12">
        <f t="shared" si="1"/>
        <v>9.5650000000000013</v>
      </c>
    </row>
    <row r="13" spans="1:5" x14ac:dyDescent="0.2">
      <c r="A13" t="str">
        <f>'x1'!A13</f>
        <v>Hiszpania</v>
      </c>
      <c r="B13">
        <v>8.85</v>
      </c>
      <c r="C13">
        <v>8.42</v>
      </c>
      <c r="D13" s="5">
        <f t="shared" si="0"/>
        <v>8.6349999999999998</v>
      </c>
      <c r="E13">
        <f t="shared" si="1"/>
        <v>8.6349999999999998</v>
      </c>
    </row>
    <row r="14" spans="1:5" x14ac:dyDescent="0.2">
      <c r="A14" t="str">
        <f>'x1'!A14</f>
        <v>Holandia</v>
      </c>
      <c r="B14">
        <v>0.01</v>
      </c>
      <c r="C14">
        <v>0.01</v>
      </c>
      <c r="D14" s="5">
        <f t="shared" si="0"/>
        <v>0.01</v>
      </c>
      <c r="E14">
        <f t="shared" si="1"/>
        <v>0.01</v>
      </c>
    </row>
    <row r="15" spans="1:5" x14ac:dyDescent="0.2">
      <c r="A15" t="str">
        <f>'x1'!A15</f>
        <v>Irlandia</v>
      </c>
      <c r="B15">
        <v>0.68</v>
      </c>
      <c r="C15">
        <v>1.1299999999999999</v>
      </c>
      <c r="D15" s="5">
        <f t="shared" si="0"/>
        <v>0.90500000000000003</v>
      </c>
      <c r="E15">
        <f t="shared" si="1"/>
        <v>0.90500000000000003</v>
      </c>
    </row>
    <row r="16" spans="1:5" x14ac:dyDescent="0.2">
      <c r="A16" t="str">
        <f>'x1'!A16</f>
        <v>Litwa</v>
      </c>
      <c r="B16">
        <v>0.02</v>
      </c>
      <c r="C16">
        <v>0.02</v>
      </c>
      <c r="D16" s="5">
        <f t="shared" si="0"/>
        <v>0.02</v>
      </c>
      <c r="E16">
        <f t="shared" si="1"/>
        <v>0.02</v>
      </c>
    </row>
    <row r="17" spans="1:5" x14ac:dyDescent="0.2">
      <c r="A17" t="str">
        <f>'x1'!A17</f>
        <v>Luksemburg</v>
      </c>
      <c r="B17">
        <v>2.68</v>
      </c>
      <c r="C17">
        <v>2.67</v>
      </c>
      <c r="D17" s="5">
        <f t="shared" si="0"/>
        <v>2.6749999999999998</v>
      </c>
      <c r="E17">
        <f t="shared" si="1"/>
        <v>2.6749999999999998</v>
      </c>
    </row>
    <row r="18" spans="1:5" x14ac:dyDescent="0.2">
      <c r="A18" t="str">
        <f>'x1'!A18</f>
        <v>Łotwa</v>
      </c>
      <c r="B18">
        <v>0.01</v>
      </c>
      <c r="C18">
        <v>0.01</v>
      </c>
      <c r="D18" s="5">
        <f t="shared" si="0"/>
        <v>0.01</v>
      </c>
      <c r="E18">
        <f t="shared" si="1"/>
        <v>0.01</v>
      </c>
    </row>
    <row r="19" spans="1:5" x14ac:dyDescent="0.2">
      <c r="A19" t="str">
        <f>'x1'!A19</f>
        <v>Malta</v>
      </c>
      <c r="B19">
        <v>11.36</v>
      </c>
      <c r="C19">
        <v>12.74</v>
      </c>
      <c r="D19" s="5">
        <f t="shared" si="0"/>
        <v>12.05</v>
      </c>
      <c r="E19">
        <f t="shared" si="1"/>
        <v>12.05</v>
      </c>
    </row>
    <row r="20" spans="1:5" x14ac:dyDescent="0.2">
      <c r="A20" t="str">
        <f>'x1'!A20</f>
        <v>Niemcy</v>
      </c>
      <c r="B20">
        <v>1.37</v>
      </c>
      <c r="C20">
        <v>1.22</v>
      </c>
      <c r="D20" s="5">
        <f t="shared" si="0"/>
        <v>1.2949999999999999</v>
      </c>
      <c r="E20">
        <f t="shared" si="1"/>
        <v>1.2949999999999999</v>
      </c>
    </row>
    <row r="21" spans="1:5" x14ac:dyDescent="0.2">
      <c r="A21" t="str">
        <f>'x1'!A21</f>
        <v>Polska</v>
      </c>
      <c r="B21">
        <v>1.0900000000000001</v>
      </c>
      <c r="C21">
        <v>1.08</v>
      </c>
      <c r="D21" s="5">
        <f t="shared" si="0"/>
        <v>1.085</v>
      </c>
      <c r="E21">
        <f t="shared" si="1"/>
        <v>1.085</v>
      </c>
    </row>
    <row r="22" spans="1:5" x14ac:dyDescent="0.2">
      <c r="A22" t="str">
        <f>'x1'!A22</f>
        <v>Portugalia</v>
      </c>
      <c r="B22">
        <v>4.4400000000000004</v>
      </c>
      <c r="C22">
        <v>4.1100000000000003</v>
      </c>
      <c r="D22" s="5">
        <f t="shared" si="0"/>
        <v>4.2750000000000004</v>
      </c>
      <c r="E22">
        <f t="shared" si="1"/>
        <v>4.2750000000000004</v>
      </c>
    </row>
    <row r="23" spans="1:5" x14ac:dyDescent="0.2">
      <c r="A23" t="str">
        <f>'x1'!A23</f>
        <v>Rumunia</v>
      </c>
      <c r="B23">
        <v>7.51</v>
      </c>
      <c r="C23">
        <v>7.66</v>
      </c>
      <c r="D23" s="5">
        <f t="shared" si="0"/>
        <v>7.585</v>
      </c>
      <c r="E23">
        <f t="shared" si="1"/>
        <v>7.585</v>
      </c>
    </row>
    <row r="24" spans="1:5" x14ac:dyDescent="0.2">
      <c r="A24" t="str">
        <f>'x1'!A24</f>
        <v>Słowacja</v>
      </c>
      <c r="B24">
        <v>4.6900000000000004</v>
      </c>
      <c r="C24">
        <v>4.5</v>
      </c>
      <c r="D24" s="5">
        <f t="shared" si="0"/>
        <v>4.5950000000000006</v>
      </c>
      <c r="E24">
        <f t="shared" si="1"/>
        <v>4.5950000000000006</v>
      </c>
    </row>
    <row r="25" spans="1:5" x14ac:dyDescent="0.2">
      <c r="A25" t="str">
        <f>'x1'!A25</f>
        <v>Słowenia</v>
      </c>
      <c r="B25">
        <v>18.98</v>
      </c>
      <c r="C25">
        <v>18.940000000000001</v>
      </c>
      <c r="D25" s="5">
        <f t="shared" si="0"/>
        <v>18.96</v>
      </c>
      <c r="E25">
        <f t="shared" si="1"/>
        <v>18.96</v>
      </c>
    </row>
    <row r="26" spans="1:5" x14ac:dyDescent="0.2">
      <c r="A26" t="str">
        <f>'x1'!A26</f>
        <v>Szwecja</v>
      </c>
      <c r="B26">
        <v>0.68</v>
      </c>
      <c r="C26">
        <v>0.67</v>
      </c>
      <c r="D26" s="5">
        <f t="shared" si="0"/>
        <v>0.67500000000000004</v>
      </c>
      <c r="E26">
        <f t="shared" si="1"/>
        <v>0.67500000000000004</v>
      </c>
    </row>
    <row r="27" spans="1:5" x14ac:dyDescent="0.2">
      <c r="A27" t="str">
        <f>'x1'!A27</f>
        <v>Węgry</v>
      </c>
      <c r="B27">
        <v>2.57</v>
      </c>
      <c r="C27">
        <v>2.37</v>
      </c>
      <c r="D27" s="5">
        <f t="shared" si="0"/>
        <v>2.4699999999999998</v>
      </c>
      <c r="E27">
        <f t="shared" si="1"/>
        <v>2.4699999999999998</v>
      </c>
    </row>
    <row r="28" spans="1:5" x14ac:dyDescent="0.2">
      <c r="A28" t="str">
        <f>'x1'!A28</f>
        <v>Wielka Brytania</v>
      </c>
      <c r="B28">
        <v>4.12</v>
      </c>
      <c r="C28">
        <v>3.25</v>
      </c>
      <c r="D28" s="5">
        <f t="shared" si="0"/>
        <v>3.6850000000000001</v>
      </c>
      <c r="E28">
        <f t="shared" si="1"/>
        <v>3.6850000000000001</v>
      </c>
    </row>
    <row r="29" spans="1:5" x14ac:dyDescent="0.2">
      <c r="A29" t="str">
        <f>'x1'!A29</f>
        <v>Włochy</v>
      </c>
      <c r="B29">
        <v>24.61</v>
      </c>
      <c r="C29">
        <v>24.58</v>
      </c>
      <c r="D29" s="5">
        <f t="shared" si="0"/>
        <v>24.594999999999999</v>
      </c>
      <c r="E29">
        <f t="shared" si="1"/>
        <v>24.594999999999999</v>
      </c>
    </row>
    <row r="30" spans="1:5" x14ac:dyDescent="0.2">
      <c r="D3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15D5-DB6F-4311-A609-AE519F7319E1}">
  <dimension ref="A1:N29"/>
  <sheetViews>
    <sheetView topLeftCell="F1" workbookViewId="0">
      <selection activeCell="C2" sqref="C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72.7</v>
      </c>
      <c r="C2">
        <v>69</v>
      </c>
      <c r="D2">
        <v>69.599999999999994</v>
      </c>
      <c r="E2">
        <v>65.900000000000006</v>
      </c>
      <c r="F2">
        <v>63.2</v>
      </c>
      <c r="G2">
        <v>70.3</v>
      </c>
      <c r="H2">
        <v>64.400000000000006</v>
      </c>
      <c r="I2">
        <v>61.3</v>
      </c>
      <c r="J2">
        <v>65.8</v>
      </c>
      <c r="K2">
        <v>60.5</v>
      </c>
      <c r="L2">
        <v>62.4</v>
      </c>
      <c r="M2" s="5">
        <f>MEDIAN(B2:L2)</f>
        <v>65.8</v>
      </c>
      <c r="N2">
        <f>AVERAGE(B2:L2)</f>
        <v>65.918181818181807</v>
      </c>
    </row>
    <row r="3" spans="1:14" x14ac:dyDescent="0.2">
      <c r="A3" t="str">
        <f>'x1'!A3</f>
        <v>Belgia</v>
      </c>
      <c r="B3">
        <v>79.599999999999994</v>
      </c>
      <c r="C3">
        <v>76.900000000000006</v>
      </c>
      <c r="D3">
        <v>81.099999999999994</v>
      </c>
      <c r="E3">
        <v>75.599999999999994</v>
      </c>
      <c r="F3">
        <v>78.2</v>
      </c>
      <c r="G3">
        <v>75.400000000000006</v>
      </c>
      <c r="H3">
        <v>76.099999999999994</v>
      </c>
      <c r="I3">
        <v>77.400000000000006</v>
      </c>
      <c r="J3">
        <v>80</v>
      </c>
      <c r="K3">
        <v>84.3</v>
      </c>
      <c r="L3">
        <v>76</v>
      </c>
      <c r="M3" s="5">
        <f t="shared" ref="M3:M29" si="0">MEDIAN(B3:L3)</f>
        <v>77.400000000000006</v>
      </c>
      <c r="N3">
        <f t="shared" ref="N3:N29" si="1">AVERAGE(B3:L3)</f>
        <v>78.236363636363635</v>
      </c>
    </row>
    <row r="4" spans="1:14" x14ac:dyDescent="0.2">
      <c r="A4" t="str">
        <f>'x1'!A4</f>
        <v>Bułgaria</v>
      </c>
      <c r="B4">
        <v>45.6</v>
      </c>
      <c r="C4">
        <v>50.7</v>
      </c>
      <c r="D4">
        <v>51.7</v>
      </c>
      <c r="E4">
        <v>45.1</v>
      </c>
      <c r="F4">
        <v>39.6</v>
      </c>
      <c r="G4">
        <v>36</v>
      </c>
      <c r="H4">
        <v>36.1</v>
      </c>
      <c r="I4">
        <v>37.700000000000003</v>
      </c>
      <c r="J4">
        <v>34.5</v>
      </c>
      <c r="K4">
        <v>35.4</v>
      </c>
      <c r="L4">
        <v>37.200000000000003</v>
      </c>
      <c r="M4" s="5">
        <f t="shared" si="0"/>
        <v>37.700000000000003</v>
      </c>
      <c r="N4">
        <f t="shared" si="1"/>
        <v>40.872727272727268</v>
      </c>
    </row>
    <row r="5" spans="1:14" x14ac:dyDescent="0.2">
      <c r="A5" t="str">
        <f>'x1'!A5</f>
        <v>Chorwacja</v>
      </c>
      <c r="B5">
        <v>49</v>
      </c>
      <c r="C5">
        <v>51.6</v>
      </c>
      <c r="D5">
        <v>54.6</v>
      </c>
      <c r="E5">
        <v>46</v>
      </c>
      <c r="F5">
        <v>46.6</v>
      </c>
      <c r="G5">
        <v>49.4</v>
      </c>
      <c r="H5">
        <v>49</v>
      </c>
      <c r="I5">
        <v>47.1</v>
      </c>
      <c r="J5">
        <v>43.8</v>
      </c>
      <c r="K5">
        <v>48.3</v>
      </c>
      <c r="L5">
        <v>47.8</v>
      </c>
      <c r="M5" s="5">
        <f t="shared" si="0"/>
        <v>48.3</v>
      </c>
      <c r="N5">
        <f t="shared" si="1"/>
        <v>48.472727272727276</v>
      </c>
    </row>
    <row r="6" spans="1:14" x14ac:dyDescent="0.2">
      <c r="A6" t="str">
        <f>'x1'!A6</f>
        <v>Cypr</v>
      </c>
      <c r="B6">
        <v>102.5</v>
      </c>
      <c r="C6">
        <v>95.9</v>
      </c>
      <c r="D6">
        <v>97.5</v>
      </c>
      <c r="E6">
        <v>96.3</v>
      </c>
      <c r="F6">
        <v>100.8</v>
      </c>
      <c r="G6">
        <v>92.4</v>
      </c>
      <c r="H6">
        <v>97</v>
      </c>
      <c r="I6">
        <v>96.3</v>
      </c>
      <c r="J6">
        <v>93.2</v>
      </c>
      <c r="K6">
        <v>97.7</v>
      </c>
      <c r="L6">
        <v>96.2</v>
      </c>
      <c r="M6" s="5">
        <f t="shared" si="0"/>
        <v>96.3</v>
      </c>
      <c r="N6">
        <f t="shared" si="1"/>
        <v>96.890909090909091</v>
      </c>
    </row>
    <row r="7" spans="1:14" x14ac:dyDescent="0.2">
      <c r="A7" t="str">
        <f>'x1'!A7</f>
        <v>Czechy</v>
      </c>
      <c r="B7">
        <v>27.6</v>
      </c>
      <c r="C7">
        <v>25</v>
      </c>
      <c r="D7">
        <v>27.8</v>
      </c>
      <c r="E7">
        <v>26.9</v>
      </c>
      <c r="F7">
        <v>25.5</v>
      </c>
      <c r="G7">
        <v>28.8</v>
      </c>
      <c r="H7">
        <v>25.4</v>
      </c>
      <c r="I7">
        <v>27.7</v>
      </c>
      <c r="J7">
        <v>30.3</v>
      </c>
      <c r="K7">
        <v>32.1</v>
      </c>
      <c r="L7">
        <v>32.700000000000003</v>
      </c>
      <c r="M7" s="5">
        <f t="shared" si="0"/>
        <v>27.7</v>
      </c>
      <c r="N7">
        <f t="shared" si="1"/>
        <v>28.163636363636364</v>
      </c>
    </row>
    <row r="8" spans="1:14" x14ac:dyDescent="0.2">
      <c r="A8" t="str">
        <f>'x1'!A8</f>
        <v>Dania</v>
      </c>
      <c r="B8">
        <v>-35.5</v>
      </c>
      <c r="C8">
        <v>-24</v>
      </c>
      <c r="D8">
        <v>-20.100000000000001</v>
      </c>
      <c r="E8">
        <v>-19.7</v>
      </c>
      <c r="F8">
        <v>-15.7</v>
      </c>
      <c r="G8">
        <v>-5.6</v>
      </c>
      <c r="H8">
        <v>-2.2000000000000002</v>
      </c>
      <c r="I8">
        <v>12.3</v>
      </c>
      <c r="J8">
        <v>12.4</v>
      </c>
      <c r="K8">
        <v>13.4</v>
      </c>
      <c r="L8">
        <v>13.9</v>
      </c>
      <c r="M8" s="5">
        <f t="shared" si="0"/>
        <v>-5.6</v>
      </c>
      <c r="N8">
        <f t="shared" si="1"/>
        <v>-6.4363636363636347</v>
      </c>
    </row>
    <row r="9" spans="1:14" x14ac:dyDescent="0.2">
      <c r="A9" t="str">
        <f>'x1'!A9</f>
        <v>Estonia</v>
      </c>
      <c r="B9">
        <v>29.2</v>
      </c>
      <c r="C9">
        <v>24.7</v>
      </c>
      <c r="D9">
        <v>24.7</v>
      </c>
      <c r="E9">
        <v>22</v>
      </c>
      <c r="F9">
        <v>13.6</v>
      </c>
      <c r="G9">
        <v>12</v>
      </c>
      <c r="H9">
        <v>17</v>
      </c>
      <c r="I9">
        <v>11.9</v>
      </c>
      <c r="J9">
        <v>9.1999999999999993</v>
      </c>
      <c r="K9">
        <v>7.3</v>
      </c>
      <c r="L9">
        <v>6.8</v>
      </c>
      <c r="M9" s="5">
        <f t="shared" si="0"/>
        <v>13.6</v>
      </c>
      <c r="N9">
        <f t="shared" si="1"/>
        <v>16.218181818181819</v>
      </c>
    </row>
    <row r="10" spans="1:14" x14ac:dyDescent="0.2">
      <c r="A10" t="str">
        <f>'x1'!A10</f>
        <v>Finlandia</v>
      </c>
      <c r="B10">
        <v>53.6</v>
      </c>
      <c r="C10">
        <v>52.9</v>
      </c>
      <c r="D10">
        <v>54.1</v>
      </c>
      <c r="E10">
        <v>53.6</v>
      </c>
      <c r="F10">
        <v>47.8</v>
      </c>
      <c r="G10">
        <v>52.8</v>
      </c>
      <c r="H10">
        <v>46.3</v>
      </c>
      <c r="I10">
        <v>48.6</v>
      </c>
      <c r="J10">
        <v>48.9</v>
      </c>
      <c r="K10">
        <v>47.4</v>
      </c>
      <c r="L10">
        <v>45.3</v>
      </c>
      <c r="M10" s="5">
        <f t="shared" si="0"/>
        <v>48.9</v>
      </c>
      <c r="N10">
        <f t="shared" si="1"/>
        <v>50.118181818181817</v>
      </c>
    </row>
    <row r="11" spans="1:14" x14ac:dyDescent="0.2">
      <c r="A11" t="str">
        <f>'x1'!A11</f>
        <v>Francja</v>
      </c>
      <c r="B11">
        <v>51.4</v>
      </c>
      <c r="C11">
        <v>50.3</v>
      </c>
      <c r="D11">
        <v>50.6</v>
      </c>
      <c r="E11">
        <v>50.8</v>
      </c>
      <c r="F11">
        <v>48.9</v>
      </c>
      <c r="G11">
        <v>48.6</v>
      </c>
      <c r="H11">
        <v>48.1</v>
      </c>
      <c r="I11">
        <v>47.9</v>
      </c>
      <c r="J11">
        <v>45.9</v>
      </c>
      <c r="K11">
        <v>45.7</v>
      </c>
      <c r="L11">
        <v>47.1</v>
      </c>
      <c r="M11" s="5">
        <f t="shared" si="0"/>
        <v>48.6</v>
      </c>
      <c r="N11">
        <f t="shared" si="1"/>
        <v>48.663636363636357</v>
      </c>
    </row>
    <row r="12" spans="1:14" x14ac:dyDescent="0.2">
      <c r="A12" t="str">
        <f>'x1'!A12</f>
        <v>Grecja</v>
      </c>
      <c r="B12">
        <v>71.900000000000006</v>
      </c>
      <c r="C12">
        <v>71.2</v>
      </c>
      <c r="D12">
        <v>73.3</v>
      </c>
      <c r="E12">
        <v>67.599999999999994</v>
      </c>
      <c r="F12">
        <v>69.099999999999994</v>
      </c>
      <c r="G12">
        <v>65.099999999999994</v>
      </c>
      <c r="H12">
        <v>66.400000000000006</v>
      </c>
      <c r="I12">
        <v>62.2</v>
      </c>
      <c r="J12">
        <v>66.2</v>
      </c>
      <c r="K12">
        <v>71.7</v>
      </c>
      <c r="L12">
        <v>73.599999999999994</v>
      </c>
      <c r="M12" s="5">
        <f t="shared" si="0"/>
        <v>69.099999999999994</v>
      </c>
      <c r="N12">
        <f t="shared" si="1"/>
        <v>68.936363636363652</v>
      </c>
    </row>
    <row r="13" spans="1:14" x14ac:dyDescent="0.2">
      <c r="A13" t="str">
        <f>'x1'!A13</f>
        <v>Hiszpania</v>
      </c>
      <c r="B13">
        <v>81.2</v>
      </c>
      <c r="C13">
        <v>79.599999999999994</v>
      </c>
      <c r="D13">
        <v>81.3</v>
      </c>
      <c r="E13">
        <v>79.099999999999994</v>
      </c>
      <c r="F13">
        <v>76.7</v>
      </c>
      <c r="G13">
        <v>76.3</v>
      </c>
      <c r="H13">
        <v>73.099999999999994</v>
      </c>
      <c r="I13">
        <v>70.400000000000006</v>
      </c>
      <c r="J13">
        <v>72.900000000000006</v>
      </c>
      <c r="K13">
        <v>73.3</v>
      </c>
      <c r="L13">
        <v>71.900000000000006</v>
      </c>
      <c r="M13" s="5">
        <f t="shared" si="0"/>
        <v>76.3</v>
      </c>
      <c r="N13">
        <f t="shared" si="1"/>
        <v>75.981818181818184</v>
      </c>
    </row>
    <row r="14" spans="1:14" x14ac:dyDescent="0.2">
      <c r="A14" t="str">
        <f>'x1'!A14</f>
        <v>Holandia</v>
      </c>
      <c r="B14">
        <v>38.1</v>
      </c>
      <c r="C14">
        <v>37.700000000000003</v>
      </c>
      <c r="D14">
        <v>34.299999999999997</v>
      </c>
      <c r="E14">
        <v>36.200000000000003</v>
      </c>
      <c r="F14">
        <v>29.9</v>
      </c>
      <c r="G14">
        <v>29.4</v>
      </c>
      <c r="H14">
        <v>29.4</v>
      </c>
      <c r="I14">
        <v>25.7</v>
      </c>
      <c r="J14">
        <v>32.700000000000003</v>
      </c>
      <c r="K14">
        <v>51.4</v>
      </c>
      <c r="L14">
        <v>45.8</v>
      </c>
      <c r="M14" s="5">
        <f t="shared" si="0"/>
        <v>34.299999999999997</v>
      </c>
      <c r="N14">
        <f t="shared" si="1"/>
        <v>35.509090909090908</v>
      </c>
    </row>
    <row r="15" spans="1:14" x14ac:dyDescent="0.2">
      <c r="A15" t="str">
        <f>'x1'!A15</f>
        <v>Irlandia</v>
      </c>
      <c r="B15">
        <v>90.9</v>
      </c>
      <c r="C15">
        <v>87.9</v>
      </c>
      <c r="D15">
        <v>90.4</v>
      </c>
      <c r="E15">
        <v>88.5</v>
      </c>
      <c r="F15">
        <v>86.6</v>
      </c>
      <c r="G15">
        <v>90</v>
      </c>
      <c r="H15">
        <v>85</v>
      </c>
      <c r="I15">
        <v>89.1</v>
      </c>
      <c r="J15">
        <v>85.3</v>
      </c>
      <c r="K15">
        <v>88.6</v>
      </c>
      <c r="L15">
        <v>69.099999999999994</v>
      </c>
      <c r="M15" s="5">
        <f t="shared" si="0"/>
        <v>88.5</v>
      </c>
      <c r="N15">
        <f t="shared" si="1"/>
        <v>86.490909090909099</v>
      </c>
    </row>
    <row r="16" spans="1:14" x14ac:dyDescent="0.2">
      <c r="A16" t="str">
        <f>'x1'!A16</f>
        <v>Litwa</v>
      </c>
      <c r="B16">
        <v>62</v>
      </c>
      <c r="C16">
        <v>61.2</v>
      </c>
      <c r="D16">
        <v>57.8</v>
      </c>
      <c r="E16">
        <v>49.9</v>
      </c>
      <c r="F16">
        <v>81.8</v>
      </c>
      <c r="G16">
        <v>81.7</v>
      </c>
      <c r="H16">
        <v>80.3</v>
      </c>
      <c r="I16">
        <v>78.3</v>
      </c>
      <c r="J16">
        <v>78</v>
      </c>
      <c r="K16">
        <v>78.400000000000006</v>
      </c>
      <c r="L16">
        <v>77.400000000000006</v>
      </c>
      <c r="M16" s="5">
        <f t="shared" si="0"/>
        <v>78</v>
      </c>
      <c r="N16">
        <f t="shared" si="1"/>
        <v>71.527272727272717</v>
      </c>
    </row>
    <row r="17" spans="1:14" x14ac:dyDescent="0.2">
      <c r="A17" t="str">
        <f>'x1'!A17</f>
        <v>Luksemburg</v>
      </c>
      <c r="B17">
        <v>98.2</v>
      </c>
      <c r="C17">
        <v>96.7</v>
      </c>
      <c r="D17">
        <v>97.5</v>
      </c>
      <c r="E17">
        <v>97.5</v>
      </c>
      <c r="F17">
        <v>97.1</v>
      </c>
      <c r="G17">
        <v>97.3</v>
      </c>
      <c r="H17">
        <v>97.5</v>
      </c>
      <c r="I17">
        <v>97.1</v>
      </c>
      <c r="J17">
        <v>96.5</v>
      </c>
      <c r="K17">
        <v>95.9</v>
      </c>
      <c r="L17">
        <v>96.1</v>
      </c>
      <c r="M17" s="5">
        <f t="shared" si="0"/>
        <v>97.1</v>
      </c>
      <c r="N17">
        <f t="shared" si="1"/>
        <v>97.036363636363618</v>
      </c>
    </row>
    <row r="18" spans="1:14" x14ac:dyDescent="0.2">
      <c r="A18" t="str">
        <f>'x1'!A18</f>
        <v>Łotwa</v>
      </c>
      <c r="B18">
        <v>66.7</v>
      </c>
      <c r="C18">
        <v>62.5</v>
      </c>
      <c r="D18">
        <v>58.8</v>
      </c>
      <c r="E18">
        <v>60.4</v>
      </c>
      <c r="F18">
        <v>45.5</v>
      </c>
      <c r="G18">
        <v>59.9</v>
      </c>
      <c r="H18">
        <v>56.4</v>
      </c>
      <c r="I18">
        <v>55.9</v>
      </c>
      <c r="J18">
        <v>40.6</v>
      </c>
      <c r="K18">
        <v>51.2</v>
      </c>
      <c r="L18">
        <v>47.2</v>
      </c>
      <c r="M18" s="5">
        <f t="shared" si="0"/>
        <v>56.4</v>
      </c>
      <c r="N18">
        <f t="shared" si="1"/>
        <v>55.009090909090908</v>
      </c>
    </row>
    <row r="19" spans="1:14" x14ac:dyDescent="0.2">
      <c r="A19" t="str">
        <f>'x1'!A19</f>
        <v>Malta</v>
      </c>
      <c r="B19">
        <v>100</v>
      </c>
      <c r="C19">
        <v>100</v>
      </c>
      <c r="D19">
        <v>100</v>
      </c>
      <c r="E19">
        <v>99.9</v>
      </c>
      <c r="F19">
        <v>99</v>
      </c>
      <c r="G19">
        <v>101.3</v>
      </c>
      <c r="H19">
        <v>101</v>
      </c>
      <c r="I19">
        <v>104.1</v>
      </c>
      <c r="J19">
        <v>97.7</v>
      </c>
      <c r="K19">
        <v>97.3</v>
      </c>
      <c r="L19">
        <v>100.9</v>
      </c>
      <c r="M19" s="5">
        <f t="shared" si="0"/>
        <v>100</v>
      </c>
      <c r="N19">
        <f t="shared" si="1"/>
        <v>100.10909090909091</v>
      </c>
    </row>
    <row r="20" spans="1:14" x14ac:dyDescent="0.2">
      <c r="A20" t="str">
        <f>'x1'!A20</f>
        <v>Niemcy</v>
      </c>
      <c r="B20">
        <v>60.9</v>
      </c>
      <c r="C20">
        <v>58.5</v>
      </c>
      <c r="D20">
        <v>61</v>
      </c>
      <c r="E20">
        <v>61.3</v>
      </c>
      <c r="F20">
        <v>60.3</v>
      </c>
      <c r="G20">
        <v>61.9</v>
      </c>
      <c r="H20">
        <v>61.5</v>
      </c>
      <c r="I20">
        <v>62.7</v>
      </c>
      <c r="J20">
        <v>61.8</v>
      </c>
      <c r="K20">
        <v>61.9</v>
      </c>
      <c r="L20">
        <v>63.5</v>
      </c>
      <c r="M20" s="5">
        <f t="shared" si="0"/>
        <v>61.5</v>
      </c>
      <c r="N20">
        <f t="shared" si="1"/>
        <v>61.390909090909084</v>
      </c>
    </row>
    <row r="21" spans="1:14" x14ac:dyDescent="0.2">
      <c r="A21" t="str">
        <f>'x1'!A21</f>
        <v>Polska</v>
      </c>
      <c r="B21">
        <v>19.600000000000001</v>
      </c>
      <c r="C21">
        <v>25.5</v>
      </c>
      <c r="D21">
        <v>30.2</v>
      </c>
      <c r="E21">
        <v>31.6</v>
      </c>
      <c r="F21">
        <v>31.3</v>
      </c>
      <c r="G21">
        <v>33.4</v>
      </c>
      <c r="H21">
        <v>30.6</v>
      </c>
      <c r="I21">
        <v>25.6</v>
      </c>
      <c r="J21">
        <v>28.6</v>
      </c>
      <c r="K21">
        <v>29.2</v>
      </c>
      <c r="L21">
        <v>30.3</v>
      </c>
      <c r="M21" s="5">
        <f t="shared" si="0"/>
        <v>30.2</v>
      </c>
      <c r="N21">
        <f t="shared" si="1"/>
        <v>28.718181818181822</v>
      </c>
    </row>
    <row r="22" spans="1:14" x14ac:dyDescent="0.2">
      <c r="A22" t="str">
        <f>'x1'!A22</f>
        <v>Portugalia</v>
      </c>
      <c r="B22">
        <v>84</v>
      </c>
      <c r="C22">
        <v>81.400000000000006</v>
      </c>
      <c r="D22">
        <v>83.4</v>
      </c>
      <c r="E22">
        <v>81.400000000000006</v>
      </c>
      <c r="F22">
        <v>75.099999999999994</v>
      </c>
      <c r="G22">
        <v>77.7</v>
      </c>
      <c r="H22">
        <v>79.2</v>
      </c>
      <c r="I22">
        <v>72.400000000000006</v>
      </c>
      <c r="J22">
        <v>71.2</v>
      </c>
      <c r="K22">
        <v>77.3</v>
      </c>
      <c r="L22">
        <v>73.5</v>
      </c>
      <c r="M22" s="5">
        <f t="shared" si="0"/>
        <v>77.7</v>
      </c>
      <c r="N22">
        <f t="shared" si="1"/>
        <v>77.872727272727275</v>
      </c>
    </row>
    <row r="23" spans="1:14" x14ac:dyDescent="0.2">
      <c r="A23" t="str">
        <f>'x1'!A23</f>
        <v>Rumunia</v>
      </c>
      <c r="B23">
        <v>29.4</v>
      </c>
      <c r="C23">
        <v>31.7</v>
      </c>
      <c r="D23">
        <v>27.9</v>
      </c>
      <c r="E23">
        <v>20.3</v>
      </c>
      <c r="F23">
        <v>21.9</v>
      </c>
      <c r="G23">
        <v>21.6</v>
      </c>
      <c r="H23">
        <v>22.7</v>
      </c>
      <c r="I23">
        <v>18.5</v>
      </c>
      <c r="J23">
        <v>17.100000000000001</v>
      </c>
      <c r="K23">
        <v>17.100000000000001</v>
      </c>
      <c r="L23">
        <v>22.3</v>
      </c>
      <c r="M23" s="5">
        <f t="shared" si="0"/>
        <v>21.9</v>
      </c>
      <c r="N23">
        <f t="shared" si="1"/>
        <v>22.77272727272727</v>
      </c>
    </row>
    <row r="24" spans="1:14" x14ac:dyDescent="0.2">
      <c r="A24" t="str">
        <f>'x1'!A24</f>
        <v>Słowacja</v>
      </c>
      <c r="B24">
        <v>63.8</v>
      </c>
      <c r="C24">
        <v>68.3</v>
      </c>
      <c r="D24">
        <v>64.400000000000006</v>
      </c>
      <c r="E24">
        <v>66.5</v>
      </c>
      <c r="F24">
        <v>63.1</v>
      </c>
      <c r="G24">
        <v>64.3</v>
      </c>
      <c r="H24">
        <v>60.2</v>
      </c>
      <c r="I24">
        <v>59.2</v>
      </c>
      <c r="J24">
        <v>60.9</v>
      </c>
      <c r="K24">
        <v>58.7</v>
      </c>
      <c r="L24">
        <v>59</v>
      </c>
      <c r="M24" s="5">
        <f t="shared" si="0"/>
        <v>63.1</v>
      </c>
      <c r="N24">
        <f t="shared" si="1"/>
        <v>62.581818181818193</v>
      </c>
    </row>
    <row r="25" spans="1:14" x14ac:dyDescent="0.2">
      <c r="A25" t="str">
        <f>'x1'!A25</f>
        <v>Słowenia</v>
      </c>
      <c r="B25">
        <v>52</v>
      </c>
      <c r="C25">
        <v>52.5</v>
      </c>
      <c r="D25">
        <v>55.1</v>
      </c>
      <c r="E25">
        <v>48.2</v>
      </c>
      <c r="F25">
        <v>48.7</v>
      </c>
      <c r="G25">
        <v>47.7</v>
      </c>
      <c r="H25">
        <v>51.2</v>
      </c>
      <c r="I25">
        <v>46.9</v>
      </c>
      <c r="J25">
        <v>44.5</v>
      </c>
      <c r="K25">
        <v>48.8</v>
      </c>
      <c r="L25">
        <v>48.4</v>
      </c>
      <c r="M25" s="5">
        <f t="shared" si="0"/>
        <v>48.7</v>
      </c>
      <c r="N25">
        <f t="shared" si="1"/>
        <v>49.454545454545453</v>
      </c>
    </row>
    <row r="26" spans="1:14" x14ac:dyDescent="0.2">
      <c r="A26" t="str">
        <f>'x1'!A26</f>
        <v>Szwecja</v>
      </c>
      <c r="B26">
        <v>37</v>
      </c>
      <c r="C26">
        <v>35.799999999999997</v>
      </c>
      <c r="D26">
        <v>37.5</v>
      </c>
      <c r="E26">
        <v>37.1</v>
      </c>
      <c r="F26">
        <v>36.9</v>
      </c>
      <c r="G26">
        <v>36.700000000000003</v>
      </c>
      <c r="H26">
        <v>29.4</v>
      </c>
      <c r="I26">
        <v>32</v>
      </c>
      <c r="J26">
        <v>32.200000000000003</v>
      </c>
      <c r="K26">
        <v>30</v>
      </c>
      <c r="L26">
        <v>32</v>
      </c>
      <c r="M26" s="5">
        <f t="shared" si="0"/>
        <v>35.799999999999997</v>
      </c>
      <c r="N26">
        <f t="shared" si="1"/>
        <v>34.236363636363635</v>
      </c>
    </row>
    <row r="27" spans="1:14" x14ac:dyDescent="0.2">
      <c r="A27" t="str">
        <f>'x1'!A27</f>
        <v>Węgry</v>
      </c>
      <c r="B27">
        <v>61.6</v>
      </c>
      <c r="C27">
        <v>60</v>
      </c>
      <c r="D27">
        <v>62.3</v>
      </c>
      <c r="E27">
        <v>57</v>
      </c>
      <c r="F27">
        <v>56.4</v>
      </c>
      <c r="G27">
        <v>49.8</v>
      </c>
      <c r="H27">
        <v>49.7</v>
      </c>
      <c r="I27">
        <v>49.6</v>
      </c>
      <c r="J27">
        <v>59.3</v>
      </c>
      <c r="K27">
        <v>53.3</v>
      </c>
      <c r="L27">
        <v>55.6</v>
      </c>
      <c r="M27" s="5">
        <f t="shared" si="0"/>
        <v>56.4</v>
      </c>
      <c r="N27">
        <f t="shared" si="1"/>
        <v>55.872727272727275</v>
      </c>
    </row>
    <row r="28" spans="1:14" x14ac:dyDescent="0.2">
      <c r="A28" t="str">
        <f>'x1'!A28</f>
        <v>Wielka Brytania</v>
      </c>
      <c r="B28">
        <v>21.2</v>
      </c>
      <c r="C28">
        <v>20.5</v>
      </c>
      <c r="D28">
        <v>26.3</v>
      </c>
      <c r="E28">
        <v>26.9</v>
      </c>
      <c r="F28">
        <v>29</v>
      </c>
      <c r="G28">
        <v>36.6</v>
      </c>
      <c r="H28">
        <v>42.9</v>
      </c>
      <c r="I28">
        <v>47.1</v>
      </c>
      <c r="J28">
        <v>46.1</v>
      </c>
      <c r="K28">
        <v>37.299999999999997</v>
      </c>
      <c r="L28">
        <v>35.299999999999997</v>
      </c>
      <c r="M28" s="5">
        <f t="shared" si="0"/>
        <v>35.299999999999997</v>
      </c>
      <c r="N28">
        <f t="shared" si="1"/>
        <v>33.56363636363637</v>
      </c>
    </row>
    <row r="29" spans="1:14" x14ac:dyDescent="0.2">
      <c r="A29" t="str">
        <f>'x1'!A29</f>
        <v>Włochy</v>
      </c>
      <c r="B29">
        <v>85.9</v>
      </c>
      <c r="C29">
        <v>83</v>
      </c>
      <c r="D29">
        <v>82.9</v>
      </c>
      <c r="E29">
        <v>80.8</v>
      </c>
      <c r="F29">
        <v>82.6</v>
      </c>
      <c r="G29">
        <v>81.400000000000006</v>
      </c>
      <c r="H29">
        <v>79.2</v>
      </c>
      <c r="I29">
        <v>76.8</v>
      </c>
      <c r="J29">
        <v>75.900000000000006</v>
      </c>
      <c r="K29">
        <v>77.099999999999994</v>
      </c>
      <c r="L29">
        <v>77.5</v>
      </c>
      <c r="M29" s="5">
        <f t="shared" si="0"/>
        <v>80.8</v>
      </c>
      <c r="N29">
        <f t="shared" si="1"/>
        <v>80.281818181818181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57E6-721C-4D8B-AB3E-F1A8FF5A8FB9}">
  <dimension ref="A1:N29"/>
  <sheetViews>
    <sheetView topLeftCell="D1" workbookViewId="0">
      <selection activeCell="F2" sqref="F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97.8</v>
      </c>
      <c r="C2">
        <v>94.1</v>
      </c>
      <c r="D2">
        <v>93</v>
      </c>
      <c r="E2">
        <v>92.9</v>
      </c>
      <c r="F2">
        <v>91.9</v>
      </c>
      <c r="G2">
        <v>90.4</v>
      </c>
      <c r="H2">
        <v>87.3</v>
      </c>
      <c r="I2">
        <v>85.8</v>
      </c>
      <c r="J2">
        <v>82.7</v>
      </c>
      <c r="K2">
        <v>83.8</v>
      </c>
      <c r="L2">
        <v>84.2</v>
      </c>
      <c r="M2" s="5">
        <f>MEDIAN(B2:L2)</f>
        <v>90.4</v>
      </c>
      <c r="N2">
        <f>AVERAGE(B2:M2)</f>
        <v>89.524999999999991</v>
      </c>
    </row>
    <row r="3" spans="1:14" x14ac:dyDescent="0.2">
      <c r="A3" t="str">
        <f>'x1'!A3</f>
        <v>Belgia</v>
      </c>
      <c r="B3">
        <v>100.2</v>
      </c>
      <c r="C3">
        <v>100</v>
      </c>
      <c r="D3">
        <v>96.2</v>
      </c>
      <c r="E3">
        <v>93.6</v>
      </c>
      <c r="F3">
        <v>90.5</v>
      </c>
      <c r="G3">
        <v>87.4</v>
      </c>
      <c r="H3">
        <v>90.2</v>
      </c>
      <c r="I3">
        <v>87</v>
      </c>
      <c r="J3">
        <v>86.1</v>
      </c>
      <c r="K3">
        <v>88.8</v>
      </c>
      <c r="L3">
        <v>83.6</v>
      </c>
      <c r="M3" s="5">
        <f t="shared" ref="M3:M29" si="0">MEDIAN(B3:L3)</f>
        <v>90.2</v>
      </c>
      <c r="N3">
        <f>AVERAGE(B3:M3)</f>
        <v>91.149999999999991</v>
      </c>
    </row>
    <row r="4" spans="1:14" x14ac:dyDescent="0.2">
      <c r="A4" t="str">
        <f>'x1'!A4</f>
        <v>Bułgaria</v>
      </c>
      <c r="B4">
        <v>104.1</v>
      </c>
      <c r="C4">
        <v>114.2</v>
      </c>
      <c r="D4">
        <v>113.4</v>
      </c>
      <c r="E4">
        <v>114.4</v>
      </c>
      <c r="F4">
        <v>117.7</v>
      </c>
      <c r="G4">
        <v>121.7</v>
      </c>
      <c r="H4">
        <v>115.5</v>
      </c>
      <c r="I4">
        <v>110</v>
      </c>
      <c r="J4">
        <v>110</v>
      </c>
      <c r="K4">
        <v>111.7</v>
      </c>
      <c r="L4">
        <v>106.2</v>
      </c>
      <c r="M4" s="5">
        <f t="shared" si="0"/>
        <v>113.4</v>
      </c>
      <c r="N4">
        <f t="shared" ref="N4:N29" si="1">AVERAGE(B4:M4)</f>
        <v>112.69166666666668</v>
      </c>
    </row>
    <row r="5" spans="1:14" x14ac:dyDescent="0.2">
      <c r="A5" t="str">
        <f>'x1'!A5</f>
        <v>Chorwacja</v>
      </c>
      <c r="B5">
        <v>103.1</v>
      </c>
      <c r="C5">
        <v>104.5</v>
      </c>
      <c r="D5">
        <v>101.9</v>
      </c>
      <c r="E5">
        <v>99.7</v>
      </c>
      <c r="F5">
        <v>96.9</v>
      </c>
      <c r="G5">
        <v>96.9</v>
      </c>
      <c r="H5">
        <v>94.2</v>
      </c>
      <c r="I5">
        <v>93.1</v>
      </c>
      <c r="J5">
        <v>92.2</v>
      </c>
      <c r="K5">
        <v>90.1</v>
      </c>
      <c r="L5">
        <v>91.3</v>
      </c>
      <c r="M5" s="5">
        <f t="shared" si="0"/>
        <v>96.9</v>
      </c>
      <c r="N5">
        <f t="shared" si="1"/>
        <v>96.733333333333348</v>
      </c>
    </row>
    <row r="6" spans="1:14" x14ac:dyDescent="0.2">
      <c r="A6" t="str">
        <f>'x1'!A6</f>
        <v>Cypr</v>
      </c>
      <c r="B6">
        <v>105.4</v>
      </c>
      <c r="C6">
        <v>105.3</v>
      </c>
      <c r="D6">
        <v>102.3</v>
      </c>
      <c r="E6">
        <v>104.2</v>
      </c>
      <c r="F6">
        <v>103.9</v>
      </c>
      <c r="G6">
        <v>101.7</v>
      </c>
      <c r="H6">
        <v>101.3</v>
      </c>
      <c r="I6">
        <v>100.6</v>
      </c>
      <c r="J6">
        <v>101.5</v>
      </c>
      <c r="K6">
        <v>101.6</v>
      </c>
      <c r="L6">
        <v>100.8</v>
      </c>
      <c r="M6" s="5">
        <f t="shared" si="0"/>
        <v>101.7</v>
      </c>
      <c r="N6">
        <f t="shared" si="1"/>
        <v>102.52499999999999</v>
      </c>
    </row>
    <row r="7" spans="1:14" x14ac:dyDescent="0.2">
      <c r="A7" t="str">
        <f>'x1'!A7</f>
        <v>Czechy</v>
      </c>
      <c r="B7">
        <v>87.9</v>
      </c>
      <c r="C7">
        <v>88.7</v>
      </c>
      <c r="D7">
        <v>86.8</v>
      </c>
      <c r="E7">
        <v>87.9</v>
      </c>
      <c r="F7">
        <v>84.1</v>
      </c>
      <c r="G7">
        <v>85.3</v>
      </c>
      <c r="H7">
        <v>82.8</v>
      </c>
      <c r="I7">
        <v>78.599999999999994</v>
      </c>
      <c r="J7">
        <v>78.599999999999994</v>
      </c>
      <c r="K7">
        <v>79.3</v>
      </c>
      <c r="L7">
        <v>81.3</v>
      </c>
      <c r="M7" s="5">
        <f t="shared" si="0"/>
        <v>84.1</v>
      </c>
      <c r="N7">
        <f t="shared" si="1"/>
        <v>83.783333333333331</v>
      </c>
    </row>
    <row r="8" spans="1:14" x14ac:dyDescent="0.2">
      <c r="A8" t="str">
        <f>'x1'!A8</f>
        <v>Dania</v>
      </c>
      <c r="B8">
        <v>102.8</v>
      </c>
      <c r="C8">
        <v>96.7</v>
      </c>
      <c r="D8">
        <v>94.5</v>
      </c>
      <c r="E8">
        <v>94.7</v>
      </c>
      <c r="F8">
        <v>90.5</v>
      </c>
      <c r="G8">
        <v>87</v>
      </c>
      <c r="H8">
        <v>80.7</v>
      </c>
      <c r="I8">
        <v>85.1</v>
      </c>
      <c r="J8">
        <v>80.7</v>
      </c>
      <c r="K8">
        <v>75.8</v>
      </c>
      <c r="L8">
        <v>76.7</v>
      </c>
      <c r="M8" s="5">
        <f t="shared" si="0"/>
        <v>87</v>
      </c>
      <c r="N8">
        <f t="shared" si="1"/>
        <v>87.683333333333351</v>
      </c>
    </row>
    <row r="9" spans="1:14" x14ac:dyDescent="0.2">
      <c r="A9" t="str">
        <f>'x1'!A9</f>
        <v>Estonia</v>
      </c>
      <c r="B9">
        <v>97.3</v>
      </c>
      <c r="C9">
        <v>105.6</v>
      </c>
      <c r="D9">
        <v>96.8</v>
      </c>
      <c r="E9">
        <v>90.3</v>
      </c>
      <c r="F9">
        <v>102.3</v>
      </c>
      <c r="G9">
        <v>101.5</v>
      </c>
      <c r="H9">
        <v>95</v>
      </c>
      <c r="I9">
        <v>95</v>
      </c>
      <c r="J9">
        <v>95.9</v>
      </c>
      <c r="K9">
        <v>83.7</v>
      </c>
      <c r="L9">
        <v>93.6</v>
      </c>
      <c r="M9" s="5">
        <f t="shared" si="0"/>
        <v>95.9</v>
      </c>
      <c r="N9">
        <f t="shared" si="1"/>
        <v>96.075000000000003</v>
      </c>
    </row>
    <row r="10" spans="1:14" x14ac:dyDescent="0.2">
      <c r="A10" t="str">
        <f>'x1'!A10</f>
        <v>Finlandia</v>
      </c>
      <c r="B10">
        <v>104.2</v>
      </c>
      <c r="C10">
        <v>101.6</v>
      </c>
      <c r="D10">
        <v>91.3</v>
      </c>
      <c r="E10">
        <v>93.4</v>
      </c>
      <c r="F10">
        <v>97.8</v>
      </c>
      <c r="G10">
        <v>88.7</v>
      </c>
      <c r="H10">
        <v>82.5</v>
      </c>
      <c r="I10">
        <v>85.3</v>
      </c>
      <c r="J10">
        <v>77.099999999999994</v>
      </c>
      <c r="K10">
        <v>74</v>
      </c>
      <c r="L10">
        <v>76.8</v>
      </c>
      <c r="M10" s="5">
        <f t="shared" si="0"/>
        <v>88.7</v>
      </c>
      <c r="N10">
        <f t="shared" si="1"/>
        <v>88.449999999999989</v>
      </c>
    </row>
    <row r="11" spans="1:14" x14ac:dyDescent="0.2">
      <c r="A11" t="str">
        <f>'x1'!A11</f>
        <v>Francja</v>
      </c>
      <c r="B11">
        <v>94</v>
      </c>
      <c r="C11">
        <v>92.5</v>
      </c>
      <c r="D11">
        <v>90.9</v>
      </c>
      <c r="E11">
        <v>90.8</v>
      </c>
      <c r="F11">
        <v>90.3</v>
      </c>
      <c r="G11">
        <v>86.8</v>
      </c>
      <c r="H11">
        <v>87.6</v>
      </c>
      <c r="I11">
        <v>87.4</v>
      </c>
      <c r="J11">
        <v>82.8</v>
      </c>
      <c r="K11">
        <v>82.9</v>
      </c>
      <c r="L11">
        <v>85</v>
      </c>
      <c r="M11" s="5">
        <f t="shared" si="0"/>
        <v>87.6</v>
      </c>
      <c r="N11">
        <f t="shared" si="1"/>
        <v>88.216666666666654</v>
      </c>
    </row>
    <row r="12" spans="1:14" x14ac:dyDescent="0.2">
      <c r="A12" t="str">
        <f>'x1'!A12</f>
        <v>Grecja</v>
      </c>
      <c r="B12">
        <v>98.1</v>
      </c>
      <c r="C12">
        <v>100.3</v>
      </c>
      <c r="D12">
        <v>96.7</v>
      </c>
      <c r="E12">
        <v>96.3</v>
      </c>
      <c r="F12">
        <v>94.9</v>
      </c>
      <c r="G12">
        <v>96.8</v>
      </c>
      <c r="H12">
        <v>93.6</v>
      </c>
      <c r="I12">
        <v>93.9</v>
      </c>
      <c r="J12">
        <v>89.3</v>
      </c>
      <c r="K12">
        <v>85</v>
      </c>
      <c r="L12">
        <v>81</v>
      </c>
      <c r="M12" s="5">
        <f t="shared" si="0"/>
        <v>94.9</v>
      </c>
      <c r="N12">
        <f t="shared" si="1"/>
        <v>93.399999999999991</v>
      </c>
    </row>
    <row r="13" spans="1:14" x14ac:dyDescent="0.2">
      <c r="A13" t="str">
        <f>'x1'!A13</f>
        <v>Hiszpania</v>
      </c>
      <c r="B13">
        <v>98.6</v>
      </c>
      <c r="C13">
        <v>99.7</v>
      </c>
      <c r="D13">
        <v>94.6</v>
      </c>
      <c r="E13">
        <v>91.5</v>
      </c>
      <c r="F13">
        <v>86.9</v>
      </c>
      <c r="G13">
        <v>89</v>
      </c>
      <c r="H13">
        <v>88.1</v>
      </c>
      <c r="I13">
        <v>85.4</v>
      </c>
      <c r="J13">
        <v>87.3</v>
      </c>
      <c r="K13">
        <v>89.3</v>
      </c>
      <c r="L13">
        <v>85.1</v>
      </c>
      <c r="M13" s="5">
        <f t="shared" si="0"/>
        <v>89</v>
      </c>
      <c r="N13">
        <f t="shared" si="1"/>
        <v>90.375</v>
      </c>
    </row>
    <row r="14" spans="1:14" x14ac:dyDescent="0.2">
      <c r="A14" t="str">
        <f>'x1'!A14</f>
        <v>Holandia</v>
      </c>
      <c r="B14">
        <v>94.3</v>
      </c>
      <c r="C14">
        <v>94.5</v>
      </c>
      <c r="D14">
        <v>96.8</v>
      </c>
      <c r="E14">
        <v>96</v>
      </c>
      <c r="F14">
        <v>96.2</v>
      </c>
      <c r="G14">
        <v>95.2</v>
      </c>
      <c r="H14">
        <v>93</v>
      </c>
      <c r="I14">
        <v>93.6</v>
      </c>
      <c r="J14">
        <v>93.7</v>
      </c>
      <c r="K14">
        <v>97.2</v>
      </c>
      <c r="L14">
        <v>96.1</v>
      </c>
      <c r="M14" s="5">
        <f t="shared" si="0"/>
        <v>95.2</v>
      </c>
      <c r="N14">
        <f t="shared" si="1"/>
        <v>95.15000000000002</v>
      </c>
    </row>
    <row r="15" spans="1:14" x14ac:dyDescent="0.2">
      <c r="A15" t="str">
        <f>'x1'!A15</f>
        <v>Irlandia</v>
      </c>
      <c r="B15">
        <v>98.2</v>
      </c>
      <c r="C15">
        <v>96.4</v>
      </c>
      <c r="D15">
        <v>97.4</v>
      </c>
      <c r="E15">
        <v>92.8</v>
      </c>
      <c r="F15">
        <v>90.3</v>
      </c>
      <c r="G15">
        <v>90.2</v>
      </c>
      <c r="H15">
        <v>91.2</v>
      </c>
      <c r="I15">
        <v>88.3</v>
      </c>
      <c r="J15">
        <v>87.6</v>
      </c>
      <c r="K15">
        <v>87.4</v>
      </c>
      <c r="L15">
        <v>86.6</v>
      </c>
      <c r="M15" s="5">
        <f t="shared" si="0"/>
        <v>90.3</v>
      </c>
      <c r="N15">
        <f t="shared" si="1"/>
        <v>91.391666666666666</v>
      </c>
    </row>
    <row r="16" spans="1:14" x14ac:dyDescent="0.2">
      <c r="A16" t="str">
        <f>'x1'!A16</f>
        <v>Litwa</v>
      </c>
      <c r="B16">
        <v>100.3</v>
      </c>
      <c r="C16">
        <v>93.9</v>
      </c>
      <c r="D16">
        <v>92.9</v>
      </c>
      <c r="E16">
        <v>91.9</v>
      </c>
      <c r="F16">
        <v>123.9</v>
      </c>
      <c r="G16">
        <v>112.2</v>
      </c>
      <c r="H16">
        <v>111.2</v>
      </c>
      <c r="I16">
        <v>111.6</v>
      </c>
      <c r="J16">
        <v>107.8</v>
      </c>
      <c r="K16">
        <v>104.5</v>
      </c>
      <c r="L16">
        <v>105.7</v>
      </c>
      <c r="M16" s="5">
        <f t="shared" si="0"/>
        <v>105.7</v>
      </c>
      <c r="N16">
        <f t="shared" si="1"/>
        <v>105.13333333333334</v>
      </c>
    </row>
    <row r="17" spans="1:14" x14ac:dyDescent="0.2">
      <c r="A17" t="str">
        <f>'x1'!A17</f>
        <v>Luksemburg</v>
      </c>
      <c r="B17">
        <v>108.6</v>
      </c>
      <c r="C17">
        <v>104.9</v>
      </c>
      <c r="D17">
        <v>104.1</v>
      </c>
      <c r="E17">
        <v>105.5</v>
      </c>
      <c r="F17">
        <v>104.6</v>
      </c>
      <c r="G17">
        <v>105.1</v>
      </c>
      <c r="H17">
        <v>105.6</v>
      </c>
      <c r="I17">
        <v>102.9</v>
      </c>
      <c r="J17">
        <v>100.4</v>
      </c>
      <c r="K17">
        <v>96.1</v>
      </c>
      <c r="L17">
        <v>92.6</v>
      </c>
      <c r="M17" s="5">
        <f t="shared" si="0"/>
        <v>104.6</v>
      </c>
      <c r="N17">
        <f t="shared" si="1"/>
        <v>102.91666666666664</v>
      </c>
    </row>
    <row r="18" spans="1:14" x14ac:dyDescent="0.2">
      <c r="A18" t="str">
        <f>'x1'!A18</f>
        <v>Łotwa</v>
      </c>
      <c r="B18">
        <v>93.9</v>
      </c>
      <c r="C18">
        <v>95.1</v>
      </c>
      <c r="D18">
        <v>93.9</v>
      </c>
      <c r="E18">
        <v>89.4</v>
      </c>
      <c r="F18">
        <v>97</v>
      </c>
      <c r="G18">
        <v>91.8</v>
      </c>
      <c r="H18">
        <v>84.8</v>
      </c>
      <c r="I18">
        <v>85.2</v>
      </c>
      <c r="J18">
        <v>83.6</v>
      </c>
      <c r="K18">
        <v>86.6</v>
      </c>
      <c r="L18">
        <v>87.2</v>
      </c>
      <c r="M18" s="5">
        <f t="shared" si="0"/>
        <v>89.4</v>
      </c>
      <c r="N18">
        <f t="shared" si="1"/>
        <v>89.825000000000003</v>
      </c>
    </row>
    <row r="19" spans="1:14" x14ac:dyDescent="0.2">
      <c r="A19" t="str">
        <f>'x1'!A19</f>
        <v>Malta</v>
      </c>
      <c r="B19">
        <v>89</v>
      </c>
      <c r="C19">
        <v>89.5</v>
      </c>
      <c r="D19">
        <v>90.2</v>
      </c>
      <c r="E19">
        <v>90</v>
      </c>
      <c r="F19">
        <v>85.9</v>
      </c>
      <c r="G19">
        <v>88.2</v>
      </c>
      <c r="H19">
        <v>89.2</v>
      </c>
      <c r="I19">
        <v>87.9</v>
      </c>
      <c r="J19">
        <v>86.5</v>
      </c>
      <c r="K19">
        <v>72.5</v>
      </c>
      <c r="L19">
        <v>61</v>
      </c>
      <c r="M19" s="5">
        <f t="shared" si="0"/>
        <v>88.2</v>
      </c>
      <c r="N19">
        <f t="shared" si="1"/>
        <v>84.841666666666683</v>
      </c>
    </row>
    <row r="20" spans="1:14" x14ac:dyDescent="0.2">
      <c r="A20" t="str">
        <f>'x1'!A20</f>
        <v>Niemcy</v>
      </c>
      <c r="B20">
        <v>94.2</v>
      </c>
      <c r="C20">
        <v>96.1</v>
      </c>
      <c r="D20">
        <v>95.7</v>
      </c>
      <c r="E20">
        <v>94.8</v>
      </c>
      <c r="F20">
        <v>94.9</v>
      </c>
      <c r="G20">
        <v>97</v>
      </c>
      <c r="H20">
        <v>97.1</v>
      </c>
      <c r="I20">
        <v>97.2</v>
      </c>
      <c r="J20">
        <v>95.7</v>
      </c>
      <c r="K20">
        <v>96.2</v>
      </c>
      <c r="L20">
        <v>95.7</v>
      </c>
      <c r="M20" s="5">
        <f t="shared" si="0"/>
        <v>95.7</v>
      </c>
      <c r="N20">
        <f t="shared" si="1"/>
        <v>95.858333333333348</v>
      </c>
    </row>
    <row r="21" spans="1:14" x14ac:dyDescent="0.2">
      <c r="A21" t="str">
        <f>'x1'!A21</f>
        <v>Polska</v>
      </c>
      <c r="B21">
        <v>97.4</v>
      </c>
      <c r="C21">
        <v>96.7</v>
      </c>
      <c r="D21">
        <v>94</v>
      </c>
      <c r="E21">
        <v>94.1</v>
      </c>
      <c r="F21">
        <v>93</v>
      </c>
      <c r="G21">
        <v>91.9</v>
      </c>
      <c r="H21">
        <v>93.3</v>
      </c>
      <c r="I21">
        <v>91.9</v>
      </c>
      <c r="J21">
        <v>91.4</v>
      </c>
      <c r="K21">
        <v>91.4</v>
      </c>
      <c r="L21">
        <v>90.3</v>
      </c>
      <c r="M21" s="5">
        <f t="shared" si="0"/>
        <v>93</v>
      </c>
      <c r="N21">
        <f t="shared" si="1"/>
        <v>93.199999999999989</v>
      </c>
    </row>
    <row r="22" spans="1:14" x14ac:dyDescent="0.2">
      <c r="A22" t="str">
        <f>'x1'!A22</f>
        <v>Portugalia</v>
      </c>
      <c r="B22">
        <v>94.7</v>
      </c>
      <c r="C22">
        <v>89.8</v>
      </c>
      <c r="D22">
        <v>89.2</v>
      </c>
      <c r="E22">
        <v>88.4</v>
      </c>
      <c r="F22">
        <v>83.6</v>
      </c>
      <c r="G22">
        <v>84.7</v>
      </c>
      <c r="H22">
        <v>87.2</v>
      </c>
      <c r="I22">
        <v>82.7</v>
      </c>
      <c r="J22">
        <v>82.9</v>
      </c>
      <c r="K22">
        <v>87.3</v>
      </c>
      <c r="L22">
        <v>84.2</v>
      </c>
      <c r="M22" s="5">
        <f t="shared" si="0"/>
        <v>87.2</v>
      </c>
      <c r="N22">
        <f t="shared" si="1"/>
        <v>86.825000000000003</v>
      </c>
    </row>
    <row r="23" spans="1:14" x14ac:dyDescent="0.2">
      <c r="A23" t="str">
        <f>'x1'!A23</f>
        <v>Rumunia</v>
      </c>
      <c r="B23">
        <v>93.9</v>
      </c>
      <c r="C23">
        <v>97.2</v>
      </c>
      <c r="D23">
        <v>96.4</v>
      </c>
      <c r="E23">
        <v>94.9</v>
      </c>
      <c r="F23">
        <v>88.6</v>
      </c>
      <c r="G23">
        <v>92.2</v>
      </c>
      <c r="H23">
        <v>93</v>
      </c>
      <c r="I23">
        <v>91.5</v>
      </c>
      <c r="J23">
        <v>91.8</v>
      </c>
      <c r="K23">
        <v>91.3</v>
      </c>
      <c r="L23">
        <v>87.3</v>
      </c>
      <c r="M23" s="5">
        <f t="shared" si="0"/>
        <v>92.2</v>
      </c>
      <c r="N23">
        <f t="shared" si="1"/>
        <v>92.524999999999991</v>
      </c>
    </row>
    <row r="24" spans="1:14" x14ac:dyDescent="0.2">
      <c r="A24" t="str">
        <f>'x1'!A24</f>
        <v>Słowacja</v>
      </c>
      <c r="B24">
        <v>94.9</v>
      </c>
      <c r="C24">
        <v>95.6</v>
      </c>
      <c r="D24">
        <v>95.2</v>
      </c>
      <c r="E24">
        <v>95.9</v>
      </c>
      <c r="F24">
        <v>91.8</v>
      </c>
      <c r="G24">
        <v>92.3</v>
      </c>
      <c r="H24">
        <v>89.5</v>
      </c>
      <c r="I24">
        <v>87.4</v>
      </c>
      <c r="J24">
        <v>84.1</v>
      </c>
      <c r="K24">
        <v>83.8</v>
      </c>
      <c r="L24">
        <v>83</v>
      </c>
      <c r="M24" s="5">
        <f t="shared" si="0"/>
        <v>91.8</v>
      </c>
      <c r="N24">
        <f t="shared" si="1"/>
        <v>90.441666666666663</v>
      </c>
    </row>
    <row r="25" spans="1:14" x14ac:dyDescent="0.2">
      <c r="A25" t="str">
        <f>'x1'!A25</f>
        <v>Słowenia</v>
      </c>
      <c r="B25">
        <v>96.5</v>
      </c>
      <c r="C25">
        <v>97.1</v>
      </c>
      <c r="D25">
        <v>97.4</v>
      </c>
      <c r="E25">
        <v>96.2</v>
      </c>
      <c r="F25">
        <v>94.1</v>
      </c>
      <c r="G25">
        <v>94.2</v>
      </c>
      <c r="H25">
        <v>94.7</v>
      </c>
      <c r="I25">
        <v>92.7</v>
      </c>
      <c r="J25">
        <v>84.3</v>
      </c>
      <c r="K25">
        <v>86.3</v>
      </c>
      <c r="L25">
        <v>88.7</v>
      </c>
      <c r="M25" s="5">
        <f t="shared" si="0"/>
        <v>94.2</v>
      </c>
      <c r="N25">
        <f t="shared" si="1"/>
        <v>93.033333333333346</v>
      </c>
    </row>
    <row r="26" spans="1:14" x14ac:dyDescent="0.2">
      <c r="A26" t="str">
        <f>'x1'!A26</f>
        <v>Szwecja</v>
      </c>
      <c r="B26">
        <v>96.3</v>
      </c>
      <c r="C26">
        <v>94.6</v>
      </c>
      <c r="D26">
        <v>91.2</v>
      </c>
      <c r="E26">
        <v>94.7</v>
      </c>
      <c r="F26">
        <v>92.7</v>
      </c>
      <c r="G26">
        <v>87.2</v>
      </c>
      <c r="H26">
        <v>82.3</v>
      </c>
      <c r="I26">
        <v>80.099999999999994</v>
      </c>
      <c r="J26">
        <v>78.8</v>
      </c>
      <c r="K26">
        <v>83.7</v>
      </c>
      <c r="L26">
        <v>75.099999999999994</v>
      </c>
      <c r="M26" s="5">
        <f t="shared" si="0"/>
        <v>87.2</v>
      </c>
      <c r="N26">
        <f t="shared" si="1"/>
        <v>86.99166666666666</v>
      </c>
    </row>
    <row r="27" spans="1:14" x14ac:dyDescent="0.2">
      <c r="A27" t="str">
        <f>'x1'!A27</f>
        <v>Węgry</v>
      </c>
      <c r="B27">
        <v>91.5</v>
      </c>
      <c r="C27">
        <v>90.9</v>
      </c>
      <c r="D27">
        <v>90.8</v>
      </c>
      <c r="E27">
        <v>86.7</v>
      </c>
      <c r="F27">
        <v>84.8</v>
      </c>
      <c r="G27">
        <v>83.5</v>
      </c>
      <c r="H27">
        <v>81.900000000000006</v>
      </c>
      <c r="I27">
        <v>79.8</v>
      </c>
      <c r="J27">
        <v>79.400000000000006</v>
      </c>
      <c r="K27">
        <v>79.599999999999994</v>
      </c>
      <c r="L27">
        <v>80.3</v>
      </c>
      <c r="M27" s="5">
        <f t="shared" si="0"/>
        <v>83.5</v>
      </c>
      <c r="N27">
        <f t="shared" si="1"/>
        <v>84.391666666666666</v>
      </c>
    </row>
    <row r="28" spans="1:14" x14ac:dyDescent="0.2">
      <c r="A28" t="str">
        <f>'x1'!A28</f>
        <v>Wielka Brytania</v>
      </c>
      <c r="B28">
        <v>99</v>
      </c>
      <c r="C28">
        <v>100.6</v>
      </c>
      <c r="D28">
        <v>99.5</v>
      </c>
      <c r="E28">
        <v>97</v>
      </c>
      <c r="F28">
        <v>97.2</v>
      </c>
      <c r="G28">
        <v>95.5</v>
      </c>
      <c r="H28">
        <v>96.7</v>
      </c>
      <c r="I28">
        <v>95.3</v>
      </c>
      <c r="J28">
        <v>92.6</v>
      </c>
      <c r="K28">
        <v>88.2</v>
      </c>
      <c r="L28">
        <v>84.4</v>
      </c>
      <c r="M28" s="5">
        <f t="shared" si="0"/>
        <v>96.7</v>
      </c>
      <c r="N28">
        <f t="shared" si="1"/>
        <v>95.225000000000009</v>
      </c>
    </row>
    <row r="29" spans="1:14" x14ac:dyDescent="0.2">
      <c r="A29" t="str">
        <f>'x1'!A29</f>
        <v>Włochy</v>
      </c>
      <c r="B29">
        <v>95.6</v>
      </c>
      <c r="C29">
        <v>93.9</v>
      </c>
      <c r="D29">
        <v>92.8</v>
      </c>
      <c r="E29">
        <v>89.2</v>
      </c>
      <c r="F29">
        <v>89</v>
      </c>
      <c r="G29">
        <v>89</v>
      </c>
      <c r="H29">
        <v>88.6</v>
      </c>
      <c r="I29">
        <v>85.6</v>
      </c>
      <c r="J29">
        <v>86.7</v>
      </c>
      <c r="K29">
        <v>85.7</v>
      </c>
      <c r="L29">
        <v>85.1</v>
      </c>
      <c r="M29" s="5">
        <f t="shared" si="0"/>
        <v>89</v>
      </c>
      <c r="N29">
        <f t="shared" si="1"/>
        <v>89.183333333333351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EC5C-C37E-43C9-9C5D-9AF79F05AD42}">
  <dimension ref="A1:N29"/>
  <sheetViews>
    <sheetView topLeftCell="F1" workbookViewId="0">
      <selection activeCell="L19" sqref="L19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2.5</v>
      </c>
      <c r="E2">
        <v>1.8</v>
      </c>
      <c r="F2">
        <v>2</v>
      </c>
      <c r="G2">
        <v>1.9</v>
      </c>
      <c r="H2">
        <v>1.8</v>
      </c>
      <c r="I2">
        <v>1.8</v>
      </c>
      <c r="J2">
        <v>1.7</v>
      </c>
      <c r="K2">
        <v>1.7</v>
      </c>
      <c r="L2" t="s">
        <v>120</v>
      </c>
      <c r="M2" s="5">
        <f>MEDIAN(B2:L2)</f>
        <v>1.8</v>
      </c>
      <c r="N2">
        <f>AVERAGE(B2:L2)</f>
        <v>1.9</v>
      </c>
    </row>
    <row r="3" spans="1:14" x14ac:dyDescent="0.2">
      <c r="A3" t="str">
        <f>'x1'!A3</f>
        <v>Belgia</v>
      </c>
      <c r="B3">
        <v>12.7</v>
      </c>
      <c r="C3">
        <v>11.6</v>
      </c>
      <c r="D3">
        <v>9</v>
      </c>
      <c r="E3">
        <v>6.8</v>
      </c>
      <c r="F3">
        <v>5.5</v>
      </c>
      <c r="G3">
        <v>4.8</v>
      </c>
      <c r="H3">
        <v>4.3</v>
      </c>
      <c r="I3">
        <v>4</v>
      </c>
      <c r="J3">
        <v>3.8</v>
      </c>
      <c r="K3">
        <v>3.8</v>
      </c>
      <c r="L3" t="s">
        <v>120</v>
      </c>
      <c r="M3" s="5">
        <f t="shared" ref="M3:M29" si="0">MEDIAN(B3:L3)</f>
        <v>5.15</v>
      </c>
      <c r="N3">
        <f t="shared" ref="N3:N29" si="1">AVERAGE(B3:L3)</f>
        <v>6.6299999999999981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76.3</v>
      </c>
      <c r="E4">
        <v>59.6</v>
      </c>
      <c r="F4">
        <v>52.6</v>
      </c>
      <c r="G4">
        <v>70.2</v>
      </c>
      <c r="H4">
        <v>45.2</v>
      </c>
      <c r="I4">
        <v>27</v>
      </c>
      <c r="J4">
        <v>26.2</v>
      </c>
      <c r="K4">
        <v>19.8</v>
      </c>
      <c r="L4" t="s">
        <v>120</v>
      </c>
      <c r="M4" s="5">
        <f t="shared" si="0"/>
        <v>48.900000000000006</v>
      </c>
      <c r="N4">
        <f t="shared" si="1"/>
        <v>47.112499999999997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12.5</v>
      </c>
      <c r="E5">
        <v>13.1</v>
      </c>
      <c r="F5">
        <v>8.3000000000000007</v>
      </c>
      <c r="G5">
        <v>6.9</v>
      </c>
      <c r="H5">
        <v>6</v>
      </c>
      <c r="I5">
        <v>4</v>
      </c>
      <c r="J5">
        <v>3.3</v>
      </c>
      <c r="K5">
        <v>3.6</v>
      </c>
      <c r="L5" t="s">
        <v>120</v>
      </c>
      <c r="M5" s="5">
        <f t="shared" si="0"/>
        <v>6.45</v>
      </c>
      <c r="N5">
        <f t="shared" si="1"/>
        <v>7.2125000000000004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28.5</v>
      </c>
      <c r="E6">
        <v>22</v>
      </c>
      <c r="F6">
        <v>26.4</v>
      </c>
      <c r="G6">
        <v>24.6</v>
      </c>
      <c r="H6">
        <v>18.8</v>
      </c>
      <c r="I6">
        <v>16</v>
      </c>
      <c r="J6">
        <v>19.899999999999999</v>
      </c>
      <c r="K6">
        <v>15.5</v>
      </c>
      <c r="L6" t="s">
        <v>120</v>
      </c>
      <c r="M6" s="5">
        <f t="shared" si="0"/>
        <v>20.95</v>
      </c>
      <c r="N6">
        <f t="shared" si="1"/>
        <v>21.462500000000002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16.3</v>
      </c>
      <c r="E7">
        <v>15.9</v>
      </c>
      <c r="F7">
        <v>15.3</v>
      </c>
      <c r="G7">
        <v>15.3</v>
      </c>
      <c r="H7">
        <v>14.7</v>
      </c>
      <c r="I7">
        <v>13.2</v>
      </c>
      <c r="J7">
        <v>12</v>
      </c>
      <c r="K7">
        <v>11.7</v>
      </c>
      <c r="L7" t="s">
        <v>120</v>
      </c>
      <c r="M7" s="5">
        <f t="shared" si="0"/>
        <v>15</v>
      </c>
      <c r="N7">
        <f t="shared" si="1"/>
        <v>14.3</v>
      </c>
    </row>
    <row r="8" spans="1:14" x14ac:dyDescent="0.2">
      <c r="A8" t="str">
        <f>'x1'!A8</f>
        <v>Dania</v>
      </c>
      <c r="B8">
        <v>5.6</v>
      </c>
      <c r="C8">
        <v>5</v>
      </c>
      <c r="D8">
        <v>3.9</v>
      </c>
      <c r="E8">
        <v>2.8</v>
      </c>
      <c r="F8">
        <v>2.8</v>
      </c>
      <c r="G8">
        <v>2.6</v>
      </c>
      <c r="H8">
        <v>2.2999999999999998</v>
      </c>
      <c r="I8">
        <v>2.2999999999999998</v>
      </c>
      <c r="J8">
        <v>2</v>
      </c>
      <c r="K8">
        <v>1.9</v>
      </c>
      <c r="L8" t="s">
        <v>120</v>
      </c>
      <c r="M8" s="5">
        <f t="shared" si="0"/>
        <v>2.7</v>
      </c>
      <c r="N8">
        <f t="shared" si="1"/>
        <v>3.12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52</v>
      </c>
      <c r="E9">
        <v>41.1</v>
      </c>
      <c r="F9">
        <v>62.5</v>
      </c>
      <c r="G9">
        <v>54.8</v>
      </c>
      <c r="H9">
        <v>30.7</v>
      </c>
      <c r="I9">
        <v>27.7</v>
      </c>
      <c r="J9">
        <v>31.1</v>
      </c>
      <c r="K9">
        <v>24.2</v>
      </c>
      <c r="L9" t="s">
        <v>120</v>
      </c>
      <c r="M9" s="5">
        <f t="shared" si="0"/>
        <v>36.1</v>
      </c>
      <c r="N9">
        <f t="shared" si="1"/>
        <v>40.512499999999996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13.2</v>
      </c>
      <c r="E10">
        <v>11.1</v>
      </c>
      <c r="F10">
        <v>12.5</v>
      </c>
      <c r="G10">
        <v>11.3</v>
      </c>
      <c r="H10">
        <v>9.5</v>
      </c>
      <c r="I10">
        <v>8.6999999999999993</v>
      </c>
      <c r="J10">
        <v>7.9</v>
      </c>
      <c r="K10">
        <v>7.7</v>
      </c>
      <c r="L10" t="s">
        <v>120</v>
      </c>
      <c r="M10" s="5">
        <f t="shared" si="0"/>
        <v>10.3</v>
      </c>
      <c r="N10">
        <f t="shared" si="1"/>
        <v>10.237500000000001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5.4</v>
      </c>
      <c r="E11">
        <v>4.5999999999999996</v>
      </c>
      <c r="F11">
        <v>4.3</v>
      </c>
      <c r="G11">
        <v>3.7</v>
      </c>
      <c r="H11">
        <v>3.5</v>
      </c>
      <c r="I11">
        <v>3</v>
      </c>
      <c r="J11">
        <v>2.4</v>
      </c>
      <c r="K11">
        <v>2.2999999999999998</v>
      </c>
      <c r="L11" t="s">
        <v>120</v>
      </c>
      <c r="M11" s="5">
        <f t="shared" si="0"/>
        <v>3.6</v>
      </c>
      <c r="N11">
        <f t="shared" si="1"/>
        <v>3.65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40.1</v>
      </c>
      <c r="E12">
        <v>38.1</v>
      </c>
      <c r="F12">
        <v>22.3</v>
      </c>
      <c r="G12">
        <v>17.100000000000001</v>
      </c>
      <c r="H12">
        <v>13.7</v>
      </c>
      <c r="I12">
        <v>12.8</v>
      </c>
      <c r="J12">
        <v>11.3</v>
      </c>
      <c r="K12">
        <v>11.1</v>
      </c>
      <c r="L12" t="s">
        <v>120</v>
      </c>
      <c r="M12" s="5">
        <f t="shared" si="0"/>
        <v>15.4</v>
      </c>
      <c r="N12">
        <f t="shared" si="1"/>
        <v>20.8125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11</v>
      </c>
      <c r="E13">
        <v>9.9</v>
      </c>
      <c r="F13">
        <v>9.1</v>
      </c>
      <c r="G13">
        <v>9.9</v>
      </c>
      <c r="H13">
        <v>8.8000000000000007</v>
      </c>
      <c r="I13">
        <v>5.6</v>
      </c>
      <c r="J13">
        <v>5.5</v>
      </c>
      <c r="K13">
        <v>5.9</v>
      </c>
      <c r="L13" t="s">
        <v>120</v>
      </c>
      <c r="M13" s="5">
        <f t="shared" si="0"/>
        <v>8.9499999999999993</v>
      </c>
      <c r="N13">
        <f t="shared" si="1"/>
        <v>8.2125000000000004</v>
      </c>
    </row>
    <row r="14" spans="1:14" x14ac:dyDescent="0.2">
      <c r="A14" t="str">
        <f>'x1'!A14</f>
        <v>Holandia</v>
      </c>
      <c r="B14">
        <v>3.9</v>
      </c>
      <c r="C14">
        <v>3.7</v>
      </c>
      <c r="D14">
        <v>3.1</v>
      </c>
      <c r="E14">
        <v>2.2999999999999998</v>
      </c>
      <c r="F14">
        <v>2</v>
      </c>
      <c r="G14">
        <v>2</v>
      </c>
      <c r="H14">
        <v>2</v>
      </c>
      <c r="I14">
        <v>1.8</v>
      </c>
      <c r="J14">
        <v>1.7</v>
      </c>
      <c r="K14">
        <v>1.8</v>
      </c>
      <c r="L14" t="s">
        <v>120</v>
      </c>
      <c r="M14" s="5">
        <f t="shared" si="0"/>
        <v>2</v>
      </c>
      <c r="N14">
        <f t="shared" si="1"/>
        <v>2.4300000000000002</v>
      </c>
    </row>
    <row r="15" spans="1:14" x14ac:dyDescent="0.2">
      <c r="A15" t="str">
        <f>'x1'!A15</f>
        <v>Irlandia</v>
      </c>
      <c r="B15">
        <v>14.7</v>
      </c>
      <c r="C15">
        <v>12.9</v>
      </c>
      <c r="D15">
        <v>10.6</v>
      </c>
      <c r="E15">
        <v>7.6</v>
      </c>
      <c r="F15">
        <v>6.2</v>
      </c>
      <c r="G15">
        <v>5.8</v>
      </c>
      <c r="H15">
        <v>5.5</v>
      </c>
      <c r="I15">
        <v>5.5</v>
      </c>
      <c r="J15">
        <v>4.2</v>
      </c>
      <c r="K15">
        <v>3.8</v>
      </c>
      <c r="L15" t="s">
        <v>120</v>
      </c>
      <c r="M15" s="5">
        <f t="shared" si="0"/>
        <v>6</v>
      </c>
      <c r="N15">
        <f t="shared" si="1"/>
        <v>7.6800000000000015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7.1</v>
      </c>
      <c r="E16">
        <v>7</v>
      </c>
      <c r="F16">
        <v>7.2</v>
      </c>
      <c r="G16">
        <v>8</v>
      </c>
      <c r="H16">
        <v>6.9</v>
      </c>
      <c r="I16">
        <v>6.4</v>
      </c>
      <c r="J16">
        <v>5.8</v>
      </c>
      <c r="K16">
        <v>6.3</v>
      </c>
      <c r="L16" t="s">
        <v>120</v>
      </c>
      <c r="M16" s="5">
        <f t="shared" si="0"/>
        <v>6.95</v>
      </c>
      <c r="N16">
        <f t="shared" si="1"/>
        <v>6.8374999999999995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3.5</v>
      </c>
      <c r="E17">
        <v>3.5</v>
      </c>
      <c r="F17">
        <v>3.3</v>
      </c>
      <c r="G17">
        <v>2.4</v>
      </c>
      <c r="H17">
        <v>2.8</v>
      </c>
      <c r="I17">
        <v>2.8</v>
      </c>
      <c r="J17">
        <v>2.8</v>
      </c>
      <c r="K17">
        <v>2.2000000000000002</v>
      </c>
      <c r="L17" t="s">
        <v>120</v>
      </c>
      <c r="M17" s="5">
        <f t="shared" si="0"/>
        <v>2.8</v>
      </c>
      <c r="N17">
        <f t="shared" si="1"/>
        <v>2.9125000000000001</v>
      </c>
    </row>
    <row r="18" spans="1:14" x14ac:dyDescent="0.2">
      <c r="A18" t="str">
        <f>'x1'!A18</f>
        <v>Łotwa</v>
      </c>
      <c r="B18">
        <v>3.7</v>
      </c>
      <c r="C18">
        <v>3.6</v>
      </c>
      <c r="D18">
        <v>3</v>
      </c>
      <c r="E18">
        <v>3</v>
      </c>
      <c r="F18">
        <v>2.1</v>
      </c>
      <c r="G18">
        <v>2.1</v>
      </c>
      <c r="H18">
        <v>2.2000000000000002</v>
      </c>
      <c r="I18">
        <v>2</v>
      </c>
      <c r="J18">
        <v>2</v>
      </c>
      <c r="K18">
        <v>1.9</v>
      </c>
      <c r="L18" t="s">
        <v>120</v>
      </c>
      <c r="M18" s="5">
        <f t="shared" si="0"/>
        <v>2.1500000000000004</v>
      </c>
      <c r="N18">
        <f t="shared" si="1"/>
        <v>2.5599999999999996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26.3</v>
      </c>
      <c r="E19">
        <v>19.399999999999999</v>
      </c>
      <c r="F19">
        <v>19.5</v>
      </c>
      <c r="G19">
        <v>19</v>
      </c>
      <c r="H19">
        <v>18.399999999999999</v>
      </c>
      <c r="I19">
        <v>11.8</v>
      </c>
      <c r="J19">
        <v>10.7</v>
      </c>
      <c r="K19">
        <v>7.5</v>
      </c>
      <c r="L19" t="s">
        <v>120</v>
      </c>
      <c r="M19" s="5">
        <f t="shared" si="0"/>
        <v>18.7</v>
      </c>
      <c r="N19">
        <f t="shared" si="1"/>
        <v>16.574999999999999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5.5</v>
      </c>
      <c r="E20">
        <v>4.8</v>
      </c>
      <c r="F20">
        <v>5</v>
      </c>
      <c r="G20">
        <v>5</v>
      </c>
      <c r="H20">
        <v>4.7</v>
      </c>
      <c r="I20">
        <v>4.5999999999999996</v>
      </c>
      <c r="J20">
        <v>4.4000000000000004</v>
      </c>
      <c r="K20">
        <v>4.3</v>
      </c>
      <c r="L20" t="s">
        <v>120</v>
      </c>
      <c r="M20" s="5">
        <f t="shared" si="0"/>
        <v>4.75</v>
      </c>
      <c r="N20">
        <f t="shared" si="1"/>
        <v>4.7874999999999996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24.6</v>
      </c>
      <c r="E21">
        <v>21.1</v>
      </c>
      <c r="F21">
        <v>22.8</v>
      </c>
      <c r="G21">
        <v>21.7</v>
      </c>
      <c r="H21">
        <v>20.9</v>
      </c>
      <c r="I21">
        <v>20</v>
      </c>
      <c r="J21">
        <v>18.8</v>
      </c>
      <c r="K21">
        <v>18.2</v>
      </c>
      <c r="L21" t="s">
        <v>120</v>
      </c>
      <c r="M21" s="5">
        <f t="shared" si="0"/>
        <v>21</v>
      </c>
      <c r="N21">
        <f t="shared" si="1"/>
        <v>21.012499999999999</v>
      </c>
    </row>
    <row r="22" spans="1:14" x14ac:dyDescent="0.2">
      <c r="A22" t="str">
        <f>'x1'!A22</f>
        <v>Portugalia</v>
      </c>
      <c r="B22">
        <v>16.2</v>
      </c>
      <c r="C22">
        <v>15.4</v>
      </c>
      <c r="D22">
        <v>10.8</v>
      </c>
      <c r="E22">
        <v>7.5</v>
      </c>
      <c r="F22">
        <v>6.7</v>
      </c>
      <c r="G22">
        <v>6.1</v>
      </c>
      <c r="H22">
        <v>5.7</v>
      </c>
      <c r="I22">
        <v>5.2</v>
      </c>
      <c r="J22">
        <v>4.5999999999999996</v>
      </c>
      <c r="K22">
        <v>4.8</v>
      </c>
      <c r="L22" t="s">
        <v>120</v>
      </c>
      <c r="M22" s="5">
        <f t="shared" si="0"/>
        <v>6.4</v>
      </c>
      <c r="N22">
        <f t="shared" si="1"/>
        <v>8.3000000000000007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25.6</v>
      </c>
      <c r="E23">
        <v>21.8</v>
      </c>
      <c r="F23">
        <v>17.3</v>
      </c>
      <c r="G23">
        <v>15.9</v>
      </c>
      <c r="H23">
        <v>12.8</v>
      </c>
      <c r="I23">
        <v>10.1</v>
      </c>
      <c r="J23">
        <v>8.8000000000000007</v>
      </c>
      <c r="K23">
        <v>7.7</v>
      </c>
      <c r="L23" t="s">
        <v>120</v>
      </c>
      <c r="M23" s="5">
        <f t="shared" si="0"/>
        <v>14.350000000000001</v>
      </c>
      <c r="N23">
        <f t="shared" si="1"/>
        <v>15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13.6</v>
      </c>
      <c r="E24">
        <v>12.6</v>
      </c>
      <c r="F24">
        <v>13.5</v>
      </c>
      <c r="G24">
        <v>13.4</v>
      </c>
      <c r="H24">
        <v>11.4</v>
      </c>
      <c r="I24">
        <v>10.5</v>
      </c>
      <c r="J24">
        <v>9</v>
      </c>
      <c r="K24">
        <v>13.2</v>
      </c>
      <c r="L24" t="s">
        <v>120</v>
      </c>
      <c r="M24" s="5">
        <f t="shared" si="0"/>
        <v>12.899999999999999</v>
      </c>
      <c r="N24">
        <f t="shared" si="1"/>
        <v>12.15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6.5</v>
      </c>
      <c r="E25">
        <v>5.3</v>
      </c>
      <c r="F25">
        <v>4.9000000000000004</v>
      </c>
      <c r="G25">
        <v>5.8</v>
      </c>
      <c r="H25">
        <v>5.3</v>
      </c>
      <c r="I25">
        <v>5.6</v>
      </c>
      <c r="J25">
        <v>4.3</v>
      </c>
      <c r="K25">
        <v>2.6</v>
      </c>
      <c r="L25" t="s">
        <v>120</v>
      </c>
      <c r="M25" s="5">
        <f t="shared" si="0"/>
        <v>5.3</v>
      </c>
      <c r="N25">
        <f t="shared" si="1"/>
        <v>5.0375000000000005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3.1</v>
      </c>
      <c r="E26">
        <v>2.9</v>
      </c>
      <c r="F26">
        <v>3.1</v>
      </c>
      <c r="G26">
        <v>2.8</v>
      </c>
      <c r="H26">
        <v>2.7</v>
      </c>
      <c r="I26">
        <v>2.4</v>
      </c>
      <c r="J26">
        <v>2.1</v>
      </c>
      <c r="K26">
        <v>2</v>
      </c>
      <c r="L26" t="s">
        <v>120</v>
      </c>
      <c r="M26" s="5">
        <f t="shared" si="0"/>
        <v>2.75</v>
      </c>
      <c r="N26">
        <f t="shared" si="1"/>
        <v>2.6374999999999997</v>
      </c>
    </row>
    <row r="27" spans="1:14" x14ac:dyDescent="0.2">
      <c r="A27" t="str">
        <f>'x1'!A27</f>
        <v>Węgry</v>
      </c>
      <c r="B27">
        <v>3.9</v>
      </c>
      <c r="C27">
        <v>3.5</v>
      </c>
      <c r="D27">
        <v>3.5</v>
      </c>
      <c r="E27">
        <v>3</v>
      </c>
      <c r="F27">
        <v>3.1</v>
      </c>
      <c r="G27">
        <v>3.5</v>
      </c>
      <c r="H27">
        <v>3.2</v>
      </c>
      <c r="I27">
        <v>3.2</v>
      </c>
      <c r="J27">
        <v>2.8</v>
      </c>
      <c r="K27">
        <v>2.4</v>
      </c>
      <c r="L27" t="s">
        <v>120</v>
      </c>
      <c r="M27" s="5">
        <f t="shared" si="0"/>
        <v>3.2</v>
      </c>
      <c r="N27">
        <f t="shared" si="1"/>
        <v>3.21</v>
      </c>
    </row>
    <row r="28" spans="1:14" x14ac:dyDescent="0.2">
      <c r="A28" t="str">
        <f>'x1'!A28</f>
        <v>Wielka Brytania</v>
      </c>
      <c r="B28">
        <v>11</v>
      </c>
      <c r="C28">
        <v>9.6</v>
      </c>
      <c r="D28">
        <v>7.9</v>
      </c>
      <c r="E28">
        <v>6.4</v>
      </c>
      <c r="F28">
        <v>6.7</v>
      </c>
      <c r="G28">
        <v>6.2</v>
      </c>
      <c r="H28">
        <v>6.9</v>
      </c>
      <c r="I28">
        <v>5.9</v>
      </c>
      <c r="J28">
        <v>4.7</v>
      </c>
      <c r="K28">
        <v>3.6</v>
      </c>
      <c r="L28" t="s">
        <v>120</v>
      </c>
      <c r="M28" s="5">
        <f t="shared" si="0"/>
        <v>6.5500000000000007</v>
      </c>
      <c r="N28">
        <f t="shared" si="1"/>
        <v>6.8899999999999988</v>
      </c>
    </row>
    <row r="29" spans="1:14" x14ac:dyDescent="0.2">
      <c r="A29" t="str">
        <f>'x1'!A29</f>
        <v>Włochy</v>
      </c>
      <c r="B29">
        <v>6.6</v>
      </c>
      <c r="C29">
        <v>5.9</v>
      </c>
      <c r="D29">
        <v>4.9000000000000004</v>
      </c>
      <c r="E29">
        <v>4</v>
      </c>
      <c r="F29">
        <v>3.7</v>
      </c>
      <c r="G29">
        <v>3.3</v>
      </c>
      <c r="H29">
        <v>3</v>
      </c>
      <c r="I29">
        <v>2.4</v>
      </c>
      <c r="J29">
        <v>2.2000000000000002</v>
      </c>
      <c r="K29">
        <v>2</v>
      </c>
      <c r="L29" t="s">
        <v>120</v>
      </c>
      <c r="M29" s="5">
        <f t="shared" si="0"/>
        <v>3.5</v>
      </c>
      <c r="N29">
        <f t="shared" si="1"/>
        <v>3.8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52B0-A5E8-4CE6-A455-5495F0A298F2}">
  <dimension ref="A1:N29"/>
  <sheetViews>
    <sheetView topLeftCell="I1" workbookViewId="0">
      <selection activeCell="J2" sqref="J2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4.2</v>
      </c>
      <c r="E2">
        <v>4</v>
      </c>
      <c r="F2">
        <v>4</v>
      </c>
      <c r="G2">
        <v>3.9</v>
      </c>
      <c r="H2">
        <v>3.8</v>
      </c>
      <c r="I2">
        <v>3.9</v>
      </c>
      <c r="J2">
        <v>3.6</v>
      </c>
      <c r="K2">
        <v>3.6</v>
      </c>
      <c r="L2" t="s">
        <v>120</v>
      </c>
      <c r="M2" s="5">
        <f>MEDIAN(B2:L2)</f>
        <v>3.9</v>
      </c>
      <c r="N2">
        <f>AVERAGE(B2:L2)</f>
        <v>3.875</v>
      </c>
    </row>
    <row r="3" spans="1:14" x14ac:dyDescent="0.2">
      <c r="A3" t="str">
        <f>'x1'!A3</f>
        <v>Belgia</v>
      </c>
      <c r="B3">
        <v>4.7</v>
      </c>
      <c r="C3">
        <v>4.4000000000000004</v>
      </c>
      <c r="D3">
        <v>4.3</v>
      </c>
      <c r="E3">
        <v>3.9</v>
      </c>
      <c r="F3">
        <v>4.0999999999999996</v>
      </c>
      <c r="G3">
        <v>3.4</v>
      </c>
      <c r="H3">
        <v>3.6</v>
      </c>
      <c r="I3">
        <v>3.8</v>
      </c>
      <c r="J3">
        <v>3.1</v>
      </c>
      <c r="K3">
        <v>3.3</v>
      </c>
      <c r="L3" t="s">
        <v>120</v>
      </c>
      <c r="M3" s="5">
        <f t="shared" ref="M3:M29" si="0">MEDIAN(B3:L3)</f>
        <v>3.8499999999999996</v>
      </c>
      <c r="N3">
        <f t="shared" ref="N3:N29" si="1">AVERAGE(B3:L3)</f>
        <v>3.8599999999999994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6.6</v>
      </c>
      <c r="E4">
        <v>8.1999999999999993</v>
      </c>
      <c r="F4">
        <v>7.5</v>
      </c>
      <c r="G4">
        <v>7</v>
      </c>
      <c r="H4">
        <v>6.5</v>
      </c>
      <c r="I4">
        <v>6.7</v>
      </c>
      <c r="J4">
        <v>6.4</v>
      </c>
      <c r="K4">
        <v>7</v>
      </c>
      <c r="L4" t="s">
        <v>120</v>
      </c>
      <c r="M4" s="5">
        <f t="shared" si="0"/>
        <v>6.85</v>
      </c>
      <c r="N4">
        <f t="shared" si="1"/>
        <v>6.9874999999999998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9.8000000000000007</v>
      </c>
      <c r="E5">
        <v>9.4</v>
      </c>
      <c r="F5">
        <v>9</v>
      </c>
      <c r="G5">
        <v>8.3000000000000007</v>
      </c>
      <c r="H5">
        <v>7.7</v>
      </c>
      <c r="I5">
        <v>7</v>
      </c>
      <c r="J5">
        <v>6.1</v>
      </c>
      <c r="K5">
        <v>6.3</v>
      </c>
      <c r="L5" t="s">
        <v>120</v>
      </c>
      <c r="M5" s="5">
        <f t="shared" si="0"/>
        <v>8</v>
      </c>
      <c r="N5">
        <f t="shared" si="1"/>
        <v>7.95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5</v>
      </c>
      <c r="E6">
        <v>4</v>
      </c>
      <c r="F6">
        <v>3.8</v>
      </c>
      <c r="G6">
        <v>3.3</v>
      </c>
      <c r="H6">
        <v>2.6</v>
      </c>
      <c r="I6">
        <v>2.1</v>
      </c>
      <c r="J6">
        <v>2</v>
      </c>
      <c r="K6">
        <v>2</v>
      </c>
      <c r="L6" t="s">
        <v>120</v>
      </c>
      <c r="M6" s="5">
        <f t="shared" si="0"/>
        <v>2.95</v>
      </c>
      <c r="N6">
        <f t="shared" si="1"/>
        <v>3.1000000000000005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4.5999999999999996</v>
      </c>
      <c r="E7">
        <v>4</v>
      </c>
      <c r="F7">
        <v>4.0999999999999996</v>
      </c>
      <c r="G7">
        <v>3.6</v>
      </c>
      <c r="H7">
        <v>3.6</v>
      </c>
      <c r="I7">
        <v>3.6</v>
      </c>
      <c r="J7">
        <v>3.3</v>
      </c>
      <c r="K7">
        <v>3.3</v>
      </c>
      <c r="L7" t="s">
        <v>120</v>
      </c>
      <c r="M7" s="5">
        <f t="shared" si="0"/>
        <v>3.6</v>
      </c>
      <c r="N7">
        <f t="shared" si="1"/>
        <v>3.7625000000000006</v>
      </c>
    </row>
    <row r="8" spans="1:14" x14ac:dyDescent="0.2">
      <c r="A8" t="str">
        <f>'x1'!A8</f>
        <v>Dania</v>
      </c>
      <c r="B8">
        <v>7.2</v>
      </c>
      <c r="C8">
        <v>7.8</v>
      </c>
      <c r="D8">
        <v>7.3</v>
      </c>
      <c r="E8">
        <v>6.7</v>
      </c>
      <c r="F8">
        <v>6.7</v>
      </c>
      <c r="G8">
        <v>6.1</v>
      </c>
      <c r="H8">
        <v>5.8</v>
      </c>
      <c r="I8">
        <v>5.6</v>
      </c>
      <c r="J8">
        <v>5.0999999999999996</v>
      </c>
      <c r="K8">
        <v>5.3</v>
      </c>
      <c r="L8" t="s">
        <v>120</v>
      </c>
      <c r="M8" s="5">
        <f t="shared" si="0"/>
        <v>6.4</v>
      </c>
      <c r="N8">
        <f t="shared" si="1"/>
        <v>6.36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14.2</v>
      </c>
      <c r="E9">
        <v>11.6</v>
      </c>
      <c r="F9">
        <v>17.5</v>
      </c>
      <c r="G9">
        <v>25.9</v>
      </c>
      <c r="H9">
        <v>9.8000000000000007</v>
      </c>
      <c r="I9">
        <v>13.3</v>
      </c>
      <c r="J9">
        <v>10</v>
      </c>
      <c r="K9">
        <v>10.6</v>
      </c>
      <c r="L9" t="s">
        <v>120</v>
      </c>
      <c r="M9" s="5">
        <f t="shared" si="0"/>
        <v>12.45</v>
      </c>
      <c r="N9">
        <f t="shared" si="1"/>
        <v>14.112499999999997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8.8000000000000007</v>
      </c>
      <c r="E10">
        <v>8.6999999999999993</v>
      </c>
      <c r="F10">
        <v>9.3000000000000007</v>
      </c>
      <c r="G10">
        <v>8.6999999999999993</v>
      </c>
      <c r="H10">
        <v>8.8000000000000007</v>
      </c>
      <c r="I10">
        <v>8.3000000000000007</v>
      </c>
      <c r="J10">
        <v>6.3</v>
      </c>
      <c r="K10">
        <v>5.9</v>
      </c>
      <c r="L10" t="s">
        <v>120</v>
      </c>
      <c r="M10" s="5">
        <f t="shared" si="0"/>
        <v>8.6999999999999993</v>
      </c>
      <c r="N10">
        <f t="shared" si="1"/>
        <v>8.1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5.0999999999999996</v>
      </c>
      <c r="E11">
        <v>4.8</v>
      </c>
      <c r="F11">
        <v>4.9000000000000004</v>
      </c>
      <c r="G11">
        <v>4.5</v>
      </c>
      <c r="H11">
        <v>4.4000000000000004</v>
      </c>
      <c r="I11">
        <v>4.5</v>
      </c>
      <c r="J11">
        <v>4</v>
      </c>
      <c r="K11">
        <v>4</v>
      </c>
      <c r="L11" t="s">
        <v>120</v>
      </c>
      <c r="M11" s="5">
        <f t="shared" si="0"/>
        <v>4.5</v>
      </c>
      <c r="N11">
        <f t="shared" si="1"/>
        <v>4.5249999999999995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9.4</v>
      </c>
      <c r="E12">
        <v>8.4</v>
      </c>
      <c r="F12">
        <v>8.1999999999999993</v>
      </c>
      <c r="G12">
        <v>7.4</v>
      </c>
      <c r="H12">
        <v>7.5</v>
      </c>
      <c r="I12">
        <v>5.8</v>
      </c>
      <c r="J12">
        <v>5.8</v>
      </c>
      <c r="K12">
        <v>5.9</v>
      </c>
      <c r="L12" t="s">
        <v>120</v>
      </c>
      <c r="M12" s="5">
        <f t="shared" si="0"/>
        <v>7.45</v>
      </c>
      <c r="N12">
        <f t="shared" si="1"/>
        <v>7.2999999999999989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4.4000000000000004</v>
      </c>
      <c r="E13">
        <v>4.2</v>
      </c>
      <c r="F13">
        <v>4</v>
      </c>
      <c r="G13">
        <v>3.9</v>
      </c>
      <c r="H13">
        <v>3.8</v>
      </c>
      <c r="I13">
        <v>3.6</v>
      </c>
      <c r="J13">
        <v>3.6</v>
      </c>
      <c r="K13">
        <v>3.6</v>
      </c>
      <c r="L13" t="s">
        <v>120</v>
      </c>
      <c r="M13" s="5">
        <f t="shared" si="0"/>
        <v>3.8499999999999996</v>
      </c>
      <c r="N13">
        <f t="shared" si="1"/>
        <v>3.8875000000000006</v>
      </c>
    </row>
    <row r="14" spans="1:14" x14ac:dyDescent="0.2">
      <c r="A14" t="str">
        <f>'x1'!A14</f>
        <v>Holandia</v>
      </c>
      <c r="B14">
        <v>2.1</v>
      </c>
      <c r="C14">
        <v>2.1</v>
      </c>
      <c r="D14">
        <v>2</v>
      </c>
      <c r="E14">
        <v>1.9</v>
      </c>
      <c r="F14">
        <v>1.8</v>
      </c>
      <c r="G14">
        <v>1.8</v>
      </c>
      <c r="H14">
        <v>1.7</v>
      </c>
      <c r="I14">
        <v>1.6</v>
      </c>
      <c r="J14">
        <v>1.6</v>
      </c>
      <c r="K14">
        <v>1.6</v>
      </c>
      <c r="L14" t="s">
        <v>120</v>
      </c>
      <c r="M14" s="5">
        <f t="shared" si="0"/>
        <v>1.8</v>
      </c>
      <c r="N14">
        <f t="shared" si="1"/>
        <v>1.8200000000000003</v>
      </c>
    </row>
    <row r="15" spans="1:14" x14ac:dyDescent="0.2">
      <c r="A15" t="str">
        <f>'x1'!A15</f>
        <v>Irlandia</v>
      </c>
      <c r="B15">
        <v>6.7</v>
      </c>
      <c r="C15">
        <v>6.4</v>
      </c>
      <c r="D15">
        <v>6.3</v>
      </c>
      <c r="E15">
        <v>6</v>
      </c>
      <c r="F15">
        <v>5.8</v>
      </c>
      <c r="G15">
        <v>5.5</v>
      </c>
      <c r="H15">
        <v>5.4</v>
      </c>
      <c r="I15">
        <v>5.5</v>
      </c>
      <c r="J15">
        <v>5.2</v>
      </c>
      <c r="K15">
        <v>5.0999999999999996</v>
      </c>
      <c r="L15" t="s">
        <v>120</v>
      </c>
      <c r="M15" s="5">
        <f t="shared" si="0"/>
        <v>5.65</v>
      </c>
      <c r="N15">
        <f t="shared" si="1"/>
        <v>5.7900000000000009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9</v>
      </c>
      <c r="E16">
        <v>8.6999999999999993</v>
      </c>
      <c r="F16">
        <v>8.5</v>
      </c>
      <c r="G16">
        <v>8.6</v>
      </c>
      <c r="H16">
        <v>8.6</v>
      </c>
      <c r="I16">
        <v>8.9</v>
      </c>
      <c r="J16">
        <v>8.6</v>
      </c>
      <c r="K16">
        <v>8.6</v>
      </c>
      <c r="L16" t="s">
        <v>120</v>
      </c>
      <c r="M16" s="5">
        <f t="shared" si="0"/>
        <v>8.6</v>
      </c>
      <c r="N16">
        <f t="shared" si="1"/>
        <v>8.6875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5.3</v>
      </c>
      <c r="E17">
        <v>4.9000000000000004</v>
      </c>
      <c r="F17">
        <v>4.8</v>
      </c>
      <c r="G17">
        <v>4.4000000000000004</v>
      </c>
      <c r="H17">
        <v>4.3</v>
      </c>
      <c r="I17">
        <v>4</v>
      </c>
      <c r="J17">
        <v>4</v>
      </c>
      <c r="K17">
        <v>3.5</v>
      </c>
      <c r="L17" t="s">
        <v>120</v>
      </c>
      <c r="M17" s="5">
        <f t="shared" si="0"/>
        <v>4.3499999999999996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12.2</v>
      </c>
      <c r="C18">
        <v>12.4</v>
      </c>
      <c r="D18">
        <v>12.2</v>
      </c>
      <c r="E18">
        <v>12.3</v>
      </c>
      <c r="F18">
        <v>10.6</v>
      </c>
      <c r="G18">
        <v>11.5</v>
      </c>
      <c r="H18">
        <v>12.2</v>
      </c>
      <c r="I18">
        <v>11.3</v>
      </c>
      <c r="J18">
        <v>11.5</v>
      </c>
      <c r="K18">
        <v>11.8</v>
      </c>
      <c r="L18" t="s">
        <v>120</v>
      </c>
      <c r="M18" s="5">
        <f t="shared" si="0"/>
        <v>12</v>
      </c>
      <c r="N18">
        <f t="shared" si="1"/>
        <v>11.799999999999999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5.4</v>
      </c>
      <c r="E19">
        <v>5.4</v>
      </c>
      <c r="F19">
        <v>3.1</v>
      </c>
      <c r="G19">
        <v>3.4</v>
      </c>
      <c r="H19">
        <v>3.3</v>
      </c>
      <c r="I19">
        <v>3</v>
      </c>
      <c r="J19">
        <v>2.4</v>
      </c>
      <c r="K19">
        <v>0.8</v>
      </c>
      <c r="L19" t="s">
        <v>120</v>
      </c>
      <c r="M19" s="5">
        <f t="shared" si="0"/>
        <v>3.2</v>
      </c>
      <c r="N19">
        <f t="shared" si="1"/>
        <v>3.35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2.8</v>
      </c>
      <c r="E20">
        <v>2.7</v>
      </c>
      <c r="F20">
        <v>2.8</v>
      </c>
      <c r="G20">
        <v>2.9</v>
      </c>
      <c r="H20">
        <v>2.8</v>
      </c>
      <c r="I20">
        <v>2.8</v>
      </c>
      <c r="J20">
        <v>2.8</v>
      </c>
      <c r="K20">
        <v>2.7</v>
      </c>
      <c r="L20" t="s">
        <v>120</v>
      </c>
      <c r="M20" s="5">
        <f t="shared" si="0"/>
        <v>2.8</v>
      </c>
      <c r="N20">
        <f t="shared" si="1"/>
        <v>2.7875000000000001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7</v>
      </c>
      <c r="E21">
        <v>6.6</v>
      </c>
      <c r="F21">
        <v>7</v>
      </c>
      <c r="G21">
        <v>6.5</v>
      </c>
      <c r="H21">
        <v>6.5</v>
      </c>
      <c r="I21">
        <v>6.2</v>
      </c>
      <c r="J21">
        <v>5.9</v>
      </c>
      <c r="K21">
        <v>5.8</v>
      </c>
      <c r="L21" t="s">
        <v>120</v>
      </c>
      <c r="M21" s="5">
        <f t="shared" si="0"/>
        <v>6.5</v>
      </c>
      <c r="N21">
        <f t="shared" si="1"/>
        <v>6.4375</v>
      </c>
    </row>
    <row r="22" spans="1:14" x14ac:dyDescent="0.2">
      <c r="A22" t="str">
        <f>'x1'!A22</f>
        <v>Portugalia</v>
      </c>
      <c r="B22">
        <v>7.5</v>
      </c>
      <c r="C22">
        <v>7.2</v>
      </c>
      <c r="D22">
        <v>7</v>
      </c>
      <c r="E22">
        <v>6.9</v>
      </c>
      <c r="F22">
        <v>6.4</v>
      </c>
      <c r="G22">
        <v>6.3</v>
      </c>
      <c r="H22">
        <v>6</v>
      </c>
      <c r="I22">
        <v>5.7</v>
      </c>
      <c r="J22">
        <v>5.4</v>
      </c>
      <c r="K22">
        <v>5.6</v>
      </c>
      <c r="L22" t="s">
        <v>120</v>
      </c>
      <c r="M22" s="5">
        <f t="shared" si="0"/>
        <v>6.35</v>
      </c>
      <c r="N22">
        <f t="shared" si="1"/>
        <v>6.4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8.4</v>
      </c>
      <c r="E23">
        <v>8</v>
      </c>
      <c r="F23">
        <v>8.1999999999999993</v>
      </c>
      <c r="G23">
        <v>7.7</v>
      </c>
      <c r="H23">
        <v>8</v>
      </c>
      <c r="I23">
        <v>7.6</v>
      </c>
      <c r="J23">
        <v>7.7</v>
      </c>
      <c r="K23">
        <v>7.6</v>
      </c>
      <c r="L23" t="s">
        <v>120</v>
      </c>
      <c r="M23" s="5">
        <f t="shared" si="0"/>
        <v>7.85</v>
      </c>
      <c r="N23">
        <f t="shared" si="1"/>
        <v>7.9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6.7</v>
      </c>
      <c r="E24">
        <v>6.6</v>
      </c>
      <c r="F24">
        <v>6.4</v>
      </c>
      <c r="G24">
        <v>6.7</v>
      </c>
      <c r="H24">
        <v>6.8</v>
      </c>
      <c r="I24">
        <v>6.8</v>
      </c>
      <c r="J24">
        <v>6.6</v>
      </c>
      <c r="K24">
        <v>6.9</v>
      </c>
      <c r="L24" t="s">
        <v>120</v>
      </c>
      <c r="M24" s="5">
        <f t="shared" si="0"/>
        <v>6.7</v>
      </c>
      <c r="N24">
        <f t="shared" si="1"/>
        <v>6.6875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6.7</v>
      </c>
      <c r="E25">
        <v>7.2</v>
      </c>
      <c r="F25">
        <v>7.3</v>
      </c>
      <c r="G25">
        <v>7.2</v>
      </c>
      <c r="H25">
        <v>7.1</v>
      </c>
      <c r="I25">
        <v>7.1</v>
      </c>
      <c r="J25">
        <v>6.2</v>
      </c>
      <c r="K25">
        <v>6.3</v>
      </c>
      <c r="L25" t="s">
        <v>120</v>
      </c>
      <c r="M25" s="5">
        <f t="shared" si="0"/>
        <v>7.1</v>
      </c>
      <c r="N25">
        <f t="shared" si="1"/>
        <v>6.8875000000000002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4.7</v>
      </c>
      <c r="E26">
        <v>4.5</v>
      </c>
      <c r="F26">
        <v>4.5</v>
      </c>
      <c r="G26">
        <v>4.5999999999999996</v>
      </c>
      <c r="H26">
        <v>4.3</v>
      </c>
      <c r="I26">
        <v>4.4000000000000004</v>
      </c>
      <c r="J26">
        <v>4</v>
      </c>
      <c r="K26">
        <v>3.9</v>
      </c>
      <c r="L26" t="s">
        <v>120</v>
      </c>
      <c r="M26" s="5">
        <f t="shared" si="0"/>
        <v>4.45</v>
      </c>
      <c r="N26">
        <f t="shared" si="1"/>
        <v>4.3624999999999998</v>
      </c>
    </row>
    <row r="27" spans="1:14" x14ac:dyDescent="0.2">
      <c r="A27" t="str">
        <f>'x1'!A27</f>
        <v>Węgry</v>
      </c>
      <c r="B27">
        <v>5.7</v>
      </c>
      <c r="C27">
        <v>5.7</v>
      </c>
      <c r="D27">
        <v>5.2</v>
      </c>
      <c r="E27">
        <v>6.3</v>
      </c>
      <c r="F27">
        <v>6.7</v>
      </c>
      <c r="G27">
        <v>7.3</v>
      </c>
      <c r="H27">
        <v>7.6</v>
      </c>
      <c r="I27">
        <v>7.7</v>
      </c>
      <c r="J27">
        <v>6.8</v>
      </c>
      <c r="K27">
        <v>7.1</v>
      </c>
      <c r="L27" t="s">
        <v>120</v>
      </c>
      <c r="M27" s="5">
        <f t="shared" si="0"/>
        <v>6.75</v>
      </c>
      <c r="N27">
        <f t="shared" si="1"/>
        <v>6.6099999999999994</v>
      </c>
    </row>
    <row r="28" spans="1:14" x14ac:dyDescent="0.2">
      <c r="A28" t="str">
        <f>'x1'!A28</f>
        <v>Wielka Brytania</v>
      </c>
      <c r="B28">
        <v>2.7</v>
      </c>
      <c r="C28">
        <v>2.6</v>
      </c>
      <c r="D28">
        <v>2.5</v>
      </c>
      <c r="E28">
        <v>2.2999999999999998</v>
      </c>
      <c r="F28">
        <v>2.5</v>
      </c>
      <c r="G28">
        <v>2.2000000000000002</v>
      </c>
      <c r="H28">
        <v>2.2999999999999998</v>
      </c>
      <c r="I28">
        <v>2.2999999999999998</v>
      </c>
      <c r="J28">
        <v>2.2999999999999998</v>
      </c>
      <c r="K28">
        <v>2.2000000000000002</v>
      </c>
      <c r="L28" t="s">
        <v>120</v>
      </c>
      <c r="M28" s="5">
        <f t="shared" si="0"/>
        <v>2.2999999999999998</v>
      </c>
      <c r="N28">
        <f t="shared" si="1"/>
        <v>2.39</v>
      </c>
    </row>
    <row r="29" spans="1:14" x14ac:dyDescent="0.2">
      <c r="A29" t="str">
        <f>'x1'!A29</f>
        <v>Włochy</v>
      </c>
      <c r="B29">
        <v>3.5</v>
      </c>
      <c r="C29">
        <v>3.9</v>
      </c>
      <c r="D29">
        <v>4</v>
      </c>
      <c r="E29">
        <v>3.7</v>
      </c>
      <c r="F29">
        <v>3.6</v>
      </c>
      <c r="G29">
        <v>2.8</v>
      </c>
      <c r="H29">
        <v>3.2</v>
      </c>
      <c r="I29">
        <v>3.1</v>
      </c>
      <c r="J29">
        <v>2.8</v>
      </c>
      <c r="K29">
        <v>2.9</v>
      </c>
      <c r="L29" t="s">
        <v>120</v>
      </c>
      <c r="M29" s="5">
        <f t="shared" si="0"/>
        <v>3.35</v>
      </c>
      <c r="N29">
        <f t="shared" si="1"/>
        <v>3.3500000000000005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BA3-3686-4BD3-AAB0-1D97AD038434}">
  <dimension ref="A1:I28"/>
  <sheetViews>
    <sheetView topLeftCell="A10" workbookViewId="0">
      <selection activeCell="E32" sqref="E32"/>
    </sheetView>
  </sheetViews>
  <sheetFormatPr defaultRowHeight="12.75" x14ac:dyDescent="0.2"/>
  <cols>
    <col min="1" max="1" width="17.85546875" customWidth="1"/>
    <col min="2" max="2" width="13.85546875" bestFit="1" customWidth="1"/>
    <col min="3" max="3" width="16.140625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.42578125" bestFit="1" customWidth="1"/>
  </cols>
  <sheetData>
    <row r="1" spans="1:9" x14ac:dyDescent="0.2">
      <c r="A1" t="s">
        <v>143</v>
      </c>
    </row>
    <row r="2" spans="1:9" ht="13.5" thickBot="1" x14ac:dyDescent="0.25"/>
    <row r="3" spans="1:9" x14ac:dyDescent="0.2">
      <c r="A3" s="44" t="s">
        <v>144</v>
      </c>
      <c r="B3" s="44"/>
    </row>
    <row r="4" spans="1:9" x14ac:dyDescent="0.2">
      <c r="A4" s="41" t="s">
        <v>145</v>
      </c>
      <c r="B4" s="41">
        <v>0.89883882421771677</v>
      </c>
    </row>
    <row r="5" spans="1:9" x14ac:dyDescent="0.2">
      <c r="A5" s="41" t="s">
        <v>146</v>
      </c>
      <c r="B5" s="41">
        <v>0.8079112319210876</v>
      </c>
    </row>
    <row r="6" spans="1:9" x14ac:dyDescent="0.2">
      <c r="A6" s="41" t="s">
        <v>147</v>
      </c>
      <c r="B6" s="41">
        <v>0.67585020386683525</v>
      </c>
    </row>
    <row r="7" spans="1:9" x14ac:dyDescent="0.2">
      <c r="A7" s="41" t="s">
        <v>148</v>
      </c>
      <c r="B7" s="41">
        <v>76.776365157359322</v>
      </c>
    </row>
    <row r="8" spans="1:9" ht="13.5" thickBot="1" x14ac:dyDescent="0.25">
      <c r="A8" s="42" t="s">
        <v>149</v>
      </c>
      <c r="B8" s="42">
        <v>28</v>
      </c>
    </row>
    <row r="10" spans="1:9" ht="13.5" thickBot="1" x14ac:dyDescent="0.25">
      <c r="A10" t="s">
        <v>150</v>
      </c>
    </row>
    <row r="11" spans="1:9" x14ac:dyDescent="0.2">
      <c r="A11" s="43"/>
      <c r="B11" s="43" t="s">
        <v>155</v>
      </c>
      <c r="C11" s="43" t="s">
        <v>156</v>
      </c>
      <c r="D11" s="43" t="s">
        <v>157</v>
      </c>
      <c r="E11" s="43" t="s">
        <v>158</v>
      </c>
      <c r="F11" s="43" t="s">
        <v>159</v>
      </c>
    </row>
    <row r="12" spans="1:9" x14ac:dyDescent="0.2">
      <c r="A12" s="41" t="s">
        <v>151</v>
      </c>
      <c r="B12" s="41">
        <v>11</v>
      </c>
      <c r="C12" s="41">
        <v>396676.75513114338</v>
      </c>
      <c r="D12" s="41">
        <v>36061.523193740308</v>
      </c>
      <c r="E12" s="41">
        <v>6.1177112114346679</v>
      </c>
      <c r="F12" s="41">
        <v>6.4972096877314678E-4</v>
      </c>
    </row>
    <row r="13" spans="1:9" x14ac:dyDescent="0.2">
      <c r="A13" s="41" t="s">
        <v>152</v>
      </c>
      <c r="B13" s="41">
        <v>16</v>
      </c>
      <c r="C13" s="41">
        <v>94313.763948418869</v>
      </c>
      <c r="D13" s="41">
        <v>5894.6102467761793</v>
      </c>
      <c r="E13" s="41"/>
      <c r="F13" s="41"/>
    </row>
    <row r="14" spans="1:9" ht="13.5" thickBot="1" x14ac:dyDescent="0.25">
      <c r="A14" s="42" t="s">
        <v>153</v>
      </c>
      <c r="B14" s="42">
        <v>27</v>
      </c>
      <c r="C14" s="42">
        <v>490990.51907956228</v>
      </c>
      <c r="D14" s="42"/>
      <c r="E14" s="42"/>
      <c r="F14" s="42"/>
    </row>
    <row r="15" spans="1:9" ht="13.5" thickBot="1" x14ac:dyDescent="0.25"/>
    <row r="16" spans="1:9" x14ac:dyDescent="0.2">
      <c r="A16" s="43"/>
      <c r="B16" s="43" t="s">
        <v>160</v>
      </c>
      <c r="C16" s="43" t="s">
        <v>148</v>
      </c>
      <c r="D16" s="43" t="s">
        <v>161</v>
      </c>
      <c r="E16" s="43" t="s">
        <v>162</v>
      </c>
      <c r="F16" s="43" t="s">
        <v>163</v>
      </c>
      <c r="G16" s="43" t="s">
        <v>164</v>
      </c>
      <c r="H16" s="43" t="s">
        <v>165</v>
      </c>
      <c r="I16" s="43" t="s">
        <v>166</v>
      </c>
    </row>
    <row r="17" spans="1:9" x14ac:dyDescent="0.2">
      <c r="A17" s="41" t="s">
        <v>154</v>
      </c>
      <c r="B17" s="41">
        <v>395.33120329276767</v>
      </c>
      <c r="C17" s="41">
        <v>174.1402223778359</v>
      </c>
      <c r="D17" s="41">
        <v>2.2701889195651122</v>
      </c>
      <c r="E17" s="41">
        <v>3.7368649088546084E-2</v>
      </c>
      <c r="F17" s="41">
        <v>26.170423066425542</v>
      </c>
      <c r="G17" s="41">
        <v>764.49198351910979</v>
      </c>
      <c r="H17" s="41">
        <v>26.170423066425542</v>
      </c>
      <c r="I17" s="41">
        <v>764.49198351910979</v>
      </c>
    </row>
    <row r="18" spans="1:9" x14ac:dyDescent="0.2">
      <c r="A18" s="41" t="s">
        <v>167</v>
      </c>
      <c r="B18" s="41">
        <v>1.3757134697115772</v>
      </c>
      <c r="C18" s="41">
        <v>2.211035560656248</v>
      </c>
      <c r="D18" s="41">
        <v>0.62220323100694841</v>
      </c>
      <c r="E18" s="41">
        <v>0.54257417222467619</v>
      </c>
      <c r="F18" s="41">
        <v>-3.3114725320902414</v>
      </c>
      <c r="G18" s="41">
        <v>6.0628994715133961</v>
      </c>
      <c r="H18" s="41">
        <v>-3.3114725320902414</v>
      </c>
      <c r="I18" s="41">
        <v>6.0628994715133961</v>
      </c>
    </row>
    <row r="19" spans="1:9" x14ac:dyDescent="0.2">
      <c r="A19" s="41" t="s">
        <v>168</v>
      </c>
      <c r="B19" s="41">
        <v>0.67316419517614146</v>
      </c>
      <c r="C19" s="41">
        <v>0.36267779654111421</v>
      </c>
      <c r="D19" s="41">
        <v>1.8560943118000597</v>
      </c>
      <c r="E19" s="41">
        <v>8.1953085039562848E-2</v>
      </c>
      <c r="F19" s="41">
        <v>-9.567838762125469E-2</v>
      </c>
      <c r="G19" s="41">
        <v>1.4420067779735377</v>
      </c>
      <c r="H19" s="41">
        <v>-9.567838762125469E-2</v>
      </c>
      <c r="I19" s="41">
        <v>1.4420067779735377</v>
      </c>
    </row>
    <row r="20" spans="1:9" x14ac:dyDescent="0.2">
      <c r="A20" s="41" t="s">
        <v>169</v>
      </c>
      <c r="B20" s="41">
        <v>-6.6431757455735934</v>
      </c>
      <c r="C20" s="41">
        <v>5.5004775483842563</v>
      </c>
      <c r="D20" s="41">
        <v>-1.2077452706856335</v>
      </c>
      <c r="E20" s="41">
        <v>0.24469539849129041</v>
      </c>
      <c r="F20" s="41">
        <v>-18.303667248640913</v>
      </c>
      <c r="G20" s="41">
        <v>5.0173157574937282</v>
      </c>
      <c r="H20" s="41">
        <v>-18.303667248640913</v>
      </c>
      <c r="I20" s="41">
        <v>5.0173157574937282</v>
      </c>
    </row>
    <row r="21" spans="1:9" x14ac:dyDescent="0.2">
      <c r="A21" s="41" t="s">
        <v>170</v>
      </c>
      <c r="B21" s="41">
        <v>6.7307454563934055E-3</v>
      </c>
      <c r="C21" s="41">
        <v>4.7663924377778473E-3</v>
      </c>
      <c r="D21" s="41">
        <v>1.4121257416922566</v>
      </c>
      <c r="E21" s="41">
        <v>0.17706667392819922</v>
      </c>
      <c r="F21" s="41">
        <v>-3.37355513061997E-3</v>
      </c>
      <c r="G21" s="41">
        <v>1.6835046043406781E-2</v>
      </c>
      <c r="H21" s="41">
        <v>-3.37355513061997E-3</v>
      </c>
      <c r="I21" s="41">
        <v>1.6835046043406781E-2</v>
      </c>
    </row>
    <row r="22" spans="1:9" x14ac:dyDescent="0.2">
      <c r="A22" s="41" t="s">
        <v>171</v>
      </c>
      <c r="B22" s="41">
        <v>84.101703201773518</v>
      </c>
      <c r="C22" s="41">
        <v>105.12527166311241</v>
      </c>
      <c r="D22" s="41">
        <v>0.80001413429197454</v>
      </c>
      <c r="E22" s="41">
        <v>0.43542043340673542</v>
      </c>
      <c r="F22" s="41">
        <v>-138.75391727893253</v>
      </c>
      <c r="G22" s="41">
        <v>306.95732368247957</v>
      </c>
      <c r="H22" s="41">
        <v>-138.75391727893253</v>
      </c>
      <c r="I22" s="41">
        <v>306.95732368247957</v>
      </c>
    </row>
    <row r="23" spans="1:9" x14ac:dyDescent="0.2">
      <c r="A23" s="41" t="s">
        <v>172</v>
      </c>
      <c r="B23" s="41">
        <v>-49.429620987005514</v>
      </c>
      <c r="C23" s="41">
        <v>33.492860446801963</v>
      </c>
      <c r="D23" s="41">
        <v>-1.4758256036541442</v>
      </c>
      <c r="E23" s="41">
        <v>0.15939904307330766</v>
      </c>
      <c r="F23" s="41">
        <v>-120.43131333425896</v>
      </c>
      <c r="G23" s="41">
        <v>21.572071360247939</v>
      </c>
      <c r="H23" s="41">
        <v>-120.43131333425896</v>
      </c>
      <c r="I23" s="41">
        <v>21.572071360247939</v>
      </c>
    </row>
    <row r="24" spans="1:9" x14ac:dyDescent="0.2">
      <c r="A24" s="41" t="s">
        <v>173</v>
      </c>
      <c r="B24" s="41">
        <v>-1.1367891036690445</v>
      </c>
      <c r="C24" s="41">
        <v>0.87927075389367582</v>
      </c>
      <c r="D24" s="41">
        <v>-1.2928771924176936</v>
      </c>
      <c r="E24" s="41">
        <v>0.21441154472119903</v>
      </c>
      <c r="F24" s="41">
        <v>-3.000759834298516</v>
      </c>
      <c r="G24" s="41">
        <v>0.72718162696042676</v>
      </c>
      <c r="H24" s="41">
        <v>-3.000759834298516</v>
      </c>
      <c r="I24" s="41">
        <v>0.72718162696042676</v>
      </c>
    </row>
    <row r="25" spans="1:9" x14ac:dyDescent="0.2">
      <c r="A25" s="41" t="s">
        <v>174</v>
      </c>
      <c r="B25" s="41">
        <v>6.4163646078572638</v>
      </c>
      <c r="C25" s="41">
        <v>1.1910754165437267</v>
      </c>
      <c r="D25" s="41">
        <v>5.3870347072365306</v>
      </c>
      <c r="E25" s="41">
        <v>6.0486367549745722E-5</v>
      </c>
      <c r="F25" s="41">
        <v>3.8913975205540536</v>
      </c>
      <c r="G25" s="41">
        <v>8.9413316951604749</v>
      </c>
      <c r="H25" s="41">
        <v>3.8913975205540536</v>
      </c>
      <c r="I25" s="41">
        <v>8.9413316951604749</v>
      </c>
    </row>
    <row r="26" spans="1:9" x14ac:dyDescent="0.2">
      <c r="A26" s="41" t="s">
        <v>175</v>
      </c>
      <c r="B26" s="41">
        <v>-193.45429859532231</v>
      </c>
      <c r="C26" s="41">
        <v>230.25249385712786</v>
      </c>
      <c r="D26" s="41">
        <v>-0.84018329336906594</v>
      </c>
      <c r="E26" s="41">
        <v>0.41318506298517754</v>
      </c>
      <c r="F26" s="41">
        <v>-681.56778048195713</v>
      </c>
      <c r="G26" s="41">
        <v>294.6591832913125</v>
      </c>
      <c r="H26" s="41">
        <v>-681.56778048195713</v>
      </c>
      <c r="I26" s="41">
        <v>294.6591832913125</v>
      </c>
    </row>
    <row r="27" spans="1:9" x14ac:dyDescent="0.2">
      <c r="A27" s="41" t="s">
        <v>176</v>
      </c>
      <c r="B27" s="41">
        <v>1.711547685066324</v>
      </c>
      <c r="C27" s="41">
        <v>2.0297785668832491</v>
      </c>
      <c r="D27" s="41">
        <v>0.84321891707351471</v>
      </c>
      <c r="E27" s="41">
        <v>0.4115351288837763</v>
      </c>
      <c r="F27" s="41">
        <v>-2.5913906551151999</v>
      </c>
      <c r="G27" s="41">
        <v>6.014486025247848</v>
      </c>
      <c r="H27" s="41">
        <v>-2.5913906551151999</v>
      </c>
      <c r="I27" s="41">
        <v>6.014486025247848</v>
      </c>
    </row>
    <row r="28" spans="1:9" ht="13.5" thickBot="1" x14ac:dyDescent="0.25">
      <c r="A28" s="42" t="s">
        <v>177</v>
      </c>
      <c r="B28" s="42">
        <v>-6.4323669861626964</v>
      </c>
      <c r="C28" s="42">
        <v>3.4987877165914125</v>
      </c>
      <c r="D28" s="42">
        <v>-1.8384559187915619</v>
      </c>
      <c r="E28" s="42">
        <v>8.4632072755407323E-2</v>
      </c>
      <c r="F28" s="42">
        <v>-13.849465607415066</v>
      </c>
      <c r="G28" s="42">
        <v>0.98473163508967332</v>
      </c>
      <c r="H28" s="42">
        <v>-13.849465607415066</v>
      </c>
      <c r="I28" s="42">
        <v>0.98473163508967332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9C5D-9334-4FFA-8F35-60C54C039053}">
  <dimension ref="A1:N29"/>
  <sheetViews>
    <sheetView topLeftCell="F1" workbookViewId="0">
      <selection activeCell="A2" sqref="A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18.7</v>
      </c>
      <c r="C2">
        <v>19.8</v>
      </c>
      <c r="D2">
        <v>21.6</v>
      </c>
      <c r="E2">
        <v>20.9</v>
      </c>
      <c r="F2">
        <v>21</v>
      </c>
      <c r="G2">
        <v>19.2</v>
      </c>
      <c r="H2">
        <v>19.5</v>
      </c>
      <c r="I2">
        <v>18.899999999999999</v>
      </c>
      <c r="J2">
        <v>17.5</v>
      </c>
      <c r="K2">
        <v>17.5</v>
      </c>
      <c r="L2">
        <v>17.3</v>
      </c>
      <c r="M2" s="5">
        <f>MEDIAN(B2:L2)</f>
        <v>19.2</v>
      </c>
      <c r="N2">
        <f>AVERAGE(B2:L2)</f>
        <v>19.263636363636365</v>
      </c>
    </row>
    <row r="3" spans="1:14" x14ac:dyDescent="0.2">
      <c r="A3" t="str">
        <f>'x1'!A3</f>
        <v>Belgia</v>
      </c>
      <c r="B3">
        <v>22.5</v>
      </c>
      <c r="C3">
        <v>22.9</v>
      </c>
      <c r="D3">
        <v>21</v>
      </c>
      <c r="E3">
        <v>19.399999999999999</v>
      </c>
      <c r="F3">
        <v>18.899999999999999</v>
      </c>
      <c r="G3">
        <v>19.7</v>
      </c>
      <c r="H3">
        <v>17.399999999999999</v>
      </c>
      <c r="I3">
        <v>17.5</v>
      </c>
      <c r="J3">
        <v>18.100000000000001</v>
      </c>
      <c r="K3">
        <v>18</v>
      </c>
      <c r="L3">
        <v>15.6</v>
      </c>
      <c r="M3" s="5">
        <f t="shared" ref="M3:M29" si="0">MEDIAN(B3:L3)</f>
        <v>18.899999999999999</v>
      </c>
      <c r="N3">
        <f t="shared" ref="N3:N29" si="1">AVERAGE(B3:L3)</f>
        <v>19.181818181818183</v>
      </c>
    </row>
    <row r="4" spans="1:14" x14ac:dyDescent="0.2">
      <c r="A4" t="str">
        <f>'x1'!A4</f>
        <v>Bułgaria</v>
      </c>
      <c r="B4">
        <v>17.7</v>
      </c>
      <c r="C4">
        <v>15.9</v>
      </c>
      <c r="D4">
        <v>16.899999999999999</v>
      </c>
      <c r="E4">
        <v>16.2</v>
      </c>
      <c r="F4">
        <v>12.9</v>
      </c>
      <c r="G4">
        <v>12.2</v>
      </c>
      <c r="H4">
        <v>12</v>
      </c>
      <c r="I4">
        <v>11.1</v>
      </c>
      <c r="J4">
        <v>11.7</v>
      </c>
      <c r="K4">
        <v>9.6999999999999993</v>
      </c>
      <c r="L4">
        <v>10</v>
      </c>
      <c r="M4" s="5">
        <f t="shared" si="0"/>
        <v>12.2</v>
      </c>
      <c r="N4">
        <f t="shared" si="1"/>
        <v>13.3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12.2</v>
      </c>
      <c r="G5">
        <v>11</v>
      </c>
      <c r="H5">
        <v>10.1</v>
      </c>
      <c r="I5">
        <v>10</v>
      </c>
      <c r="J5">
        <v>8.9</v>
      </c>
      <c r="K5">
        <v>8.3000000000000007</v>
      </c>
      <c r="L5">
        <v>8.5</v>
      </c>
      <c r="M5" s="5">
        <f t="shared" si="0"/>
        <v>10</v>
      </c>
      <c r="N5">
        <f t="shared" si="1"/>
        <v>9.8571428571428577</v>
      </c>
    </row>
    <row r="6" spans="1:14" x14ac:dyDescent="0.2">
      <c r="A6" t="str">
        <f>'x1'!A6</f>
        <v>Cypr</v>
      </c>
      <c r="B6">
        <v>36</v>
      </c>
      <c r="C6">
        <v>36.799999999999997</v>
      </c>
      <c r="D6">
        <v>29.7</v>
      </c>
      <c r="E6">
        <v>30.6</v>
      </c>
      <c r="F6">
        <v>29</v>
      </c>
      <c r="G6">
        <v>27.5</v>
      </c>
      <c r="H6">
        <v>25.7</v>
      </c>
      <c r="I6">
        <v>26.2</v>
      </c>
      <c r="J6">
        <v>19.2</v>
      </c>
      <c r="K6">
        <v>17.2</v>
      </c>
      <c r="L6">
        <v>15.6</v>
      </c>
      <c r="M6" s="5">
        <f t="shared" si="0"/>
        <v>27.5</v>
      </c>
      <c r="N6">
        <f t="shared" si="1"/>
        <v>26.681818181818183</v>
      </c>
    </row>
    <row r="7" spans="1:14" x14ac:dyDescent="0.2">
      <c r="A7" t="str">
        <f>'x1'!A7</f>
        <v>Czechy</v>
      </c>
      <c r="B7">
        <v>18.8</v>
      </c>
      <c r="C7">
        <v>18.399999999999999</v>
      </c>
      <c r="D7">
        <v>17.600000000000001</v>
      </c>
      <c r="E7">
        <v>18.7</v>
      </c>
      <c r="F7">
        <v>16.5</v>
      </c>
      <c r="G7">
        <v>15.3</v>
      </c>
      <c r="H7">
        <v>14.3</v>
      </c>
      <c r="I7">
        <v>14.9</v>
      </c>
      <c r="J7">
        <v>13.7</v>
      </c>
      <c r="K7">
        <v>13.9</v>
      </c>
      <c r="L7">
        <v>14.5</v>
      </c>
      <c r="M7" s="5">
        <f t="shared" si="0"/>
        <v>15.3</v>
      </c>
      <c r="N7">
        <f t="shared" si="1"/>
        <v>16.054545454545455</v>
      </c>
    </row>
    <row r="8" spans="1:14" x14ac:dyDescent="0.2">
      <c r="A8" t="str">
        <f>'x1'!A8</f>
        <v>Dania</v>
      </c>
      <c r="B8">
        <v>18.399999999999999</v>
      </c>
      <c r="C8">
        <v>19.899999999999999</v>
      </c>
      <c r="D8">
        <v>18.399999999999999</v>
      </c>
      <c r="E8">
        <v>19.399999999999999</v>
      </c>
      <c r="F8">
        <v>18.7</v>
      </c>
      <c r="G8">
        <v>18.600000000000001</v>
      </c>
      <c r="H8">
        <v>17.100000000000001</v>
      </c>
      <c r="I8">
        <v>15.6</v>
      </c>
      <c r="J8">
        <v>16.399999999999999</v>
      </c>
      <c r="K8">
        <v>16.5</v>
      </c>
      <c r="L8">
        <v>18.3</v>
      </c>
      <c r="M8" s="5">
        <f t="shared" si="0"/>
        <v>18.399999999999999</v>
      </c>
      <c r="N8">
        <f t="shared" si="1"/>
        <v>17.936363636363637</v>
      </c>
    </row>
    <row r="9" spans="1:14" x14ac:dyDescent="0.2">
      <c r="A9" t="str">
        <f>'x1'!A9</f>
        <v>Estonia</v>
      </c>
      <c r="B9">
        <v>22.4</v>
      </c>
      <c r="C9">
        <v>22.8</v>
      </c>
      <c r="D9">
        <v>18</v>
      </c>
      <c r="E9">
        <v>12.7</v>
      </c>
      <c r="F9">
        <v>11</v>
      </c>
      <c r="G9">
        <v>12.7</v>
      </c>
      <c r="H9">
        <v>12.8</v>
      </c>
      <c r="I9">
        <v>10.8</v>
      </c>
      <c r="J9">
        <v>10.5</v>
      </c>
      <c r="K9">
        <v>9.4</v>
      </c>
      <c r="L9">
        <v>10.4</v>
      </c>
      <c r="M9" s="5">
        <f t="shared" si="0"/>
        <v>12.7</v>
      </c>
      <c r="N9">
        <f t="shared" si="1"/>
        <v>13.954545454545455</v>
      </c>
    </row>
    <row r="10" spans="1:14" x14ac:dyDescent="0.2">
      <c r="A10" t="str">
        <f>'x1'!A10</f>
        <v>Finlandia</v>
      </c>
      <c r="B10">
        <v>16.5</v>
      </c>
      <c r="C10">
        <v>16</v>
      </c>
      <c r="D10">
        <v>15.5</v>
      </c>
      <c r="E10">
        <v>14.9</v>
      </c>
      <c r="F10">
        <v>13</v>
      </c>
      <c r="G10">
        <v>13.1</v>
      </c>
      <c r="H10">
        <v>14.2</v>
      </c>
      <c r="I10">
        <v>13.4</v>
      </c>
      <c r="J10">
        <v>13</v>
      </c>
      <c r="K10">
        <v>11.7</v>
      </c>
      <c r="L10">
        <v>12</v>
      </c>
      <c r="M10" s="5">
        <f t="shared" si="0"/>
        <v>13.4</v>
      </c>
      <c r="N10">
        <f t="shared" si="1"/>
        <v>13.936363636363637</v>
      </c>
    </row>
    <row r="11" spans="1:14" x14ac:dyDescent="0.2">
      <c r="A11" t="str">
        <f>'x1'!A11</f>
        <v>Francja</v>
      </c>
      <c r="B11">
        <v>19.5</v>
      </c>
      <c r="C11">
        <v>19</v>
      </c>
      <c r="D11">
        <v>17.8</v>
      </c>
      <c r="E11">
        <v>18.899999999999999</v>
      </c>
      <c r="F11">
        <v>18.5</v>
      </c>
      <c r="G11">
        <v>18.5</v>
      </c>
      <c r="H11">
        <v>17</v>
      </c>
      <c r="I11">
        <v>16.2</v>
      </c>
      <c r="J11">
        <v>16.899999999999999</v>
      </c>
      <c r="K11">
        <v>16.399999999999999</v>
      </c>
      <c r="L11">
        <v>17.7</v>
      </c>
      <c r="M11" s="5">
        <f t="shared" si="0"/>
        <v>17.8</v>
      </c>
      <c r="N11">
        <f t="shared" si="1"/>
        <v>17.854545454545452</v>
      </c>
    </row>
    <row r="12" spans="1:14" x14ac:dyDescent="0.2">
      <c r="A12" t="str">
        <f>'x1'!A12</f>
        <v>Grecja</v>
      </c>
      <c r="B12">
        <v>19.899999999999999</v>
      </c>
      <c r="C12">
        <v>21.7</v>
      </c>
      <c r="D12">
        <v>22.3</v>
      </c>
      <c r="E12">
        <v>23.5</v>
      </c>
      <c r="F12">
        <v>23.2</v>
      </c>
      <c r="G12">
        <v>25.1</v>
      </c>
      <c r="H12">
        <v>25.1</v>
      </c>
      <c r="I12">
        <v>24.2</v>
      </c>
      <c r="J12">
        <v>19.7</v>
      </c>
      <c r="K12">
        <v>19.2</v>
      </c>
      <c r="L12">
        <v>19.899999999999999</v>
      </c>
      <c r="M12" s="5">
        <f t="shared" si="0"/>
        <v>22.3</v>
      </c>
      <c r="N12">
        <f t="shared" si="1"/>
        <v>22.16363636363636</v>
      </c>
    </row>
    <row r="13" spans="1:14" x14ac:dyDescent="0.2">
      <c r="A13" t="str">
        <f>'x1'!A13</f>
        <v>Hiszpania</v>
      </c>
      <c r="B13">
        <v>26.5</v>
      </c>
      <c r="C13">
        <v>25.6</v>
      </c>
      <c r="D13">
        <v>22</v>
      </c>
      <c r="E13">
        <v>22.4</v>
      </c>
      <c r="F13">
        <v>18.399999999999999</v>
      </c>
      <c r="G13">
        <v>15.6</v>
      </c>
      <c r="H13">
        <v>15</v>
      </c>
      <c r="I13">
        <v>18.3</v>
      </c>
      <c r="J13">
        <v>15.9</v>
      </c>
      <c r="K13">
        <v>15.7</v>
      </c>
      <c r="L13">
        <v>16.2</v>
      </c>
      <c r="M13" s="5">
        <f t="shared" si="0"/>
        <v>18.3</v>
      </c>
      <c r="N13">
        <f t="shared" si="1"/>
        <v>19.236363636363635</v>
      </c>
    </row>
    <row r="14" spans="1:14" x14ac:dyDescent="0.2">
      <c r="A14" t="str">
        <f>'x1'!A14</f>
        <v>Holandia</v>
      </c>
      <c r="B14">
        <v>31.3</v>
      </c>
      <c r="C14">
        <v>32.1</v>
      </c>
      <c r="D14">
        <v>29.3</v>
      </c>
      <c r="E14">
        <v>25.3</v>
      </c>
      <c r="F14">
        <v>23.6</v>
      </c>
      <c r="G14">
        <v>23.6</v>
      </c>
      <c r="H14">
        <v>24.2</v>
      </c>
      <c r="I14">
        <v>24.1</v>
      </c>
      <c r="J14">
        <v>25</v>
      </c>
      <c r="K14">
        <v>24.7</v>
      </c>
      <c r="L14">
        <v>24.9</v>
      </c>
      <c r="M14" s="5">
        <f t="shared" si="0"/>
        <v>24.9</v>
      </c>
      <c r="N14">
        <f t="shared" si="1"/>
        <v>26.190909090909088</v>
      </c>
    </row>
    <row r="15" spans="1:14" x14ac:dyDescent="0.2">
      <c r="A15" t="str">
        <f>'x1'!A15</f>
        <v>Irlandia</v>
      </c>
      <c r="B15">
        <v>14.5</v>
      </c>
      <c r="C15">
        <v>13</v>
      </c>
      <c r="D15">
        <v>12</v>
      </c>
      <c r="E15">
        <v>10.4</v>
      </c>
      <c r="F15">
        <v>9.5</v>
      </c>
      <c r="G15">
        <v>9.3000000000000007</v>
      </c>
      <c r="H15">
        <v>9</v>
      </c>
      <c r="I15">
        <v>9.4</v>
      </c>
      <c r="J15">
        <v>9.1</v>
      </c>
      <c r="K15">
        <v>8</v>
      </c>
      <c r="L15">
        <v>7.9</v>
      </c>
      <c r="M15" s="5">
        <f t="shared" si="0"/>
        <v>9.4</v>
      </c>
      <c r="N15">
        <f t="shared" si="1"/>
        <v>10.190909090909091</v>
      </c>
    </row>
    <row r="16" spans="1:14" x14ac:dyDescent="0.2">
      <c r="A16" t="str">
        <f>'x1'!A16</f>
        <v>Litwa</v>
      </c>
      <c r="B16">
        <v>20</v>
      </c>
      <c r="C16">
        <v>18.5</v>
      </c>
      <c r="D16">
        <v>16.399999999999999</v>
      </c>
      <c r="E16">
        <v>15.7</v>
      </c>
      <c r="F16">
        <v>13.8</v>
      </c>
      <c r="G16">
        <v>13.9</v>
      </c>
      <c r="H16">
        <v>13.3</v>
      </c>
      <c r="I16">
        <v>14.1</v>
      </c>
      <c r="J16">
        <v>14.4</v>
      </c>
      <c r="K16">
        <v>15.4</v>
      </c>
      <c r="L16">
        <v>13.4</v>
      </c>
      <c r="M16" s="5">
        <f t="shared" si="0"/>
        <v>14.4</v>
      </c>
      <c r="N16">
        <f t="shared" si="1"/>
        <v>15.354545454545455</v>
      </c>
    </row>
    <row r="17" spans="1:14" x14ac:dyDescent="0.2">
      <c r="A17" t="str">
        <f>'x1'!A17</f>
        <v>Luksemburg</v>
      </c>
      <c r="B17">
        <v>22.5</v>
      </c>
      <c r="C17">
        <v>22</v>
      </c>
      <c r="D17">
        <v>20</v>
      </c>
      <c r="E17">
        <v>21.2</v>
      </c>
      <c r="F17">
        <v>16.7</v>
      </c>
      <c r="G17">
        <v>14.6</v>
      </c>
      <c r="H17">
        <v>17</v>
      </c>
      <c r="I17">
        <v>18.5</v>
      </c>
      <c r="J17">
        <v>19.100000000000001</v>
      </c>
      <c r="K17">
        <v>20.100000000000001</v>
      </c>
      <c r="L17">
        <v>19.7</v>
      </c>
      <c r="M17" s="5">
        <f t="shared" si="0"/>
        <v>19.7</v>
      </c>
      <c r="N17">
        <f t="shared" si="1"/>
        <v>19.218181818181815</v>
      </c>
    </row>
    <row r="18" spans="1:14" x14ac:dyDescent="0.2">
      <c r="A18" t="str">
        <f>'x1'!A18</f>
        <v>Łotwa</v>
      </c>
      <c r="B18">
        <v>21.4</v>
      </c>
      <c r="C18">
        <v>20.399999999999999</v>
      </c>
      <c r="D18">
        <v>20.6</v>
      </c>
      <c r="E18">
        <v>19.3</v>
      </c>
      <c r="F18">
        <v>17.5</v>
      </c>
      <c r="G18">
        <v>15.9</v>
      </c>
      <c r="H18">
        <v>15.4</v>
      </c>
      <c r="I18">
        <v>14.8</v>
      </c>
      <c r="J18">
        <v>15.3</v>
      </c>
      <c r="K18">
        <v>14.6</v>
      </c>
      <c r="L18">
        <v>13.3</v>
      </c>
      <c r="M18" s="5">
        <f t="shared" si="0"/>
        <v>15.9</v>
      </c>
      <c r="N18">
        <f t="shared" si="1"/>
        <v>17.13636363636364</v>
      </c>
    </row>
    <row r="19" spans="1:14" x14ac:dyDescent="0.2">
      <c r="A19" t="str">
        <f>'x1'!A19</f>
        <v>Malta</v>
      </c>
      <c r="B19">
        <v>25.9</v>
      </c>
      <c r="C19">
        <v>24.1</v>
      </c>
      <c r="D19">
        <v>24.5</v>
      </c>
      <c r="E19">
        <v>28.2</v>
      </c>
      <c r="F19">
        <v>27.5</v>
      </c>
      <c r="G19">
        <v>30.1</v>
      </c>
      <c r="H19">
        <v>29.7</v>
      </c>
      <c r="I19">
        <v>31.2</v>
      </c>
      <c r="J19">
        <v>30.3</v>
      </c>
      <c r="K19">
        <v>24.8</v>
      </c>
      <c r="L19">
        <v>26.2</v>
      </c>
      <c r="M19" s="5">
        <f t="shared" si="0"/>
        <v>27.5</v>
      </c>
      <c r="N19">
        <f t="shared" si="1"/>
        <v>27.499999999999996</v>
      </c>
    </row>
    <row r="20" spans="1:14" x14ac:dyDescent="0.2">
      <c r="A20" t="str">
        <f>'x1'!A20</f>
        <v>Niemcy</v>
      </c>
      <c r="B20">
        <v>28.9</v>
      </c>
      <c r="C20">
        <v>27.1</v>
      </c>
      <c r="D20">
        <v>26.3</v>
      </c>
      <c r="E20">
        <v>25.8</v>
      </c>
      <c r="F20">
        <v>25.7</v>
      </c>
      <c r="G20">
        <v>25.8</v>
      </c>
      <c r="H20">
        <v>26.1</v>
      </c>
      <c r="I20">
        <v>26.1</v>
      </c>
      <c r="J20">
        <v>25.9</v>
      </c>
      <c r="K20">
        <v>25.8</v>
      </c>
      <c r="L20">
        <v>25.1</v>
      </c>
      <c r="M20" s="5">
        <f t="shared" si="0"/>
        <v>25.9</v>
      </c>
      <c r="N20">
        <f t="shared" si="1"/>
        <v>26.236363636363638</v>
      </c>
    </row>
    <row r="21" spans="1:14" x14ac:dyDescent="0.2">
      <c r="A21" t="str">
        <f>'x1'!A21</f>
        <v>Polska</v>
      </c>
      <c r="B21">
        <v>19.7</v>
      </c>
      <c r="C21">
        <v>19.3</v>
      </c>
      <c r="D21">
        <v>18.7</v>
      </c>
      <c r="E21">
        <v>17.7</v>
      </c>
      <c r="F21">
        <v>16.2</v>
      </c>
      <c r="G21">
        <v>14.5</v>
      </c>
      <c r="H21">
        <v>14.2</v>
      </c>
      <c r="I21">
        <v>14</v>
      </c>
      <c r="J21">
        <v>13.4</v>
      </c>
      <c r="K21">
        <v>12.4</v>
      </c>
      <c r="L21">
        <v>13</v>
      </c>
      <c r="M21" s="5">
        <f t="shared" si="0"/>
        <v>14.5</v>
      </c>
      <c r="N21">
        <f t="shared" si="1"/>
        <v>15.736363636363638</v>
      </c>
    </row>
    <row r="22" spans="1:14" x14ac:dyDescent="0.2">
      <c r="A22" t="str">
        <f>'x1'!A22</f>
        <v>Portugalia</v>
      </c>
      <c r="B22">
        <v>25.3</v>
      </c>
      <c r="C22">
        <v>27.5</v>
      </c>
      <c r="D22">
        <v>24.2</v>
      </c>
      <c r="E22">
        <v>23.9</v>
      </c>
      <c r="F22">
        <v>22.9</v>
      </c>
      <c r="G22">
        <v>23.1</v>
      </c>
      <c r="H22">
        <v>23.8</v>
      </c>
      <c r="I22">
        <v>22.7</v>
      </c>
      <c r="J22">
        <v>23.6</v>
      </c>
      <c r="K22">
        <v>23</v>
      </c>
      <c r="L22">
        <v>23.1</v>
      </c>
      <c r="M22" s="5">
        <f t="shared" si="0"/>
        <v>23.6</v>
      </c>
      <c r="N22">
        <f t="shared" si="1"/>
        <v>23.918181818181822</v>
      </c>
    </row>
    <row r="23" spans="1:14" x14ac:dyDescent="0.2">
      <c r="A23" t="str">
        <f>'x1'!A23</f>
        <v>Rumunia</v>
      </c>
      <c r="B23" t="s">
        <v>120</v>
      </c>
      <c r="C23">
        <v>34.4</v>
      </c>
      <c r="D23">
        <v>31.3</v>
      </c>
      <c r="E23">
        <v>35.1</v>
      </c>
      <c r="F23">
        <v>31.6</v>
      </c>
      <c r="G23">
        <v>28.3</v>
      </c>
      <c r="H23">
        <v>26.4</v>
      </c>
      <c r="I23">
        <v>26.4</v>
      </c>
      <c r="J23">
        <v>23.6</v>
      </c>
      <c r="K23">
        <v>22.2</v>
      </c>
      <c r="L23">
        <v>20.3</v>
      </c>
      <c r="M23" s="5">
        <f t="shared" si="0"/>
        <v>27.35</v>
      </c>
      <c r="N23">
        <f t="shared" si="1"/>
        <v>27.96</v>
      </c>
    </row>
    <row r="24" spans="1:14" x14ac:dyDescent="0.2">
      <c r="A24" t="str">
        <f>'x1'!A24</f>
        <v>Słowacja</v>
      </c>
      <c r="B24">
        <v>19.399999999999999</v>
      </c>
      <c r="C24">
        <v>18.899999999999999</v>
      </c>
      <c r="D24">
        <v>19.3</v>
      </c>
      <c r="E24">
        <v>21.9</v>
      </c>
      <c r="F24">
        <v>18.3</v>
      </c>
      <c r="G24">
        <v>16.3</v>
      </c>
      <c r="H24">
        <v>16</v>
      </c>
      <c r="I24">
        <v>15.1</v>
      </c>
      <c r="J24">
        <v>14</v>
      </c>
      <c r="K24">
        <v>12.8</v>
      </c>
      <c r="L24">
        <v>12.1</v>
      </c>
      <c r="M24" s="5">
        <f t="shared" si="0"/>
        <v>16.3</v>
      </c>
      <c r="N24">
        <f t="shared" si="1"/>
        <v>16.736363636363635</v>
      </c>
    </row>
    <row r="25" spans="1:14" x14ac:dyDescent="0.2">
      <c r="A25" t="str">
        <f>'x1'!A25</f>
        <v>Słowenia</v>
      </c>
      <c r="B25">
        <v>17.5</v>
      </c>
      <c r="C25">
        <v>18.7</v>
      </c>
      <c r="D25">
        <v>18.7</v>
      </c>
      <c r="E25">
        <v>16.7</v>
      </c>
      <c r="F25">
        <v>16.5</v>
      </c>
      <c r="G25">
        <v>17.2</v>
      </c>
      <c r="H25">
        <v>13.8</v>
      </c>
      <c r="I25">
        <v>12.3</v>
      </c>
      <c r="J25">
        <v>13.2</v>
      </c>
      <c r="K25">
        <v>12.9</v>
      </c>
      <c r="L25">
        <v>13.4</v>
      </c>
      <c r="M25" s="5">
        <f t="shared" si="0"/>
        <v>16.5</v>
      </c>
      <c r="N25">
        <f t="shared" si="1"/>
        <v>15.536363636363637</v>
      </c>
    </row>
    <row r="26" spans="1:14" x14ac:dyDescent="0.2">
      <c r="A26" t="str">
        <f>'x1'!A26</f>
        <v>Szwecja</v>
      </c>
      <c r="B26">
        <v>12.6</v>
      </c>
      <c r="C26">
        <v>12.7</v>
      </c>
      <c r="D26">
        <v>14.4</v>
      </c>
      <c r="E26">
        <v>14.3</v>
      </c>
      <c r="F26">
        <v>13.1</v>
      </c>
      <c r="G26">
        <v>14.1</v>
      </c>
      <c r="H26">
        <v>13.8</v>
      </c>
      <c r="I26">
        <v>12.9</v>
      </c>
      <c r="J26">
        <v>13.2</v>
      </c>
      <c r="K26">
        <v>12.6</v>
      </c>
      <c r="L26">
        <v>17.100000000000001</v>
      </c>
      <c r="M26" s="5">
        <f t="shared" si="0"/>
        <v>13.2</v>
      </c>
      <c r="N26">
        <f t="shared" si="1"/>
        <v>13.709090909090907</v>
      </c>
    </row>
    <row r="27" spans="1:14" x14ac:dyDescent="0.2">
      <c r="A27" t="str">
        <f>'x1'!A27</f>
        <v>Węgry</v>
      </c>
      <c r="B27">
        <v>17.100000000000001</v>
      </c>
      <c r="C27">
        <v>14.8</v>
      </c>
      <c r="D27">
        <v>12.2</v>
      </c>
      <c r="E27">
        <v>13.2</v>
      </c>
      <c r="F27">
        <v>11.4</v>
      </c>
      <c r="G27">
        <v>9.9</v>
      </c>
      <c r="H27">
        <v>10.1</v>
      </c>
      <c r="I27">
        <v>12.8</v>
      </c>
      <c r="J27">
        <v>13.8</v>
      </c>
      <c r="K27">
        <v>13.7</v>
      </c>
      <c r="L27">
        <v>12.2</v>
      </c>
      <c r="M27" s="5">
        <f t="shared" si="0"/>
        <v>12.8</v>
      </c>
      <c r="N27">
        <f t="shared" si="1"/>
        <v>12.836363636363636</v>
      </c>
    </row>
    <row r="28" spans="1:14" x14ac:dyDescent="0.2">
      <c r="A28" t="str">
        <f>'x1'!A28</f>
        <v>Wielka Brytania</v>
      </c>
      <c r="B28">
        <v>22.3</v>
      </c>
      <c r="C28">
        <v>19.899999999999999</v>
      </c>
      <c r="D28">
        <v>19.8</v>
      </c>
      <c r="E28">
        <v>20.5</v>
      </c>
      <c r="F28">
        <v>20.100000000000001</v>
      </c>
      <c r="G28">
        <v>19.8</v>
      </c>
      <c r="H28">
        <v>18.2</v>
      </c>
      <c r="I28">
        <v>17</v>
      </c>
      <c r="J28">
        <v>17.399999999999999</v>
      </c>
      <c r="K28">
        <v>16.5</v>
      </c>
      <c r="L28">
        <v>17</v>
      </c>
      <c r="M28" s="5">
        <f t="shared" si="0"/>
        <v>19.8</v>
      </c>
      <c r="N28">
        <f>AVERAGE(B28:L28)</f>
        <v>18.954545454545453</v>
      </c>
    </row>
    <row r="29" spans="1:14" x14ac:dyDescent="0.2">
      <c r="A29" t="str">
        <f>'x1'!A29</f>
        <v>Włochy</v>
      </c>
      <c r="B29">
        <v>25</v>
      </c>
      <c r="C29">
        <v>25.2</v>
      </c>
      <c r="D29">
        <v>24.3</v>
      </c>
      <c r="E29">
        <v>26.1</v>
      </c>
      <c r="F29">
        <v>22.3</v>
      </c>
      <c r="G29">
        <v>20.8</v>
      </c>
      <c r="H29">
        <v>17.899999999999999</v>
      </c>
      <c r="I29">
        <v>18.100000000000001</v>
      </c>
      <c r="J29">
        <v>17.600000000000001</v>
      </c>
      <c r="K29">
        <v>18.3</v>
      </c>
      <c r="L29">
        <v>16.2</v>
      </c>
      <c r="M29" s="5">
        <f t="shared" si="0"/>
        <v>20.8</v>
      </c>
      <c r="N29">
        <f t="shared" si="1"/>
        <v>21.072727272727271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5F7D-C9A9-49DA-93EA-CCCB9E3B414D}">
  <dimension ref="A1:N29"/>
  <sheetViews>
    <sheetView topLeftCell="D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24.8</v>
      </c>
      <c r="C2">
        <v>25</v>
      </c>
      <c r="D2">
        <v>22.2</v>
      </c>
      <c r="E2">
        <v>21</v>
      </c>
      <c r="F2">
        <v>20.3</v>
      </c>
      <c r="G2">
        <v>21.4</v>
      </c>
      <c r="H2">
        <v>20.9</v>
      </c>
      <c r="I2">
        <v>20.6</v>
      </c>
      <c r="J2">
        <v>20.6</v>
      </c>
      <c r="K2">
        <v>20.100000000000001</v>
      </c>
      <c r="L2">
        <v>20.399999999999999</v>
      </c>
      <c r="M2" s="5">
        <f>MEDIAN(B2:L2)</f>
        <v>20.9</v>
      </c>
      <c r="N2">
        <f>AVERAGE(B2:M2)</f>
        <v>21.516666666666666</v>
      </c>
    </row>
    <row r="3" spans="1:14" x14ac:dyDescent="0.2">
      <c r="A3" t="str">
        <f>'x1'!A3</f>
        <v>Belgia</v>
      </c>
      <c r="B3">
        <v>16.7</v>
      </c>
      <c r="C3">
        <v>16.899999999999999</v>
      </c>
      <c r="D3">
        <v>16.8</v>
      </c>
      <c r="E3">
        <v>15.1</v>
      </c>
      <c r="F3">
        <v>15.1</v>
      </c>
      <c r="G3">
        <v>15.8</v>
      </c>
      <c r="H3">
        <v>14.1</v>
      </c>
      <c r="I3">
        <v>13.6</v>
      </c>
      <c r="J3">
        <v>13.1</v>
      </c>
      <c r="K3">
        <v>12.9</v>
      </c>
      <c r="L3">
        <v>12.5</v>
      </c>
      <c r="M3" s="5">
        <f t="shared" ref="M3:M29" si="0">MEDIAN(B3:L3)</f>
        <v>15.1</v>
      </c>
      <c r="N3">
        <f t="shared" ref="N3:N29" si="1">AVERAGE(B3:M3)</f>
        <v>14.80833333333333</v>
      </c>
    </row>
    <row r="4" spans="1:14" x14ac:dyDescent="0.2">
      <c r="A4" t="str">
        <f>'x1'!A4</f>
        <v>Bułgaria</v>
      </c>
      <c r="B4">
        <v>18.100000000000001</v>
      </c>
      <c r="C4">
        <v>18.8</v>
      </c>
      <c r="D4">
        <v>20.399999999999999</v>
      </c>
      <c r="E4">
        <v>16.399999999999999</v>
      </c>
      <c r="F4">
        <v>16.3</v>
      </c>
      <c r="G4">
        <v>18.2</v>
      </c>
      <c r="H4">
        <v>17.600000000000001</v>
      </c>
      <c r="I4">
        <v>17.100000000000001</v>
      </c>
      <c r="J4">
        <v>18.8</v>
      </c>
      <c r="K4">
        <v>21.3</v>
      </c>
      <c r="L4">
        <v>19.399999999999999</v>
      </c>
      <c r="M4" s="5">
        <f t="shared" si="0"/>
        <v>18.2</v>
      </c>
      <c r="N4">
        <f t="shared" si="1"/>
        <v>18.383333333333336</v>
      </c>
    </row>
    <row r="5" spans="1:14" x14ac:dyDescent="0.2">
      <c r="A5" t="str">
        <f>'x1'!A5</f>
        <v>Chorwacja</v>
      </c>
      <c r="B5">
        <v>13.5</v>
      </c>
      <c r="C5">
        <v>13.6</v>
      </c>
      <c r="D5">
        <v>15.6</v>
      </c>
      <c r="E5">
        <v>12.3</v>
      </c>
      <c r="F5">
        <v>10.4</v>
      </c>
      <c r="G5">
        <v>10.3</v>
      </c>
      <c r="H5">
        <v>9.4</v>
      </c>
      <c r="I5">
        <v>10</v>
      </c>
      <c r="J5">
        <v>9.1</v>
      </c>
      <c r="K5">
        <v>9.6999999999999993</v>
      </c>
      <c r="L5">
        <v>10.1</v>
      </c>
      <c r="M5" s="5">
        <f t="shared" si="0"/>
        <v>10.3</v>
      </c>
      <c r="N5">
        <f t="shared" si="1"/>
        <v>11.191666666666668</v>
      </c>
    </row>
    <row r="6" spans="1:14" x14ac:dyDescent="0.2">
      <c r="A6" t="str">
        <f>'x1'!A6</f>
        <v>Cypr</v>
      </c>
      <c r="B6">
        <v>24.2</v>
      </c>
      <c r="C6">
        <v>27.3</v>
      </c>
      <c r="D6">
        <v>40.1</v>
      </c>
      <c r="E6">
        <v>30.7</v>
      </c>
      <c r="F6">
        <v>27.8</v>
      </c>
      <c r="G6">
        <v>26.6</v>
      </c>
      <c r="H6">
        <v>19.2</v>
      </c>
      <c r="I6">
        <v>13.9</v>
      </c>
      <c r="J6">
        <v>14</v>
      </c>
      <c r="K6">
        <v>14.2</v>
      </c>
      <c r="L6">
        <v>16.399999999999999</v>
      </c>
      <c r="M6" s="5">
        <f t="shared" si="0"/>
        <v>24.2</v>
      </c>
      <c r="N6">
        <f t="shared" si="1"/>
        <v>23.216666666666665</v>
      </c>
    </row>
    <row r="7" spans="1:14" x14ac:dyDescent="0.2">
      <c r="A7" t="str">
        <f>'x1'!A7</f>
        <v>Czechy</v>
      </c>
      <c r="B7">
        <v>18.899999999999999</v>
      </c>
      <c r="C7">
        <v>19.100000000000001</v>
      </c>
      <c r="D7">
        <v>18.600000000000001</v>
      </c>
      <c r="E7">
        <v>16.899999999999999</v>
      </c>
      <c r="F7">
        <v>16</v>
      </c>
      <c r="G7">
        <v>16.899999999999999</v>
      </c>
      <c r="H7">
        <v>15</v>
      </c>
      <c r="I7">
        <v>14.8</v>
      </c>
      <c r="J7">
        <v>15.2</v>
      </c>
      <c r="K7">
        <v>15.9</v>
      </c>
      <c r="L7">
        <v>15.6</v>
      </c>
      <c r="M7" s="5">
        <f t="shared" si="0"/>
        <v>16</v>
      </c>
      <c r="N7">
        <f t="shared" si="1"/>
        <v>16.574999999999999</v>
      </c>
    </row>
    <row r="8" spans="1:14" x14ac:dyDescent="0.2">
      <c r="A8" t="str">
        <f>'x1'!A8</f>
        <v>Dania</v>
      </c>
      <c r="B8">
        <v>29.4</v>
      </c>
      <c r="C8">
        <v>28.4</v>
      </c>
      <c r="D8">
        <v>27</v>
      </c>
      <c r="E8">
        <v>22.5</v>
      </c>
      <c r="F8">
        <v>21</v>
      </c>
      <c r="G8">
        <v>23.3</v>
      </c>
      <c r="H8">
        <v>23.3</v>
      </c>
      <c r="I8">
        <v>21.9</v>
      </c>
      <c r="J8">
        <v>21.9</v>
      </c>
      <c r="K8">
        <v>22.4</v>
      </c>
      <c r="L8">
        <v>22.9</v>
      </c>
      <c r="M8" s="5">
        <f t="shared" si="0"/>
        <v>22.9</v>
      </c>
      <c r="N8">
        <f t="shared" si="1"/>
        <v>23.908333333333335</v>
      </c>
    </row>
    <row r="9" spans="1:14" x14ac:dyDescent="0.2">
      <c r="A9" t="str">
        <f>'x1'!A9</f>
        <v>Estonia</v>
      </c>
      <c r="B9">
        <v>23.8</v>
      </c>
      <c r="C9">
        <v>29</v>
      </c>
      <c r="D9">
        <v>26.4</v>
      </c>
      <c r="E9">
        <v>24.7</v>
      </c>
      <c r="F9">
        <v>25</v>
      </c>
      <c r="G9">
        <v>26.8</v>
      </c>
      <c r="H9">
        <v>26.9</v>
      </c>
      <c r="I9">
        <v>28.8</v>
      </c>
      <c r="J9">
        <v>28.3</v>
      </c>
      <c r="K9">
        <v>27.5</v>
      </c>
      <c r="L9">
        <v>26.5</v>
      </c>
      <c r="M9" s="5">
        <f t="shared" si="0"/>
        <v>26.8</v>
      </c>
      <c r="N9">
        <f t="shared" si="1"/>
        <v>26.708333333333339</v>
      </c>
    </row>
    <row r="10" spans="1:14" x14ac:dyDescent="0.2">
      <c r="A10" t="str">
        <f>'x1'!A10</f>
        <v>Finlandia</v>
      </c>
      <c r="B10">
        <v>38.200000000000003</v>
      </c>
      <c r="C10">
        <v>38.799999999999997</v>
      </c>
      <c r="D10">
        <v>39</v>
      </c>
      <c r="E10">
        <v>32</v>
      </c>
      <c r="F10">
        <v>34.4</v>
      </c>
      <c r="G10">
        <v>34.6</v>
      </c>
      <c r="H10">
        <v>33.1</v>
      </c>
      <c r="I10">
        <v>37.299999999999997</v>
      </c>
      <c r="J10">
        <v>31</v>
      </c>
      <c r="K10">
        <v>30.5</v>
      </c>
      <c r="L10">
        <v>31.5</v>
      </c>
      <c r="M10" s="5">
        <f t="shared" si="0"/>
        <v>34.4</v>
      </c>
      <c r="N10">
        <f t="shared" si="1"/>
        <v>34.566666666666663</v>
      </c>
    </row>
    <row r="11" spans="1:14" x14ac:dyDescent="0.2">
      <c r="A11" t="str">
        <f>'x1'!A11</f>
        <v>Francja</v>
      </c>
      <c r="B11">
        <v>13.8</v>
      </c>
      <c r="C11">
        <v>14.3</v>
      </c>
      <c r="D11">
        <v>13.9</v>
      </c>
      <c r="E11">
        <v>12.4</v>
      </c>
      <c r="F11">
        <v>12.1</v>
      </c>
      <c r="G11">
        <v>12.4</v>
      </c>
      <c r="H11">
        <v>12</v>
      </c>
      <c r="I11">
        <v>12</v>
      </c>
      <c r="J11">
        <v>11.8</v>
      </c>
      <c r="K11">
        <v>11.1</v>
      </c>
      <c r="L11">
        <v>10.8</v>
      </c>
      <c r="M11" s="5">
        <f t="shared" si="0"/>
        <v>12.1</v>
      </c>
      <c r="N11">
        <f t="shared" si="1"/>
        <v>12.391666666666666</v>
      </c>
    </row>
    <row r="12" spans="1:14" x14ac:dyDescent="0.2">
      <c r="A12" t="str">
        <f>'x1'!A12</f>
        <v>Grecja</v>
      </c>
      <c r="B12">
        <v>16.100000000000001</v>
      </c>
      <c r="C12">
        <v>22.2</v>
      </c>
      <c r="D12">
        <v>21</v>
      </c>
      <c r="E12">
        <v>17.8</v>
      </c>
      <c r="F12">
        <v>15.9</v>
      </c>
      <c r="G12">
        <v>14.3</v>
      </c>
      <c r="H12">
        <v>13.2</v>
      </c>
      <c r="I12">
        <v>12.3</v>
      </c>
      <c r="J12">
        <v>12.7</v>
      </c>
      <c r="K12">
        <v>12</v>
      </c>
      <c r="L12">
        <v>12</v>
      </c>
      <c r="M12" s="5">
        <f t="shared" si="0"/>
        <v>14.3</v>
      </c>
      <c r="N12">
        <f t="shared" si="1"/>
        <v>15.316666666666668</v>
      </c>
    </row>
    <row r="13" spans="1:14" x14ac:dyDescent="0.2">
      <c r="A13" t="str">
        <f>'x1'!A13</f>
        <v>Hiszpania</v>
      </c>
      <c r="B13">
        <v>20.5</v>
      </c>
      <c r="C13">
        <v>20.6</v>
      </c>
      <c r="D13">
        <v>17.7</v>
      </c>
      <c r="E13">
        <v>14.3</v>
      </c>
      <c r="F13">
        <v>12.6</v>
      </c>
      <c r="G13">
        <v>11.1</v>
      </c>
      <c r="H13">
        <v>8.8000000000000007</v>
      </c>
      <c r="I13">
        <v>8.3000000000000007</v>
      </c>
      <c r="J13">
        <v>8.4</v>
      </c>
      <c r="K13">
        <v>8.8000000000000007</v>
      </c>
      <c r="L13">
        <v>8.5</v>
      </c>
      <c r="M13" s="5">
        <f t="shared" si="0"/>
        <v>11.1</v>
      </c>
      <c r="N13">
        <f t="shared" si="1"/>
        <v>12.558333333333332</v>
      </c>
    </row>
    <row r="14" spans="1:14" x14ac:dyDescent="0.2">
      <c r="A14" t="str">
        <f>'x1'!A14</f>
        <v>Holandia</v>
      </c>
      <c r="B14">
        <v>11.2</v>
      </c>
      <c r="C14">
        <v>11.8</v>
      </c>
      <c r="D14">
        <v>12.3</v>
      </c>
      <c r="E14">
        <v>11.6</v>
      </c>
      <c r="F14">
        <v>11.4</v>
      </c>
      <c r="G14">
        <v>11.1</v>
      </c>
      <c r="H14">
        <v>10.6</v>
      </c>
      <c r="I14">
        <v>10.1</v>
      </c>
      <c r="J14">
        <v>10.3</v>
      </c>
      <c r="K14">
        <v>11</v>
      </c>
      <c r="L14">
        <v>9.6999999999999993</v>
      </c>
      <c r="M14" s="5">
        <f t="shared" si="0"/>
        <v>11.1</v>
      </c>
      <c r="N14">
        <f t="shared" si="1"/>
        <v>11.016666666666666</v>
      </c>
    </row>
    <row r="15" spans="1:14" x14ac:dyDescent="0.2">
      <c r="A15" t="str">
        <f>'x1'!A15</f>
        <v>Irlandia</v>
      </c>
      <c r="B15">
        <v>41.1</v>
      </c>
      <c r="C15">
        <v>41.2</v>
      </c>
      <c r="D15">
        <v>35.799999999999997</v>
      </c>
      <c r="E15">
        <v>27.1</v>
      </c>
      <c r="F15">
        <v>23.1</v>
      </c>
      <c r="G15">
        <v>21.7</v>
      </c>
      <c r="H15">
        <v>19.899999999999999</v>
      </c>
      <c r="I15">
        <v>21.8</v>
      </c>
      <c r="J15">
        <v>20.8</v>
      </c>
      <c r="K15">
        <v>20.8</v>
      </c>
      <c r="L15">
        <v>22.2</v>
      </c>
      <c r="M15" s="5">
        <f t="shared" si="0"/>
        <v>22.2</v>
      </c>
      <c r="N15">
        <f t="shared" si="1"/>
        <v>26.474999999999998</v>
      </c>
    </row>
    <row r="16" spans="1:14" x14ac:dyDescent="0.2">
      <c r="A16" t="str">
        <f>'x1'!A16</f>
        <v>Litwa</v>
      </c>
      <c r="B16">
        <v>12.6</v>
      </c>
      <c r="C16">
        <v>15.1</v>
      </c>
      <c r="D16">
        <v>16.2</v>
      </c>
      <c r="E16">
        <v>11</v>
      </c>
      <c r="F16">
        <v>12.4</v>
      </c>
      <c r="G16">
        <v>13.8</v>
      </c>
      <c r="H16">
        <v>12.8</v>
      </c>
      <c r="I16">
        <v>15.7</v>
      </c>
      <c r="J16">
        <v>14.8</v>
      </c>
      <c r="K16">
        <v>15</v>
      </c>
      <c r="L16">
        <v>15.7</v>
      </c>
      <c r="M16" s="5">
        <f t="shared" si="0"/>
        <v>14.8</v>
      </c>
      <c r="N16">
        <f t="shared" si="1"/>
        <v>14.158333333333331</v>
      </c>
    </row>
    <row r="17" spans="1:14" x14ac:dyDescent="0.2">
      <c r="A17" t="str">
        <f>'x1'!A17</f>
        <v>Luksemburg</v>
      </c>
      <c r="B17">
        <v>27.6</v>
      </c>
      <c r="C17">
        <v>26.5</v>
      </c>
      <c r="D17">
        <v>22.7</v>
      </c>
      <c r="E17">
        <v>21.8</v>
      </c>
      <c r="F17">
        <v>21.6</v>
      </c>
      <c r="G17">
        <v>21</v>
      </c>
      <c r="H17">
        <v>20.3</v>
      </c>
      <c r="I17">
        <v>20.8</v>
      </c>
      <c r="J17">
        <v>21.4</v>
      </c>
      <c r="K17">
        <v>23.9</v>
      </c>
      <c r="L17">
        <v>25.8</v>
      </c>
      <c r="M17" s="5">
        <f t="shared" si="0"/>
        <v>21.8</v>
      </c>
      <c r="N17">
        <f t="shared" si="1"/>
        <v>22.933333333333337</v>
      </c>
    </row>
    <row r="18" spans="1:14" x14ac:dyDescent="0.2">
      <c r="A18" t="str">
        <f>'x1'!A18</f>
        <v>Łotwa</v>
      </c>
      <c r="B18">
        <v>20.6</v>
      </c>
      <c r="C18">
        <v>22.4</v>
      </c>
      <c r="D18">
        <v>19.100000000000001</v>
      </c>
      <c r="E18">
        <v>14.9</v>
      </c>
      <c r="F18">
        <v>17.600000000000001</v>
      </c>
      <c r="G18">
        <v>19.8</v>
      </c>
      <c r="H18">
        <v>19.3</v>
      </c>
      <c r="I18">
        <v>20.8</v>
      </c>
      <c r="J18">
        <v>20.8</v>
      </c>
      <c r="K18">
        <v>21.5</v>
      </c>
      <c r="L18">
        <v>20.2</v>
      </c>
      <c r="M18" s="5">
        <f t="shared" si="0"/>
        <v>20.2</v>
      </c>
      <c r="N18">
        <f t="shared" si="1"/>
        <v>19.766666666666666</v>
      </c>
    </row>
    <row r="19" spans="1:14" x14ac:dyDescent="0.2">
      <c r="A19" t="str">
        <f>'x1'!A19</f>
        <v>Malta</v>
      </c>
      <c r="B19">
        <v>10.7</v>
      </c>
      <c r="C19">
        <v>8.8000000000000007</v>
      </c>
      <c r="D19">
        <v>7.7</v>
      </c>
      <c r="E19">
        <v>8.1999999999999993</v>
      </c>
      <c r="F19">
        <v>7</v>
      </c>
      <c r="G19">
        <v>9.1</v>
      </c>
      <c r="H19">
        <v>10.3</v>
      </c>
      <c r="I19">
        <v>9</v>
      </c>
      <c r="J19">
        <v>12.1</v>
      </c>
      <c r="K19">
        <v>14</v>
      </c>
      <c r="L19">
        <v>14</v>
      </c>
      <c r="M19" s="5">
        <f t="shared" si="0"/>
        <v>9.1</v>
      </c>
      <c r="N19">
        <f t="shared" si="1"/>
        <v>9.9999999999999982</v>
      </c>
    </row>
    <row r="20" spans="1:14" x14ac:dyDescent="0.2">
      <c r="A20" t="str">
        <f>'x1'!A20</f>
        <v>Niemcy</v>
      </c>
      <c r="B20">
        <v>16.2</v>
      </c>
      <c r="C20">
        <v>16.3</v>
      </c>
      <c r="D20">
        <v>16.2</v>
      </c>
      <c r="E20">
        <v>15.4</v>
      </c>
      <c r="F20">
        <v>15.5</v>
      </c>
      <c r="G20">
        <v>17</v>
      </c>
      <c r="H20">
        <v>16.399999999999999</v>
      </c>
      <c r="I20">
        <v>16.3</v>
      </c>
      <c r="J20">
        <v>16.8</v>
      </c>
      <c r="K20">
        <v>16</v>
      </c>
      <c r="L20">
        <v>15.9</v>
      </c>
      <c r="M20" s="5">
        <f t="shared" si="0"/>
        <v>16.2</v>
      </c>
      <c r="N20">
        <f t="shared" si="1"/>
        <v>16.183333333333334</v>
      </c>
    </row>
    <row r="21" spans="1:14" x14ac:dyDescent="0.2">
      <c r="A21" t="str">
        <f>'x1'!A21</f>
        <v>Polska</v>
      </c>
      <c r="B21">
        <v>14.8</v>
      </c>
      <c r="C21">
        <v>16.5</v>
      </c>
      <c r="D21">
        <v>16.899999999999999</v>
      </c>
      <c r="E21">
        <v>16.2</v>
      </c>
      <c r="F21">
        <v>17</v>
      </c>
      <c r="G21">
        <v>21</v>
      </c>
      <c r="H21">
        <v>18.3</v>
      </c>
      <c r="I21">
        <v>17.3</v>
      </c>
      <c r="J21">
        <v>17.2</v>
      </c>
      <c r="K21">
        <v>16.899999999999999</v>
      </c>
      <c r="L21">
        <v>17.7</v>
      </c>
      <c r="M21" s="5">
        <f t="shared" si="0"/>
        <v>17</v>
      </c>
      <c r="N21">
        <f t="shared" si="1"/>
        <v>17.233333333333331</v>
      </c>
    </row>
    <row r="22" spans="1:14" x14ac:dyDescent="0.2">
      <c r="A22" t="str">
        <f>'x1'!A22</f>
        <v>Portugalia</v>
      </c>
      <c r="B22">
        <v>20.399999999999999</v>
      </c>
      <c r="C22">
        <v>21.2</v>
      </c>
      <c r="D22">
        <v>22.2</v>
      </c>
      <c r="E22">
        <v>20</v>
      </c>
      <c r="F22">
        <v>18.600000000000001</v>
      </c>
      <c r="G22">
        <v>17.3</v>
      </c>
      <c r="H22">
        <v>15.9</v>
      </c>
      <c r="I22">
        <v>14</v>
      </c>
      <c r="J22">
        <v>14.8</v>
      </c>
      <c r="K22">
        <v>15</v>
      </c>
      <c r="L22">
        <v>14.8</v>
      </c>
      <c r="M22" s="5">
        <f t="shared" si="0"/>
        <v>17.3</v>
      </c>
      <c r="N22">
        <f t="shared" si="1"/>
        <v>17.625000000000004</v>
      </c>
    </row>
    <row r="23" spans="1:14" x14ac:dyDescent="0.2">
      <c r="A23" t="str">
        <f>'x1'!A23</f>
        <v>Rumunia</v>
      </c>
      <c r="B23">
        <v>17</v>
      </c>
      <c r="C23">
        <v>20.5</v>
      </c>
      <c r="D23">
        <v>26.8</v>
      </c>
      <c r="E23">
        <v>21.2</v>
      </c>
      <c r="F23">
        <v>19.7</v>
      </c>
      <c r="G23">
        <v>22.3</v>
      </c>
      <c r="H23">
        <v>21.8</v>
      </c>
      <c r="I23">
        <v>22.1</v>
      </c>
      <c r="J23">
        <v>22.6</v>
      </c>
      <c r="K23">
        <v>27.2</v>
      </c>
      <c r="L23">
        <v>26.5</v>
      </c>
      <c r="M23" s="5">
        <f t="shared" si="0"/>
        <v>22.1</v>
      </c>
      <c r="N23">
        <f t="shared" si="1"/>
        <v>22.483333333333334</v>
      </c>
    </row>
    <row r="24" spans="1:14" x14ac:dyDescent="0.2">
      <c r="A24" t="str">
        <f>'x1'!A24</f>
        <v>Słowacja</v>
      </c>
      <c r="B24">
        <v>13.8</v>
      </c>
      <c r="C24">
        <v>14</v>
      </c>
      <c r="D24">
        <v>15.4</v>
      </c>
      <c r="E24">
        <v>13.6</v>
      </c>
      <c r="F24">
        <v>13.3</v>
      </c>
      <c r="G24">
        <v>13.5</v>
      </c>
      <c r="H24">
        <v>11.9</v>
      </c>
      <c r="I24">
        <v>11.4</v>
      </c>
      <c r="J24">
        <v>12.6</v>
      </c>
      <c r="K24">
        <v>12.7</v>
      </c>
      <c r="L24">
        <v>13.3</v>
      </c>
      <c r="M24" s="5">
        <f t="shared" si="0"/>
        <v>13.3</v>
      </c>
      <c r="N24">
        <f>AVERAGE(B24:M24)</f>
        <v>13.233333333333336</v>
      </c>
    </row>
    <row r="25" spans="1:14" x14ac:dyDescent="0.2">
      <c r="A25" t="str">
        <f>'x1'!A25</f>
        <v>Słowenia</v>
      </c>
      <c r="B25">
        <v>21.5</v>
      </c>
      <c r="C25">
        <v>23.7</v>
      </c>
      <c r="D25">
        <v>20.8</v>
      </c>
      <c r="E25">
        <v>17</v>
      </c>
      <c r="F25">
        <v>16</v>
      </c>
      <c r="G25">
        <v>14.4</v>
      </c>
      <c r="H25">
        <v>12.5</v>
      </c>
      <c r="I25">
        <v>12.2</v>
      </c>
      <c r="J25">
        <v>13.1</v>
      </c>
      <c r="K25">
        <v>13.3</v>
      </c>
      <c r="L25">
        <v>12.8</v>
      </c>
      <c r="M25" s="5">
        <f t="shared" si="0"/>
        <v>14.4</v>
      </c>
      <c r="N25">
        <f t="shared" si="1"/>
        <v>15.975000000000001</v>
      </c>
    </row>
    <row r="26" spans="1:14" x14ac:dyDescent="0.2">
      <c r="A26" t="str">
        <f>'x1'!A26</f>
        <v>Szwecja</v>
      </c>
      <c r="B26">
        <v>20.399999999999999</v>
      </c>
      <c r="C26">
        <v>22.4</v>
      </c>
      <c r="D26">
        <v>22.1</v>
      </c>
      <c r="E26">
        <v>19</v>
      </c>
      <c r="F26">
        <v>21.3</v>
      </c>
      <c r="G26">
        <v>22.3</v>
      </c>
      <c r="H26">
        <v>22.2</v>
      </c>
      <c r="I26">
        <v>22.6</v>
      </c>
      <c r="J26">
        <v>22.9</v>
      </c>
      <c r="K26">
        <v>22.6</v>
      </c>
      <c r="L26">
        <v>22.7</v>
      </c>
      <c r="M26" s="5">
        <f t="shared" si="0"/>
        <v>22.3</v>
      </c>
      <c r="N26">
        <f t="shared" si="1"/>
        <v>21.899999999999995</v>
      </c>
    </row>
    <row r="27" spans="1:14" x14ac:dyDescent="0.2">
      <c r="A27" t="str">
        <f>'x1'!A27</f>
        <v>Węgry</v>
      </c>
      <c r="B27">
        <v>15.1</v>
      </c>
      <c r="C27">
        <v>11.8</v>
      </c>
      <c r="D27">
        <v>13.3</v>
      </c>
      <c r="E27">
        <v>10.9</v>
      </c>
      <c r="F27">
        <v>10</v>
      </c>
      <c r="G27">
        <v>10</v>
      </c>
      <c r="H27">
        <v>8.6999999999999993</v>
      </c>
      <c r="I27">
        <v>10</v>
      </c>
      <c r="J27">
        <v>12.9</v>
      </c>
      <c r="K27">
        <v>12.7</v>
      </c>
      <c r="L27">
        <v>12.5</v>
      </c>
      <c r="M27" s="5">
        <f t="shared" si="0"/>
        <v>11.8</v>
      </c>
      <c r="N27">
        <f t="shared" si="1"/>
        <v>11.641666666666667</v>
      </c>
    </row>
    <row r="28" spans="1:14" x14ac:dyDescent="0.2">
      <c r="A28" t="str">
        <f>'x1'!A28</f>
        <v>Wielka Brytania</v>
      </c>
      <c r="B28">
        <v>11.9</v>
      </c>
      <c r="C28">
        <v>11.7</v>
      </c>
      <c r="D28">
        <v>10.9</v>
      </c>
      <c r="E28">
        <v>9.5</v>
      </c>
      <c r="F28">
        <v>9.1999999999999993</v>
      </c>
      <c r="G28">
        <v>9.1999999999999993</v>
      </c>
      <c r="H28">
        <v>8.8000000000000007</v>
      </c>
      <c r="I28">
        <v>8.9</v>
      </c>
      <c r="J28">
        <v>9.1</v>
      </c>
      <c r="K28">
        <v>9</v>
      </c>
      <c r="L28">
        <v>8.6</v>
      </c>
      <c r="M28" s="5">
        <f t="shared" si="0"/>
        <v>9.1999999999999993</v>
      </c>
      <c r="N28">
        <f t="shared" si="1"/>
        <v>9.6666666666666661</v>
      </c>
    </row>
    <row r="29" spans="1:14" x14ac:dyDescent="0.2">
      <c r="A29" t="str">
        <f>'x1'!A29</f>
        <v>Włochy</v>
      </c>
      <c r="B29">
        <v>15.1</v>
      </c>
      <c r="C29">
        <v>14.2</v>
      </c>
      <c r="D29">
        <v>13.7</v>
      </c>
      <c r="E29">
        <v>12.3</v>
      </c>
      <c r="F29">
        <v>11.5</v>
      </c>
      <c r="G29">
        <v>11.1</v>
      </c>
      <c r="H29">
        <v>9.5</v>
      </c>
      <c r="I29">
        <v>8.3000000000000007</v>
      </c>
      <c r="J29">
        <v>7.8</v>
      </c>
      <c r="K29">
        <v>8.3000000000000007</v>
      </c>
      <c r="L29">
        <v>8.4</v>
      </c>
      <c r="M29" s="5">
        <f t="shared" si="0"/>
        <v>11.1</v>
      </c>
      <c r="N29">
        <f t="shared" si="1"/>
        <v>10.941666666666665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76BD-1A49-435D-B787-335792813A85}">
  <dimension ref="A1:N30"/>
  <sheetViews>
    <sheetView topLeftCell="D10" workbookViewId="0">
      <selection activeCell="D7" sqref="D7"/>
    </sheetView>
  </sheetViews>
  <sheetFormatPr defaultRowHeight="12.75" x14ac:dyDescent="0.2"/>
  <cols>
    <col min="4" max="11" width="9.140625" customWidth="1"/>
    <col min="12" max="12" width="9.7109375" customWidth="1"/>
    <col min="13" max="13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</v>
      </c>
      <c r="C2">
        <v>3</v>
      </c>
      <c r="D2">
        <v>-2</v>
      </c>
      <c r="E2">
        <v>0</v>
      </c>
      <c r="F2">
        <v>1</v>
      </c>
      <c r="G2">
        <v>0</v>
      </c>
      <c r="H2">
        <v>2</v>
      </c>
      <c r="I2">
        <v>4</v>
      </c>
      <c r="J2">
        <v>2</v>
      </c>
      <c r="K2">
        <v>2</v>
      </c>
      <c r="L2" t="s">
        <v>120</v>
      </c>
      <c r="M2" s="5">
        <f>MEDIAN(B2:L2)</f>
        <v>2</v>
      </c>
      <c r="N2">
        <f>AVERAGE(B2:L2)</f>
        <v>1.4</v>
      </c>
    </row>
    <row r="3" spans="1:14" x14ac:dyDescent="0.2">
      <c r="A3" t="str">
        <f>'x1'!A3</f>
        <v>Belgia</v>
      </c>
      <c r="B3">
        <v>10</v>
      </c>
      <c r="C3">
        <v>9</v>
      </c>
      <c r="D3">
        <v>4</v>
      </c>
      <c r="E3">
        <v>2</v>
      </c>
      <c r="F3">
        <v>5</v>
      </c>
      <c r="G3">
        <v>5</v>
      </c>
      <c r="H3">
        <v>6</v>
      </c>
      <c r="I3">
        <v>6</v>
      </c>
      <c r="J3">
        <v>5</v>
      </c>
      <c r="K3">
        <v>5</v>
      </c>
      <c r="L3" t="s">
        <v>120</v>
      </c>
      <c r="M3" s="5">
        <f t="shared" ref="M3:M29" si="0">MEDIAN(B3:L3)</f>
        <v>5</v>
      </c>
      <c r="N3">
        <f t="shared" ref="N3:N29" si="1">AVERAGE(B3:L3)</f>
        <v>5.7</v>
      </c>
    </row>
    <row r="4" spans="1:14" x14ac:dyDescent="0.2">
      <c r="A4" t="str">
        <f>'x1'!A4</f>
        <v>Bułgaria</v>
      </c>
      <c r="B4">
        <v>-2</v>
      </c>
      <c r="C4">
        <v>0</v>
      </c>
      <c r="D4">
        <v>-4</v>
      </c>
      <c r="E4">
        <v>-4</v>
      </c>
      <c r="F4">
        <v>-5</v>
      </c>
      <c r="G4">
        <v>-6</v>
      </c>
      <c r="H4">
        <v>-4</v>
      </c>
      <c r="I4">
        <v>-9</v>
      </c>
      <c r="J4">
        <v>-6</v>
      </c>
      <c r="K4">
        <v>-6</v>
      </c>
      <c r="L4" t="s">
        <v>120</v>
      </c>
      <c r="M4" s="5">
        <f t="shared" si="0"/>
        <v>-4.5</v>
      </c>
      <c r="N4">
        <f t="shared" si="1"/>
        <v>-4.5999999999999996</v>
      </c>
    </row>
    <row r="5" spans="1:14" x14ac:dyDescent="0.2">
      <c r="A5" t="str">
        <f>'x1'!A5</f>
        <v>Chorwacja</v>
      </c>
      <c r="B5">
        <v>18</v>
      </c>
      <c r="C5">
        <v>12</v>
      </c>
      <c r="D5">
        <v>9</v>
      </c>
      <c r="E5">
        <v>1</v>
      </c>
      <c r="F5">
        <v>7</v>
      </c>
      <c r="G5">
        <v>6</v>
      </c>
      <c r="H5">
        <v>7</v>
      </c>
      <c r="I5">
        <v>3</v>
      </c>
      <c r="J5">
        <v>6</v>
      </c>
      <c r="K5">
        <v>4</v>
      </c>
      <c r="L5">
        <v>-4</v>
      </c>
      <c r="M5" s="5">
        <f t="shared" si="0"/>
        <v>6</v>
      </c>
      <c r="N5">
        <f t="shared" si="1"/>
        <v>6.2727272727272725</v>
      </c>
    </row>
    <row r="6" spans="1:14" x14ac:dyDescent="0.2">
      <c r="A6" t="str">
        <f>'x1'!A6</f>
        <v>Cypr</v>
      </c>
      <c r="B6">
        <v>28</v>
      </c>
      <c r="C6">
        <v>31</v>
      </c>
      <c r="D6">
        <v>33</v>
      </c>
      <c r="E6">
        <v>29</v>
      </c>
      <c r="F6">
        <v>31</v>
      </c>
      <c r="G6">
        <v>32</v>
      </c>
      <c r="H6">
        <v>30</v>
      </c>
      <c r="I6">
        <v>29</v>
      </c>
      <c r="J6">
        <v>32</v>
      </c>
      <c r="K6">
        <v>32</v>
      </c>
      <c r="L6" t="s">
        <v>120</v>
      </c>
      <c r="M6" s="5">
        <f t="shared" si="0"/>
        <v>31</v>
      </c>
      <c r="N6">
        <f t="shared" si="1"/>
        <v>30.7</v>
      </c>
    </row>
    <row r="7" spans="1:14" x14ac:dyDescent="0.2">
      <c r="A7" t="str">
        <f>'x1'!A7</f>
        <v>Czechy</v>
      </c>
      <c r="B7">
        <v>1</v>
      </c>
      <c r="C7">
        <v>2</v>
      </c>
      <c r="D7">
        <v>0</v>
      </c>
      <c r="E7">
        <v>-5</v>
      </c>
      <c r="F7">
        <v>-2</v>
      </c>
      <c r="G7">
        <v>-3</v>
      </c>
      <c r="H7">
        <v>-1</v>
      </c>
      <c r="I7">
        <v>-3</v>
      </c>
      <c r="J7">
        <v>-4</v>
      </c>
      <c r="K7">
        <v>-1</v>
      </c>
      <c r="L7">
        <v>-3</v>
      </c>
      <c r="M7" s="5">
        <f t="shared" si="0"/>
        <v>-2</v>
      </c>
      <c r="N7">
        <f t="shared" si="1"/>
        <v>-1.7272727272727273</v>
      </c>
    </row>
    <row r="8" spans="1:14" x14ac:dyDescent="0.2">
      <c r="A8" t="str">
        <f>'x1'!A8</f>
        <v>Dania</v>
      </c>
      <c r="B8">
        <v>12</v>
      </c>
      <c r="C8">
        <v>12</v>
      </c>
      <c r="D8">
        <v>7</v>
      </c>
      <c r="E8">
        <v>7</v>
      </c>
      <c r="F8">
        <v>8</v>
      </c>
      <c r="G8">
        <v>7</v>
      </c>
      <c r="H8">
        <v>7</v>
      </c>
      <c r="I8">
        <v>8</v>
      </c>
      <c r="J8">
        <v>7</v>
      </c>
      <c r="K8">
        <v>7</v>
      </c>
      <c r="L8" t="s">
        <v>120</v>
      </c>
      <c r="M8" s="5">
        <f t="shared" si="0"/>
        <v>7</v>
      </c>
      <c r="N8">
        <f t="shared" si="1"/>
        <v>8.1999999999999993</v>
      </c>
    </row>
    <row r="9" spans="1:14" x14ac:dyDescent="0.2">
      <c r="A9" t="str">
        <f>'x1'!A9</f>
        <v>Estonia</v>
      </c>
      <c r="B9">
        <v>-2</v>
      </c>
      <c r="C9">
        <v>-7</v>
      </c>
      <c r="D9">
        <v>-5</v>
      </c>
      <c r="E9">
        <v>-6</v>
      </c>
      <c r="F9">
        <v>-6</v>
      </c>
      <c r="G9">
        <v>-5</v>
      </c>
      <c r="H9">
        <v>-6</v>
      </c>
      <c r="I9">
        <v>-8</v>
      </c>
      <c r="J9">
        <v>-7</v>
      </c>
      <c r="K9" t="s">
        <v>120</v>
      </c>
      <c r="L9" t="s">
        <v>120</v>
      </c>
      <c r="M9" s="5">
        <f t="shared" si="0"/>
        <v>-6</v>
      </c>
      <c r="N9">
        <f t="shared" si="1"/>
        <v>-5.7777777777777777</v>
      </c>
    </row>
    <row r="10" spans="1:14" x14ac:dyDescent="0.2">
      <c r="A10" t="str">
        <f>'x1'!A10</f>
        <v>Finlandia</v>
      </c>
      <c r="B10">
        <v>7</v>
      </c>
      <c r="C10">
        <v>5</v>
      </c>
      <c r="D10">
        <v>5</v>
      </c>
      <c r="E10">
        <v>2</v>
      </c>
      <c r="F10">
        <v>5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 s="5">
        <f t="shared" si="0"/>
        <v>4</v>
      </c>
      <c r="N10">
        <f t="shared" si="1"/>
        <v>4.3636363636363633</v>
      </c>
    </row>
    <row r="11" spans="1:14" x14ac:dyDescent="0.2">
      <c r="A11" t="str">
        <f>'x1'!A11</f>
        <v>Francja</v>
      </c>
      <c r="B11">
        <v>4</v>
      </c>
      <c r="C11">
        <v>4</v>
      </c>
      <c r="D11">
        <v>4</v>
      </c>
      <c r="E11">
        <v>-2</v>
      </c>
      <c r="F11">
        <v>1</v>
      </c>
      <c r="G11">
        <v>2</v>
      </c>
      <c r="H11">
        <v>1</v>
      </c>
      <c r="I11">
        <v>2</v>
      </c>
      <c r="J11">
        <v>1</v>
      </c>
      <c r="K11">
        <v>0</v>
      </c>
      <c r="L11">
        <v>-3</v>
      </c>
      <c r="M11" s="5">
        <f t="shared" si="0"/>
        <v>1</v>
      </c>
      <c r="N11">
        <f t="shared" si="1"/>
        <v>1.2727272727272727</v>
      </c>
    </row>
    <row r="12" spans="1:14" x14ac:dyDescent="0.2">
      <c r="A12" t="str">
        <f>'x1'!A12</f>
        <v>Grecja</v>
      </c>
      <c r="B12">
        <v>4</v>
      </c>
      <c r="C12">
        <v>4</v>
      </c>
      <c r="D12">
        <v>2</v>
      </c>
      <c r="E12">
        <v>3</v>
      </c>
      <c r="F12">
        <v>2</v>
      </c>
      <c r="G12">
        <v>-1</v>
      </c>
      <c r="H12">
        <v>-1</v>
      </c>
      <c r="I12">
        <v>2</v>
      </c>
      <c r="J12">
        <v>0</v>
      </c>
      <c r="K12">
        <v>0</v>
      </c>
      <c r="L12" t="s">
        <v>120</v>
      </c>
      <c r="M12" s="5">
        <f t="shared" si="0"/>
        <v>2</v>
      </c>
      <c r="N12">
        <f t="shared" si="1"/>
        <v>1.5</v>
      </c>
    </row>
    <row r="13" spans="1:14" x14ac:dyDescent="0.2">
      <c r="A13" t="str">
        <f>'x1'!A13</f>
        <v>Hiszpania</v>
      </c>
      <c r="B13">
        <v>0</v>
      </c>
      <c r="C13">
        <v>1</v>
      </c>
      <c r="D13">
        <v>-2</v>
      </c>
      <c r="E13">
        <v>-1</v>
      </c>
      <c r="F13">
        <v>0</v>
      </c>
      <c r="G13">
        <v>-1</v>
      </c>
      <c r="H13">
        <v>2</v>
      </c>
      <c r="I13">
        <v>0</v>
      </c>
      <c r="J13">
        <v>1</v>
      </c>
      <c r="K13" t="s">
        <v>120</v>
      </c>
      <c r="L13" t="s">
        <v>120</v>
      </c>
      <c r="M13" s="5">
        <f t="shared" si="0"/>
        <v>0</v>
      </c>
      <c r="N13">
        <f t="shared" si="1"/>
        <v>0</v>
      </c>
    </row>
    <row r="14" spans="1:14" x14ac:dyDescent="0.2">
      <c r="A14" t="str">
        <f>'x1'!A14</f>
        <v>Holandia</v>
      </c>
      <c r="B14">
        <v>17</v>
      </c>
      <c r="C14">
        <v>12</v>
      </c>
      <c r="D14">
        <v>8</v>
      </c>
      <c r="E14">
        <v>6</v>
      </c>
      <c r="F14">
        <v>12</v>
      </c>
      <c r="G14">
        <v>6</v>
      </c>
      <c r="H14">
        <v>3</v>
      </c>
      <c r="I14">
        <v>5</v>
      </c>
      <c r="J14">
        <v>1</v>
      </c>
      <c r="K14">
        <v>3</v>
      </c>
      <c r="L14">
        <v>3</v>
      </c>
      <c r="M14" s="5">
        <f t="shared" si="0"/>
        <v>6</v>
      </c>
      <c r="N14">
        <f t="shared" si="1"/>
        <v>6.9090909090909092</v>
      </c>
    </row>
    <row r="15" spans="1:14" x14ac:dyDescent="0.2">
      <c r="A15" t="str">
        <f>'x1'!A15</f>
        <v>Irlandia</v>
      </c>
      <c r="B15">
        <v>6</v>
      </c>
      <c r="C15">
        <v>5</v>
      </c>
      <c r="D15">
        <v>1</v>
      </c>
      <c r="E15">
        <v>0</v>
      </c>
      <c r="F15">
        <v>2</v>
      </c>
      <c r="G15">
        <v>1</v>
      </c>
      <c r="H15">
        <v>2</v>
      </c>
      <c r="I15">
        <v>4</v>
      </c>
      <c r="J15">
        <v>4</v>
      </c>
      <c r="K15">
        <v>5</v>
      </c>
      <c r="L15" t="s">
        <v>120</v>
      </c>
      <c r="M15" s="5">
        <f t="shared" si="0"/>
        <v>3</v>
      </c>
      <c r="N15">
        <f t="shared" si="1"/>
        <v>3</v>
      </c>
    </row>
    <row r="16" spans="1:14" x14ac:dyDescent="0.2">
      <c r="A16" t="str">
        <f>'x1'!A16</f>
        <v>Litwa</v>
      </c>
      <c r="B16">
        <v>9</v>
      </c>
      <c r="C16">
        <v>4</v>
      </c>
      <c r="D16">
        <v>6</v>
      </c>
      <c r="E16">
        <v>-1</v>
      </c>
      <c r="F16">
        <v>6</v>
      </c>
      <c r="G16">
        <v>5</v>
      </c>
      <c r="H16">
        <v>7</v>
      </c>
      <c r="I16">
        <v>2</v>
      </c>
      <c r="J16">
        <v>1</v>
      </c>
      <c r="K16">
        <v>1</v>
      </c>
      <c r="L16" t="s">
        <v>120</v>
      </c>
      <c r="M16" s="5">
        <f t="shared" si="0"/>
        <v>4.5</v>
      </c>
      <c r="N16">
        <f t="shared" si="1"/>
        <v>4</v>
      </c>
    </row>
    <row r="17" spans="1:14" x14ac:dyDescent="0.2">
      <c r="A17" t="str">
        <f>'x1'!A17</f>
        <v>Luksemburg</v>
      </c>
      <c r="B17">
        <v>5</v>
      </c>
      <c r="C17">
        <v>6</v>
      </c>
      <c r="D17">
        <v>4</v>
      </c>
      <c r="E17">
        <v>4</v>
      </c>
      <c r="F17">
        <v>4</v>
      </c>
      <c r="G17">
        <v>5</v>
      </c>
      <c r="H17">
        <v>4</v>
      </c>
      <c r="I17">
        <v>4</v>
      </c>
      <c r="J17">
        <v>4</v>
      </c>
      <c r="K17">
        <v>4</v>
      </c>
      <c r="L17" t="s">
        <v>120</v>
      </c>
      <c r="M17" s="5">
        <f t="shared" si="0"/>
        <v>4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1</v>
      </c>
      <c r="E18">
        <v>1</v>
      </c>
      <c r="F18">
        <v>2</v>
      </c>
      <c r="G18">
        <v>2</v>
      </c>
      <c r="H18">
        <v>1</v>
      </c>
      <c r="I18">
        <v>3</v>
      </c>
      <c r="J18">
        <v>2</v>
      </c>
      <c r="K18">
        <v>2</v>
      </c>
      <c r="L18" t="s">
        <v>120</v>
      </c>
      <c r="M18" s="5">
        <f t="shared" si="0"/>
        <v>2</v>
      </c>
      <c r="N18">
        <f t="shared" si="1"/>
        <v>1.8</v>
      </c>
    </row>
    <row r="19" spans="1:14" x14ac:dyDescent="0.2">
      <c r="A19" t="str">
        <f>'x1'!A19</f>
        <v>Malta</v>
      </c>
      <c r="B19">
        <v>46</v>
      </c>
      <c r="C19">
        <v>49</v>
      </c>
      <c r="D19">
        <v>43</v>
      </c>
      <c r="E19">
        <v>36</v>
      </c>
      <c r="F19">
        <v>33</v>
      </c>
      <c r="G19">
        <v>26</v>
      </c>
      <c r="H19">
        <v>27</v>
      </c>
      <c r="I19">
        <v>30</v>
      </c>
      <c r="J19">
        <v>30</v>
      </c>
      <c r="K19">
        <v>30</v>
      </c>
      <c r="L19" t="s">
        <v>120</v>
      </c>
      <c r="M19" s="5">
        <f t="shared" si="0"/>
        <v>31.5</v>
      </c>
      <c r="N19">
        <f t="shared" si="1"/>
        <v>35</v>
      </c>
    </row>
    <row r="20" spans="1:14" x14ac:dyDescent="0.2">
      <c r="A20" t="str">
        <f>'x1'!A20</f>
        <v>Niemcy</v>
      </c>
      <c r="B20">
        <v>1</v>
      </c>
      <c r="C20">
        <v>0</v>
      </c>
      <c r="D20">
        <v>-1</v>
      </c>
      <c r="E20">
        <v>-5</v>
      </c>
      <c r="F20">
        <v>-1</v>
      </c>
      <c r="G20">
        <v>0</v>
      </c>
      <c r="H20">
        <v>-3</v>
      </c>
      <c r="I20">
        <v>-1</v>
      </c>
      <c r="J20">
        <v>-4</v>
      </c>
      <c r="K20">
        <v>-2</v>
      </c>
      <c r="L20" t="s">
        <v>120</v>
      </c>
      <c r="M20" s="5">
        <f t="shared" si="0"/>
        <v>-1</v>
      </c>
      <c r="N20">
        <f t="shared" si="1"/>
        <v>-1.6</v>
      </c>
    </row>
    <row r="21" spans="1:14" x14ac:dyDescent="0.2">
      <c r="A21" t="str">
        <f>'x1'!A21</f>
        <v>Polska</v>
      </c>
      <c r="B21">
        <v>10</v>
      </c>
      <c r="C21">
        <v>7</v>
      </c>
      <c r="D21">
        <v>8</v>
      </c>
      <c r="E21">
        <v>4</v>
      </c>
      <c r="F21">
        <v>5</v>
      </c>
      <c r="G21">
        <v>6</v>
      </c>
      <c r="H21">
        <v>3</v>
      </c>
      <c r="I21">
        <v>4</v>
      </c>
      <c r="J21">
        <v>1</v>
      </c>
      <c r="K21" t="s">
        <v>120</v>
      </c>
      <c r="L21" t="s">
        <v>120</v>
      </c>
      <c r="M21" s="5">
        <f t="shared" si="0"/>
        <v>5</v>
      </c>
      <c r="N21">
        <f t="shared" si="1"/>
        <v>5.333333333333333</v>
      </c>
    </row>
    <row r="22" spans="1:14" x14ac:dyDescent="0.2">
      <c r="A22" t="str">
        <f>'x1'!A22</f>
        <v>Portugalia</v>
      </c>
      <c r="B22">
        <v>6</v>
      </c>
      <c r="C22">
        <v>9</v>
      </c>
      <c r="D22">
        <v>4</v>
      </c>
      <c r="E22">
        <v>4</v>
      </c>
      <c r="F22">
        <v>6</v>
      </c>
      <c r="G22">
        <v>4</v>
      </c>
      <c r="H22">
        <v>5</v>
      </c>
      <c r="I22">
        <v>4</v>
      </c>
      <c r="J22">
        <v>5</v>
      </c>
      <c r="K22">
        <v>5</v>
      </c>
      <c r="L22">
        <v>6</v>
      </c>
      <c r="M22" s="5">
        <f t="shared" si="0"/>
        <v>5</v>
      </c>
      <c r="N22">
        <f t="shared" si="1"/>
        <v>5.2727272727272725</v>
      </c>
    </row>
    <row r="23" spans="1:14" x14ac:dyDescent="0.2">
      <c r="A23" t="str">
        <f>'x1'!A23</f>
        <v>Rumunia</v>
      </c>
      <c r="B23">
        <v>0</v>
      </c>
      <c r="C23">
        <v>4</v>
      </c>
      <c r="D23">
        <v>1</v>
      </c>
      <c r="E23">
        <v>1</v>
      </c>
      <c r="F23">
        <v>-1</v>
      </c>
      <c r="G23">
        <v>-3</v>
      </c>
      <c r="H23">
        <v>1</v>
      </c>
      <c r="I23">
        <v>-2</v>
      </c>
      <c r="J23">
        <v>-2</v>
      </c>
      <c r="K23">
        <v>-1</v>
      </c>
      <c r="L23">
        <v>-2</v>
      </c>
      <c r="M23" s="5">
        <f t="shared" si="0"/>
        <v>-1</v>
      </c>
      <c r="N23">
        <f t="shared" si="1"/>
        <v>-0.36363636363636365</v>
      </c>
    </row>
    <row r="24" spans="1:14" x14ac:dyDescent="0.2">
      <c r="A24" t="str">
        <f>'x1'!A24</f>
        <v>Słowacja</v>
      </c>
      <c r="B24">
        <v>-2</v>
      </c>
      <c r="C24">
        <v>-1</v>
      </c>
      <c r="D24">
        <v>-5</v>
      </c>
      <c r="E24">
        <v>-5</v>
      </c>
      <c r="F24">
        <v>-3</v>
      </c>
      <c r="G24">
        <v>-6</v>
      </c>
      <c r="H24">
        <v>-3</v>
      </c>
      <c r="I24">
        <v>-4</v>
      </c>
      <c r="J24">
        <v>-8</v>
      </c>
      <c r="K24">
        <v>-5</v>
      </c>
      <c r="L24">
        <v>-7</v>
      </c>
      <c r="M24" s="5">
        <f t="shared" si="0"/>
        <v>-5</v>
      </c>
      <c r="N24">
        <f t="shared" si="1"/>
        <v>-4.4545454545454541</v>
      </c>
    </row>
    <row r="25" spans="1:14" x14ac:dyDescent="0.2">
      <c r="A25" t="str">
        <f>'x1'!A25</f>
        <v>Słowenia</v>
      </c>
      <c r="B25">
        <v>8</v>
      </c>
      <c r="C25">
        <v>7</v>
      </c>
      <c r="D25">
        <v>5</v>
      </c>
      <c r="E25">
        <v>2</v>
      </c>
      <c r="F25">
        <v>3</v>
      </c>
      <c r="G25">
        <v>3</v>
      </c>
      <c r="H25">
        <v>4</v>
      </c>
      <c r="I25">
        <v>6</v>
      </c>
      <c r="J25">
        <v>1</v>
      </c>
      <c r="K25">
        <v>2</v>
      </c>
      <c r="L25">
        <v>1</v>
      </c>
      <c r="M25" s="5">
        <f t="shared" si="0"/>
        <v>3</v>
      </c>
      <c r="N25">
        <f t="shared" si="1"/>
        <v>3.8181818181818183</v>
      </c>
    </row>
    <row r="26" spans="1:14" x14ac:dyDescent="0.2">
      <c r="A26" t="str">
        <f>'x1'!A26</f>
        <v>Szwecja</v>
      </c>
      <c r="B26">
        <v>2</v>
      </c>
      <c r="C26">
        <v>1</v>
      </c>
      <c r="D26">
        <v>2</v>
      </c>
      <c r="E26">
        <v>-2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 s="5">
        <f t="shared" si="0"/>
        <v>0</v>
      </c>
      <c r="N26">
        <f t="shared" si="1"/>
        <v>0.45454545454545453</v>
      </c>
    </row>
    <row r="27" spans="1:14" x14ac:dyDescent="0.2">
      <c r="A27" t="str">
        <f>'x1'!A27</f>
        <v>Węgry</v>
      </c>
      <c r="B27">
        <v>-1</v>
      </c>
      <c r="C27">
        <v>3</v>
      </c>
      <c r="D27">
        <v>-4</v>
      </c>
      <c r="E27">
        <v>-3</v>
      </c>
      <c r="F27">
        <v>-2</v>
      </c>
      <c r="G27">
        <v>-3</v>
      </c>
      <c r="H27">
        <v>0</v>
      </c>
      <c r="I27">
        <v>-1</v>
      </c>
      <c r="J27">
        <v>-2</v>
      </c>
      <c r="K27">
        <v>-1</v>
      </c>
      <c r="L27">
        <v>-2</v>
      </c>
      <c r="M27" s="5">
        <f t="shared" si="0"/>
        <v>-2</v>
      </c>
      <c r="N27">
        <f t="shared" si="1"/>
        <v>-1.4545454545454546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-0.54545454545454541</v>
      </c>
      <c r="M28" s="5">
        <f t="shared" si="0"/>
        <v>-0.54545454545454541</v>
      </c>
      <c r="N28">
        <f t="shared" si="1"/>
        <v>-0.54545454545454541</v>
      </c>
    </row>
    <row r="29" spans="1:14" x14ac:dyDescent="0.2">
      <c r="A29" t="str">
        <f>'x1'!A29</f>
        <v>Włochy</v>
      </c>
      <c r="B29">
        <v>3</v>
      </c>
      <c r="C29">
        <v>2</v>
      </c>
      <c r="D29">
        <v>-3</v>
      </c>
      <c r="E29">
        <v>0</v>
      </c>
      <c r="F29">
        <v>-1</v>
      </c>
      <c r="G29">
        <v>-3</v>
      </c>
      <c r="H29">
        <v>-2</v>
      </c>
      <c r="I29">
        <v>-2</v>
      </c>
      <c r="J29">
        <v>-1</v>
      </c>
      <c r="K29">
        <v>-1</v>
      </c>
      <c r="L29" t="s">
        <v>120</v>
      </c>
      <c r="M29" s="5">
        <f t="shared" si="0"/>
        <v>-1</v>
      </c>
      <c r="N29">
        <f t="shared" si="1"/>
        <v>-0.8</v>
      </c>
    </row>
    <row r="30" spans="1:14" x14ac:dyDescent="0.2">
      <c r="L30">
        <f>AVERAGE(L2:L27)</f>
        <v>-0.54545454545454541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4018-8BD0-4936-9FB5-1A4D87CCA8FC}">
  <dimension ref="A1:N29"/>
  <sheetViews>
    <sheetView topLeftCell="H1" workbookViewId="0">
      <selection activeCell="O18" sqref="O18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597</v>
      </c>
      <c r="C2">
        <v>597</v>
      </c>
      <c r="D2">
        <v>600</v>
      </c>
      <c r="E2">
        <v>590</v>
      </c>
      <c r="F2">
        <v>562</v>
      </c>
      <c r="G2">
        <v>573</v>
      </c>
      <c r="H2">
        <v>579</v>
      </c>
      <c r="I2">
        <v>578</v>
      </c>
      <c r="J2">
        <v>565</v>
      </c>
      <c r="K2">
        <v>560</v>
      </c>
      <c r="L2">
        <v>564</v>
      </c>
      <c r="M2" s="5">
        <f>MEDIAN(B2:L2)</f>
        <v>578</v>
      </c>
      <c r="N2">
        <f>AVERAGE(B2:L2)</f>
        <v>578.63636363636363</v>
      </c>
    </row>
    <row r="3" spans="1:14" x14ac:dyDescent="0.2">
      <c r="A3" t="str">
        <f>'x1'!A3</f>
        <v>Belgia</v>
      </c>
      <c r="B3">
        <v>485</v>
      </c>
      <c r="C3">
        <v>493</v>
      </c>
      <c r="D3">
        <v>479</v>
      </c>
      <c r="E3">
        <v>467</v>
      </c>
      <c r="F3">
        <v>456</v>
      </c>
      <c r="G3">
        <v>456</v>
      </c>
      <c r="H3">
        <v>445</v>
      </c>
      <c r="I3">
        <v>438</v>
      </c>
      <c r="J3">
        <v>426</v>
      </c>
      <c r="K3">
        <v>412</v>
      </c>
      <c r="L3">
        <v>420</v>
      </c>
      <c r="M3" s="5">
        <f t="shared" ref="M3:M29" si="0">MEDIAN(B3:L3)</f>
        <v>456</v>
      </c>
      <c r="N3">
        <f t="shared" ref="N3:N29" si="1">AVERAGE(B3:L3)</f>
        <v>452.45454545454544</v>
      </c>
    </row>
    <row r="4" spans="1:14" x14ac:dyDescent="0.2">
      <c r="A4" t="str">
        <f>'x1'!A4</f>
        <v>Bułgaria</v>
      </c>
      <c r="B4">
        <v>577</v>
      </c>
      <c r="C4">
        <v>553</v>
      </c>
      <c r="D4">
        <v>599</v>
      </c>
      <c r="E4">
        <v>598</v>
      </c>
      <c r="F4">
        <v>554</v>
      </c>
      <c r="G4">
        <v>508</v>
      </c>
      <c r="H4">
        <v>460</v>
      </c>
      <c r="I4">
        <v>432</v>
      </c>
      <c r="J4">
        <v>442</v>
      </c>
      <c r="K4">
        <v>419</v>
      </c>
      <c r="L4">
        <v>404</v>
      </c>
      <c r="M4" s="5">
        <f t="shared" si="0"/>
        <v>508</v>
      </c>
      <c r="N4">
        <f t="shared" si="1"/>
        <v>504.18181818181819</v>
      </c>
    </row>
    <row r="5" spans="1:14" x14ac:dyDescent="0.2">
      <c r="A5" t="str">
        <f>'x1'!A5</f>
        <v>Chorwacja</v>
      </c>
      <c r="B5">
        <v>384</v>
      </c>
      <c r="C5">
        <v>399</v>
      </c>
      <c r="D5">
        <v>415</v>
      </c>
      <c r="E5">
        <v>405</v>
      </c>
      <c r="F5">
        <v>379</v>
      </c>
      <c r="G5">
        <v>384</v>
      </c>
      <c r="H5">
        <v>391</v>
      </c>
      <c r="I5">
        <v>404</v>
      </c>
      <c r="J5">
        <v>387</v>
      </c>
      <c r="K5">
        <v>393</v>
      </c>
      <c r="L5">
        <v>403</v>
      </c>
      <c r="M5" s="5">
        <f t="shared" si="0"/>
        <v>393</v>
      </c>
      <c r="N5">
        <f t="shared" si="1"/>
        <v>394.90909090909093</v>
      </c>
    </row>
    <row r="6" spans="1:14" x14ac:dyDescent="0.2">
      <c r="A6" t="str">
        <f>'x1'!A6</f>
        <v>Cypr</v>
      </c>
      <c r="B6">
        <v>694</v>
      </c>
      <c r="C6">
        <v>704</v>
      </c>
      <c r="D6">
        <v>728</v>
      </c>
      <c r="E6">
        <v>729</v>
      </c>
      <c r="F6">
        <v>689</v>
      </c>
      <c r="G6">
        <v>672</v>
      </c>
      <c r="H6">
        <v>657</v>
      </c>
      <c r="I6">
        <v>618</v>
      </c>
      <c r="J6">
        <v>614</v>
      </c>
      <c r="K6">
        <v>638</v>
      </c>
      <c r="L6">
        <v>640</v>
      </c>
      <c r="M6" s="5">
        <f t="shared" si="0"/>
        <v>672</v>
      </c>
      <c r="N6">
        <f t="shared" si="1"/>
        <v>671.18181818181813</v>
      </c>
    </row>
    <row r="7" spans="1:14" x14ac:dyDescent="0.2">
      <c r="A7" t="str">
        <f>'x1'!A7</f>
        <v>Czechy</v>
      </c>
      <c r="B7">
        <v>297</v>
      </c>
      <c r="C7">
        <v>294</v>
      </c>
      <c r="D7">
        <v>306</v>
      </c>
      <c r="E7">
        <v>317</v>
      </c>
      <c r="F7">
        <v>318</v>
      </c>
      <c r="G7">
        <v>320</v>
      </c>
      <c r="H7">
        <v>308</v>
      </c>
      <c r="I7">
        <v>307</v>
      </c>
      <c r="J7">
        <v>310</v>
      </c>
      <c r="K7">
        <v>316</v>
      </c>
      <c r="L7">
        <v>339</v>
      </c>
      <c r="M7" s="5">
        <f t="shared" si="0"/>
        <v>310</v>
      </c>
      <c r="N7">
        <f t="shared" si="1"/>
        <v>312</v>
      </c>
    </row>
    <row r="8" spans="1:14" x14ac:dyDescent="0.2">
      <c r="A8" t="str">
        <f>'x1'!A8</f>
        <v>Dania</v>
      </c>
      <c r="B8">
        <v>740</v>
      </c>
      <c r="C8">
        <v>790</v>
      </c>
      <c r="D8">
        <v>830</v>
      </c>
      <c r="E8">
        <v>762</v>
      </c>
      <c r="F8" t="s">
        <v>120</v>
      </c>
      <c r="G8">
        <v>781</v>
      </c>
      <c r="H8">
        <v>791</v>
      </c>
      <c r="I8">
        <v>790</v>
      </c>
      <c r="J8">
        <v>789</v>
      </c>
      <c r="K8">
        <v>789</v>
      </c>
      <c r="L8">
        <v>777</v>
      </c>
      <c r="M8" s="5">
        <f t="shared" si="0"/>
        <v>789</v>
      </c>
      <c r="N8">
        <f t="shared" si="1"/>
        <v>783.9</v>
      </c>
    </row>
    <row r="9" spans="1:14" x14ac:dyDescent="0.2">
      <c r="A9" t="str">
        <f>'x1'!A9</f>
        <v>Estonia</v>
      </c>
      <c r="B9">
        <v>398</v>
      </c>
      <c r="C9">
        <v>449</v>
      </c>
      <c r="D9">
        <v>392</v>
      </c>
      <c r="E9">
        <v>339</v>
      </c>
      <c r="F9">
        <v>305</v>
      </c>
      <c r="G9">
        <v>301</v>
      </c>
      <c r="H9">
        <v>280</v>
      </c>
      <c r="I9">
        <v>293</v>
      </c>
      <c r="J9">
        <v>357</v>
      </c>
      <c r="K9">
        <v>359</v>
      </c>
      <c r="L9">
        <v>376</v>
      </c>
      <c r="M9" s="5">
        <f t="shared" si="0"/>
        <v>357</v>
      </c>
      <c r="N9">
        <f t="shared" si="1"/>
        <v>349.90909090909093</v>
      </c>
    </row>
    <row r="10" spans="1:14" x14ac:dyDescent="0.2">
      <c r="A10" t="str">
        <f>'x1'!A10</f>
        <v>Finlandia</v>
      </c>
      <c r="B10">
        <v>494</v>
      </c>
      <c r="C10">
        <v>506</v>
      </c>
      <c r="D10">
        <v>521</v>
      </c>
      <c r="E10">
        <v>480</v>
      </c>
      <c r="F10">
        <v>470</v>
      </c>
      <c r="G10">
        <v>505</v>
      </c>
      <c r="H10">
        <v>506</v>
      </c>
      <c r="I10">
        <v>493</v>
      </c>
      <c r="J10">
        <v>482</v>
      </c>
      <c r="K10">
        <v>500</v>
      </c>
      <c r="L10">
        <v>504</v>
      </c>
      <c r="M10" s="5">
        <f t="shared" si="0"/>
        <v>500</v>
      </c>
      <c r="N10">
        <f t="shared" si="1"/>
        <v>496.45454545454544</v>
      </c>
    </row>
    <row r="11" spans="1:14" x14ac:dyDescent="0.2">
      <c r="A11" t="str">
        <f>'x1'!A11</f>
        <v>Francja</v>
      </c>
      <c r="B11">
        <v>536</v>
      </c>
      <c r="C11">
        <v>543</v>
      </c>
      <c r="D11">
        <v>541</v>
      </c>
      <c r="E11">
        <v>535</v>
      </c>
      <c r="F11">
        <v>534</v>
      </c>
      <c r="G11">
        <v>534</v>
      </c>
      <c r="H11">
        <v>527</v>
      </c>
      <c r="I11">
        <v>520</v>
      </c>
      <c r="J11">
        <v>519</v>
      </c>
      <c r="K11">
        <v>517</v>
      </c>
      <c r="L11">
        <v>511</v>
      </c>
      <c r="M11" s="5">
        <f t="shared" si="0"/>
        <v>534</v>
      </c>
      <c r="N11">
        <f t="shared" si="1"/>
        <v>528.81818181818187</v>
      </c>
    </row>
    <row r="12" spans="1:14" x14ac:dyDescent="0.2">
      <c r="A12" t="str">
        <f>'x1'!A12</f>
        <v>Grecja</v>
      </c>
      <c r="B12">
        <v>447</v>
      </c>
      <c r="C12">
        <v>453</v>
      </c>
      <c r="D12">
        <v>458</v>
      </c>
      <c r="E12">
        <v>464</v>
      </c>
      <c r="F12">
        <v>532</v>
      </c>
      <c r="G12">
        <v>503</v>
      </c>
      <c r="H12">
        <v>495</v>
      </c>
      <c r="I12">
        <v>482</v>
      </c>
      <c r="J12">
        <v>488</v>
      </c>
      <c r="K12">
        <v>488</v>
      </c>
      <c r="L12">
        <v>498</v>
      </c>
      <c r="M12" s="5">
        <f t="shared" si="0"/>
        <v>488</v>
      </c>
      <c r="N12">
        <f t="shared" si="1"/>
        <v>482.54545454545456</v>
      </c>
    </row>
    <row r="13" spans="1:14" x14ac:dyDescent="0.2">
      <c r="A13" t="str">
        <f>'x1'!A13</f>
        <v>Hiszpania</v>
      </c>
      <c r="B13">
        <v>590</v>
      </c>
      <c r="C13">
        <v>578</v>
      </c>
      <c r="D13">
        <v>551</v>
      </c>
      <c r="E13">
        <v>542</v>
      </c>
      <c r="F13">
        <v>510</v>
      </c>
      <c r="G13">
        <v>485</v>
      </c>
      <c r="H13">
        <v>468</v>
      </c>
      <c r="I13">
        <v>454</v>
      </c>
      <c r="J13">
        <v>448</v>
      </c>
      <c r="K13">
        <v>456</v>
      </c>
      <c r="L13">
        <v>443</v>
      </c>
      <c r="M13" s="5">
        <f t="shared" si="0"/>
        <v>485</v>
      </c>
      <c r="N13">
        <f t="shared" si="1"/>
        <v>502.27272727272725</v>
      </c>
    </row>
    <row r="14" spans="1:14" x14ac:dyDescent="0.2">
      <c r="A14" t="str">
        <f>'x1'!A14</f>
        <v>Holandia</v>
      </c>
      <c r="B14">
        <v>597</v>
      </c>
      <c r="C14">
        <v>606</v>
      </c>
      <c r="D14">
        <v>600</v>
      </c>
      <c r="E14">
        <v>589</v>
      </c>
      <c r="F14">
        <v>571</v>
      </c>
      <c r="G14">
        <v>568</v>
      </c>
      <c r="H14">
        <v>549</v>
      </c>
      <c r="I14">
        <v>526</v>
      </c>
      <c r="J14">
        <v>527</v>
      </c>
      <c r="K14">
        <v>523</v>
      </c>
      <c r="L14">
        <v>520</v>
      </c>
      <c r="M14" s="5">
        <f t="shared" si="0"/>
        <v>568</v>
      </c>
      <c r="N14">
        <f t="shared" si="1"/>
        <v>561.4545454545455</v>
      </c>
    </row>
    <row r="15" spans="1:14" x14ac:dyDescent="0.2">
      <c r="A15" t="str">
        <f>'x1'!A15</f>
        <v>Irlandia</v>
      </c>
      <c r="B15">
        <v>792</v>
      </c>
      <c r="C15">
        <v>772</v>
      </c>
      <c r="D15">
        <v>718</v>
      </c>
      <c r="E15">
        <v>651</v>
      </c>
      <c r="F15">
        <v>624</v>
      </c>
      <c r="G15">
        <v>616</v>
      </c>
      <c r="H15">
        <v>585</v>
      </c>
      <c r="I15">
        <v>582</v>
      </c>
      <c r="J15">
        <v>562</v>
      </c>
      <c r="K15" t="s">
        <v>120</v>
      </c>
      <c r="L15" t="s">
        <v>120</v>
      </c>
      <c r="M15" s="5">
        <f t="shared" si="0"/>
        <v>624</v>
      </c>
      <c r="N15">
        <f t="shared" si="1"/>
        <v>655.77777777777783</v>
      </c>
    </row>
    <row r="16" spans="1:14" x14ac:dyDescent="0.2">
      <c r="A16" t="str">
        <f>'x1'!A16</f>
        <v>Litwa</v>
      </c>
      <c r="B16">
        <v>405</v>
      </c>
      <c r="C16">
        <v>419</v>
      </c>
      <c r="D16">
        <v>428</v>
      </c>
      <c r="E16">
        <v>381</v>
      </c>
      <c r="F16">
        <v>404</v>
      </c>
      <c r="G16">
        <v>442</v>
      </c>
      <c r="H16">
        <v>445</v>
      </c>
      <c r="I16">
        <v>433</v>
      </c>
      <c r="J16">
        <v>433</v>
      </c>
      <c r="K16">
        <v>448</v>
      </c>
      <c r="L16">
        <v>444</v>
      </c>
      <c r="M16" s="5">
        <f t="shared" si="0"/>
        <v>433</v>
      </c>
      <c r="N16">
        <f t="shared" si="1"/>
        <v>425.63636363636363</v>
      </c>
    </row>
    <row r="17" spans="1:14" x14ac:dyDescent="0.2">
      <c r="A17" t="str">
        <f>'x1'!A17</f>
        <v>Luksemburg</v>
      </c>
      <c r="B17">
        <v>683</v>
      </c>
      <c r="C17">
        <v>695</v>
      </c>
      <c r="D17">
        <v>697</v>
      </c>
      <c r="E17">
        <v>679</v>
      </c>
      <c r="F17">
        <v>679</v>
      </c>
      <c r="G17">
        <v>666</v>
      </c>
      <c r="H17">
        <v>652</v>
      </c>
      <c r="I17">
        <v>616</v>
      </c>
      <c r="J17">
        <v>626</v>
      </c>
      <c r="K17">
        <v>607</v>
      </c>
      <c r="L17">
        <v>614</v>
      </c>
      <c r="M17" s="5">
        <f t="shared" si="0"/>
        <v>666</v>
      </c>
      <c r="N17">
        <f t="shared" si="1"/>
        <v>655.81818181818187</v>
      </c>
    </row>
    <row r="18" spans="1:14" x14ac:dyDescent="0.2">
      <c r="A18" t="str">
        <f>'x1'!A18</f>
        <v>Łotwa</v>
      </c>
      <c r="B18">
        <v>343</v>
      </c>
      <c r="C18">
        <v>391</v>
      </c>
      <c r="D18">
        <v>345</v>
      </c>
      <c r="E18">
        <v>352</v>
      </c>
      <c r="F18">
        <v>324</v>
      </c>
      <c r="G18">
        <v>350</v>
      </c>
      <c r="H18">
        <v>323</v>
      </c>
      <c r="I18">
        <v>350</v>
      </c>
      <c r="J18">
        <v>364</v>
      </c>
      <c r="K18">
        <v>404</v>
      </c>
      <c r="L18">
        <v>410</v>
      </c>
      <c r="M18" s="5">
        <f t="shared" si="0"/>
        <v>350</v>
      </c>
      <c r="N18">
        <f t="shared" si="1"/>
        <v>359.63636363636363</v>
      </c>
    </row>
    <row r="19" spans="1:14" x14ac:dyDescent="0.2">
      <c r="A19" t="str">
        <f>'x1'!A19</f>
        <v>Malta</v>
      </c>
      <c r="B19">
        <v>624</v>
      </c>
      <c r="C19">
        <v>654</v>
      </c>
      <c r="D19">
        <v>674</v>
      </c>
      <c r="E19">
        <v>649</v>
      </c>
      <c r="F19">
        <v>601</v>
      </c>
      <c r="G19">
        <v>589</v>
      </c>
      <c r="H19">
        <v>590</v>
      </c>
      <c r="I19">
        <v>579</v>
      </c>
      <c r="J19">
        <v>591</v>
      </c>
      <c r="K19">
        <v>606</v>
      </c>
      <c r="L19">
        <v>621</v>
      </c>
      <c r="M19" s="5">
        <f t="shared" si="0"/>
        <v>606</v>
      </c>
      <c r="N19">
        <f t="shared" si="1"/>
        <v>616.18181818181813</v>
      </c>
    </row>
    <row r="20" spans="1:14" x14ac:dyDescent="0.2">
      <c r="A20" t="str">
        <f>'x1'!A20</f>
        <v>Niemcy</v>
      </c>
      <c r="B20">
        <v>564</v>
      </c>
      <c r="C20">
        <v>582</v>
      </c>
      <c r="D20">
        <v>589</v>
      </c>
      <c r="E20">
        <v>592</v>
      </c>
      <c r="F20">
        <v>602</v>
      </c>
      <c r="G20">
        <v>626</v>
      </c>
      <c r="H20">
        <v>619</v>
      </c>
      <c r="I20">
        <v>615</v>
      </c>
      <c r="J20">
        <v>631</v>
      </c>
      <c r="K20">
        <v>632</v>
      </c>
      <c r="L20">
        <v>627</v>
      </c>
      <c r="M20" s="5">
        <f t="shared" si="0"/>
        <v>615</v>
      </c>
      <c r="N20">
        <f t="shared" si="1"/>
        <v>607.18181818181813</v>
      </c>
    </row>
    <row r="21" spans="1:14" x14ac:dyDescent="0.2">
      <c r="A21" t="str">
        <f>'x1'!A21</f>
        <v>Polska</v>
      </c>
      <c r="B21">
        <v>321</v>
      </c>
      <c r="C21">
        <v>322</v>
      </c>
      <c r="D21">
        <v>320</v>
      </c>
      <c r="E21">
        <v>316</v>
      </c>
      <c r="F21">
        <v>316</v>
      </c>
      <c r="G21">
        <v>319</v>
      </c>
      <c r="H21">
        <v>317</v>
      </c>
      <c r="I21">
        <v>297</v>
      </c>
      <c r="J21">
        <v>272</v>
      </c>
      <c r="K21">
        <v>286</v>
      </c>
      <c r="L21">
        <v>307</v>
      </c>
      <c r="M21" s="5">
        <f t="shared" si="0"/>
        <v>316</v>
      </c>
      <c r="N21">
        <f t="shared" si="1"/>
        <v>308.45454545454544</v>
      </c>
    </row>
    <row r="22" spans="1:14" x14ac:dyDescent="0.2">
      <c r="A22" t="str">
        <f>'x1'!A22</f>
        <v>Portugalia</v>
      </c>
      <c r="B22">
        <v>465</v>
      </c>
      <c r="C22">
        <v>471</v>
      </c>
      <c r="D22">
        <v>518</v>
      </c>
      <c r="E22">
        <v>520</v>
      </c>
      <c r="F22">
        <v>516</v>
      </c>
      <c r="G22">
        <v>490</v>
      </c>
      <c r="H22">
        <v>453</v>
      </c>
      <c r="I22">
        <v>440</v>
      </c>
      <c r="J22">
        <v>453</v>
      </c>
      <c r="K22">
        <v>460</v>
      </c>
      <c r="L22">
        <v>474</v>
      </c>
      <c r="M22" s="5">
        <f t="shared" si="0"/>
        <v>471</v>
      </c>
      <c r="N22">
        <f t="shared" si="1"/>
        <v>478.18181818181819</v>
      </c>
    </row>
    <row r="23" spans="1:14" x14ac:dyDescent="0.2">
      <c r="A23" t="str">
        <f>'x1'!A23</f>
        <v>Rumunia</v>
      </c>
      <c r="B23">
        <v>396</v>
      </c>
      <c r="C23">
        <v>391</v>
      </c>
      <c r="D23">
        <v>411</v>
      </c>
      <c r="E23">
        <v>381</v>
      </c>
      <c r="F23">
        <v>313</v>
      </c>
      <c r="G23">
        <v>259</v>
      </c>
      <c r="H23">
        <v>251</v>
      </c>
      <c r="I23">
        <v>254</v>
      </c>
      <c r="J23">
        <v>249</v>
      </c>
      <c r="K23">
        <v>247</v>
      </c>
      <c r="L23">
        <v>261</v>
      </c>
      <c r="M23" s="5">
        <f t="shared" si="0"/>
        <v>261</v>
      </c>
      <c r="N23">
        <f t="shared" si="1"/>
        <v>310.27272727272725</v>
      </c>
    </row>
    <row r="24" spans="1:14" x14ac:dyDescent="0.2">
      <c r="A24" t="str">
        <f>'x1'!A24</f>
        <v>Słowacja</v>
      </c>
      <c r="B24">
        <v>284</v>
      </c>
      <c r="C24">
        <v>294</v>
      </c>
      <c r="D24">
        <v>313</v>
      </c>
      <c r="E24">
        <v>307</v>
      </c>
      <c r="F24">
        <v>319</v>
      </c>
      <c r="G24">
        <v>311</v>
      </c>
      <c r="H24">
        <v>306</v>
      </c>
      <c r="I24">
        <v>304</v>
      </c>
      <c r="J24">
        <v>320</v>
      </c>
      <c r="K24">
        <v>329</v>
      </c>
      <c r="L24">
        <v>348</v>
      </c>
      <c r="M24" s="5">
        <f t="shared" si="0"/>
        <v>311</v>
      </c>
      <c r="N24">
        <f t="shared" si="1"/>
        <v>312.27272727272725</v>
      </c>
    </row>
    <row r="25" spans="1:14" x14ac:dyDescent="0.2">
      <c r="A25" t="str">
        <f>'x1'!A25</f>
        <v>Słowenia</v>
      </c>
      <c r="B25">
        <v>516</v>
      </c>
      <c r="C25">
        <v>525</v>
      </c>
      <c r="D25">
        <v>542</v>
      </c>
      <c r="E25">
        <v>524</v>
      </c>
      <c r="F25">
        <v>490</v>
      </c>
      <c r="G25">
        <v>415</v>
      </c>
      <c r="H25">
        <v>362</v>
      </c>
      <c r="I25">
        <v>414</v>
      </c>
      <c r="J25">
        <v>432</v>
      </c>
      <c r="K25">
        <v>449</v>
      </c>
      <c r="L25">
        <v>466</v>
      </c>
      <c r="M25" s="5">
        <f t="shared" si="0"/>
        <v>466</v>
      </c>
      <c r="N25">
        <f t="shared" si="1"/>
        <v>466.81818181818181</v>
      </c>
    </row>
    <row r="26" spans="1:14" x14ac:dyDescent="0.2">
      <c r="A26" t="str">
        <f>'x1'!A26</f>
        <v>Szwecja</v>
      </c>
      <c r="B26">
        <v>490</v>
      </c>
      <c r="C26">
        <v>486</v>
      </c>
      <c r="D26">
        <v>483</v>
      </c>
      <c r="E26">
        <v>470</v>
      </c>
      <c r="F26">
        <v>439</v>
      </c>
      <c r="G26">
        <v>449</v>
      </c>
      <c r="H26">
        <v>450</v>
      </c>
      <c r="I26">
        <v>451</v>
      </c>
      <c r="J26">
        <v>438</v>
      </c>
      <c r="K26">
        <v>447</v>
      </c>
      <c r="L26">
        <v>443</v>
      </c>
      <c r="M26" s="5">
        <f t="shared" si="0"/>
        <v>450</v>
      </c>
      <c r="N26">
        <f t="shared" si="1"/>
        <v>458.72727272727275</v>
      </c>
    </row>
    <row r="27" spans="1:14" x14ac:dyDescent="0.2">
      <c r="A27" t="str">
        <f>'x1'!A27</f>
        <v>Węgry</v>
      </c>
      <c r="B27">
        <v>468</v>
      </c>
      <c r="C27">
        <v>457</v>
      </c>
      <c r="D27">
        <v>454</v>
      </c>
      <c r="E27">
        <v>430</v>
      </c>
      <c r="F27">
        <v>403</v>
      </c>
      <c r="G27">
        <v>382</v>
      </c>
      <c r="H27">
        <v>402</v>
      </c>
      <c r="I27">
        <v>378</v>
      </c>
      <c r="J27">
        <v>385</v>
      </c>
      <c r="K27">
        <v>377</v>
      </c>
      <c r="L27">
        <v>379</v>
      </c>
      <c r="M27" s="5">
        <f t="shared" si="0"/>
        <v>402</v>
      </c>
      <c r="N27">
        <f t="shared" si="1"/>
        <v>410.45454545454544</v>
      </c>
    </row>
    <row r="28" spans="1:14" x14ac:dyDescent="0.2">
      <c r="A28" t="str">
        <f>'x1'!A28</f>
        <v>Wielka Brytania</v>
      </c>
      <c r="B28">
        <v>583</v>
      </c>
      <c r="C28">
        <v>567</v>
      </c>
      <c r="D28">
        <v>541</v>
      </c>
      <c r="E28">
        <v>522</v>
      </c>
      <c r="F28">
        <v>509</v>
      </c>
      <c r="G28">
        <v>491</v>
      </c>
      <c r="H28">
        <v>477</v>
      </c>
      <c r="I28">
        <v>482</v>
      </c>
      <c r="J28">
        <v>482</v>
      </c>
      <c r="K28">
        <v>483</v>
      </c>
      <c r="L28">
        <v>483</v>
      </c>
      <c r="M28" s="5">
        <f t="shared" si="0"/>
        <v>491</v>
      </c>
      <c r="N28">
        <f t="shared" si="1"/>
        <v>510.90909090909093</v>
      </c>
    </row>
    <row r="29" spans="1:14" x14ac:dyDescent="0.2">
      <c r="A29" t="str">
        <f>'x1'!A29</f>
        <v>Włochy</v>
      </c>
      <c r="B29">
        <v>559</v>
      </c>
      <c r="C29">
        <v>557</v>
      </c>
      <c r="D29">
        <v>552</v>
      </c>
      <c r="E29">
        <v>543</v>
      </c>
      <c r="F29">
        <v>547</v>
      </c>
      <c r="G29">
        <v>529</v>
      </c>
      <c r="H29">
        <v>504</v>
      </c>
      <c r="I29">
        <v>491</v>
      </c>
      <c r="J29">
        <v>488</v>
      </c>
      <c r="K29">
        <v>486</v>
      </c>
      <c r="L29">
        <v>497</v>
      </c>
      <c r="M29" s="5">
        <f t="shared" si="0"/>
        <v>529</v>
      </c>
      <c r="N29">
        <f t="shared" si="1"/>
        <v>523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3F4-55D0-48FE-B7C1-0D8A8706466C}">
  <dimension ref="A1:N29"/>
  <sheetViews>
    <sheetView topLeftCell="D1" workbookViewId="0">
      <selection activeCell="N2" sqref="N2:N29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25.4</v>
      </c>
      <c r="C2">
        <v>27</v>
      </c>
      <c r="D2">
        <v>27.8</v>
      </c>
      <c r="E2">
        <v>30</v>
      </c>
      <c r="F2">
        <v>30.2</v>
      </c>
      <c r="G2">
        <v>30.6</v>
      </c>
      <c r="H2">
        <v>31.5</v>
      </c>
      <c r="I2">
        <v>32.4</v>
      </c>
      <c r="J2">
        <v>33</v>
      </c>
      <c r="K2">
        <v>32.799999999999997</v>
      </c>
      <c r="L2">
        <v>33.5</v>
      </c>
      <c r="M2" s="5">
        <f>MEDIAN(B2:L2)</f>
        <v>30.6</v>
      </c>
      <c r="N2">
        <f>AVERAGE(B2:L2)</f>
        <v>30.381818181818179</v>
      </c>
    </row>
    <row r="3" spans="1:14" x14ac:dyDescent="0.2">
      <c r="A3" t="str">
        <f>'x1'!A3</f>
        <v>Belgia</v>
      </c>
      <c r="B3">
        <v>2.6</v>
      </c>
      <c r="C3">
        <v>3.1</v>
      </c>
      <c r="D3">
        <v>3.6</v>
      </c>
      <c r="E3">
        <v>4.7</v>
      </c>
      <c r="F3">
        <v>5.7</v>
      </c>
      <c r="G3">
        <v>6.3</v>
      </c>
      <c r="H3">
        <v>7.2</v>
      </c>
      <c r="I3">
        <v>7.5</v>
      </c>
      <c r="J3">
        <v>8</v>
      </c>
      <c r="K3">
        <v>7.9</v>
      </c>
      <c r="L3">
        <v>8.6999999999999993</v>
      </c>
      <c r="M3" s="5">
        <f t="shared" ref="M3:M29" si="0">MEDIAN(B3:L3)</f>
        <v>6.3</v>
      </c>
      <c r="N3">
        <f t="shared" ref="N3:N29" si="1">AVERAGE(B3:L3)</f>
        <v>5.9363636363636365</v>
      </c>
    </row>
    <row r="4" spans="1:14" x14ac:dyDescent="0.2">
      <c r="A4" t="str">
        <f>'x1'!A4</f>
        <v>Bułgaria</v>
      </c>
      <c r="B4">
        <v>9.6</v>
      </c>
      <c r="C4">
        <v>9.1999999999999993</v>
      </c>
      <c r="D4">
        <v>10.5</v>
      </c>
      <c r="E4">
        <v>12.1</v>
      </c>
      <c r="F4">
        <v>14.1</v>
      </c>
      <c r="G4">
        <v>14.3</v>
      </c>
      <c r="H4">
        <v>16</v>
      </c>
      <c r="I4">
        <v>19</v>
      </c>
      <c r="J4">
        <v>18</v>
      </c>
      <c r="K4">
        <v>18.2</v>
      </c>
      <c r="L4">
        <v>18.8</v>
      </c>
      <c r="M4" s="5">
        <f t="shared" si="0"/>
        <v>14.3</v>
      </c>
      <c r="N4">
        <f t="shared" si="1"/>
        <v>14.527272727272729</v>
      </c>
    </row>
    <row r="5" spans="1:14" x14ac:dyDescent="0.2">
      <c r="A5" t="str">
        <f>'x1'!A5</f>
        <v>Chorwacja</v>
      </c>
      <c r="B5">
        <v>22.7</v>
      </c>
      <c r="C5">
        <v>22.2</v>
      </c>
      <c r="D5">
        <v>22</v>
      </c>
      <c r="E5">
        <v>23.6</v>
      </c>
      <c r="F5">
        <v>25.1</v>
      </c>
      <c r="G5">
        <v>25.4</v>
      </c>
      <c r="H5">
        <v>26.8</v>
      </c>
      <c r="I5">
        <v>28</v>
      </c>
      <c r="J5">
        <v>27.8</v>
      </c>
      <c r="K5">
        <v>29</v>
      </c>
      <c r="L5">
        <v>28.3</v>
      </c>
      <c r="M5" s="5">
        <f t="shared" si="0"/>
        <v>25.4</v>
      </c>
      <c r="N5">
        <f t="shared" si="1"/>
        <v>25.536363636363639</v>
      </c>
    </row>
    <row r="6" spans="1:14" x14ac:dyDescent="0.2">
      <c r="A6" t="str">
        <f>'x1'!A6</f>
        <v>Cypr</v>
      </c>
      <c r="B6">
        <v>3.3</v>
      </c>
      <c r="C6">
        <v>4</v>
      </c>
      <c r="D6">
        <v>5.0999999999999996</v>
      </c>
      <c r="E6">
        <v>5.6</v>
      </c>
      <c r="F6">
        <v>6</v>
      </c>
      <c r="G6">
        <v>6</v>
      </c>
      <c r="H6">
        <v>6.8</v>
      </c>
      <c r="I6">
        <v>8.1</v>
      </c>
      <c r="J6">
        <v>8.9</v>
      </c>
      <c r="K6">
        <v>9.4</v>
      </c>
      <c r="L6">
        <v>9.3000000000000007</v>
      </c>
      <c r="M6" s="5">
        <f t="shared" si="0"/>
        <v>6</v>
      </c>
      <c r="N6">
        <f t="shared" si="1"/>
        <v>6.5909090909090908</v>
      </c>
    </row>
    <row r="7" spans="1:14" x14ac:dyDescent="0.2">
      <c r="A7" t="str">
        <f>'x1'!A7</f>
        <v>Czechy</v>
      </c>
      <c r="B7">
        <v>7.4</v>
      </c>
      <c r="C7">
        <v>8</v>
      </c>
      <c r="D7">
        <v>8.6</v>
      </c>
      <c r="E7">
        <v>9.9</v>
      </c>
      <c r="F7">
        <v>10.5</v>
      </c>
      <c r="G7">
        <v>10.9</v>
      </c>
      <c r="H7">
        <v>12.8</v>
      </c>
      <c r="I7">
        <v>13.8</v>
      </c>
      <c r="J7">
        <v>15</v>
      </c>
      <c r="K7">
        <v>15</v>
      </c>
      <c r="L7">
        <v>14.9</v>
      </c>
      <c r="M7" s="5">
        <f t="shared" si="0"/>
        <v>10.9</v>
      </c>
      <c r="N7">
        <f t="shared" si="1"/>
        <v>11.527272727272727</v>
      </c>
    </row>
    <row r="8" spans="1:14" x14ac:dyDescent="0.2">
      <c r="A8" t="str">
        <f>'x1'!A8</f>
        <v>Dania</v>
      </c>
      <c r="B8">
        <v>16.3</v>
      </c>
      <c r="C8">
        <v>17.8</v>
      </c>
      <c r="D8">
        <v>18.600000000000001</v>
      </c>
      <c r="E8">
        <v>20</v>
      </c>
      <c r="F8">
        <v>22.1</v>
      </c>
      <c r="G8">
        <v>23.5</v>
      </c>
      <c r="H8">
        <v>25.7</v>
      </c>
      <c r="I8">
        <v>27.4</v>
      </c>
      <c r="J8">
        <v>29.6</v>
      </c>
      <c r="K8">
        <v>31</v>
      </c>
      <c r="L8">
        <v>32.200000000000003</v>
      </c>
      <c r="M8" s="5">
        <f t="shared" si="0"/>
        <v>23.5</v>
      </c>
      <c r="N8">
        <f t="shared" si="1"/>
        <v>24.018181818181816</v>
      </c>
    </row>
    <row r="9" spans="1:14" x14ac:dyDescent="0.2">
      <c r="A9" t="str">
        <f>'x1'!A9</f>
        <v>Estonia</v>
      </c>
      <c r="B9">
        <v>16.100000000000001</v>
      </c>
      <c r="C9">
        <v>17.100000000000001</v>
      </c>
      <c r="D9">
        <v>18.899999999999999</v>
      </c>
      <c r="E9">
        <v>23</v>
      </c>
      <c r="F9">
        <v>24.6</v>
      </c>
      <c r="G9">
        <v>25.5</v>
      </c>
      <c r="H9">
        <v>25.8</v>
      </c>
      <c r="I9">
        <v>25.6</v>
      </c>
      <c r="J9">
        <v>26.3</v>
      </c>
      <c r="K9">
        <v>28.6</v>
      </c>
      <c r="L9">
        <v>28.8</v>
      </c>
      <c r="M9" s="5">
        <f t="shared" si="0"/>
        <v>25.5</v>
      </c>
      <c r="N9">
        <f t="shared" si="1"/>
        <v>23.663636363636364</v>
      </c>
    </row>
    <row r="10" spans="1:14" x14ac:dyDescent="0.2">
      <c r="A10" t="str">
        <f>'x1'!A10</f>
        <v>Finlandia</v>
      </c>
      <c r="B10">
        <v>30</v>
      </c>
      <c r="C10">
        <v>29.6</v>
      </c>
      <c r="D10">
        <v>31.3</v>
      </c>
      <c r="E10">
        <v>31.3</v>
      </c>
      <c r="F10">
        <v>32.4</v>
      </c>
      <c r="G10">
        <v>32.799999999999997</v>
      </c>
      <c r="H10">
        <v>34.4</v>
      </c>
      <c r="I10">
        <v>36.700000000000003</v>
      </c>
      <c r="J10">
        <v>38.700000000000003</v>
      </c>
      <c r="K10">
        <v>39.200000000000003</v>
      </c>
      <c r="L10">
        <v>38.700000000000003</v>
      </c>
      <c r="M10" s="5">
        <f t="shared" si="0"/>
        <v>32.799999999999997</v>
      </c>
      <c r="N10">
        <f t="shared" si="1"/>
        <v>34.099999999999994</v>
      </c>
    </row>
    <row r="11" spans="1:14" x14ac:dyDescent="0.2">
      <c r="A11" t="str">
        <f>'x1'!A11</f>
        <v>Francja</v>
      </c>
      <c r="B11">
        <v>9.3000000000000007</v>
      </c>
      <c r="C11">
        <v>10.3</v>
      </c>
      <c r="D11">
        <v>11.3</v>
      </c>
      <c r="E11">
        <v>12.3</v>
      </c>
      <c r="F11">
        <v>12.7</v>
      </c>
      <c r="G11">
        <v>11.1</v>
      </c>
      <c r="H11">
        <v>13.4</v>
      </c>
      <c r="I11">
        <v>14.1</v>
      </c>
      <c r="J11">
        <v>14.7</v>
      </c>
      <c r="K11">
        <v>15.1</v>
      </c>
      <c r="L11">
        <v>16</v>
      </c>
      <c r="M11" s="5">
        <f t="shared" si="0"/>
        <v>12.7</v>
      </c>
      <c r="N11">
        <f t="shared" si="1"/>
        <v>12.754545454545456</v>
      </c>
    </row>
    <row r="12" spans="1:14" x14ac:dyDescent="0.2">
      <c r="A12" t="str">
        <f>'x1'!A12</f>
        <v>Grecja</v>
      </c>
      <c r="B12">
        <v>7.2</v>
      </c>
      <c r="C12">
        <v>8.1999999999999993</v>
      </c>
      <c r="D12">
        <v>8</v>
      </c>
      <c r="E12">
        <v>8.5</v>
      </c>
      <c r="F12">
        <v>9.8000000000000007</v>
      </c>
      <c r="G12">
        <v>10.9</v>
      </c>
      <c r="H12">
        <v>13.5</v>
      </c>
      <c r="I12">
        <v>15</v>
      </c>
      <c r="J12">
        <v>15.3</v>
      </c>
      <c r="K12">
        <v>15.3</v>
      </c>
      <c r="L12">
        <v>15.2</v>
      </c>
      <c r="M12" s="5">
        <f t="shared" si="0"/>
        <v>10.9</v>
      </c>
      <c r="N12">
        <f t="shared" si="1"/>
        <v>11.536363636363635</v>
      </c>
    </row>
    <row r="13" spans="1:14" x14ac:dyDescent="0.2">
      <c r="A13" t="str">
        <f>'x1'!A13</f>
        <v>Hiszpania</v>
      </c>
      <c r="B13">
        <v>9.1999999999999993</v>
      </c>
      <c r="C13">
        <v>9.6999999999999993</v>
      </c>
      <c r="D13">
        <v>10.8</v>
      </c>
      <c r="E13">
        <v>13</v>
      </c>
      <c r="F13">
        <v>13.8</v>
      </c>
      <c r="G13">
        <v>13.2</v>
      </c>
      <c r="H13">
        <v>14.3</v>
      </c>
      <c r="I13">
        <v>15.3</v>
      </c>
      <c r="J13">
        <v>16.100000000000001</v>
      </c>
      <c r="K13">
        <v>16.2</v>
      </c>
      <c r="L13">
        <v>17.3</v>
      </c>
      <c r="M13" s="5">
        <f t="shared" si="0"/>
        <v>13.8</v>
      </c>
      <c r="N13">
        <f t="shared" si="1"/>
        <v>13.536363636363637</v>
      </c>
    </row>
    <row r="14" spans="1:14" x14ac:dyDescent="0.2">
      <c r="A14" t="str">
        <f>'x1'!A14</f>
        <v>Holandia</v>
      </c>
      <c r="B14">
        <v>2.8</v>
      </c>
      <c r="C14">
        <v>3.3</v>
      </c>
      <c r="D14">
        <v>3.6</v>
      </c>
      <c r="E14">
        <v>4.3</v>
      </c>
      <c r="F14">
        <v>3.9</v>
      </c>
      <c r="G14">
        <v>4.5</v>
      </c>
      <c r="H14">
        <v>4.7</v>
      </c>
      <c r="I14">
        <v>4.8</v>
      </c>
      <c r="J14">
        <v>5.5</v>
      </c>
      <c r="K14">
        <v>5.8</v>
      </c>
      <c r="L14">
        <v>6</v>
      </c>
      <c r="M14" s="5">
        <f t="shared" si="0"/>
        <v>4.5</v>
      </c>
      <c r="N14">
        <f t="shared" si="1"/>
        <v>4.4727272727272727</v>
      </c>
    </row>
    <row r="15" spans="1:14" x14ac:dyDescent="0.2">
      <c r="A15" t="str">
        <f>'x1'!A15</f>
        <v>Irlandia</v>
      </c>
      <c r="B15">
        <v>3.2</v>
      </c>
      <c r="C15">
        <v>3.7</v>
      </c>
      <c r="D15">
        <v>4.0999999999999996</v>
      </c>
      <c r="E15">
        <v>5.0999999999999996</v>
      </c>
      <c r="F15">
        <v>5.7</v>
      </c>
      <c r="G15">
        <v>6.5</v>
      </c>
      <c r="H15">
        <v>7.1</v>
      </c>
      <c r="I15">
        <v>7.7</v>
      </c>
      <c r="J15">
        <v>8.6999999999999993</v>
      </c>
      <c r="K15">
        <v>9.1999999999999993</v>
      </c>
      <c r="L15">
        <v>9.5</v>
      </c>
      <c r="M15" s="5">
        <f t="shared" si="0"/>
        <v>6.5</v>
      </c>
      <c r="N15">
        <f t="shared" si="1"/>
        <v>6.4090909090909092</v>
      </c>
    </row>
    <row r="16" spans="1:14" x14ac:dyDescent="0.2">
      <c r="A16" t="str">
        <f>'x1'!A16</f>
        <v>Litwa</v>
      </c>
      <c r="B16">
        <v>16.899999999999999</v>
      </c>
      <c r="C16">
        <v>16.5</v>
      </c>
      <c r="D16">
        <v>17.8</v>
      </c>
      <c r="E16">
        <v>19.8</v>
      </c>
      <c r="F16">
        <v>19.600000000000001</v>
      </c>
      <c r="G16">
        <v>19.899999999999999</v>
      </c>
      <c r="H16">
        <v>21.4</v>
      </c>
      <c r="I16">
        <v>22.7</v>
      </c>
      <c r="J16">
        <v>23.6</v>
      </c>
      <c r="K16">
        <v>25.8</v>
      </c>
      <c r="L16">
        <v>25.6</v>
      </c>
      <c r="M16" s="5">
        <f t="shared" si="0"/>
        <v>19.899999999999999</v>
      </c>
      <c r="N16">
        <f t="shared" si="1"/>
        <v>20.872727272727271</v>
      </c>
    </row>
    <row r="17" spans="1:14" x14ac:dyDescent="0.2">
      <c r="A17" t="str">
        <f>'x1'!A17</f>
        <v>Luksemburg</v>
      </c>
      <c r="B17">
        <v>1.5</v>
      </c>
      <c r="C17">
        <v>2.7</v>
      </c>
      <c r="D17">
        <v>2.8</v>
      </c>
      <c r="E17">
        <v>2.9</v>
      </c>
      <c r="F17">
        <v>2.9</v>
      </c>
      <c r="G17">
        <v>2.9</v>
      </c>
      <c r="H17">
        <v>3.1</v>
      </c>
      <c r="I17">
        <v>3.5</v>
      </c>
      <c r="J17">
        <v>4.5</v>
      </c>
      <c r="K17">
        <v>5</v>
      </c>
      <c r="L17">
        <v>5.4</v>
      </c>
      <c r="M17" s="5">
        <f t="shared" si="0"/>
        <v>2.9</v>
      </c>
      <c r="N17">
        <f t="shared" si="1"/>
        <v>3.3818181818181823</v>
      </c>
    </row>
    <row r="18" spans="1:14" x14ac:dyDescent="0.2">
      <c r="A18" t="str">
        <f>'x1'!A18</f>
        <v>Łotwa</v>
      </c>
      <c r="B18">
        <v>31.1</v>
      </c>
      <c r="C18">
        <v>29.6</v>
      </c>
      <c r="D18">
        <v>29.8</v>
      </c>
      <c r="E18">
        <v>34.299999999999997</v>
      </c>
      <c r="F18">
        <v>30.4</v>
      </c>
      <c r="G18">
        <v>33.5</v>
      </c>
      <c r="H18">
        <v>35.700000000000003</v>
      </c>
      <c r="I18">
        <v>37.1</v>
      </c>
      <c r="J18">
        <v>38.700000000000003</v>
      </c>
      <c r="K18">
        <v>37.6</v>
      </c>
      <c r="L18">
        <v>37.200000000000003</v>
      </c>
      <c r="M18" s="5">
        <f t="shared" si="0"/>
        <v>34.299999999999997</v>
      </c>
      <c r="N18">
        <f t="shared" si="1"/>
        <v>34.090909090909093</v>
      </c>
    </row>
    <row r="19" spans="1:14" x14ac:dyDescent="0.2">
      <c r="A19" t="str">
        <f>'x1'!A19</f>
        <v>Malta</v>
      </c>
      <c r="B19">
        <v>0.1</v>
      </c>
      <c r="C19">
        <v>0.2</v>
      </c>
      <c r="D19">
        <v>0.2</v>
      </c>
      <c r="E19">
        <v>0.2</v>
      </c>
      <c r="F19">
        <v>1</v>
      </c>
      <c r="G19">
        <v>1.9</v>
      </c>
      <c r="H19">
        <v>2.8</v>
      </c>
      <c r="I19">
        <v>3.7</v>
      </c>
      <c r="J19">
        <v>4.7</v>
      </c>
      <c r="K19">
        <v>5</v>
      </c>
      <c r="L19">
        <v>6</v>
      </c>
      <c r="M19" s="5">
        <f t="shared" si="0"/>
        <v>1.9</v>
      </c>
      <c r="N19">
        <f t="shared" si="1"/>
        <v>2.3454545454545457</v>
      </c>
    </row>
    <row r="20" spans="1:14" x14ac:dyDescent="0.2">
      <c r="A20" t="str">
        <f>'x1'!A20</f>
        <v>Niemcy</v>
      </c>
      <c r="B20">
        <v>7.7</v>
      </c>
      <c r="C20">
        <v>9.1</v>
      </c>
      <c r="D20">
        <v>8.6</v>
      </c>
      <c r="E20">
        <v>9.9</v>
      </c>
      <c r="F20">
        <v>10.5</v>
      </c>
      <c r="G20">
        <v>11.4</v>
      </c>
      <c r="H20">
        <v>12.1</v>
      </c>
      <c r="I20">
        <v>12.4</v>
      </c>
      <c r="J20">
        <v>13.8</v>
      </c>
      <c r="K20">
        <v>14.6</v>
      </c>
      <c r="L20">
        <v>14.8</v>
      </c>
      <c r="M20" s="5">
        <f t="shared" si="0"/>
        <v>11.4</v>
      </c>
      <c r="N20">
        <f t="shared" si="1"/>
        <v>11.354545454545454</v>
      </c>
    </row>
    <row r="21" spans="1:14" x14ac:dyDescent="0.2">
      <c r="A21" t="str">
        <f>'x1'!A21</f>
        <v>Polska</v>
      </c>
      <c r="B21">
        <v>6.9</v>
      </c>
      <c r="C21">
        <v>6.9</v>
      </c>
      <c r="D21">
        <v>7.7</v>
      </c>
      <c r="E21">
        <v>8.6999999999999993</v>
      </c>
      <c r="F21">
        <v>9.3000000000000007</v>
      </c>
      <c r="G21">
        <v>10.3</v>
      </c>
      <c r="H21">
        <v>10.9</v>
      </c>
      <c r="I21">
        <v>11.4</v>
      </c>
      <c r="J21">
        <v>11.5</v>
      </c>
      <c r="K21">
        <v>11.7</v>
      </c>
      <c r="L21">
        <v>11.3</v>
      </c>
      <c r="M21" s="5">
        <f t="shared" si="0"/>
        <v>10.3</v>
      </c>
      <c r="N21">
        <f t="shared" si="1"/>
        <v>9.6909090909090896</v>
      </c>
    </row>
    <row r="22" spans="1:14" x14ac:dyDescent="0.2">
      <c r="A22" t="str">
        <f>'x1'!A22</f>
        <v>Portugalia</v>
      </c>
      <c r="B22">
        <v>20.8</v>
      </c>
      <c r="C22">
        <v>21.9</v>
      </c>
      <c r="D22">
        <v>23</v>
      </c>
      <c r="E22">
        <v>24.4</v>
      </c>
      <c r="F22">
        <v>24.2</v>
      </c>
      <c r="G22">
        <v>24.6</v>
      </c>
      <c r="H22">
        <v>24.6</v>
      </c>
      <c r="I22">
        <v>25.7</v>
      </c>
      <c r="J22">
        <v>27</v>
      </c>
      <c r="K22">
        <v>28</v>
      </c>
      <c r="L22">
        <v>28.5</v>
      </c>
      <c r="M22" s="5">
        <f t="shared" si="0"/>
        <v>24.6</v>
      </c>
      <c r="N22">
        <f t="shared" si="1"/>
        <v>24.790909090909089</v>
      </c>
    </row>
    <row r="23" spans="1:14" x14ac:dyDescent="0.2">
      <c r="A23" t="str">
        <f>'x1'!A23</f>
        <v>Rumunia</v>
      </c>
      <c r="B23">
        <v>17.100000000000001</v>
      </c>
      <c r="C23">
        <v>18.3</v>
      </c>
      <c r="D23">
        <v>20.5</v>
      </c>
      <c r="E23">
        <v>22.7</v>
      </c>
      <c r="F23">
        <v>23.4</v>
      </c>
      <c r="G23">
        <v>21.4</v>
      </c>
      <c r="H23">
        <v>22.8</v>
      </c>
      <c r="I23">
        <v>23.9</v>
      </c>
      <c r="J23">
        <v>24.8</v>
      </c>
      <c r="K23">
        <v>24.8</v>
      </c>
      <c r="L23">
        <v>25</v>
      </c>
      <c r="M23" s="5">
        <f t="shared" si="0"/>
        <v>22.8</v>
      </c>
      <c r="N23">
        <f t="shared" si="1"/>
        <v>22.24545454545455</v>
      </c>
    </row>
    <row r="24" spans="1:14" x14ac:dyDescent="0.2">
      <c r="A24" t="str">
        <f>'x1'!A24</f>
        <v>Słowacja</v>
      </c>
      <c r="B24">
        <v>6.6</v>
      </c>
      <c r="C24">
        <v>7.8</v>
      </c>
      <c r="D24">
        <v>7.7</v>
      </c>
      <c r="E24">
        <v>9.4</v>
      </c>
      <c r="F24">
        <v>9.1</v>
      </c>
      <c r="G24">
        <v>10.3</v>
      </c>
      <c r="H24">
        <v>10.4</v>
      </c>
      <c r="I24">
        <v>10.1</v>
      </c>
      <c r="J24">
        <v>11.7</v>
      </c>
      <c r="K24">
        <v>12.9</v>
      </c>
      <c r="L24">
        <v>12</v>
      </c>
      <c r="M24" s="5">
        <f t="shared" si="0"/>
        <v>10.1</v>
      </c>
      <c r="N24">
        <f t="shared" si="1"/>
        <v>9.8181818181818201</v>
      </c>
    </row>
    <row r="25" spans="1:14" x14ac:dyDescent="0.2">
      <c r="A25" t="str">
        <f>'x1'!A25</f>
        <v>Słowenia</v>
      </c>
      <c r="B25">
        <v>15.6</v>
      </c>
      <c r="C25">
        <v>15.6</v>
      </c>
      <c r="D25">
        <v>15</v>
      </c>
      <c r="E25">
        <v>20.100000000000001</v>
      </c>
      <c r="F25">
        <v>20.399999999999999</v>
      </c>
      <c r="G25">
        <v>20.3</v>
      </c>
      <c r="H25">
        <v>20.8</v>
      </c>
      <c r="I25">
        <v>22.4</v>
      </c>
      <c r="J25">
        <v>21.5</v>
      </c>
      <c r="K25">
        <v>21.9</v>
      </c>
      <c r="L25">
        <v>21.3</v>
      </c>
      <c r="M25" s="5">
        <f t="shared" si="0"/>
        <v>20.399999999999999</v>
      </c>
      <c r="N25">
        <f t="shared" si="1"/>
        <v>19.536363636363639</v>
      </c>
    </row>
    <row r="26" spans="1:14" x14ac:dyDescent="0.2">
      <c r="A26" t="str">
        <f>'x1'!A26</f>
        <v>Szwecja</v>
      </c>
      <c r="B26">
        <v>42.7</v>
      </c>
      <c r="C26">
        <v>44.2</v>
      </c>
      <c r="D26">
        <v>45.3</v>
      </c>
      <c r="E26">
        <v>48.2</v>
      </c>
      <c r="F26">
        <v>47.2</v>
      </c>
      <c r="G26">
        <v>48.8</v>
      </c>
      <c r="H26">
        <v>51.1</v>
      </c>
      <c r="I26">
        <v>52</v>
      </c>
      <c r="J26">
        <v>52.5</v>
      </c>
      <c r="K26">
        <v>53.8</v>
      </c>
      <c r="L26">
        <v>53.8</v>
      </c>
      <c r="M26" s="5">
        <f t="shared" si="0"/>
        <v>48.8</v>
      </c>
      <c r="N26">
        <f t="shared" si="1"/>
        <v>49.054545454545455</v>
      </c>
    </row>
    <row r="27" spans="1:14" x14ac:dyDescent="0.2">
      <c r="A27" t="str">
        <f>'x1'!A27</f>
        <v>Węgry</v>
      </c>
      <c r="B27">
        <v>7.4</v>
      </c>
      <c r="C27">
        <v>8.6</v>
      </c>
      <c r="D27">
        <v>8.6</v>
      </c>
      <c r="E27">
        <v>11.7</v>
      </c>
      <c r="F27">
        <v>12.7</v>
      </c>
      <c r="G27">
        <v>14</v>
      </c>
      <c r="H27">
        <v>15.5</v>
      </c>
      <c r="I27">
        <v>16.2</v>
      </c>
      <c r="J27">
        <v>14.6</v>
      </c>
      <c r="K27">
        <v>14.4</v>
      </c>
      <c r="L27">
        <v>14.2</v>
      </c>
      <c r="M27" s="5">
        <f t="shared" si="0"/>
        <v>14</v>
      </c>
      <c r="N27">
        <f t="shared" si="1"/>
        <v>12.536363636363637</v>
      </c>
    </row>
    <row r="28" spans="1:14" x14ac:dyDescent="0.2">
      <c r="A28" t="str">
        <f>'x1'!A28</f>
        <v>Wielka Brytania</v>
      </c>
      <c r="B28">
        <v>1.5</v>
      </c>
      <c r="C28">
        <v>1.8</v>
      </c>
      <c r="D28">
        <v>2.7</v>
      </c>
      <c r="E28">
        <v>3.3</v>
      </c>
      <c r="F28">
        <v>3.7</v>
      </c>
      <c r="G28">
        <v>4.2</v>
      </c>
      <c r="H28">
        <v>4.5999999999999996</v>
      </c>
      <c r="I28">
        <v>5.7</v>
      </c>
      <c r="J28">
        <v>7</v>
      </c>
      <c r="K28">
        <v>8.5</v>
      </c>
      <c r="L28">
        <v>9.3000000000000007</v>
      </c>
      <c r="M28" s="5">
        <f t="shared" si="0"/>
        <v>4.2</v>
      </c>
      <c r="N28">
        <f t="shared" si="1"/>
        <v>4.754545454545454</v>
      </c>
    </row>
    <row r="29" spans="1:14" x14ac:dyDescent="0.2">
      <c r="A29" t="str">
        <f>'x1'!A29</f>
        <v>Włochy</v>
      </c>
      <c r="B29">
        <v>8.3000000000000007</v>
      </c>
      <c r="C29">
        <v>9.8000000000000007</v>
      </c>
      <c r="D29">
        <v>11.5</v>
      </c>
      <c r="E29">
        <v>12.8</v>
      </c>
      <c r="F29">
        <v>13</v>
      </c>
      <c r="G29">
        <v>12.9</v>
      </c>
      <c r="H29">
        <v>15.4</v>
      </c>
      <c r="I29">
        <v>16.7</v>
      </c>
      <c r="J29">
        <v>17.100000000000001</v>
      </c>
      <c r="K29">
        <v>17.5</v>
      </c>
      <c r="L29">
        <v>17.399999999999999</v>
      </c>
      <c r="M29" s="5">
        <f t="shared" si="0"/>
        <v>13</v>
      </c>
      <c r="N29">
        <f t="shared" si="1"/>
        <v>13.854545454545457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17BA-E5F8-4D3C-A686-0F6EEC68AA61}">
  <dimension ref="A1:N29"/>
  <sheetViews>
    <sheetView topLeftCell="C1" workbookViewId="0">
      <selection activeCell="K2" sqref="K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13</v>
      </c>
      <c r="C2">
        <v>15.1</v>
      </c>
      <c r="D2">
        <v>18.100000000000001</v>
      </c>
      <c r="E2">
        <v>21.2</v>
      </c>
      <c r="F2">
        <v>26.3</v>
      </c>
      <c r="G2">
        <v>27.9</v>
      </c>
      <c r="H2">
        <v>29</v>
      </c>
      <c r="I2">
        <v>29.1</v>
      </c>
      <c r="J2">
        <v>27</v>
      </c>
      <c r="K2">
        <v>28.7</v>
      </c>
      <c r="L2">
        <v>31.3</v>
      </c>
      <c r="M2" s="5">
        <f>MEDIAN(B2:L2)</f>
        <v>27</v>
      </c>
      <c r="N2">
        <f>AVERAGE(B2:L2)</f>
        <v>24.245454545454546</v>
      </c>
    </row>
    <row r="3" spans="1:14" x14ac:dyDescent="0.2">
      <c r="A3" t="str">
        <f>'x1'!A3</f>
        <v>Belgia</v>
      </c>
      <c r="B3">
        <v>7.4</v>
      </c>
      <c r="C3">
        <v>6.8</v>
      </c>
      <c r="D3">
        <v>7.8</v>
      </c>
      <c r="E3">
        <v>7.6</v>
      </c>
      <c r="F3">
        <v>9.1999999999999993</v>
      </c>
      <c r="G3">
        <v>9.8000000000000007</v>
      </c>
      <c r="H3">
        <v>11.3</v>
      </c>
      <c r="I3">
        <v>11.8</v>
      </c>
      <c r="J3">
        <v>11.2</v>
      </c>
      <c r="K3">
        <v>12.1</v>
      </c>
      <c r="L3">
        <v>13.1</v>
      </c>
      <c r="M3" s="5">
        <f t="shared" ref="M3:M29" si="0">MEDIAN(B3:L3)</f>
        <v>9.8000000000000007</v>
      </c>
      <c r="N3">
        <f t="shared" ref="N3:N29" si="1">AVERAGE(B3:L3)</f>
        <v>9.8272727272727263</v>
      </c>
    </row>
    <row r="4" spans="1:14" x14ac:dyDescent="0.2">
      <c r="A4" t="str">
        <f>'x1'!A4</f>
        <v>Bułgaria</v>
      </c>
      <c r="B4">
        <v>19.899999999999999</v>
      </c>
      <c r="C4">
        <v>21.3</v>
      </c>
      <c r="D4">
        <v>23.2</v>
      </c>
      <c r="E4">
        <v>25.9</v>
      </c>
      <c r="F4">
        <v>28</v>
      </c>
      <c r="G4">
        <v>30.4</v>
      </c>
      <c r="H4">
        <v>32.700000000000003</v>
      </c>
      <c r="I4">
        <v>35.799999999999997</v>
      </c>
      <c r="J4">
        <v>37.700000000000003</v>
      </c>
      <c r="K4">
        <v>38.6</v>
      </c>
      <c r="L4">
        <v>38.9</v>
      </c>
      <c r="M4" s="5">
        <f t="shared" si="0"/>
        <v>30.4</v>
      </c>
      <c r="N4">
        <f t="shared" si="1"/>
        <v>30.218181818181822</v>
      </c>
    </row>
    <row r="5" spans="1:14" x14ac:dyDescent="0.2">
      <c r="A5" t="str">
        <f>'x1'!A5</f>
        <v>Chorwacja</v>
      </c>
      <c r="B5">
        <v>23.4</v>
      </c>
      <c r="C5">
        <v>25.7</v>
      </c>
      <c r="D5">
        <v>26.3</v>
      </c>
      <c r="E5">
        <v>27</v>
      </c>
      <c r="F5">
        <v>32.299999999999997</v>
      </c>
      <c r="G5">
        <v>31.4</v>
      </c>
      <c r="H5">
        <v>32.6</v>
      </c>
      <c r="I5">
        <v>33</v>
      </c>
      <c r="J5">
        <v>33.200000000000003</v>
      </c>
      <c r="K5">
        <v>35.1</v>
      </c>
      <c r="L5">
        <v>37.9</v>
      </c>
      <c r="M5" s="5">
        <f t="shared" si="0"/>
        <v>32.299999999999997</v>
      </c>
      <c r="N5">
        <f t="shared" si="1"/>
        <v>30.718181818181815</v>
      </c>
    </row>
    <row r="6" spans="1:14" x14ac:dyDescent="0.2">
      <c r="A6" t="str">
        <f>'x1'!A6</f>
        <v>Cypr</v>
      </c>
      <c r="B6">
        <v>156.80000000000001</v>
      </c>
      <c r="C6">
        <v>178.4</v>
      </c>
      <c r="D6">
        <v>172.7</v>
      </c>
      <c r="E6">
        <v>184.3</v>
      </c>
      <c r="F6">
        <v>209.4</v>
      </c>
      <c r="G6">
        <v>212.6</v>
      </c>
      <c r="H6">
        <v>230.9</v>
      </c>
      <c r="I6">
        <v>235.8</v>
      </c>
      <c r="J6">
        <v>248.8</v>
      </c>
      <c r="K6">
        <v>257</v>
      </c>
      <c r="L6">
        <v>261.7</v>
      </c>
      <c r="M6" s="5">
        <f t="shared" si="0"/>
        <v>212.6</v>
      </c>
      <c r="N6">
        <f t="shared" si="1"/>
        <v>213.49090909090907</v>
      </c>
    </row>
    <row r="7" spans="1:14" x14ac:dyDescent="0.2">
      <c r="A7" t="str">
        <f>'x1'!A7</f>
        <v>Czechy</v>
      </c>
      <c r="B7">
        <v>5.2</v>
      </c>
      <c r="C7">
        <v>5.9</v>
      </c>
      <c r="D7">
        <v>6.3</v>
      </c>
      <c r="E7">
        <v>7</v>
      </c>
      <c r="F7">
        <v>8.1999999999999993</v>
      </c>
      <c r="G7">
        <v>8</v>
      </c>
      <c r="H7">
        <v>8.1999999999999993</v>
      </c>
      <c r="I7">
        <v>8</v>
      </c>
      <c r="J7">
        <v>8</v>
      </c>
      <c r="K7">
        <v>8.4</v>
      </c>
      <c r="L7">
        <v>9.1</v>
      </c>
      <c r="M7" s="5">
        <f t="shared" si="0"/>
        <v>8</v>
      </c>
      <c r="N7">
        <f t="shared" si="1"/>
        <v>7.4818181818181815</v>
      </c>
    </row>
    <row r="8" spans="1:14" x14ac:dyDescent="0.2">
      <c r="A8" t="str">
        <f>'x1'!A8</f>
        <v>Dania</v>
      </c>
      <c r="B8">
        <v>2.2000000000000002</v>
      </c>
      <c r="C8">
        <v>2.5</v>
      </c>
      <c r="D8">
        <v>2.8</v>
      </c>
      <c r="E8">
        <v>3.3</v>
      </c>
      <c r="F8">
        <v>3.6</v>
      </c>
      <c r="G8">
        <v>3.2</v>
      </c>
      <c r="H8">
        <v>3.6</v>
      </c>
      <c r="I8">
        <v>3.9</v>
      </c>
      <c r="J8">
        <v>4.5</v>
      </c>
      <c r="K8">
        <v>4.3</v>
      </c>
      <c r="L8">
        <v>5.0999999999999996</v>
      </c>
      <c r="M8" s="5">
        <f t="shared" si="0"/>
        <v>3.6</v>
      </c>
      <c r="N8">
        <f t="shared" si="1"/>
        <v>3.5454545454545454</v>
      </c>
    </row>
    <row r="9" spans="1:14" x14ac:dyDescent="0.2">
      <c r="A9" t="str">
        <f>'x1'!A9</f>
        <v>Estonia</v>
      </c>
      <c r="B9">
        <v>10.1</v>
      </c>
      <c r="C9">
        <v>11.8</v>
      </c>
      <c r="D9">
        <v>10.5</v>
      </c>
      <c r="E9">
        <v>9.8000000000000007</v>
      </c>
      <c r="F9">
        <v>10.4</v>
      </c>
      <c r="G9">
        <v>12.6</v>
      </c>
      <c r="H9">
        <v>14</v>
      </c>
      <c r="I9">
        <v>12</v>
      </c>
      <c r="J9">
        <v>12.1</v>
      </c>
      <c r="K9">
        <v>13.1</v>
      </c>
      <c r="L9">
        <v>11.7</v>
      </c>
      <c r="M9" s="5">
        <f t="shared" si="0"/>
        <v>11.8</v>
      </c>
      <c r="N9">
        <f t="shared" si="1"/>
        <v>11.645454545454545</v>
      </c>
    </row>
    <row r="10" spans="1:14" x14ac:dyDescent="0.2">
      <c r="A10" t="str">
        <f>'x1'!A10</f>
        <v>Finlandia</v>
      </c>
      <c r="B10">
        <v>48.4</v>
      </c>
      <c r="C10">
        <v>51.4</v>
      </c>
      <c r="D10">
        <v>53.5</v>
      </c>
      <c r="E10">
        <v>63</v>
      </c>
      <c r="F10">
        <v>65.5</v>
      </c>
      <c r="G10">
        <v>71.400000000000006</v>
      </c>
      <c r="H10">
        <v>76.900000000000006</v>
      </c>
      <c r="I10">
        <v>69.400000000000006</v>
      </c>
      <c r="J10">
        <v>68</v>
      </c>
      <c r="K10">
        <v>67.599999999999994</v>
      </c>
      <c r="L10">
        <v>69</v>
      </c>
      <c r="M10" s="5">
        <f t="shared" si="0"/>
        <v>67.599999999999994</v>
      </c>
      <c r="N10">
        <f t="shared" si="1"/>
        <v>64.009090909090915</v>
      </c>
    </row>
    <row r="11" spans="1:14" x14ac:dyDescent="0.2">
      <c r="A11" t="str">
        <f>'x1'!A11</f>
        <v>Francja</v>
      </c>
      <c r="B11">
        <v>101.1</v>
      </c>
      <c r="C11">
        <v>112.8</v>
      </c>
      <c r="D11">
        <v>126.9</v>
      </c>
      <c r="E11">
        <v>132.4</v>
      </c>
      <c r="F11">
        <v>146.5</v>
      </c>
      <c r="G11">
        <v>131.6</v>
      </c>
      <c r="H11">
        <v>141.5</v>
      </c>
      <c r="I11">
        <v>152.19999999999999</v>
      </c>
      <c r="J11">
        <v>140.5</v>
      </c>
      <c r="K11">
        <v>148.69999999999999</v>
      </c>
      <c r="L11">
        <v>165</v>
      </c>
      <c r="M11" s="5">
        <f t="shared" si="0"/>
        <v>140.5</v>
      </c>
      <c r="N11">
        <f t="shared" si="1"/>
        <v>136.29090909090908</v>
      </c>
    </row>
    <row r="12" spans="1:14" x14ac:dyDescent="0.2">
      <c r="A12" t="str">
        <f>'x1'!A12</f>
        <v>Grecja</v>
      </c>
      <c r="B12">
        <v>11.6</v>
      </c>
      <c r="C12">
        <v>11.2</v>
      </c>
      <c r="D12">
        <v>11.2</v>
      </c>
      <c r="E12">
        <v>11.8</v>
      </c>
      <c r="F12">
        <v>12.6</v>
      </c>
      <c r="G12">
        <v>12.4</v>
      </c>
      <c r="H12">
        <v>12.9</v>
      </c>
      <c r="I12">
        <v>12.8</v>
      </c>
      <c r="J12">
        <v>11.5</v>
      </c>
      <c r="K12">
        <v>13.2</v>
      </c>
      <c r="L12">
        <v>13</v>
      </c>
      <c r="M12" s="5">
        <f t="shared" si="0"/>
        <v>12.4</v>
      </c>
      <c r="N12">
        <f t="shared" si="1"/>
        <v>12.2</v>
      </c>
    </row>
    <row r="13" spans="1:14" x14ac:dyDescent="0.2">
      <c r="A13" t="str">
        <f>'x1'!A13</f>
        <v>Hiszpania</v>
      </c>
      <c r="B13">
        <v>68.900000000000006</v>
      </c>
      <c r="C13">
        <v>87.2</v>
      </c>
      <c r="D13">
        <v>106.7</v>
      </c>
      <c r="E13">
        <v>112.9</v>
      </c>
      <c r="F13">
        <v>116.1</v>
      </c>
      <c r="G13">
        <v>101.5</v>
      </c>
      <c r="H13">
        <v>124</v>
      </c>
      <c r="I13">
        <v>135.1</v>
      </c>
      <c r="J13">
        <v>128.4</v>
      </c>
      <c r="K13">
        <v>134.5</v>
      </c>
      <c r="L13">
        <v>131.80000000000001</v>
      </c>
      <c r="M13" s="5">
        <f t="shared" si="0"/>
        <v>116.1</v>
      </c>
      <c r="N13">
        <f t="shared" si="1"/>
        <v>113.37272727272729</v>
      </c>
    </row>
    <row r="14" spans="1:14" x14ac:dyDescent="0.2">
      <c r="A14" t="str">
        <f>'x1'!A14</f>
        <v>Holandia</v>
      </c>
      <c r="B14">
        <v>0.1</v>
      </c>
      <c r="C14">
        <v>0.2</v>
      </c>
      <c r="D14">
        <v>0.4</v>
      </c>
      <c r="E14">
        <v>0.4</v>
      </c>
      <c r="F14">
        <v>0.4</v>
      </c>
      <c r="G14">
        <v>0.5</v>
      </c>
      <c r="H14">
        <v>0.5</v>
      </c>
      <c r="I14">
        <v>0.4</v>
      </c>
      <c r="J14">
        <v>0.4</v>
      </c>
      <c r="K14">
        <v>0.5</v>
      </c>
      <c r="L14">
        <v>0.5</v>
      </c>
      <c r="M14" s="5">
        <f t="shared" si="0"/>
        <v>0.4</v>
      </c>
      <c r="N14">
        <f t="shared" si="1"/>
        <v>0.39090909090909087</v>
      </c>
    </row>
    <row r="15" spans="1:14" x14ac:dyDescent="0.2">
      <c r="A15" t="str">
        <f>'x1'!A15</f>
        <v>Irlandia</v>
      </c>
      <c r="B15">
        <v>11.9</v>
      </c>
      <c r="C15">
        <v>11.7</v>
      </c>
      <c r="D15">
        <v>11.1</v>
      </c>
      <c r="E15">
        <v>12.7</v>
      </c>
      <c r="F15">
        <v>11.3</v>
      </c>
      <c r="G15">
        <v>11.6</v>
      </c>
      <c r="H15">
        <v>13.2</v>
      </c>
      <c r="I15">
        <v>13.5</v>
      </c>
      <c r="J15">
        <v>14.3</v>
      </c>
      <c r="K15">
        <v>13.6</v>
      </c>
      <c r="L15">
        <v>13.9</v>
      </c>
      <c r="M15" s="5">
        <f t="shared" si="0"/>
        <v>12.7</v>
      </c>
      <c r="N15">
        <f t="shared" si="1"/>
        <v>12.618181818181817</v>
      </c>
    </row>
    <row r="16" spans="1:14" x14ac:dyDescent="0.2">
      <c r="A16" t="str">
        <f>'x1'!A16</f>
        <v>Litwa</v>
      </c>
      <c r="B16">
        <v>8.9</v>
      </c>
      <c r="C16">
        <v>9.1999999999999993</v>
      </c>
      <c r="D16">
        <v>9.6999999999999993</v>
      </c>
      <c r="E16">
        <v>10</v>
      </c>
      <c r="F16">
        <v>9.9</v>
      </c>
      <c r="G16">
        <v>9.6999999999999993</v>
      </c>
      <c r="H16">
        <v>10.7</v>
      </c>
      <c r="I16">
        <v>11.1</v>
      </c>
      <c r="J16">
        <v>11.8</v>
      </c>
      <c r="K16">
        <v>13.1</v>
      </c>
      <c r="L16">
        <v>13.2</v>
      </c>
      <c r="M16" s="5">
        <f t="shared" si="0"/>
        <v>10</v>
      </c>
      <c r="N16">
        <f t="shared" si="1"/>
        <v>10.663636363636362</v>
      </c>
    </row>
    <row r="17" spans="1:14" x14ac:dyDescent="0.2">
      <c r="A17" t="str">
        <f>'x1'!A17</f>
        <v>Luksemburg</v>
      </c>
      <c r="B17">
        <v>0.6</v>
      </c>
      <c r="C17">
        <v>1.1000000000000001</v>
      </c>
      <c r="D17">
        <v>1.1000000000000001</v>
      </c>
      <c r="E17">
        <v>1.1000000000000001</v>
      </c>
      <c r="F17">
        <v>1.1000000000000001</v>
      </c>
      <c r="G17">
        <v>1.1000000000000001</v>
      </c>
      <c r="H17">
        <v>1.2</v>
      </c>
      <c r="I17">
        <v>1.3</v>
      </c>
      <c r="J17">
        <v>1.6</v>
      </c>
      <c r="K17">
        <v>1.8</v>
      </c>
      <c r="L17">
        <v>1.9</v>
      </c>
      <c r="M17" s="5">
        <f t="shared" si="0"/>
        <v>1.1000000000000001</v>
      </c>
      <c r="N17">
        <f t="shared" si="1"/>
        <v>1.2636363636363637</v>
      </c>
    </row>
    <row r="18" spans="1:14" x14ac:dyDescent="0.2">
      <c r="A18" t="str">
        <f>'x1'!A18</f>
        <v>Łotwa</v>
      </c>
      <c r="B18">
        <v>16</v>
      </c>
      <c r="C18">
        <v>17.7</v>
      </c>
      <c r="D18">
        <v>18.5</v>
      </c>
      <c r="E18">
        <v>23.9</v>
      </c>
      <c r="F18">
        <v>26.1</v>
      </c>
      <c r="G18">
        <v>27</v>
      </c>
      <c r="H18">
        <v>27.4</v>
      </c>
      <c r="I18">
        <v>29.2</v>
      </c>
      <c r="J18">
        <v>26.6</v>
      </c>
      <c r="K18">
        <v>28.1</v>
      </c>
      <c r="L18">
        <v>27.7</v>
      </c>
      <c r="M18" s="5">
        <f t="shared" si="0"/>
        <v>26.6</v>
      </c>
      <c r="N18">
        <f t="shared" si="1"/>
        <v>24.381818181818179</v>
      </c>
    </row>
    <row r="19" spans="1:14" x14ac:dyDescent="0.2">
      <c r="A19" t="str">
        <f>'x1'!A19</f>
        <v>Malta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</v>
      </c>
      <c r="I19">
        <v>0.1</v>
      </c>
      <c r="J19">
        <v>0.1</v>
      </c>
      <c r="K19">
        <v>0.1</v>
      </c>
      <c r="L19">
        <v>0.1</v>
      </c>
      <c r="M19" s="5">
        <f t="shared" si="0"/>
        <v>0</v>
      </c>
      <c r="N19">
        <f t="shared" si="1"/>
        <v>4.5454545454545456E-2</v>
      </c>
    </row>
    <row r="20" spans="1:14" x14ac:dyDescent="0.2">
      <c r="A20" t="str">
        <f>'x1'!A20</f>
        <v>Niemcy</v>
      </c>
      <c r="B20">
        <v>21.5</v>
      </c>
      <c r="C20">
        <v>22.6</v>
      </c>
      <c r="D20">
        <v>26.1</v>
      </c>
      <c r="E20">
        <v>28.4</v>
      </c>
      <c r="F20">
        <v>28</v>
      </c>
      <c r="G20">
        <v>29.4</v>
      </c>
      <c r="H20">
        <v>31.2</v>
      </c>
      <c r="I20">
        <v>29.1</v>
      </c>
      <c r="J20">
        <v>27.6</v>
      </c>
      <c r="K20">
        <v>28</v>
      </c>
      <c r="L20">
        <v>27.5</v>
      </c>
      <c r="M20" s="5">
        <f t="shared" si="0"/>
        <v>28</v>
      </c>
      <c r="N20">
        <f t="shared" si="1"/>
        <v>27.218181818181815</v>
      </c>
    </row>
    <row r="21" spans="1:14" x14ac:dyDescent="0.2">
      <c r="A21" t="str">
        <f>'x1'!A21</f>
        <v>Polska</v>
      </c>
      <c r="B21">
        <v>40.1</v>
      </c>
      <c r="C21">
        <v>43.6</v>
      </c>
      <c r="D21">
        <v>45.9</v>
      </c>
      <c r="E21">
        <v>48.7</v>
      </c>
      <c r="F21">
        <v>53.3</v>
      </c>
      <c r="G21">
        <v>53.4</v>
      </c>
      <c r="H21">
        <v>56</v>
      </c>
      <c r="I21">
        <v>59.4</v>
      </c>
      <c r="J21">
        <v>56</v>
      </c>
      <c r="K21">
        <v>58.4</v>
      </c>
      <c r="L21">
        <v>58.6</v>
      </c>
      <c r="M21" s="5">
        <f t="shared" si="0"/>
        <v>53.4</v>
      </c>
      <c r="N21">
        <f t="shared" si="1"/>
        <v>52.127272727272725</v>
      </c>
    </row>
    <row r="22" spans="1:14" x14ac:dyDescent="0.2">
      <c r="A22" t="str">
        <f>'x1'!A22</f>
        <v>Portugalia</v>
      </c>
      <c r="B22">
        <v>44.8</v>
      </c>
      <c r="C22">
        <v>45.7</v>
      </c>
      <c r="D22">
        <v>52.9</v>
      </c>
      <c r="E22">
        <v>59.3</v>
      </c>
      <c r="F22">
        <v>68.5</v>
      </c>
      <c r="G22">
        <v>74.400000000000006</v>
      </c>
      <c r="H22">
        <v>80</v>
      </c>
      <c r="I22">
        <v>78</v>
      </c>
      <c r="J22">
        <v>77.099999999999994</v>
      </c>
      <c r="K22">
        <v>78.099999999999994</v>
      </c>
      <c r="L22">
        <v>74.2</v>
      </c>
      <c r="M22" s="5">
        <f t="shared" si="0"/>
        <v>74.2</v>
      </c>
      <c r="N22">
        <f t="shared" si="1"/>
        <v>66.63636363636364</v>
      </c>
    </row>
    <row r="23" spans="1:14" x14ac:dyDescent="0.2">
      <c r="A23" t="str">
        <f>'x1'!A23</f>
        <v>Rumunia</v>
      </c>
      <c r="B23">
        <v>29.1</v>
      </c>
      <c r="C23">
        <v>30.5</v>
      </c>
      <c r="D23">
        <v>30.4</v>
      </c>
      <c r="E23">
        <v>32</v>
      </c>
      <c r="F23">
        <v>30.3</v>
      </c>
      <c r="G23">
        <v>30.8</v>
      </c>
      <c r="H23">
        <v>27.5</v>
      </c>
      <c r="I23">
        <v>27.9</v>
      </c>
      <c r="J23">
        <v>28.1</v>
      </c>
      <c r="K23">
        <v>28.9</v>
      </c>
      <c r="L23">
        <v>28.8</v>
      </c>
      <c r="M23" s="5">
        <f t="shared" si="0"/>
        <v>29.1</v>
      </c>
      <c r="N23">
        <f t="shared" si="1"/>
        <v>29.481818181818184</v>
      </c>
    </row>
    <row r="24" spans="1:14" x14ac:dyDescent="0.2">
      <c r="A24" t="str">
        <f>'x1'!A24</f>
        <v>Słowacja</v>
      </c>
      <c r="B24">
        <v>31.8</v>
      </c>
      <c r="C24">
        <v>33.6</v>
      </c>
      <c r="D24">
        <v>38.4</v>
      </c>
      <c r="E24">
        <v>39.1</v>
      </c>
      <c r="F24">
        <v>41</v>
      </c>
      <c r="G24">
        <v>36.6</v>
      </c>
      <c r="H24">
        <v>39.1</v>
      </c>
      <c r="I24">
        <v>38.1</v>
      </c>
      <c r="J24">
        <v>38.1</v>
      </c>
      <c r="K24">
        <v>37.4</v>
      </c>
      <c r="L24">
        <v>38.799999999999997</v>
      </c>
      <c r="M24" s="5">
        <f t="shared" si="0"/>
        <v>38.1</v>
      </c>
      <c r="N24">
        <f t="shared" si="1"/>
        <v>37.45454545454546</v>
      </c>
    </row>
    <row r="25" spans="1:14" x14ac:dyDescent="0.2">
      <c r="A25" t="str">
        <f>'x1'!A25</f>
        <v>Słowenia</v>
      </c>
      <c r="B25">
        <v>4.5999999999999996</v>
      </c>
      <c r="C25">
        <v>4.5</v>
      </c>
      <c r="D25">
        <v>4.9000000000000004</v>
      </c>
      <c r="E25">
        <v>6.6</v>
      </c>
      <c r="F25">
        <v>7</v>
      </c>
      <c r="G25">
        <v>6.9</v>
      </c>
      <c r="H25">
        <v>6.8</v>
      </c>
      <c r="I25">
        <v>7.1</v>
      </c>
      <c r="J25">
        <v>6.1</v>
      </c>
      <c r="K25">
        <v>6.5</v>
      </c>
      <c r="L25">
        <v>6.6</v>
      </c>
      <c r="M25" s="5">
        <f t="shared" si="0"/>
        <v>6.6</v>
      </c>
      <c r="N25">
        <f t="shared" si="1"/>
        <v>6.1454545454545446</v>
      </c>
    </row>
    <row r="26" spans="1:14" x14ac:dyDescent="0.2">
      <c r="A26" t="str">
        <f>'x1'!A26</f>
        <v>Szwecja</v>
      </c>
      <c r="B26">
        <v>4.5</v>
      </c>
      <c r="C26">
        <v>5.5</v>
      </c>
      <c r="D26">
        <v>5.8</v>
      </c>
      <c r="E26">
        <v>7.5</v>
      </c>
      <c r="F26">
        <v>8.6</v>
      </c>
      <c r="G26">
        <v>9.1999999999999993</v>
      </c>
      <c r="H26">
        <v>9.6</v>
      </c>
      <c r="I26">
        <v>9.3000000000000007</v>
      </c>
      <c r="J26">
        <v>9.9</v>
      </c>
      <c r="K26">
        <v>11.9</v>
      </c>
      <c r="L26">
        <v>11.4</v>
      </c>
      <c r="M26" s="5">
        <f t="shared" si="0"/>
        <v>9.1999999999999993</v>
      </c>
      <c r="N26">
        <f t="shared" si="1"/>
        <v>8.4727272727272744</v>
      </c>
    </row>
    <row r="27" spans="1:14" x14ac:dyDescent="0.2">
      <c r="A27" t="str">
        <f>'x1'!A27</f>
        <v>Węgry</v>
      </c>
      <c r="B27">
        <v>76.900000000000006</v>
      </c>
      <c r="C27">
        <v>74.2</v>
      </c>
      <c r="D27">
        <v>76.5</v>
      </c>
      <c r="E27">
        <v>69.400000000000006</v>
      </c>
      <c r="F27">
        <v>82.1</v>
      </c>
      <c r="G27">
        <v>80.3</v>
      </c>
      <c r="H27">
        <v>85</v>
      </c>
      <c r="I27">
        <v>87.4</v>
      </c>
      <c r="J27">
        <v>90.5</v>
      </c>
      <c r="K27">
        <v>88.4</v>
      </c>
      <c r="L27">
        <v>89.9</v>
      </c>
      <c r="M27" s="5">
        <f t="shared" si="0"/>
        <v>82.1</v>
      </c>
      <c r="N27">
        <f t="shared" si="1"/>
        <v>81.872727272727275</v>
      </c>
    </row>
    <row r="28" spans="1:14" x14ac:dyDescent="0.2">
      <c r="A28" t="str">
        <f>'x1'!A28</f>
        <v>Wielka Brytania</v>
      </c>
      <c r="B28">
        <v>90.2</v>
      </c>
      <c r="C28">
        <v>93.8</v>
      </c>
      <c r="D28">
        <v>94.8</v>
      </c>
      <c r="E28">
        <v>99.5</v>
      </c>
      <c r="F28">
        <v>109.8</v>
      </c>
      <c r="G28">
        <v>100.8</v>
      </c>
      <c r="H28">
        <v>110.7</v>
      </c>
      <c r="I28">
        <v>108.5</v>
      </c>
      <c r="J28">
        <v>108.4</v>
      </c>
      <c r="K28">
        <v>112</v>
      </c>
      <c r="L28">
        <v>116</v>
      </c>
      <c r="M28" s="5">
        <f t="shared" si="0"/>
        <v>108.4</v>
      </c>
      <c r="N28">
        <f t="shared" si="1"/>
        <v>104.04545454545455</v>
      </c>
    </row>
    <row r="29" spans="1:14" x14ac:dyDescent="0.2">
      <c r="A29" t="str">
        <f>'x1'!A29</f>
        <v>Włochy</v>
      </c>
      <c r="B29">
        <v>34.1</v>
      </c>
      <c r="C29">
        <v>35.9</v>
      </c>
      <c r="D29">
        <v>47.6</v>
      </c>
      <c r="E29">
        <v>52.8</v>
      </c>
      <c r="F29">
        <v>61.1</v>
      </c>
      <c r="G29">
        <v>61.9</v>
      </c>
      <c r="H29">
        <v>64.599999999999994</v>
      </c>
      <c r="I29">
        <v>75.8</v>
      </c>
      <c r="J29">
        <v>87</v>
      </c>
      <c r="K29">
        <v>100.5</v>
      </c>
      <c r="L29">
        <v>107.4</v>
      </c>
      <c r="M29" s="5">
        <f t="shared" si="0"/>
        <v>61.9</v>
      </c>
      <c r="N29">
        <f t="shared" si="1"/>
        <v>66.245454545454535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9189-04EF-44AA-A83D-1EE81195CB04}">
  <dimension ref="A1:N29"/>
  <sheetViews>
    <sheetView topLeftCell="F1" workbookViewId="0">
      <selection activeCell="C5" sqref="C5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16.7</v>
      </c>
      <c r="C2">
        <v>17</v>
      </c>
      <c r="D2">
        <v>17.399999999999999</v>
      </c>
      <c r="E2">
        <v>18.5</v>
      </c>
      <c r="F2">
        <v>19.5</v>
      </c>
      <c r="G2">
        <v>19.600000000000001</v>
      </c>
      <c r="H2">
        <v>18.62</v>
      </c>
      <c r="I2">
        <v>18.399999999999999</v>
      </c>
      <c r="J2">
        <v>19.350000000000001</v>
      </c>
      <c r="K2">
        <v>20.3</v>
      </c>
      <c r="L2">
        <v>21.25</v>
      </c>
      <c r="M2" s="5">
        <f>MEDIAN(B2:L2)</f>
        <v>18.62</v>
      </c>
      <c r="N2">
        <f>AVERAGE(B2:L2)</f>
        <v>18.783636363636365</v>
      </c>
    </row>
    <row r="3" spans="1:14" x14ac:dyDescent="0.2">
      <c r="A3" t="str">
        <f>'x1'!A3</f>
        <v>Belgia</v>
      </c>
      <c r="B3">
        <v>2.1</v>
      </c>
      <c r="C3">
        <v>2.4</v>
      </c>
      <c r="D3">
        <v>2.6</v>
      </c>
      <c r="E3">
        <v>3</v>
      </c>
      <c r="F3">
        <v>3.6</v>
      </c>
      <c r="G3">
        <v>4.0999999999999996</v>
      </c>
      <c r="H3">
        <v>4.4800000000000004</v>
      </c>
      <c r="I3">
        <v>4.67</v>
      </c>
      <c r="J3">
        <v>5</v>
      </c>
      <c r="K3">
        <v>5.17</v>
      </c>
      <c r="L3">
        <v>5.8</v>
      </c>
      <c r="M3" s="5">
        <f t="shared" ref="M3:M29" si="0">MEDIAN(B3:L3)</f>
        <v>4.0999999999999996</v>
      </c>
      <c r="N3">
        <f t="shared" ref="N3:N29" si="1">AVERAGE(B3:L3)</f>
        <v>3.9018181818181814</v>
      </c>
    </row>
    <row r="4" spans="1:14" x14ac:dyDescent="0.2">
      <c r="A4" t="str">
        <f>'x1'!A4</f>
        <v>Bułgaria</v>
      </c>
      <c r="B4">
        <v>0.1</v>
      </c>
      <c r="C4">
        <v>0.3</v>
      </c>
      <c r="D4">
        <v>0.3</v>
      </c>
      <c r="E4">
        <v>0.2</v>
      </c>
      <c r="F4">
        <v>0.5</v>
      </c>
      <c r="G4">
        <v>0.5</v>
      </c>
      <c r="H4">
        <v>0.76</v>
      </c>
      <c r="I4">
        <v>1.1299999999999999</v>
      </c>
      <c r="J4">
        <v>0.96</v>
      </c>
      <c r="K4">
        <v>2.37</v>
      </c>
      <c r="L4">
        <v>3.2</v>
      </c>
      <c r="M4" s="5">
        <f t="shared" si="0"/>
        <v>0.5</v>
      </c>
      <c r="N4">
        <f t="shared" si="1"/>
        <v>0.93818181818181823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2.4</v>
      </c>
      <c r="I5">
        <v>3.13</v>
      </c>
      <c r="J5">
        <v>4.03</v>
      </c>
      <c r="K5">
        <v>4.9400000000000004</v>
      </c>
      <c r="L5">
        <v>6.05</v>
      </c>
      <c r="M5" s="5">
        <f t="shared" si="0"/>
        <v>4.03</v>
      </c>
      <c r="N5">
        <f t="shared" si="1"/>
        <v>4.1100000000000003</v>
      </c>
    </row>
    <row r="6" spans="1:14" x14ac:dyDescent="0.2">
      <c r="A6" t="str">
        <f>'x1'!A6</f>
        <v>Cypr</v>
      </c>
      <c r="B6">
        <v>1.2</v>
      </c>
      <c r="C6">
        <v>1.5</v>
      </c>
      <c r="D6">
        <v>1.6</v>
      </c>
      <c r="E6">
        <v>2.6</v>
      </c>
      <c r="F6">
        <v>2.8</v>
      </c>
      <c r="G6">
        <v>2.9</v>
      </c>
      <c r="H6">
        <v>3.38</v>
      </c>
      <c r="I6">
        <v>4.03</v>
      </c>
      <c r="J6">
        <v>3.63</v>
      </c>
      <c r="K6">
        <v>3.72</v>
      </c>
      <c r="L6">
        <v>4.9400000000000004</v>
      </c>
      <c r="M6" s="5">
        <f t="shared" si="0"/>
        <v>2.9</v>
      </c>
      <c r="N6">
        <f t="shared" si="1"/>
        <v>2.9363636363636361</v>
      </c>
    </row>
    <row r="7" spans="1:14" x14ac:dyDescent="0.2">
      <c r="A7" t="str">
        <f>'x1'!A7</f>
        <v>Czechy</v>
      </c>
      <c r="B7">
        <v>7.2</v>
      </c>
      <c r="C7">
        <v>8.1999999999999993</v>
      </c>
      <c r="D7">
        <v>9</v>
      </c>
      <c r="E7">
        <v>10.6</v>
      </c>
      <c r="F7">
        <v>12.4</v>
      </c>
      <c r="G7">
        <v>13.1</v>
      </c>
      <c r="H7">
        <v>13.29</v>
      </c>
      <c r="I7">
        <v>13.47</v>
      </c>
      <c r="J7">
        <v>13.44</v>
      </c>
      <c r="K7">
        <v>13.68</v>
      </c>
      <c r="L7">
        <v>14</v>
      </c>
      <c r="M7" s="5">
        <f t="shared" si="0"/>
        <v>13.1</v>
      </c>
      <c r="N7">
        <f t="shared" si="1"/>
        <v>11.67090909090909</v>
      </c>
    </row>
    <row r="8" spans="1:14" x14ac:dyDescent="0.2">
      <c r="A8" t="str">
        <f>'x1'!A8</f>
        <v>Dania</v>
      </c>
      <c r="B8">
        <v>5.0999999999999996</v>
      </c>
      <c r="C8">
        <v>5</v>
      </c>
      <c r="D8">
        <v>5.6</v>
      </c>
      <c r="E8">
        <v>5.9</v>
      </c>
      <c r="F8">
        <v>6.1</v>
      </c>
      <c r="G8">
        <v>6.1</v>
      </c>
      <c r="H8">
        <v>7.31</v>
      </c>
      <c r="I8">
        <v>6.44</v>
      </c>
      <c r="J8">
        <v>6.25</v>
      </c>
      <c r="K8">
        <v>6.33</v>
      </c>
      <c r="L8">
        <v>7.67</v>
      </c>
      <c r="M8" s="5">
        <f t="shared" si="0"/>
        <v>6.1</v>
      </c>
      <c r="N8">
        <f t="shared" si="1"/>
        <v>6.1636363636363631</v>
      </c>
    </row>
    <row r="9" spans="1:14" x14ac:dyDescent="0.2">
      <c r="A9" t="str">
        <f>'x1'!A9</f>
        <v>Estonia</v>
      </c>
      <c r="B9">
        <v>9.6</v>
      </c>
      <c r="C9">
        <v>8.6999999999999993</v>
      </c>
      <c r="D9">
        <v>9.6</v>
      </c>
      <c r="E9">
        <v>11</v>
      </c>
      <c r="F9">
        <v>12.8</v>
      </c>
      <c r="G9">
        <v>14.1</v>
      </c>
      <c r="H9">
        <v>14.86</v>
      </c>
      <c r="I9">
        <v>15.65</v>
      </c>
      <c r="J9">
        <v>15.96</v>
      </c>
      <c r="K9">
        <v>15.68</v>
      </c>
      <c r="L9">
        <v>18.02</v>
      </c>
      <c r="M9" s="5">
        <f t="shared" si="0"/>
        <v>14.1</v>
      </c>
      <c r="N9">
        <f t="shared" si="1"/>
        <v>13.270000000000003</v>
      </c>
    </row>
    <row r="10" spans="1:14" x14ac:dyDescent="0.2">
      <c r="A10" t="str">
        <f>'x1'!A10</f>
        <v>Finlandia</v>
      </c>
      <c r="B10">
        <v>6.3</v>
      </c>
      <c r="C10">
        <v>6.6</v>
      </c>
      <c r="D10">
        <v>6.5</v>
      </c>
      <c r="E10">
        <v>7.2</v>
      </c>
      <c r="F10">
        <v>7.4</v>
      </c>
      <c r="G10">
        <v>8.1999999999999993</v>
      </c>
      <c r="H10">
        <v>8.65</v>
      </c>
      <c r="I10">
        <v>9.07</v>
      </c>
      <c r="J10">
        <v>9.2899999999999991</v>
      </c>
      <c r="K10">
        <v>9.91</v>
      </c>
      <c r="L10">
        <v>10.47</v>
      </c>
      <c r="M10" s="5">
        <f t="shared" si="0"/>
        <v>8.1999999999999993</v>
      </c>
      <c r="N10">
        <f t="shared" si="1"/>
        <v>8.1445454545454545</v>
      </c>
    </row>
    <row r="11" spans="1:14" x14ac:dyDescent="0.2">
      <c r="A11" t="str">
        <f>'x1'!A11</f>
        <v>Francja</v>
      </c>
      <c r="B11">
        <v>1.7</v>
      </c>
      <c r="C11">
        <v>1.9</v>
      </c>
      <c r="D11">
        <v>2</v>
      </c>
      <c r="E11">
        <v>1.9</v>
      </c>
      <c r="F11">
        <v>2.9</v>
      </c>
      <c r="G11">
        <v>3.4</v>
      </c>
      <c r="H11">
        <v>3.55</v>
      </c>
      <c r="I11">
        <v>3.66</v>
      </c>
      <c r="J11">
        <v>3.87</v>
      </c>
      <c r="K11">
        <v>4.54</v>
      </c>
      <c r="L11">
        <v>5.29</v>
      </c>
      <c r="M11" s="5">
        <f t="shared" si="0"/>
        <v>3.4</v>
      </c>
      <c r="N11">
        <f t="shared" si="1"/>
        <v>3.1554545454545457</v>
      </c>
    </row>
    <row r="12" spans="1:14" x14ac:dyDescent="0.2">
      <c r="A12" t="str">
        <f>'x1'!A12</f>
        <v>Grecja</v>
      </c>
      <c r="B12">
        <v>7.6</v>
      </c>
      <c r="C12">
        <v>7</v>
      </c>
      <c r="D12">
        <v>7.8</v>
      </c>
      <c r="E12">
        <v>8.5</v>
      </c>
      <c r="F12">
        <v>8.4</v>
      </c>
      <c r="G12">
        <v>5.2</v>
      </c>
      <c r="H12">
        <v>9.01</v>
      </c>
      <c r="I12">
        <v>7.36</v>
      </c>
      <c r="J12">
        <v>6.72</v>
      </c>
      <c r="K12">
        <v>7.7</v>
      </c>
      <c r="L12">
        <v>6.5</v>
      </c>
      <c r="M12" s="5">
        <f t="shared" si="0"/>
        <v>7.6</v>
      </c>
      <c r="N12">
        <f t="shared" si="1"/>
        <v>7.4354545454545464</v>
      </c>
    </row>
    <row r="13" spans="1:14" x14ac:dyDescent="0.2">
      <c r="A13" t="str">
        <f>'x1'!A13</f>
        <v>Hiszpania</v>
      </c>
      <c r="B13">
        <v>3.7</v>
      </c>
      <c r="C13">
        <v>4</v>
      </c>
      <c r="D13">
        <v>5.3</v>
      </c>
      <c r="E13">
        <v>6.6</v>
      </c>
      <c r="F13">
        <v>6.7</v>
      </c>
      <c r="G13">
        <v>7.5</v>
      </c>
      <c r="H13">
        <v>7.49</v>
      </c>
      <c r="I13">
        <v>6.85</v>
      </c>
      <c r="J13">
        <v>7.26</v>
      </c>
      <c r="K13">
        <v>8.24</v>
      </c>
      <c r="L13">
        <v>8.48</v>
      </c>
      <c r="M13" s="5">
        <f t="shared" si="0"/>
        <v>6.85</v>
      </c>
      <c r="N13">
        <f t="shared" si="1"/>
        <v>6.5563636363636366</v>
      </c>
    </row>
    <row r="14" spans="1:14" x14ac:dyDescent="0.2">
      <c r="A14" t="str">
        <f>'x1'!A14</f>
        <v>Holandia</v>
      </c>
      <c r="B14">
        <v>2.5</v>
      </c>
      <c r="C14">
        <v>2.5</v>
      </c>
      <c r="D14">
        <v>2.6</v>
      </c>
      <c r="E14">
        <v>2.6</v>
      </c>
      <c r="F14">
        <v>2.5</v>
      </c>
      <c r="G14">
        <v>2.5</v>
      </c>
      <c r="H14">
        <v>2.61</v>
      </c>
      <c r="I14">
        <v>2.65</v>
      </c>
      <c r="J14">
        <v>2.67</v>
      </c>
      <c r="K14">
        <v>2.67</v>
      </c>
      <c r="L14">
        <v>2.91</v>
      </c>
      <c r="M14" s="5">
        <f t="shared" si="0"/>
        <v>2.6</v>
      </c>
      <c r="N14">
        <f t="shared" si="1"/>
        <v>2.61</v>
      </c>
    </row>
    <row r="15" spans="1:14" x14ac:dyDescent="0.2">
      <c r="A15" t="str">
        <f>'x1'!A15</f>
        <v>Irlandia</v>
      </c>
      <c r="B15">
        <v>0.9</v>
      </c>
      <c r="C15">
        <v>1</v>
      </c>
      <c r="D15">
        <v>1</v>
      </c>
      <c r="E15">
        <v>1.1000000000000001</v>
      </c>
      <c r="F15">
        <v>1.1000000000000001</v>
      </c>
      <c r="G15">
        <v>1.1000000000000001</v>
      </c>
      <c r="H15">
        <v>1.1599999999999999</v>
      </c>
      <c r="I15">
        <v>1.2</v>
      </c>
      <c r="J15">
        <v>1.1599999999999999</v>
      </c>
      <c r="K15">
        <v>1.65</v>
      </c>
      <c r="L15">
        <v>1.72</v>
      </c>
      <c r="M15" s="5">
        <f t="shared" si="0"/>
        <v>1.1000000000000001</v>
      </c>
      <c r="N15">
        <f t="shared" si="1"/>
        <v>1.19</v>
      </c>
    </row>
    <row r="16" spans="1:14" x14ac:dyDescent="0.2">
      <c r="A16" t="str">
        <f>'x1'!A16</f>
        <v>Litwa</v>
      </c>
      <c r="B16">
        <v>3.5</v>
      </c>
      <c r="C16">
        <v>4.5</v>
      </c>
      <c r="D16">
        <v>4.5999999999999996</v>
      </c>
      <c r="E16">
        <v>4.8</v>
      </c>
      <c r="F16">
        <v>5.2</v>
      </c>
      <c r="G16">
        <v>5.4</v>
      </c>
      <c r="H16">
        <v>5.51</v>
      </c>
      <c r="I16">
        <v>5.74</v>
      </c>
      <c r="J16">
        <v>5.57</v>
      </c>
      <c r="K16">
        <v>7.11</v>
      </c>
      <c r="L16">
        <v>7.5</v>
      </c>
      <c r="M16" s="5">
        <f t="shared" si="0"/>
        <v>5.4</v>
      </c>
      <c r="N16">
        <f t="shared" si="1"/>
        <v>5.4027272727272724</v>
      </c>
    </row>
    <row r="17" spans="1:14" x14ac:dyDescent="0.2">
      <c r="A17" t="str">
        <f>'x1'!A17</f>
        <v>Luksemburg</v>
      </c>
      <c r="B17">
        <v>2.4</v>
      </c>
      <c r="C17">
        <v>2.6</v>
      </c>
      <c r="D17">
        <v>2.7</v>
      </c>
      <c r="E17">
        <v>2.7</v>
      </c>
      <c r="F17">
        <v>2.8</v>
      </c>
      <c r="G17">
        <v>2.8</v>
      </c>
      <c r="H17">
        <v>3.14</v>
      </c>
      <c r="I17">
        <v>3.39</v>
      </c>
      <c r="J17">
        <v>3.43</v>
      </c>
      <c r="K17">
        <v>3.21</v>
      </c>
      <c r="L17">
        <v>3.27</v>
      </c>
      <c r="M17" s="5">
        <f t="shared" si="0"/>
        <v>2.8</v>
      </c>
      <c r="N17">
        <f t="shared" si="1"/>
        <v>2.9490909090909097</v>
      </c>
    </row>
    <row r="18" spans="1:14" x14ac:dyDescent="0.2">
      <c r="A18" t="str">
        <f>'x1'!A18</f>
        <v>Łotwa</v>
      </c>
      <c r="B18">
        <v>9.4</v>
      </c>
      <c r="C18">
        <v>8.1</v>
      </c>
      <c r="D18">
        <v>8.9</v>
      </c>
      <c r="E18">
        <v>8.6999999999999993</v>
      </c>
      <c r="F18">
        <v>9.1999999999999993</v>
      </c>
      <c r="G18">
        <v>10.1</v>
      </c>
      <c r="H18">
        <v>10.63</v>
      </c>
      <c r="I18">
        <v>9.89</v>
      </c>
      <c r="J18">
        <v>10.86</v>
      </c>
      <c r="K18">
        <v>12.29</v>
      </c>
      <c r="L18">
        <v>13.42</v>
      </c>
      <c r="M18" s="5">
        <f t="shared" si="0"/>
        <v>9.89</v>
      </c>
      <c r="N18">
        <f t="shared" si="1"/>
        <v>10.135454545454545</v>
      </c>
    </row>
    <row r="19" spans="1:14" x14ac:dyDescent="0.2">
      <c r="A19" t="str">
        <f>'x1'!A19</f>
        <v>Malta</v>
      </c>
      <c r="B19">
        <v>0.2</v>
      </c>
      <c r="C19">
        <v>0.3</v>
      </c>
      <c r="D19">
        <v>0.4</v>
      </c>
      <c r="E19">
        <v>0.5</v>
      </c>
      <c r="F19">
        <v>0.2</v>
      </c>
      <c r="G19">
        <v>0.2</v>
      </c>
      <c r="H19">
        <v>0.32</v>
      </c>
      <c r="I19">
        <v>0.06</v>
      </c>
      <c r="J19">
        <v>0.28999999999999998</v>
      </c>
      <c r="K19">
        <v>0.25</v>
      </c>
      <c r="L19">
        <v>0.21</v>
      </c>
      <c r="M19" s="5">
        <f t="shared" si="0"/>
        <v>0.25</v>
      </c>
      <c r="N19">
        <f t="shared" si="1"/>
        <v>0.26636363636363636</v>
      </c>
    </row>
    <row r="20" spans="1:14" x14ac:dyDescent="0.2">
      <c r="A20" t="str">
        <f>'x1'!A20</f>
        <v>Niemcy</v>
      </c>
      <c r="B20">
        <v>4.9000000000000004</v>
      </c>
      <c r="C20">
        <v>5.0999999999999996</v>
      </c>
      <c r="D20">
        <v>5.4</v>
      </c>
      <c r="E20">
        <v>5.6</v>
      </c>
      <c r="F20">
        <v>5.9</v>
      </c>
      <c r="G20">
        <v>6.1</v>
      </c>
      <c r="H20">
        <v>5.76</v>
      </c>
      <c r="I20">
        <v>6.04</v>
      </c>
      <c r="J20">
        <v>6.18</v>
      </c>
      <c r="K20">
        <v>6.34</v>
      </c>
      <c r="L20">
        <v>6.82</v>
      </c>
      <c r="M20" s="5">
        <f t="shared" si="0"/>
        <v>5.9</v>
      </c>
      <c r="N20">
        <f t="shared" si="1"/>
        <v>5.8309090909090893</v>
      </c>
    </row>
    <row r="21" spans="1:14" x14ac:dyDescent="0.2">
      <c r="A21" t="str">
        <f>'x1'!A21</f>
        <v>Polska</v>
      </c>
      <c r="B21">
        <v>1</v>
      </c>
      <c r="C21">
        <v>1.8</v>
      </c>
      <c r="D21">
        <v>2</v>
      </c>
      <c r="E21">
        <v>2.2999999999999998</v>
      </c>
      <c r="F21">
        <v>3.3</v>
      </c>
      <c r="G21">
        <v>4.0999999999999996</v>
      </c>
      <c r="H21">
        <v>4.51</v>
      </c>
      <c r="I21">
        <v>4.6500000000000004</v>
      </c>
      <c r="J21">
        <v>4.5599999999999996</v>
      </c>
      <c r="K21">
        <v>4.03</v>
      </c>
      <c r="L21">
        <v>3.72</v>
      </c>
      <c r="M21" s="5">
        <f t="shared" si="0"/>
        <v>3.72</v>
      </c>
      <c r="N21">
        <f t="shared" si="1"/>
        <v>3.2699999999999991</v>
      </c>
    </row>
    <row r="22" spans="1:14" x14ac:dyDescent="0.2">
      <c r="A22" t="str">
        <f>'x1'!A22</f>
        <v>Portugalia</v>
      </c>
      <c r="B22">
        <v>7.2</v>
      </c>
      <c r="C22">
        <v>6.3</v>
      </c>
      <c r="D22">
        <v>5.7</v>
      </c>
      <c r="E22">
        <v>4.3</v>
      </c>
      <c r="F22">
        <v>5.8</v>
      </c>
      <c r="G22">
        <v>6.1</v>
      </c>
      <c r="H22">
        <v>5.48</v>
      </c>
      <c r="I22">
        <v>5.31</v>
      </c>
      <c r="J22">
        <v>5.74</v>
      </c>
      <c r="K22">
        <v>6.52</v>
      </c>
      <c r="L22">
        <v>6.75</v>
      </c>
      <c r="M22" s="5">
        <f t="shared" si="0"/>
        <v>5.8</v>
      </c>
      <c r="N22">
        <f t="shared" si="1"/>
        <v>5.9272727272727277</v>
      </c>
    </row>
    <row r="23" spans="1:14" x14ac:dyDescent="0.2">
      <c r="A23" t="str">
        <f>'x1'!A23</f>
        <v>Rumunia</v>
      </c>
      <c r="B23">
        <v>0.8</v>
      </c>
      <c r="C23">
        <v>1</v>
      </c>
      <c r="D23">
        <v>1</v>
      </c>
      <c r="E23">
        <v>1.2</v>
      </c>
      <c r="F23">
        <v>1.3</v>
      </c>
      <c r="G23">
        <v>1.6</v>
      </c>
      <c r="H23">
        <v>2.1</v>
      </c>
      <c r="I23">
        <v>2.06</v>
      </c>
      <c r="J23">
        <v>2.09</v>
      </c>
      <c r="K23">
        <v>1.77</v>
      </c>
      <c r="L23">
        <v>1.67</v>
      </c>
      <c r="M23" s="5">
        <f t="shared" si="0"/>
        <v>1.6</v>
      </c>
      <c r="N23">
        <f t="shared" si="1"/>
        <v>1.5081818181818181</v>
      </c>
    </row>
    <row r="24" spans="1:14" x14ac:dyDescent="0.2">
      <c r="A24" t="str">
        <f>'x1'!A24</f>
        <v>Słowacja</v>
      </c>
      <c r="B24">
        <v>6.2</v>
      </c>
      <c r="C24">
        <v>6.1</v>
      </c>
      <c r="D24">
        <v>7.3</v>
      </c>
      <c r="E24">
        <v>7.5</v>
      </c>
      <c r="F24">
        <v>9.1</v>
      </c>
      <c r="G24">
        <v>8.6</v>
      </c>
      <c r="H24">
        <v>8.5299999999999994</v>
      </c>
      <c r="I24">
        <v>8.18</v>
      </c>
      <c r="J24">
        <v>9.3699999999999992</v>
      </c>
      <c r="K24">
        <v>9.4700000000000006</v>
      </c>
      <c r="L24">
        <v>9.75</v>
      </c>
      <c r="M24" s="5">
        <f t="shared" si="0"/>
        <v>8.5299999999999994</v>
      </c>
      <c r="N24">
        <f t="shared" si="1"/>
        <v>8.1909090909090914</v>
      </c>
    </row>
    <row r="25" spans="1:14" x14ac:dyDescent="0.2">
      <c r="A25" t="str">
        <f>'x1'!A25</f>
        <v>Słowenia</v>
      </c>
      <c r="B25">
        <v>5.5</v>
      </c>
      <c r="C25">
        <v>5.9</v>
      </c>
      <c r="D25">
        <v>6.1</v>
      </c>
      <c r="E25">
        <v>6.3</v>
      </c>
      <c r="F25">
        <v>6.4</v>
      </c>
      <c r="G25">
        <v>7</v>
      </c>
      <c r="H25">
        <v>7.32</v>
      </c>
      <c r="I25">
        <v>8.07</v>
      </c>
      <c r="J25">
        <v>8.5500000000000007</v>
      </c>
      <c r="K25">
        <v>8.85</v>
      </c>
      <c r="L25">
        <v>9.1199999999999992</v>
      </c>
      <c r="M25" s="5">
        <f t="shared" si="0"/>
        <v>7</v>
      </c>
      <c r="N25">
        <f t="shared" si="1"/>
        <v>7.1918181818181814</v>
      </c>
    </row>
    <row r="26" spans="1:14" x14ac:dyDescent="0.2">
      <c r="A26" t="str">
        <f>'x1'!A26</f>
        <v>Szwecja</v>
      </c>
      <c r="B26">
        <v>7.2</v>
      </c>
      <c r="C26">
        <v>9.9</v>
      </c>
      <c r="D26">
        <v>10.9</v>
      </c>
      <c r="E26">
        <v>12.8</v>
      </c>
      <c r="F26">
        <v>14.3</v>
      </c>
      <c r="G26">
        <v>15.7</v>
      </c>
      <c r="H26">
        <v>15.76</v>
      </c>
      <c r="I26">
        <v>16.5</v>
      </c>
      <c r="J26">
        <v>16.53</v>
      </c>
      <c r="K26">
        <v>17.14</v>
      </c>
      <c r="L26">
        <v>18.3</v>
      </c>
      <c r="M26" s="5">
        <f t="shared" si="0"/>
        <v>15.7</v>
      </c>
      <c r="N26">
        <f t="shared" si="1"/>
        <v>14.093636363636366</v>
      </c>
    </row>
    <row r="27" spans="1:14" x14ac:dyDescent="0.2">
      <c r="A27" t="str">
        <f>'x1'!A27</f>
        <v>Węgry</v>
      </c>
      <c r="B27">
        <v>2.1</v>
      </c>
      <c r="C27">
        <v>1.8</v>
      </c>
      <c r="D27">
        <v>2.1</v>
      </c>
      <c r="E27">
        <v>2.4</v>
      </c>
      <c r="F27">
        <v>2.4</v>
      </c>
      <c r="G27">
        <v>2.2999999999999998</v>
      </c>
      <c r="H27">
        <v>2.4500000000000002</v>
      </c>
      <c r="I27">
        <v>2.4500000000000002</v>
      </c>
      <c r="J27">
        <v>2.34</v>
      </c>
      <c r="K27">
        <v>2.4300000000000002</v>
      </c>
      <c r="L27">
        <v>3.48</v>
      </c>
      <c r="M27" s="5">
        <f t="shared" si="0"/>
        <v>2.4</v>
      </c>
      <c r="N27">
        <f t="shared" si="1"/>
        <v>2.3863636363636362</v>
      </c>
    </row>
    <row r="28" spans="1:14" x14ac:dyDescent="0.2">
      <c r="A28" t="str">
        <f>'x1'!A28</f>
        <v>Wielka Brytania</v>
      </c>
      <c r="B28">
        <v>3.4</v>
      </c>
      <c r="C28">
        <v>3.7</v>
      </c>
      <c r="D28">
        <v>4.0999999999999996</v>
      </c>
      <c r="E28">
        <v>4.2</v>
      </c>
      <c r="F28">
        <v>4.0999999999999996</v>
      </c>
      <c r="G28">
        <v>3.7</v>
      </c>
      <c r="H28">
        <v>3.41</v>
      </c>
      <c r="I28">
        <v>3.24</v>
      </c>
      <c r="J28">
        <v>3.02</v>
      </c>
      <c r="K28">
        <v>2.89</v>
      </c>
      <c r="L28">
        <v>2.82</v>
      </c>
      <c r="M28" s="5">
        <f t="shared" si="0"/>
        <v>3.41</v>
      </c>
      <c r="N28">
        <f t="shared" si="1"/>
        <v>3.5072727272727278</v>
      </c>
    </row>
    <row r="29" spans="1:14" x14ac:dyDescent="0.2">
      <c r="A29" t="str">
        <f>'x1'!A29</f>
        <v>Włochy</v>
      </c>
      <c r="B29">
        <v>7.9</v>
      </c>
      <c r="C29">
        <v>7.9</v>
      </c>
      <c r="D29">
        <v>7.5</v>
      </c>
      <c r="E29">
        <v>8.1</v>
      </c>
      <c r="F29">
        <v>8.6</v>
      </c>
      <c r="G29">
        <v>8.4</v>
      </c>
      <c r="H29">
        <v>9.3000000000000007</v>
      </c>
      <c r="I29">
        <v>10.6</v>
      </c>
      <c r="J29">
        <v>10.91</v>
      </c>
      <c r="K29">
        <v>11.79</v>
      </c>
      <c r="L29">
        <v>13.99</v>
      </c>
      <c r="M29" s="5">
        <f t="shared" si="0"/>
        <v>8.6</v>
      </c>
      <c r="N29">
        <f t="shared" si="1"/>
        <v>9.5445454545454549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3EA-A3E5-49E9-9B1F-CBA7FBD21C84}">
  <dimension ref="A1:H30"/>
  <sheetViews>
    <sheetView workbookViewId="0">
      <selection activeCell="F2" sqref="F2"/>
    </sheetView>
  </sheetViews>
  <sheetFormatPr defaultRowHeight="12.75" x14ac:dyDescent="0.2"/>
  <sheetData>
    <row r="1" spans="1:8" x14ac:dyDescent="0.2">
      <c r="B1">
        <v>2006</v>
      </c>
      <c r="C1">
        <v>2008</v>
      </c>
      <c r="D1">
        <v>2010</v>
      </c>
      <c r="E1">
        <v>2012</v>
      </c>
      <c r="F1">
        <v>2014</v>
      </c>
      <c r="G1" t="s">
        <v>141</v>
      </c>
      <c r="H1" t="s">
        <v>109</v>
      </c>
    </row>
    <row r="2" spans="1:8" x14ac:dyDescent="0.2">
      <c r="A2" t="str">
        <f>'x1'!A2</f>
        <v>Austria</v>
      </c>
      <c r="B2" s="4">
        <v>2214</v>
      </c>
      <c r="C2" s="4">
        <v>2332</v>
      </c>
      <c r="D2" s="4">
        <v>4346</v>
      </c>
      <c r="E2" s="4">
        <v>4393</v>
      </c>
      <c r="F2" s="4">
        <v>4461</v>
      </c>
      <c r="G2" s="5">
        <f>MEDIAN(B2:F2)</f>
        <v>4346</v>
      </c>
      <c r="H2" s="4">
        <f>AVERAGE(B2:F2)</f>
        <v>3549.2</v>
      </c>
    </row>
    <row r="3" spans="1:8" x14ac:dyDescent="0.2">
      <c r="A3" t="str">
        <f>'x1'!A3</f>
        <v>Belgia</v>
      </c>
      <c r="B3" s="4">
        <v>2359</v>
      </c>
      <c r="C3" s="4">
        <v>2036</v>
      </c>
      <c r="D3" s="4">
        <v>4866</v>
      </c>
      <c r="E3" s="4">
        <v>6093</v>
      </c>
      <c r="F3" s="4">
        <v>6362</v>
      </c>
      <c r="G3" s="5">
        <f t="shared" ref="G3:G29" si="0">MEDIAN(B3:F3)</f>
        <v>4866</v>
      </c>
      <c r="H3" s="4">
        <f t="shared" ref="H3:H30" si="1">AVERAGE(B3:F3)</f>
        <v>4343.2</v>
      </c>
    </row>
    <row r="4" spans="1:8" x14ac:dyDescent="0.2">
      <c r="A4" t="str">
        <f>'x1'!A4</f>
        <v>Bułgaria</v>
      </c>
      <c r="B4">
        <v>262</v>
      </c>
      <c r="C4">
        <v>373</v>
      </c>
      <c r="D4">
        <v>539</v>
      </c>
      <c r="E4">
        <v>513</v>
      </c>
      <c r="F4" s="4">
        <v>1013</v>
      </c>
      <c r="G4" s="5">
        <f t="shared" si="0"/>
        <v>513</v>
      </c>
      <c r="H4" s="4">
        <f t="shared" si="1"/>
        <v>540</v>
      </c>
    </row>
    <row r="5" spans="1:8" x14ac:dyDescent="0.2">
      <c r="A5" t="str">
        <f>'x1'!A5</f>
        <v>Chorwacja</v>
      </c>
      <c r="B5" s="4">
        <v>1172</v>
      </c>
      <c r="C5" s="4">
        <v>1348</v>
      </c>
      <c r="D5" s="4">
        <v>2597</v>
      </c>
      <c r="E5" s="4">
        <v>2671</v>
      </c>
      <c r="F5" s="4">
        <v>3012</v>
      </c>
      <c r="G5" s="5">
        <f t="shared" si="0"/>
        <v>2597</v>
      </c>
      <c r="H5" s="4">
        <f t="shared" si="1"/>
        <v>2160</v>
      </c>
    </row>
    <row r="6" spans="1:8" x14ac:dyDescent="0.2">
      <c r="A6" t="str">
        <f>'x1'!A6</f>
        <v>Cypr</v>
      </c>
      <c r="B6" s="4">
        <v>2576</v>
      </c>
      <c r="C6" s="4">
        <v>2476</v>
      </c>
      <c r="D6" s="4">
        <v>3405</v>
      </c>
      <c r="E6" s="4">
        <v>3368</v>
      </c>
      <c r="F6" s="4">
        <v>4265</v>
      </c>
      <c r="G6" s="5">
        <f t="shared" si="0"/>
        <v>3368</v>
      </c>
      <c r="H6" s="4">
        <f t="shared" si="1"/>
        <v>3218</v>
      </c>
    </row>
    <row r="7" spans="1:8" x14ac:dyDescent="0.2">
      <c r="A7" t="str">
        <f>'x1'!A7</f>
        <v>Czechy</v>
      </c>
      <c r="B7" s="4">
        <v>3258</v>
      </c>
      <c r="C7" s="4">
        <v>3394</v>
      </c>
      <c r="D7" s="4">
        <v>6256</v>
      </c>
      <c r="E7" s="4">
        <v>6496</v>
      </c>
      <c r="F7" s="4">
        <v>6709</v>
      </c>
      <c r="G7" s="5">
        <f t="shared" si="0"/>
        <v>6256</v>
      </c>
      <c r="H7" s="4">
        <f t="shared" si="1"/>
        <v>5222.6000000000004</v>
      </c>
    </row>
    <row r="8" spans="1:8" x14ac:dyDescent="0.2">
      <c r="A8" t="str">
        <f>'x1'!A8</f>
        <v>Dania</v>
      </c>
      <c r="B8" s="4">
        <v>4799</v>
      </c>
      <c r="C8" s="4">
        <v>4272</v>
      </c>
      <c r="D8" s="4">
        <v>9199</v>
      </c>
      <c r="E8" s="4">
        <v>18557</v>
      </c>
      <c r="F8" s="4">
        <v>10453</v>
      </c>
      <c r="G8" s="5">
        <f t="shared" si="0"/>
        <v>9199</v>
      </c>
      <c r="H8" s="4">
        <f t="shared" si="1"/>
        <v>9456</v>
      </c>
    </row>
    <row r="9" spans="1:8" x14ac:dyDescent="0.2">
      <c r="A9" t="str">
        <f>'x1'!A9</f>
        <v>Estonia</v>
      </c>
      <c r="B9" s="4">
        <v>3651</v>
      </c>
      <c r="C9" s="4">
        <v>2343</v>
      </c>
      <c r="D9" s="4">
        <v>1509</v>
      </c>
      <c r="E9" s="4">
        <v>1314</v>
      </c>
      <c r="F9" s="4">
        <v>2322</v>
      </c>
      <c r="G9" s="5">
        <f t="shared" si="0"/>
        <v>2322</v>
      </c>
      <c r="H9" s="4">
        <f t="shared" si="1"/>
        <v>2227.8000000000002</v>
      </c>
    </row>
    <row r="10" spans="1:8" x14ac:dyDescent="0.2">
      <c r="A10" t="str">
        <f>'x1'!A10</f>
        <v>Finlandia</v>
      </c>
      <c r="B10">
        <v>956</v>
      </c>
      <c r="C10">
        <v>486</v>
      </c>
      <c r="D10" s="4">
        <v>2119</v>
      </c>
      <c r="E10" s="4">
        <v>1527</v>
      </c>
      <c r="F10" s="4">
        <v>1411</v>
      </c>
      <c r="G10" s="5">
        <f t="shared" si="0"/>
        <v>1411</v>
      </c>
      <c r="H10" s="4">
        <f t="shared" si="1"/>
        <v>1299.8</v>
      </c>
    </row>
    <row r="11" spans="1:8" x14ac:dyDescent="0.2">
      <c r="A11" t="str">
        <f>'x1'!A11</f>
        <v>Francja</v>
      </c>
      <c r="B11" s="4">
        <v>1034</v>
      </c>
      <c r="C11" s="4">
        <v>1587</v>
      </c>
      <c r="D11" s="4">
        <v>3502</v>
      </c>
      <c r="E11" s="4">
        <v>2504</v>
      </c>
      <c r="F11" s="4">
        <v>2241</v>
      </c>
      <c r="G11" s="5">
        <f t="shared" si="0"/>
        <v>2241</v>
      </c>
      <c r="H11" s="4">
        <f t="shared" si="1"/>
        <v>2173.6</v>
      </c>
    </row>
    <row r="12" spans="1:8" x14ac:dyDescent="0.2">
      <c r="A12" t="str">
        <f>'x1'!A12</f>
        <v>Grecja</v>
      </c>
      <c r="B12" s="4">
        <v>2935</v>
      </c>
      <c r="C12" s="4">
        <v>3219</v>
      </c>
      <c r="D12" s="4">
        <v>6380</v>
      </c>
      <c r="E12" s="4">
        <v>6026</v>
      </c>
      <c r="F12" s="4">
        <v>6033</v>
      </c>
      <c r="G12" s="5">
        <f t="shared" si="0"/>
        <v>6026</v>
      </c>
      <c r="H12" s="4">
        <f t="shared" si="1"/>
        <v>4918.6000000000004</v>
      </c>
    </row>
    <row r="13" spans="1:8" x14ac:dyDescent="0.2">
      <c r="A13" t="str">
        <f>'x1'!A13</f>
        <v>Hiszpania</v>
      </c>
      <c r="B13">
        <v>153</v>
      </c>
      <c r="C13">
        <v>163</v>
      </c>
      <c r="D13">
        <v>214</v>
      </c>
      <c r="E13">
        <v>495</v>
      </c>
      <c r="F13">
        <v>788</v>
      </c>
      <c r="G13" s="5">
        <f t="shared" si="0"/>
        <v>214</v>
      </c>
      <c r="H13" s="4">
        <f t="shared" si="1"/>
        <v>362.6</v>
      </c>
    </row>
    <row r="14" spans="1:8" x14ac:dyDescent="0.2">
      <c r="A14" t="str">
        <f>'x1'!A14</f>
        <v>Holandia</v>
      </c>
      <c r="B14" s="4">
        <v>1346</v>
      </c>
      <c r="C14" s="4">
        <v>1535</v>
      </c>
      <c r="D14" s="4">
        <v>3180</v>
      </c>
      <c r="E14" s="4">
        <v>3369</v>
      </c>
      <c r="F14" s="4">
        <v>3315</v>
      </c>
      <c r="G14" s="5">
        <f t="shared" si="0"/>
        <v>3180</v>
      </c>
      <c r="H14" s="4">
        <f t="shared" si="1"/>
        <v>2549</v>
      </c>
    </row>
    <row r="15" spans="1:8" x14ac:dyDescent="0.2">
      <c r="A15" t="str">
        <f>'x1'!A15</f>
        <v>Irlandia</v>
      </c>
      <c r="B15">
        <v>255</v>
      </c>
      <c r="C15">
        <v>957</v>
      </c>
      <c r="D15" s="4">
        <v>3339</v>
      </c>
      <c r="E15" s="4">
        <v>1484</v>
      </c>
      <c r="F15" s="4">
        <v>1714</v>
      </c>
      <c r="G15" s="5">
        <f t="shared" si="0"/>
        <v>1484</v>
      </c>
      <c r="H15" s="4">
        <f t="shared" si="1"/>
        <v>1549.8</v>
      </c>
    </row>
    <row r="16" spans="1:8" x14ac:dyDescent="0.2">
      <c r="A16" t="str">
        <f>'x1'!A16</f>
        <v>Litwa</v>
      </c>
      <c r="B16">
        <v>210</v>
      </c>
      <c r="C16">
        <v>305</v>
      </c>
      <c r="D16">
        <v>328</v>
      </c>
      <c r="E16">
        <v>869</v>
      </c>
      <c r="F16" s="4">
        <v>1183</v>
      </c>
      <c r="G16" s="5">
        <f t="shared" si="0"/>
        <v>328</v>
      </c>
      <c r="H16" s="4">
        <f t="shared" si="1"/>
        <v>579</v>
      </c>
    </row>
    <row r="17" spans="1:8" x14ac:dyDescent="0.2">
      <c r="A17" t="str">
        <f>'x1'!A17</f>
        <v>Luksemburg</v>
      </c>
      <c r="B17">
        <v>423</v>
      </c>
      <c r="C17">
        <v>487</v>
      </c>
      <c r="D17">
        <v>722</v>
      </c>
      <c r="E17">
        <v>748</v>
      </c>
      <c r="F17">
        <v>939</v>
      </c>
      <c r="G17" s="5">
        <f t="shared" si="0"/>
        <v>722</v>
      </c>
      <c r="H17" s="4">
        <f t="shared" si="1"/>
        <v>663.8</v>
      </c>
    </row>
    <row r="18" spans="1:8" x14ac:dyDescent="0.2">
      <c r="A18" t="str">
        <f>'x1'!A18</f>
        <v>Łotwa</v>
      </c>
      <c r="B18" s="4">
        <v>13603</v>
      </c>
      <c r="C18" s="4">
        <v>10947</v>
      </c>
      <c r="D18" s="4">
        <v>24378</v>
      </c>
      <c r="E18" s="4">
        <v>25023</v>
      </c>
      <c r="F18" s="4">
        <v>18560</v>
      </c>
      <c r="G18" s="5">
        <f t="shared" si="0"/>
        <v>18560</v>
      </c>
      <c r="H18" s="4">
        <f t="shared" si="1"/>
        <v>18502.2</v>
      </c>
    </row>
    <row r="19" spans="1:8" x14ac:dyDescent="0.2">
      <c r="A19" t="str">
        <f>'x1'!A19</f>
        <v>Malta</v>
      </c>
      <c r="B19">
        <v>376</v>
      </c>
      <c r="C19">
        <v>618</v>
      </c>
      <c r="D19" s="4">
        <v>1112</v>
      </c>
      <c r="E19" s="4">
        <v>1119</v>
      </c>
      <c r="F19" s="4">
        <v>1538</v>
      </c>
      <c r="G19" s="5">
        <f t="shared" si="0"/>
        <v>1112</v>
      </c>
      <c r="H19" s="4">
        <f t="shared" si="1"/>
        <v>952.6</v>
      </c>
    </row>
    <row r="20" spans="1:8" x14ac:dyDescent="0.2">
      <c r="A20" t="str">
        <f>'x1'!A20</f>
        <v>Niemcy</v>
      </c>
      <c r="B20">
        <v>357</v>
      </c>
      <c r="C20">
        <v>430</v>
      </c>
      <c r="D20">
        <v>854</v>
      </c>
      <c r="E20" s="4">
        <v>2630</v>
      </c>
      <c r="F20" s="4">
        <v>5164</v>
      </c>
      <c r="G20" s="5">
        <f t="shared" si="0"/>
        <v>854</v>
      </c>
      <c r="H20" s="4">
        <f t="shared" si="1"/>
        <v>1887</v>
      </c>
    </row>
    <row r="21" spans="1:8" x14ac:dyDescent="0.2">
      <c r="A21" t="str">
        <f>'x1'!A21</f>
        <v>Polska</v>
      </c>
      <c r="B21" s="4">
        <v>3871</v>
      </c>
      <c r="C21" s="4">
        <v>4156</v>
      </c>
      <c r="D21" s="4">
        <v>7308</v>
      </c>
      <c r="E21" s="4">
        <v>7683</v>
      </c>
      <c r="F21" s="4">
        <v>7684</v>
      </c>
      <c r="G21" s="5">
        <f t="shared" si="0"/>
        <v>7308</v>
      </c>
      <c r="H21" s="4">
        <f t="shared" si="1"/>
        <v>6140.4</v>
      </c>
    </row>
    <row r="22" spans="1:8" x14ac:dyDescent="0.2">
      <c r="A22" t="str">
        <f>'x1'!A22</f>
        <v>Portugalia</v>
      </c>
      <c r="B22" s="4">
        <v>4142</v>
      </c>
      <c r="C22" s="4">
        <v>4332</v>
      </c>
      <c r="D22" s="4">
        <v>3745</v>
      </c>
      <c r="E22" s="4">
        <v>6736</v>
      </c>
      <c r="F22" s="4">
        <v>7329</v>
      </c>
      <c r="G22" s="5">
        <f t="shared" si="0"/>
        <v>4332</v>
      </c>
      <c r="H22" s="4">
        <f t="shared" si="1"/>
        <v>5256.8</v>
      </c>
    </row>
    <row r="23" spans="1:8" x14ac:dyDescent="0.2">
      <c r="A23" t="str">
        <f>'x1'!A23</f>
        <v>Rumunia</v>
      </c>
      <c r="B23" s="4">
        <v>3676</v>
      </c>
      <c r="C23" s="4">
        <v>2869</v>
      </c>
      <c r="D23" s="4">
        <v>5867</v>
      </c>
      <c r="E23" s="4">
        <v>6191</v>
      </c>
      <c r="F23" s="4">
        <v>7039</v>
      </c>
      <c r="G23" s="5">
        <f t="shared" si="0"/>
        <v>5867</v>
      </c>
      <c r="H23" s="4">
        <f t="shared" si="1"/>
        <v>5128.3999999999996</v>
      </c>
    </row>
    <row r="24" spans="1:8" x14ac:dyDescent="0.2">
      <c r="A24" t="str">
        <f>'x1'!A24</f>
        <v>Słowacja</v>
      </c>
      <c r="B24">
        <v>954</v>
      </c>
      <c r="C24">
        <v>580</v>
      </c>
      <c r="D24" s="4">
        <v>1081</v>
      </c>
      <c r="E24" s="4">
        <v>1039</v>
      </c>
      <c r="F24" s="4">
        <v>1082</v>
      </c>
      <c r="G24" s="5">
        <f t="shared" si="0"/>
        <v>1039</v>
      </c>
      <c r="H24" s="4">
        <f t="shared" si="1"/>
        <v>947.2</v>
      </c>
    </row>
    <row r="25" spans="1:8" x14ac:dyDescent="0.2">
      <c r="A25" t="str">
        <f>'x1'!A25</f>
        <v>Słowenia</v>
      </c>
      <c r="B25">
        <v>282</v>
      </c>
      <c r="C25">
        <v>463</v>
      </c>
      <c r="D25">
        <v>818</v>
      </c>
      <c r="E25">
        <v>951</v>
      </c>
      <c r="F25">
        <v>865</v>
      </c>
      <c r="G25" s="5">
        <f t="shared" si="0"/>
        <v>818</v>
      </c>
      <c r="H25" s="4">
        <f t="shared" si="1"/>
        <v>675.8</v>
      </c>
    </row>
    <row r="26" spans="1:8" x14ac:dyDescent="0.2">
      <c r="A26" t="str">
        <f>'x1'!A26</f>
        <v>Szwecja</v>
      </c>
      <c r="B26" s="4">
        <v>1214</v>
      </c>
      <c r="C26" s="4">
        <v>1659</v>
      </c>
      <c r="D26" s="4">
        <v>3930</v>
      </c>
      <c r="E26" s="4">
        <v>4113</v>
      </c>
      <c r="F26" s="4">
        <v>4633</v>
      </c>
      <c r="G26" s="5">
        <f t="shared" si="0"/>
        <v>3930</v>
      </c>
      <c r="H26" s="4">
        <f t="shared" si="1"/>
        <v>3109.8</v>
      </c>
    </row>
    <row r="27" spans="1:8" x14ac:dyDescent="0.2">
      <c r="A27" t="str">
        <f>'x1'!A27</f>
        <v>Węgry</v>
      </c>
      <c r="B27">
        <v>993</v>
      </c>
      <c r="C27">
        <v>829</v>
      </c>
      <c r="D27" s="4">
        <v>1367</v>
      </c>
      <c r="E27" s="4">
        <v>1030</v>
      </c>
      <c r="F27" s="4">
        <v>1130</v>
      </c>
      <c r="G27" s="5">
        <f t="shared" si="0"/>
        <v>1030</v>
      </c>
      <c r="H27" s="4">
        <f t="shared" si="1"/>
        <v>1069.8</v>
      </c>
    </row>
    <row r="28" spans="1:8" x14ac:dyDescent="0.2">
      <c r="A28" t="str">
        <f>'x1'!A28</f>
        <v>Wielka Brytania</v>
      </c>
      <c r="B28" s="4">
        <v>5256</v>
      </c>
      <c r="C28" s="4">
        <v>6114</v>
      </c>
      <c r="D28" s="4">
        <v>13768</v>
      </c>
      <c r="E28" s="4">
        <v>13616</v>
      </c>
      <c r="F28" s="4">
        <v>5529</v>
      </c>
      <c r="G28" s="5">
        <f t="shared" si="0"/>
        <v>6114</v>
      </c>
      <c r="H28" s="4">
        <f t="shared" si="1"/>
        <v>8856.6</v>
      </c>
    </row>
    <row r="29" spans="1:8" x14ac:dyDescent="0.2">
      <c r="A29" t="str">
        <f>'x1'!A29</f>
        <v>Włochy</v>
      </c>
      <c r="B29" s="4">
        <v>2800</v>
      </c>
      <c r="C29" s="4">
        <v>1977</v>
      </c>
      <c r="D29" s="4">
        <v>4206</v>
      </c>
      <c r="E29" s="4">
        <v>4803</v>
      </c>
      <c r="F29" s="4">
        <v>4439</v>
      </c>
      <c r="G29" s="5">
        <f t="shared" si="0"/>
        <v>4206</v>
      </c>
      <c r="H29" s="4">
        <f t="shared" si="1"/>
        <v>3645</v>
      </c>
    </row>
    <row r="30" spans="1:8" x14ac:dyDescent="0.2">
      <c r="B30" s="4">
        <v>1791</v>
      </c>
      <c r="C30" s="4">
        <v>2317</v>
      </c>
      <c r="D30" s="4">
        <v>3255</v>
      </c>
      <c r="E30" s="4">
        <v>3120</v>
      </c>
      <c r="F30" s="4">
        <v>3523</v>
      </c>
      <c r="H30" s="4">
        <f t="shared" si="1"/>
        <v>2801.2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375E-B932-453D-8270-81F0C5A91C8D}">
  <dimension ref="A1:K29"/>
  <sheetViews>
    <sheetView topLeftCell="C1" workbookViewId="0">
      <selection activeCell="A9" sqref="A9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 s="47">
        <v>0.33</v>
      </c>
      <c r="C2" s="47">
        <v>0.3</v>
      </c>
      <c r="D2" s="47">
        <v>0.33</v>
      </c>
      <c r="E2" s="47">
        <v>0.31</v>
      </c>
      <c r="F2" s="47">
        <v>0.31</v>
      </c>
      <c r="G2" s="47">
        <v>0.28000000000000003</v>
      </c>
      <c r="H2" s="47">
        <v>0.28999999999999998</v>
      </c>
      <c r="I2" s="47" t="s">
        <v>120</v>
      </c>
      <c r="J2" s="5">
        <f>MEDIAN(B2:I2)</f>
        <v>0.31</v>
      </c>
      <c r="K2">
        <f>AVERAGE(B2:I2)</f>
        <v>0.30714285714285711</v>
      </c>
    </row>
    <row r="3" spans="1:11" x14ac:dyDescent="0.2">
      <c r="A3" t="str">
        <f>'x1'!A3</f>
        <v>Belgia</v>
      </c>
      <c r="B3" s="47">
        <v>0.37</v>
      </c>
      <c r="C3" s="47">
        <v>0.37</v>
      </c>
      <c r="D3" s="47">
        <v>0.41</v>
      </c>
      <c r="E3" s="47">
        <v>0.22</v>
      </c>
      <c r="F3" s="47">
        <v>0.28000000000000003</v>
      </c>
      <c r="G3" s="47">
        <v>0.28999999999999998</v>
      </c>
      <c r="H3" s="47">
        <v>0.28999999999999998</v>
      </c>
      <c r="I3" s="47" t="s">
        <v>120</v>
      </c>
      <c r="J3" s="5">
        <f t="shared" ref="J3:J29" si="0">MEDIAN(B3:I3)</f>
        <v>0.28999999999999998</v>
      </c>
      <c r="K3">
        <f t="shared" ref="K3:K29" si="1">AVERAGE(B3:I3)</f>
        <v>0.31857142857142856</v>
      </c>
    </row>
    <row r="4" spans="1:11" x14ac:dyDescent="0.2">
      <c r="A4" t="str">
        <f>'x1'!A4</f>
        <v>Bułgaria</v>
      </c>
      <c r="B4" s="47">
        <v>1.31</v>
      </c>
      <c r="C4" s="47">
        <v>1.02</v>
      </c>
      <c r="D4" s="47">
        <v>1.1100000000000001</v>
      </c>
      <c r="E4" s="47">
        <v>0.77</v>
      </c>
      <c r="F4" s="47">
        <v>0.8</v>
      </c>
      <c r="G4" s="47">
        <v>0.69</v>
      </c>
      <c r="H4" s="47">
        <v>0.61</v>
      </c>
      <c r="I4" s="47">
        <v>0.76</v>
      </c>
      <c r="J4" s="5">
        <f t="shared" si="0"/>
        <v>0.78500000000000003</v>
      </c>
      <c r="K4">
        <f t="shared" si="1"/>
        <v>0.88375000000000015</v>
      </c>
    </row>
    <row r="5" spans="1:11" x14ac:dyDescent="0.2">
      <c r="A5" t="str">
        <f>'x1'!A5</f>
        <v>Chorwacja</v>
      </c>
      <c r="B5" s="47">
        <v>0.73</v>
      </c>
      <c r="C5" s="47">
        <v>0.72</v>
      </c>
      <c r="D5" s="47">
        <v>0.76</v>
      </c>
      <c r="E5" s="47">
        <v>0.85</v>
      </c>
      <c r="F5" s="47">
        <v>0.77</v>
      </c>
      <c r="G5" s="47">
        <v>0.8</v>
      </c>
      <c r="H5" s="47">
        <v>0.5</v>
      </c>
      <c r="I5" s="47">
        <v>0.51</v>
      </c>
      <c r="J5" s="5">
        <f t="shared" si="0"/>
        <v>0.745</v>
      </c>
      <c r="K5">
        <f t="shared" si="1"/>
        <v>0.70499999999999996</v>
      </c>
    </row>
    <row r="6" spans="1:11" x14ac:dyDescent="0.2">
      <c r="A6" t="str">
        <f>'x1'!A6</f>
        <v>Cypr</v>
      </c>
      <c r="B6" s="47">
        <v>0.2</v>
      </c>
      <c r="C6" s="47">
        <v>0.26</v>
      </c>
      <c r="D6" s="47">
        <v>0.16</v>
      </c>
      <c r="E6" s="47">
        <v>0.4</v>
      </c>
      <c r="F6" s="47">
        <v>0.36</v>
      </c>
      <c r="G6" s="47">
        <v>0.18</v>
      </c>
      <c r="H6" s="47">
        <v>0.17</v>
      </c>
      <c r="I6" s="47" t="s">
        <v>120</v>
      </c>
      <c r="J6" s="5">
        <f t="shared" si="0"/>
        <v>0.2</v>
      </c>
      <c r="K6">
        <f t="shared" si="1"/>
        <v>0.24714285714285711</v>
      </c>
    </row>
    <row r="7" spans="1:11" x14ac:dyDescent="0.2">
      <c r="A7" t="str">
        <f>'x1'!A7</f>
        <v>Czechy</v>
      </c>
      <c r="B7" s="47">
        <v>0.83</v>
      </c>
      <c r="C7" s="47">
        <v>0.79</v>
      </c>
      <c r="D7" s="47">
        <v>0.78</v>
      </c>
      <c r="E7" s="47">
        <v>0.79</v>
      </c>
      <c r="F7" s="47">
        <v>0.8</v>
      </c>
      <c r="G7" s="47">
        <v>0.86</v>
      </c>
      <c r="H7" s="47">
        <v>0.86</v>
      </c>
      <c r="I7" s="47">
        <v>0.96</v>
      </c>
      <c r="J7" s="5">
        <f t="shared" si="0"/>
        <v>0.81499999999999995</v>
      </c>
      <c r="K7">
        <f t="shared" si="1"/>
        <v>0.8337500000000001</v>
      </c>
    </row>
    <row r="8" spans="1:11" x14ac:dyDescent="0.2">
      <c r="A8" t="str">
        <f>'x1'!A8</f>
        <v>Dania</v>
      </c>
      <c r="B8" s="48">
        <v>0.42</v>
      </c>
      <c r="C8" s="49">
        <v>0.42</v>
      </c>
      <c r="D8" s="49">
        <v>0.41</v>
      </c>
      <c r="E8" s="49">
        <v>0.4</v>
      </c>
      <c r="F8" s="49">
        <v>0.4</v>
      </c>
      <c r="G8" s="49">
        <v>0.4</v>
      </c>
      <c r="H8" s="49">
        <v>0.4</v>
      </c>
      <c r="I8" s="49">
        <v>0.4</v>
      </c>
      <c r="J8" s="5">
        <f t="shared" si="0"/>
        <v>0.4</v>
      </c>
      <c r="K8">
        <f t="shared" si="1"/>
        <v>0.40624999999999994</v>
      </c>
    </row>
    <row r="9" spans="1:11" x14ac:dyDescent="0.2">
      <c r="A9" t="str">
        <f>'x1'!A9</f>
        <v>Estonia</v>
      </c>
      <c r="B9" s="47" t="s">
        <v>120</v>
      </c>
      <c r="C9" s="47" t="s">
        <v>120</v>
      </c>
      <c r="D9" s="47">
        <v>0.69</v>
      </c>
      <c r="E9" s="47">
        <v>0.46</v>
      </c>
      <c r="F9" s="47" t="s">
        <v>120</v>
      </c>
      <c r="G9" s="47" t="s">
        <v>120</v>
      </c>
      <c r="H9" s="47">
        <v>0.47</v>
      </c>
      <c r="I9" s="47" t="s">
        <v>120</v>
      </c>
      <c r="J9" s="5">
        <f t="shared" si="0"/>
        <v>0.47</v>
      </c>
      <c r="K9">
        <f t="shared" si="1"/>
        <v>0.53999999999999992</v>
      </c>
    </row>
    <row r="10" spans="1:11" x14ac:dyDescent="0.2">
      <c r="A10" t="str">
        <f>'x1'!A10</f>
        <v>Finlandia</v>
      </c>
      <c r="B10" s="47">
        <v>0.38</v>
      </c>
      <c r="C10" s="47">
        <v>0.39</v>
      </c>
      <c r="D10" s="47">
        <v>0.39</v>
      </c>
      <c r="E10" s="47">
        <v>0.42</v>
      </c>
      <c r="F10" s="47">
        <v>0.37</v>
      </c>
      <c r="G10" s="47">
        <v>0.43</v>
      </c>
      <c r="H10" s="47">
        <v>0.44</v>
      </c>
      <c r="I10" s="47" t="s">
        <v>120</v>
      </c>
      <c r="J10" s="5">
        <f t="shared" si="0"/>
        <v>0.39</v>
      </c>
      <c r="K10">
        <f t="shared" si="1"/>
        <v>0.40285714285714291</v>
      </c>
    </row>
    <row r="11" spans="1:11" x14ac:dyDescent="0.2">
      <c r="A11" t="str">
        <f>'x1'!A11</f>
        <v>Francja</v>
      </c>
      <c r="B11" s="47" t="s">
        <v>120</v>
      </c>
      <c r="C11" s="47">
        <v>0.14000000000000001</v>
      </c>
      <c r="D11" s="47" t="s">
        <v>120</v>
      </c>
      <c r="E11" s="47" t="s">
        <v>120</v>
      </c>
      <c r="F11" s="47" t="s">
        <v>120</v>
      </c>
      <c r="G11" s="47" t="s">
        <v>120</v>
      </c>
      <c r="H11" s="47" t="s">
        <v>120</v>
      </c>
      <c r="I11" s="47" t="s">
        <v>120</v>
      </c>
      <c r="J11" s="5">
        <f t="shared" si="0"/>
        <v>0.14000000000000001</v>
      </c>
      <c r="K11">
        <f t="shared" si="1"/>
        <v>0.14000000000000001</v>
      </c>
    </row>
    <row r="12" spans="1:11" x14ac:dyDescent="0.2">
      <c r="A12" t="str">
        <f>'x1'!A12</f>
        <v>Grecja</v>
      </c>
      <c r="B12" s="48">
        <v>0.42</v>
      </c>
      <c r="C12" s="49">
        <v>0.42</v>
      </c>
      <c r="D12" s="49">
        <v>0.41</v>
      </c>
      <c r="E12" s="49">
        <v>0.4</v>
      </c>
      <c r="F12" s="49">
        <v>0.4</v>
      </c>
      <c r="G12" s="49">
        <v>0.4</v>
      </c>
      <c r="H12" s="49">
        <v>0.4</v>
      </c>
      <c r="I12" s="49">
        <v>0.4</v>
      </c>
      <c r="J12" s="5">
        <f t="shared" si="0"/>
        <v>0.4</v>
      </c>
      <c r="K12">
        <f t="shared" si="1"/>
        <v>0.40624999999999994</v>
      </c>
    </row>
    <row r="13" spans="1:11" x14ac:dyDescent="0.2">
      <c r="A13" t="str">
        <f>'x1'!A13</f>
        <v>Hiszpania</v>
      </c>
      <c r="B13" s="47">
        <v>0.27</v>
      </c>
      <c r="C13" s="47">
        <v>0.28999999999999998</v>
      </c>
      <c r="D13" s="47">
        <v>0.28999999999999998</v>
      </c>
      <c r="E13" s="47">
        <v>0.25</v>
      </c>
      <c r="F13" s="47">
        <v>0.23</v>
      </c>
      <c r="G13" s="47">
        <v>0.23</v>
      </c>
      <c r="H13" s="47">
        <v>0.23</v>
      </c>
      <c r="I13" s="47" t="s">
        <v>120</v>
      </c>
      <c r="J13" s="5">
        <f t="shared" si="0"/>
        <v>0.25</v>
      </c>
      <c r="K13">
        <f t="shared" si="1"/>
        <v>0.25571428571428573</v>
      </c>
    </row>
    <row r="14" spans="1:11" x14ac:dyDescent="0.2">
      <c r="A14" t="str">
        <f>'x1'!A14</f>
        <v>Holandia</v>
      </c>
      <c r="B14" s="47" t="s">
        <v>120</v>
      </c>
      <c r="C14" s="47">
        <v>0.33</v>
      </c>
      <c r="D14" s="47" t="s">
        <v>120</v>
      </c>
      <c r="E14" s="47">
        <v>0.28999999999999998</v>
      </c>
      <c r="F14" s="47" t="s">
        <v>120</v>
      </c>
      <c r="G14" s="47">
        <v>0.28999999999999998</v>
      </c>
      <c r="H14" s="47" t="s">
        <v>120</v>
      </c>
      <c r="I14" s="47" t="s">
        <v>120</v>
      </c>
      <c r="J14" s="5">
        <f t="shared" si="0"/>
        <v>0.28999999999999998</v>
      </c>
      <c r="K14">
        <f t="shared" si="1"/>
        <v>0.30333333333333329</v>
      </c>
    </row>
    <row r="15" spans="1:11" x14ac:dyDescent="0.2">
      <c r="A15" t="str">
        <f>'x1'!A15</f>
        <v>Irlandia</v>
      </c>
      <c r="B15" s="48">
        <v>0.42</v>
      </c>
      <c r="C15" s="49">
        <v>0.42</v>
      </c>
      <c r="D15" s="49">
        <v>0.41</v>
      </c>
      <c r="E15" s="49">
        <v>0.4</v>
      </c>
      <c r="F15" s="49">
        <v>0.4</v>
      </c>
      <c r="G15" s="49">
        <v>0.4</v>
      </c>
      <c r="H15" s="49">
        <v>0.4</v>
      </c>
      <c r="I15" s="49">
        <v>0.4</v>
      </c>
      <c r="J15" s="5">
        <f t="shared" si="0"/>
        <v>0.4</v>
      </c>
      <c r="K15">
        <f t="shared" si="1"/>
        <v>0.40624999999999994</v>
      </c>
    </row>
    <row r="16" spans="1:11" x14ac:dyDescent="0.2">
      <c r="A16" t="str">
        <f>'x1'!A16</f>
        <v>Litwa</v>
      </c>
      <c r="B16" s="47">
        <v>0.6</v>
      </c>
      <c r="C16" s="47">
        <v>0.49</v>
      </c>
      <c r="D16" s="47">
        <v>0.37</v>
      </c>
      <c r="E16" s="47">
        <v>0.45</v>
      </c>
      <c r="F16" s="47">
        <v>0.34</v>
      </c>
      <c r="G16" s="47">
        <v>0.46</v>
      </c>
      <c r="H16" s="47">
        <v>0.26</v>
      </c>
      <c r="I16" s="47">
        <v>0.22</v>
      </c>
      <c r="J16" s="5">
        <f t="shared" si="0"/>
        <v>0.41000000000000003</v>
      </c>
      <c r="K16">
        <f t="shared" si="1"/>
        <v>0.39874999999999999</v>
      </c>
    </row>
    <row r="17" spans="1:11" x14ac:dyDescent="0.2">
      <c r="A17" t="str">
        <f>'x1'!A17</f>
        <v>Luksemburg</v>
      </c>
      <c r="B17" s="48">
        <v>0.42</v>
      </c>
      <c r="C17" s="49">
        <v>0.42</v>
      </c>
      <c r="D17" s="49">
        <v>0.41</v>
      </c>
      <c r="E17" s="49">
        <v>0.4</v>
      </c>
      <c r="F17" s="49">
        <v>0.4</v>
      </c>
      <c r="G17" s="49">
        <v>0.4</v>
      </c>
      <c r="H17" s="49">
        <v>0.4</v>
      </c>
      <c r="I17" s="49">
        <v>0.4</v>
      </c>
      <c r="J17" s="5">
        <f t="shared" si="0"/>
        <v>0.4</v>
      </c>
      <c r="K17">
        <f t="shared" si="1"/>
        <v>0.40624999999999994</v>
      </c>
    </row>
    <row r="18" spans="1:11" x14ac:dyDescent="0.2">
      <c r="A18" t="str">
        <f>'x1'!A18</f>
        <v>Łotwa</v>
      </c>
      <c r="B18" s="47">
        <v>0.28999999999999998</v>
      </c>
      <c r="C18" s="47">
        <v>0.3</v>
      </c>
      <c r="D18" s="47">
        <v>0.47</v>
      </c>
      <c r="E18" s="47">
        <v>0.42</v>
      </c>
      <c r="F18" s="47">
        <v>0.26</v>
      </c>
      <c r="G18" s="47">
        <v>0.23</v>
      </c>
      <c r="H18" s="47">
        <v>0.26</v>
      </c>
      <c r="I18" s="47">
        <v>0.28000000000000003</v>
      </c>
      <c r="J18" s="5">
        <f t="shared" si="0"/>
        <v>0.28500000000000003</v>
      </c>
      <c r="K18">
        <f t="shared" si="1"/>
        <v>0.31374999999999997</v>
      </c>
    </row>
    <row r="19" spans="1:11" x14ac:dyDescent="0.2">
      <c r="A19" t="str">
        <f>'x1'!A19</f>
        <v>Malta</v>
      </c>
      <c r="B19" s="48">
        <v>0.42</v>
      </c>
      <c r="C19" s="49">
        <v>0.42</v>
      </c>
      <c r="D19" s="49">
        <v>0.41</v>
      </c>
      <c r="E19" s="49">
        <v>0.4</v>
      </c>
      <c r="F19" s="49">
        <v>0.4</v>
      </c>
      <c r="G19" s="49">
        <v>0.4</v>
      </c>
      <c r="H19" s="49">
        <v>0.4</v>
      </c>
      <c r="I19" s="49">
        <v>0.4</v>
      </c>
      <c r="J19" s="5">
        <f t="shared" si="0"/>
        <v>0.4</v>
      </c>
      <c r="K19">
        <f t="shared" si="1"/>
        <v>0.40624999999999994</v>
      </c>
    </row>
    <row r="20" spans="1:11" x14ac:dyDescent="0.2">
      <c r="A20" t="str">
        <f>'x1'!A20</f>
        <v>Niemcy</v>
      </c>
      <c r="B20" s="47">
        <v>0.44</v>
      </c>
      <c r="C20" s="47">
        <v>0.47</v>
      </c>
      <c r="D20" s="47">
        <v>0.48</v>
      </c>
      <c r="E20" s="47">
        <v>0.5</v>
      </c>
      <c r="F20" s="47">
        <v>0.5</v>
      </c>
      <c r="G20" s="47" t="s">
        <v>120</v>
      </c>
      <c r="H20" s="47" t="s">
        <v>120</v>
      </c>
      <c r="I20" s="47" t="s">
        <v>120</v>
      </c>
      <c r="J20" s="5">
        <f t="shared" si="0"/>
        <v>0.48</v>
      </c>
      <c r="K20">
        <f t="shared" si="1"/>
        <v>0.47799999999999992</v>
      </c>
    </row>
    <row r="21" spans="1:11" x14ac:dyDescent="0.2">
      <c r="A21" t="str">
        <f>'x1'!A21</f>
        <v>Polska</v>
      </c>
      <c r="B21" s="47">
        <v>0.72</v>
      </c>
      <c r="C21" s="47">
        <v>0.78</v>
      </c>
      <c r="D21" s="47">
        <v>0.78</v>
      </c>
      <c r="E21" s="47">
        <v>0.8</v>
      </c>
      <c r="F21" s="47">
        <v>0.73</v>
      </c>
      <c r="G21" s="47">
        <v>0.84</v>
      </c>
      <c r="H21" s="47">
        <v>0.95</v>
      </c>
      <c r="I21" s="47">
        <v>0.85</v>
      </c>
      <c r="J21" s="5">
        <f t="shared" si="0"/>
        <v>0.79</v>
      </c>
      <c r="K21">
        <f t="shared" si="1"/>
        <v>0.80625000000000002</v>
      </c>
    </row>
    <row r="22" spans="1:11" x14ac:dyDescent="0.2">
      <c r="A22" t="str">
        <f>'x1'!A22</f>
        <v>Portugalia</v>
      </c>
      <c r="B22" s="47">
        <v>0.33</v>
      </c>
      <c r="C22" s="47">
        <v>0.28999999999999998</v>
      </c>
      <c r="D22" s="47">
        <v>0.27</v>
      </c>
      <c r="E22" s="47">
        <v>0.25</v>
      </c>
      <c r="F22" s="47">
        <v>0.23</v>
      </c>
      <c r="G22" s="47">
        <v>0.23</v>
      </c>
      <c r="H22" s="47">
        <v>0.19</v>
      </c>
      <c r="I22" s="47">
        <v>0.19</v>
      </c>
      <c r="J22" s="5">
        <f t="shared" si="0"/>
        <v>0.24</v>
      </c>
      <c r="K22">
        <f t="shared" si="1"/>
        <v>0.2475</v>
      </c>
    </row>
    <row r="23" spans="1:11" x14ac:dyDescent="0.2">
      <c r="A23" t="str">
        <f>'x1'!A23</f>
        <v>Rumunia</v>
      </c>
      <c r="B23" s="47">
        <v>0.67</v>
      </c>
      <c r="C23" s="47">
        <v>0.62</v>
      </c>
      <c r="D23" s="47">
        <v>0.78</v>
      </c>
      <c r="E23" s="47">
        <v>0.69</v>
      </c>
      <c r="F23" s="47">
        <v>0.82</v>
      </c>
      <c r="G23" s="47">
        <v>0.76</v>
      </c>
      <c r="H23" s="47">
        <v>1.1599999999999999</v>
      </c>
      <c r="I23" s="47">
        <v>1.2</v>
      </c>
      <c r="J23" s="5">
        <f t="shared" si="0"/>
        <v>0.77</v>
      </c>
      <c r="K23">
        <f t="shared" si="1"/>
        <v>0.83750000000000002</v>
      </c>
    </row>
    <row r="24" spans="1:11" x14ac:dyDescent="0.2">
      <c r="A24" t="str">
        <f>'x1'!A24</f>
        <v>Słowacja</v>
      </c>
      <c r="B24" s="47">
        <v>1.02</v>
      </c>
      <c r="C24" s="47">
        <v>0.82</v>
      </c>
      <c r="D24" s="47">
        <v>0.66</v>
      </c>
      <c r="E24" s="47">
        <v>0.61</v>
      </c>
      <c r="F24" s="47">
        <v>0.61</v>
      </c>
      <c r="G24" s="47">
        <v>0.55000000000000004</v>
      </c>
      <c r="H24" s="47">
        <v>0.54</v>
      </c>
      <c r="I24" s="47" t="s">
        <v>120</v>
      </c>
      <c r="J24" s="5">
        <f t="shared" si="0"/>
        <v>0.61</v>
      </c>
      <c r="K24">
        <f t="shared" si="1"/>
        <v>0.68714285714285706</v>
      </c>
    </row>
    <row r="25" spans="1:11" x14ac:dyDescent="0.2">
      <c r="A25" t="str">
        <f>'x1'!A25</f>
        <v>Słowenia</v>
      </c>
      <c r="B25" s="47">
        <v>0.73</v>
      </c>
      <c r="C25" s="47">
        <v>0.68</v>
      </c>
      <c r="D25" s="47">
        <v>0.92</v>
      </c>
      <c r="E25" s="47">
        <v>0.8</v>
      </c>
      <c r="F25" s="47">
        <v>0.83</v>
      </c>
      <c r="G25" s="47">
        <v>0.99</v>
      </c>
      <c r="H25" s="47">
        <v>1.17</v>
      </c>
      <c r="I25" s="47" t="s">
        <v>120</v>
      </c>
      <c r="J25" s="5">
        <f t="shared" si="0"/>
        <v>0.83</v>
      </c>
      <c r="K25">
        <f t="shared" si="1"/>
        <v>0.87428571428571433</v>
      </c>
    </row>
    <row r="26" spans="1:11" x14ac:dyDescent="0.2">
      <c r="A26" t="str">
        <f>'x1'!A26</f>
        <v>Szwecja</v>
      </c>
      <c r="B26" s="47">
        <v>0.32</v>
      </c>
      <c r="C26" s="47" t="s">
        <v>120</v>
      </c>
      <c r="D26" s="47" t="s">
        <v>120</v>
      </c>
      <c r="E26" s="47">
        <v>0.34</v>
      </c>
      <c r="F26" s="47">
        <v>0.36</v>
      </c>
      <c r="G26" s="47">
        <v>0.36</v>
      </c>
      <c r="H26" s="47">
        <v>0.38</v>
      </c>
      <c r="I26" s="47">
        <v>0.34</v>
      </c>
      <c r="J26" s="5">
        <f t="shared" si="0"/>
        <v>0.35</v>
      </c>
      <c r="K26">
        <f t="shared" si="1"/>
        <v>0.34999999999999992</v>
      </c>
    </row>
    <row r="27" spans="1:11" x14ac:dyDescent="0.2">
      <c r="A27" t="str">
        <f>'x1'!A27</f>
        <v>Węgry</v>
      </c>
      <c r="B27" s="47">
        <v>0.51</v>
      </c>
      <c r="C27" s="47">
        <v>0.51</v>
      </c>
      <c r="D27" s="47">
        <v>0.46</v>
      </c>
      <c r="E27" s="47">
        <v>0.66</v>
      </c>
      <c r="F27" s="47">
        <v>0.63</v>
      </c>
      <c r="G27" s="47">
        <v>0.7</v>
      </c>
      <c r="H27" s="47">
        <v>0.71</v>
      </c>
      <c r="I27" s="47" t="s">
        <v>120</v>
      </c>
      <c r="J27" s="5">
        <f t="shared" si="0"/>
        <v>0.63</v>
      </c>
      <c r="K27">
        <f t="shared" si="1"/>
        <v>0.59714285714285709</v>
      </c>
    </row>
    <row r="28" spans="1:11" x14ac:dyDescent="0.2">
      <c r="A28" t="str">
        <f>'x1'!A28</f>
        <v>Wielka Brytania</v>
      </c>
      <c r="B28" s="47">
        <v>0.31</v>
      </c>
      <c r="C28" s="47">
        <v>0.31</v>
      </c>
      <c r="D28" s="47">
        <v>0.26</v>
      </c>
      <c r="E28" s="47">
        <v>0.27</v>
      </c>
      <c r="F28" s="47">
        <v>0.22</v>
      </c>
      <c r="G28" s="47">
        <v>0.2</v>
      </c>
      <c r="H28" s="47">
        <v>0.2</v>
      </c>
      <c r="I28" s="47" t="s">
        <v>120</v>
      </c>
      <c r="J28" s="5">
        <f t="shared" si="0"/>
        <v>0.26</v>
      </c>
      <c r="K28">
        <f t="shared" si="1"/>
        <v>0.25285714285714284</v>
      </c>
    </row>
    <row r="29" spans="1:11" x14ac:dyDescent="0.2">
      <c r="A29" t="str">
        <f>'x1'!A29</f>
        <v>Włochy</v>
      </c>
      <c r="B29" s="47">
        <v>0.85</v>
      </c>
      <c r="C29" s="47">
        <v>0.82</v>
      </c>
      <c r="D29" s="47">
        <v>0.71</v>
      </c>
      <c r="E29" s="47">
        <v>0.71</v>
      </c>
      <c r="F29" s="47">
        <v>0.73</v>
      </c>
      <c r="G29" s="47">
        <v>0.76</v>
      </c>
      <c r="H29" s="47" t="s">
        <v>120</v>
      </c>
      <c r="I29" s="47" t="s">
        <v>120</v>
      </c>
      <c r="J29" s="5">
        <f t="shared" si="0"/>
        <v>0.745</v>
      </c>
      <c r="K29">
        <f t="shared" si="1"/>
        <v>0.76333333333333331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28FA-AE18-48AE-9018-D7639B1C2D03}">
  <dimension ref="A1:N29"/>
  <sheetViews>
    <sheetView topLeftCell="H1" workbookViewId="0">
      <selection activeCell="I2" sqref="I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2.4300000000000002</v>
      </c>
      <c r="C2">
        <v>2.37</v>
      </c>
      <c r="D2">
        <v>2.35</v>
      </c>
      <c r="E2">
        <v>2.35</v>
      </c>
      <c r="F2">
        <v>2.34</v>
      </c>
      <c r="G2">
        <v>2.42</v>
      </c>
      <c r="H2">
        <v>2.4</v>
      </c>
      <c r="I2">
        <v>2.38</v>
      </c>
      <c r="J2">
        <v>2.39</v>
      </c>
      <c r="K2">
        <v>2.38</v>
      </c>
      <c r="L2">
        <v>2.37</v>
      </c>
      <c r="M2" s="5">
        <f>MEDIAN(B2:L2)</f>
        <v>2.38</v>
      </c>
      <c r="N2">
        <f>AVERAGE(B2:L2)</f>
        <v>2.38</v>
      </c>
    </row>
    <row r="3" spans="1:14" x14ac:dyDescent="0.2">
      <c r="A3" t="str">
        <f>'x1'!A3</f>
        <v>Belgia</v>
      </c>
      <c r="B3">
        <v>2.27</v>
      </c>
      <c r="C3">
        <v>2.2200000000000002</v>
      </c>
      <c r="D3">
        <v>2.14</v>
      </c>
      <c r="E3">
        <v>2.1800000000000002</v>
      </c>
      <c r="F3">
        <v>2.21</v>
      </c>
      <c r="G3">
        <v>2.25</v>
      </c>
      <c r="H3">
        <v>2.15</v>
      </c>
      <c r="I3">
        <v>2.0699999999999998</v>
      </c>
      <c r="J3">
        <v>2.08</v>
      </c>
      <c r="K3">
        <v>2.11</v>
      </c>
      <c r="L3">
        <v>2.2200000000000002</v>
      </c>
      <c r="M3" s="5">
        <f t="shared" ref="M3:M29" si="0">MEDIAN(B3:L3)</f>
        <v>2.1800000000000002</v>
      </c>
      <c r="N3">
        <f t="shared" ref="N3:N29" si="1">AVERAGE(B3:L3)</f>
        <v>2.1727272727272724</v>
      </c>
    </row>
    <row r="4" spans="1:14" x14ac:dyDescent="0.2">
      <c r="A4" t="str">
        <f>'x1'!A4</f>
        <v>Bułgaria</v>
      </c>
      <c r="B4">
        <v>2.83</v>
      </c>
      <c r="C4">
        <v>3.19</v>
      </c>
      <c r="D4">
        <v>3.28</v>
      </c>
      <c r="E4">
        <v>2.85</v>
      </c>
      <c r="F4">
        <v>2.75</v>
      </c>
      <c r="G4">
        <v>2.68</v>
      </c>
      <c r="H4">
        <v>2.67</v>
      </c>
      <c r="I4">
        <v>2.8</v>
      </c>
      <c r="J4">
        <v>2.73</v>
      </c>
      <c r="K4">
        <v>2.91</v>
      </c>
      <c r="L4">
        <v>2.77</v>
      </c>
      <c r="M4" s="5">
        <f t="shared" si="0"/>
        <v>2.8</v>
      </c>
      <c r="N4">
        <f t="shared" si="1"/>
        <v>2.86</v>
      </c>
    </row>
    <row r="5" spans="1:14" x14ac:dyDescent="0.2">
      <c r="A5" t="str">
        <f>'x1'!A5</f>
        <v>Chorwacja</v>
      </c>
      <c r="B5">
        <v>3.26</v>
      </c>
      <c r="C5">
        <v>3.14</v>
      </c>
      <c r="D5">
        <v>2.85</v>
      </c>
      <c r="E5">
        <v>2.8</v>
      </c>
      <c r="F5">
        <v>3.03</v>
      </c>
      <c r="G5">
        <v>2.68</v>
      </c>
      <c r="H5">
        <v>2.56</v>
      </c>
      <c r="I5">
        <v>2.86</v>
      </c>
      <c r="J5">
        <v>3.18</v>
      </c>
      <c r="K5">
        <v>3.38</v>
      </c>
      <c r="L5">
        <v>3.51</v>
      </c>
      <c r="M5" s="5">
        <f t="shared" si="0"/>
        <v>3.03</v>
      </c>
      <c r="N5">
        <f t="shared" si="1"/>
        <v>3.0227272727272729</v>
      </c>
    </row>
    <row r="6" spans="1:14" x14ac:dyDescent="0.2">
      <c r="A6" t="str">
        <f>'x1'!A6</f>
        <v>Cypr</v>
      </c>
      <c r="B6">
        <v>3.09</v>
      </c>
      <c r="C6">
        <v>3.14</v>
      </c>
      <c r="D6">
        <v>3.02</v>
      </c>
      <c r="E6">
        <v>2.78</v>
      </c>
      <c r="F6">
        <v>2.77</v>
      </c>
      <c r="G6">
        <v>2.76</v>
      </c>
      <c r="H6">
        <v>2.58</v>
      </c>
      <c r="I6">
        <v>2.72</v>
      </c>
      <c r="J6">
        <v>3.05</v>
      </c>
      <c r="K6">
        <v>2.96</v>
      </c>
      <c r="L6">
        <v>2.96</v>
      </c>
      <c r="M6" s="5">
        <f t="shared" si="0"/>
        <v>2.96</v>
      </c>
      <c r="N6">
        <f t="shared" si="1"/>
        <v>2.893636363636364</v>
      </c>
    </row>
    <row r="7" spans="1:14" x14ac:dyDescent="0.2">
      <c r="A7" t="str">
        <f>'x1'!A7</f>
        <v>Czechy</v>
      </c>
      <c r="B7">
        <v>2.38</v>
      </c>
      <c r="C7">
        <v>2.31</v>
      </c>
      <c r="D7">
        <v>2.2599999999999998</v>
      </c>
      <c r="E7">
        <v>2.31</v>
      </c>
      <c r="F7">
        <v>2.2799999999999998</v>
      </c>
      <c r="G7">
        <v>2.34</v>
      </c>
      <c r="H7">
        <v>2.23</v>
      </c>
      <c r="I7">
        <v>2.13</v>
      </c>
      <c r="J7">
        <v>2.09</v>
      </c>
      <c r="K7">
        <v>2.0699999999999998</v>
      </c>
      <c r="L7">
        <v>2.11</v>
      </c>
      <c r="M7" s="5">
        <f t="shared" si="0"/>
        <v>2.2599999999999998</v>
      </c>
      <c r="N7">
        <f t="shared" si="1"/>
        <v>2.228181818181818</v>
      </c>
    </row>
    <row r="8" spans="1:14" x14ac:dyDescent="0.2">
      <c r="A8" t="str">
        <f>'x1'!A8</f>
        <v>Dania</v>
      </c>
      <c r="B8">
        <v>4.68</v>
      </c>
      <c r="C8">
        <v>4.74</v>
      </c>
      <c r="D8">
        <v>4.17</v>
      </c>
      <c r="E8">
        <v>3.99</v>
      </c>
      <c r="F8">
        <v>4.0199999999999996</v>
      </c>
      <c r="G8">
        <v>4.0199999999999996</v>
      </c>
      <c r="H8">
        <v>3.97</v>
      </c>
      <c r="I8">
        <v>4.1399999999999997</v>
      </c>
      <c r="J8">
        <v>4</v>
      </c>
      <c r="K8">
        <v>3.99</v>
      </c>
      <c r="L8">
        <v>3.99</v>
      </c>
      <c r="M8" s="5">
        <f t="shared" si="0"/>
        <v>4.0199999999999996</v>
      </c>
      <c r="N8">
        <f t="shared" si="1"/>
        <v>4.1554545454545453</v>
      </c>
    </row>
    <row r="9" spans="1:14" x14ac:dyDescent="0.2">
      <c r="A9" t="str">
        <f>'x1'!A9</f>
        <v>Estonia</v>
      </c>
      <c r="B9">
        <v>2.19</v>
      </c>
      <c r="C9">
        <v>2.19</v>
      </c>
      <c r="D9">
        <v>2.3199999999999998</v>
      </c>
      <c r="E9">
        <v>2.94</v>
      </c>
      <c r="F9">
        <v>2.93</v>
      </c>
      <c r="G9">
        <v>2.73</v>
      </c>
      <c r="H9">
        <v>2.73</v>
      </c>
      <c r="I9">
        <v>2.56</v>
      </c>
      <c r="J9">
        <v>2.7</v>
      </c>
      <c r="K9">
        <v>2.77</v>
      </c>
      <c r="L9">
        <v>3.06</v>
      </c>
      <c r="M9" s="5">
        <f t="shared" si="0"/>
        <v>2.73</v>
      </c>
      <c r="N9">
        <f t="shared" si="1"/>
        <v>2.6472727272727266</v>
      </c>
    </row>
    <row r="10" spans="1:14" x14ac:dyDescent="0.2">
      <c r="A10" t="str">
        <f>'x1'!A10</f>
        <v>Finlandia</v>
      </c>
      <c r="B10">
        <v>2.91</v>
      </c>
      <c r="C10">
        <v>2.66</v>
      </c>
      <c r="D10">
        <v>2.6</v>
      </c>
      <c r="E10">
        <v>2.5299999999999998</v>
      </c>
      <c r="F10">
        <v>2.68</v>
      </c>
      <c r="G10">
        <v>3.02</v>
      </c>
      <c r="H10">
        <v>2.98</v>
      </c>
      <c r="I10">
        <v>2.93</v>
      </c>
      <c r="J10">
        <v>2.9</v>
      </c>
      <c r="K10">
        <v>2.92</v>
      </c>
      <c r="L10">
        <v>3.11</v>
      </c>
      <c r="M10" s="5">
        <f t="shared" si="0"/>
        <v>2.91</v>
      </c>
      <c r="N10">
        <f t="shared" si="1"/>
        <v>2.8399999999999994</v>
      </c>
    </row>
    <row r="11" spans="1:14" x14ac:dyDescent="0.2">
      <c r="A11" t="str">
        <f>'x1'!A11</f>
        <v>Francja</v>
      </c>
      <c r="B11">
        <v>1.95</v>
      </c>
      <c r="C11">
        <v>1.87</v>
      </c>
      <c r="D11">
        <v>1.84</v>
      </c>
      <c r="E11">
        <v>1.87</v>
      </c>
      <c r="F11">
        <v>1.89</v>
      </c>
      <c r="G11">
        <v>1.92</v>
      </c>
      <c r="H11">
        <v>1.96</v>
      </c>
      <c r="I11">
        <v>2.0299999999999998</v>
      </c>
      <c r="J11">
        <v>2.0299999999999998</v>
      </c>
      <c r="K11">
        <v>2.15</v>
      </c>
      <c r="L11">
        <v>2.23</v>
      </c>
      <c r="M11" s="5">
        <f t="shared" si="0"/>
        <v>1.95</v>
      </c>
      <c r="N11">
        <f t="shared" si="1"/>
        <v>1.9763636363636363</v>
      </c>
    </row>
    <row r="12" spans="1:14" x14ac:dyDescent="0.2">
      <c r="A12" t="str">
        <f>'x1'!A12</f>
        <v>Grecja</v>
      </c>
      <c r="B12">
        <v>2.0299999999999998</v>
      </c>
      <c r="C12">
        <v>2.08</v>
      </c>
      <c r="D12">
        <v>2.0499999999999998</v>
      </c>
      <c r="E12">
        <v>2.08</v>
      </c>
      <c r="F12">
        <v>2.64</v>
      </c>
      <c r="G12">
        <v>2.91</v>
      </c>
      <c r="H12">
        <v>3.28</v>
      </c>
      <c r="I12">
        <v>3.65</v>
      </c>
      <c r="J12">
        <v>3.71</v>
      </c>
      <c r="K12">
        <v>3.83</v>
      </c>
      <c r="L12">
        <v>3.82</v>
      </c>
      <c r="M12" s="5">
        <f t="shared" si="0"/>
        <v>2.91</v>
      </c>
      <c r="N12">
        <f t="shared" si="1"/>
        <v>2.916363636363636</v>
      </c>
    </row>
    <row r="13" spans="1:14" x14ac:dyDescent="0.2">
      <c r="A13" t="str">
        <f>'x1'!A13</f>
        <v>Hiszpania</v>
      </c>
      <c r="B13">
        <v>1.83</v>
      </c>
      <c r="C13">
        <v>1.77</v>
      </c>
      <c r="D13">
        <v>1.63</v>
      </c>
      <c r="E13">
        <v>1.61</v>
      </c>
      <c r="F13">
        <v>1.63</v>
      </c>
      <c r="G13">
        <v>1.58</v>
      </c>
      <c r="H13">
        <v>1.57</v>
      </c>
      <c r="I13">
        <v>1.91</v>
      </c>
      <c r="J13">
        <v>1.87</v>
      </c>
      <c r="K13">
        <v>1.93</v>
      </c>
      <c r="L13">
        <v>1.85</v>
      </c>
      <c r="M13" s="5">
        <f t="shared" si="0"/>
        <v>1.77</v>
      </c>
      <c r="N13">
        <f t="shared" si="1"/>
        <v>1.7436363636363639</v>
      </c>
    </row>
    <row r="14" spans="1:14" x14ac:dyDescent="0.2">
      <c r="A14" t="str">
        <f>'x1'!A14</f>
        <v>Holandia</v>
      </c>
      <c r="B14">
        <v>3.62</v>
      </c>
      <c r="C14">
        <v>3.4</v>
      </c>
      <c r="D14">
        <v>3.48</v>
      </c>
      <c r="E14">
        <v>3.51</v>
      </c>
      <c r="F14">
        <v>3.53</v>
      </c>
      <c r="G14">
        <v>3.46</v>
      </c>
      <c r="H14">
        <v>3.28</v>
      </c>
      <c r="I14">
        <v>3.3</v>
      </c>
      <c r="J14">
        <v>3.36</v>
      </c>
      <c r="K14">
        <v>3.36</v>
      </c>
      <c r="L14">
        <v>3.37</v>
      </c>
      <c r="M14" s="5">
        <f t="shared" si="0"/>
        <v>3.4</v>
      </c>
      <c r="N14">
        <f t="shared" si="1"/>
        <v>3.4245454545454548</v>
      </c>
    </row>
    <row r="15" spans="1:14" x14ac:dyDescent="0.2">
      <c r="A15" t="str">
        <f>'x1'!A15</f>
        <v>Irlandia</v>
      </c>
      <c r="B15">
        <v>2.42</v>
      </c>
      <c r="C15">
        <v>2.4500000000000002</v>
      </c>
      <c r="D15">
        <v>2.2999999999999998</v>
      </c>
      <c r="E15">
        <v>2.2599999999999998</v>
      </c>
      <c r="F15">
        <v>2.4500000000000002</v>
      </c>
      <c r="G15">
        <v>2.4500000000000002</v>
      </c>
      <c r="H15">
        <v>2.37</v>
      </c>
      <c r="I15">
        <v>2.46</v>
      </c>
      <c r="J15">
        <v>2.38</v>
      </c>
      <c r="K15">
        <v>1.88</v>
      </c>
      <c r="L15">
        <v>1.84</v>
      </c>
      <c r="M15" s="5">
        <f t="shared" si="0"/>
        <v>2.38</v>
      </c>
      <c r="N15">
        <f t="shared" si="1"/>
        <v>2.2963636363636364</v>
      </c>
    </row>
    <row r="16" spans="1:14" x14ac:dyDescent="0.2">
      <c r="A16" t="str">
        <f>'x1'!A16</f>
        <v>Litwa</v>
      </c>
      <c r="B16">
        <v>1.8</v>
      </c>
      <c r="C16">
        <v>1.75</v>
      </c>
      <c r="D16">
        <v>1.63</v>
      </c>
      <c r="E16">
        <v>2.02</v>
      </c>
      <c r="F16">
        <v>1.83</v>
      </c>
      <c r="G16">
        <v>1.69</v>
      </c>
      <c r="H16">
        <v>1.64</v>
      </c>
      <c r="I16">
        <v>1.68</v>
      </c>
      <c r="J16">
        <v>1.73</v>
      </c>
      <c r="K16">
        <v>1.85</v>
      </c>
      <c r="L16">
        <v>1.93</v>
      </c>
      <c r="M16" s="5">
        <f t="shared" si="0"/>
        <v>1.75</v>
      </c>
      <c r="N16">
        <f t="shared" si="1"/>
        <v>1.7772727272727273</v>
      </c>
    </row>
    <row r="17" spans="1:14" x14ac:dyDescent="0.2">
      <c r="A17" t="str">
        <f>'x1'!A17</f>
        <v>Luksemburg</v>
      </c>
      <c r="B17">
        <v>2.64</v>
      </c>
      <c r="C17">
        <v>2.57</v>
      </c>
      <c r="D17">
        <v>2.59</v>
      </c>
      <c r="E17">
        <v>2.52</v>
      </c>
      <c r="F17">
        <v>2.39</v>
      </c>
      <c r="G17">
        <v>2.36</v>
      </c>
      <c r="H17">
        <v>2.35</v>
      </c>
      <c r="I17">
        <v>2.16</v>
      </c>
      <c r="J17">
        <v>1.95</v>
      </c>
      <c r="K17">
        <v>1.82</v>
      </c>
      <c r="L17">
        <v>1.75</v>
      </c>
      <c r="M17" s="5">
        <f t="shared" si="0"/>
        <v>2.36</v>
      </c>
      <c r="N17">
        <f t="shared" si="1"/>
        <v>2.2818181818181817</v>
      </c>
    </row>
    <row r="18" spans="1:14" x14ac:dyDescent="0.2">
      <c r="A18" t="str">
        <f>'x1'!A18</f>
        <v>Łotwa</v>
      </c>
      <c r="B18">
        <v>2.23</v>
      </c>
      <c r="C18">
        <v>2.0499999999999998</v>
      </c>
      <c r="D18">
        <v>2.08</v>
      </c>
      <c r="E18">
        <v>2.66</v>
      </c>
      <c r="F18">
        <v>2.98</v>
      </c>
      <c r="G18">
        <v>2.99</v>
      </c>
      <c r="H18">
        <v>2.99</v>
      </c>
      <c r="I18">
        <v>3.36</v>
      </c>
      <c r="J18">
        <v>3.6</v>
      </c>
      <c r="K18">
        <v>3.66</v>
      </c>
      <c r="L18">
        <v>3.65</v>
      </c>
      <c r="M18" s="5">
        <f t="shared" si="0"/>
        <v>2.99</v>
      </c>
      <c r="N18">
        <f t="shared" si="1"/>
        <v>2.9318181818181817</v>
      </c>
    </row>
    <row r="19" spans="1:14" x14ac:dyDescent="0.2">
      <c r="A19" t="str">
        <f>'x1'!A19</f>
        <v>Malta</v>
      </c>
      <c r="B19">
        <v>3.19</v>
      </c>
      <c r="C19">
        <v>3.53</v>
      </c>
      <c r="D19">
        <v>3.26</v>
      </c>
      <c r="E19">
        <v>3.16</v>
      </c>
      <c r="F19">
        <v>2.89</v>
      </c>
      <c r="G19">
        <v>3.09</v>
      </c>
      <c r="H19">
        <v>2.87</v>
      </c>
      <c r="I19">
        <v>2.69</v>
      </c>
      <c r="J19">
        <v>2.83</v>
      </c>
      <c r="K19">
        <v>2.9</v>
      </c>
      <c r="L19">
        <v>2.79</v>
      </c>
      <c r="M19" s="5">
        <f t="shared" si="0"/>
        <v>2.9</v>
      </c>
      <c r="N19">
        <f t="shared" si="1"/>
        <v>3.0181818181818185</v>
      </c>
    </row>
    <row r="20" spans="1:14" x14ac:dyDescent="0.2">
      <c r="A20" t="str">
        <f>'x1'!A20</f>
        <v>Niemcy</v>
      </c>
      <c r="B20">
        <v>2.35</v>
      </c>
      <c r="C20">
        <v>2.17</v>
      </c>
      <c r="D20">
        <v>2.14</v>
      </c>
      <c r="E20">
        <v>2.2599999999999998</v>
      </c>
      <c r="F20">
        <v>2.13</v>
      </c>
      <c r="G20">
        <v>2.17</v>
      </c>
      <c r="H20">
        <v>2.11</v>
      </c>
      <c r="I20">
        <v>2.0499999999999998</v>
      </c>
      <c r="J20">
        <v>1.99</v>
      </c>
      <c r="K20">
        <v>1.91</v>
      </c>
      <c r="L20">
        <v>1.86</v>
      </c>
      <c r="M20" s="5">
        <f t="shared" si="0"/>
        <v>2.13</v>
      </c>
      <c r="N20">
        <f t="shared" si="1"/>
        <v>2.1036363636363635</v>
      </c>
    </row>
    <row r="21" spans="1:14" x14ac:dyDescent="0.2">
      <c r="A21" t="str">
        <f>'x1'!A21</f>
        <v>Polska</v>
      </c>
      <c r="B21">
        <v>2.65</v>
      </c>
      <c r="C21">
        <v>2.74</v>
      </c>
      <c r="D21">
        <v>2.64</v>
      </c>
      <c r="E21">
        <v>2.5099999999999998</v>
      </c>
      <c r="F21">
        <v>2.72</v>
      </c>
      <c r="G21">
        <v>2.63</v>
      </c>
      <c r="H21">
        <v>2.59</v>
      </c>
      <c r="I21">
        <v>2.41</v>
      </c>
      <c r="J21">
        <v>2.57</v>
      </c>
      <c r="K21">
        <v>2.66</v>
      </c>
      <c r="L21">
        <v>2.72</v>
      </c>
      <c r="M21" s="5">
        <f t="shared" si="0"/>
        <v>2.64</v>
      </c>
      <c r="N21">
        <f t="shared" si="1"/>
        <v>2.6218181818181816</v>
      </c>
    </row>
    <row r="22" spans="1:14" x14ac:dyDescent="0.2">
      <c r="A22" t="str">
        <f>'x1'!A22</f>
        <v>Portugalia</v>
      </c>
      <c r="B22">
        <v>2.79</v>
      </c>
      <c r="C22">
        <v>2.74</v>
      </c>
      <c r="D22">
        <v>2.48</v>
      </c>
      <c r="E22">
        <v>2.44</v>
      </c>
      <c r="F22">
        <v>2.42</v>
      </c>
      <c r="G22">
        <v>2.31</v>
      </c>
      <c r="H22">
        <v>2.16</v>
      </c>
      <c r="I22">
        <v>2.21</v>
      </c>
      <c r="J22">
        <v>2.27</v>
      </c>
      <c r="K22">
        <v>2.41</v>
      </c>
      <c r="L22">
        <v>2.59</v>
      </c>
      <c r="M22" s="5">
        <f t="shared" si="0"/>
        <v>2.42</v>
      </c>
      <c r="N22">
        <f t="shared" si="1"/>
        <v>2.438181818181818</v>
      </c>
    </row>
    <row r="23" spans="1:14" x14ac:dyDescent="0.2">
      <c r="A23" t="str">
        <f>'x1'!A23</f>
        <v>Rumunia</v>
      </c>
      <c r="B23">
        <v>1.92</v>
      </c>
      <c r="C23">
        <v>1.99</v>
      </c>
      <c r="D23">
        <v>1.7</v>
      </c>
      <c r="E23">
        <v>1.81</v>
      </c>
      <c r="F23">
        <v>2.11</v>
      </c>
      <c r="G23">
        <v>1.94</v>
      </c>
      <c r="H23">
        <v>1.97</v>
      </c>
      <c r="I23">
        <v>2</v>
      </c>
      <c r="J23">
        <v>2.3199999999999998</v>
      </c>
      <c r="K23">
        <v>2.4300000000000002</v>
      </c>
      <c r="L23">
        <v>2.33</v>
      </c>
      <c r="M23" s="5">
        <f t="shared" si="0"/>
        <v>1.99</v>
      </c>
      <c r="N23">
        <f t="shared" si="1"/>
        <v>2.0472727272727269</v>
      </c>
    </row>
    <row r="24" spans="1:14" x14ac:dyDescent="0.2">
      <c r="A24" t="str">
        <f>'x1'!A24</f>
        <v>Słowacja</v>
      </c>
      <c r="B24">
        <v>2.23</v>
      </c>
      <c r="C24">
        <v>2.0699999999999998</v>
      </c>
      <c r="D24">
        <v>2</v>
      </c>
      <c r="E24">
        <v>1.91</v>
      </c>
      <c r="F24">
        <v>1.82</v>
      </c>
      <c r="G24">
        <v>1.81</v>
      </c>
      <c r="H24">
        <v>1.72</v>
      </c>
      <c r="I24">
        <v>1.72</v>
      </c>
      <c r="J24">
        <v>1.77</v>
      </c>
      <c r="K24">
        <v>1.76</v>
      </c>
      <c r="L24">
        <v>1.81</v>
      </c>
      <c r="M24" s="5">
        <f t="shared" si="0"/>
        <v>1.81</v>
      </c>
      <c r="N24">
        <f t="shared" si="1"/>
        <v>1.8745454545454547</v>
      </c>
    </row>
    <row r="25" spans="1:14" x14ac:dyDescent="0.2">
      <c r="A25" t="str">
        <f>'x1'!A25</f>
        <v>Słowenia</v>
      </c>
      <c r="B25">
        <v>2.96</v>
      </c>
      <c r="C25">
        <v>2.95</v>
      </c>
      <c r="D25">
        <v>2.95</v>
      </c>
      <c r="E25">
        <v>3.49</v>
      </c>
      <c r="F25">
        <v>3.62</v>
      </c>
      <c r="G25">
        <v>3.46</v>
      </c>
      <c r="H25">
        <v>3.85</v>
      </c>
      <c r="I25">
        <v>3.94</v>
      </c>
      <c r="J25">
        <v>3.86</v>
      </c>
      <c r="K25">
        <v>3.89</v>
      </c>
      <c r="L25">
        <v>3.87</v>
      </c>
      <c r="M25" s="5">
        <f t="shared" si="0"/>
        <v>3.62</v>
      </c>
      <c r="N25">
        <f t="shared" si="1"/>
        <v>3.5309090909090908</v>
      </c>
    </row>
    <row r="26" spans="1:14" x14ac:dyDescent="0.2">
      <c r="A26" t="str">
        <f>'x1'!A26</f>
        <v>Szwecja</v>
      </c>
      <c r="B26">
        <v>2.61</v>
      </c>
      <c r="C26">
        <v>2.52</v>
      </c>
      <c r="D26">
        <v>2.57</v>
      </c>
      <c r="E26">
        <v>2.68</v>
      </c>
      <c r="F26">
        <v>2.59</v>
      </c>
      <c r="G26">
        <v>2.41</v>
      </c>
      <c r="H26">
        <v>2.4</v>
      </c>
      <c r="I26">
        <v>2.36</v>
      </c>
      <c r="J26">
        <v>2.2000000000000002</v>
      </c>
      <c r="K26">
        <v>2.21</v>
      </c>
      <c r="L26">
        <v>2.2200000000000002</v>
      </c>
      <c r="M26" s="5">
        <f t="shared" si="0"/>
        <v>2.41</v>
      </c>
      <c r="N26">
        <f t="shared" si="1"/>
        <v>2.4336363636363632</v>
      </c>
    </row>
    <row r="27" spans="1:14" x14ac:dyDescent="0.2">
      <c r="A27" t="str">
        <f>'x1'!A27</f>
        <v>Węgry</v>
      </c>
      <c r="B27">
        <v>2.78</v>
      </c>
      <c r="C27">
        <v>2.76</v>
      </c>
      <c r="D27">
        <v>2.66</v>
      </c>
      <c r="E27">
        <v>2.61</v>
      </c>
      <c r="F27">
        <v>2.74</v>
      </c>
      <c r="G27">
        <v>2.62</v>
      </c>
      <c r="H27">
        <v>2.61</v>
      </c>
      <c r="I27">
        <v>2.66</v>
      </c>
      <c r="J27">
        <v>2.61</v>
      </c>
      <c r="K27">
        <v>2.67</v>
      </c>
      <c r="L27">
        <v>2.76</v>
      </c>
      <c r="M27" s="5">
        <f t="shared" si="0"/>
        <v>2.66</v>
      </c>
      <c r="N27">
        <f t="shared" si="1"/>
        <v>2.6799999999999997</v>
      </c>
    </row>
    <row r="28" spans="1:14" x14ac:dyDescent="0.2">
      <c r="A28" t="str">
        <f>'x1'!A28</f>
        <v>Wielka Brytania</v>
      </c>
      <c r="B28">
        <v>2.2000000000000002</v>
      </c>
      <c r="C28">
        <v>2.27</v>
      </c>
      <c r="D28">
        <v>2.27</v>
      </c>
      <c r="E28">
        <v>2.42</v>
      </c>
      <c r="F28">
        <v>2.4900000000000002</v>
      </c>
      <c r="G28">
        <v>2.4700000000000002</v>
      </c>
      <c r="H28">
        <v>2.4500000000000002</v>
      </c>
      <c r="I28">
        <v>2.46</v>
      </c>
      <c r="J28">
        <v>2.44</v>
      </c>
      <c r="K28">
        <v>2.4500000000000002</v>
      </c>
      <c r="L28">
        <v>2.4300000000000002</v>
      </c>
      <c r="M28" s="5">
        <f t="shared" si="0"/>
        <v>2.44</v>
      </c>
      <c r="N28">
        <f t="shared" si="1"/>
        <v>2.3954545454545455</v>
      </c>
    </row>
    <row r="29" spans="1:14" x14ac:dyDescent="0.2">
      <c r="A29" t="str">
        <f>'x1'!A29</f>
        <v>Włochy</v>
      </c>
      <c r="B29">
        <v>2.86</v>
      </c>
      <c r="C29">
        <v>2.72</v>
      </c>
      <c r="D29">
        <v>2.56</v>
      </c>
      <c r="E29">
        <v>2.79</v>
      </c>
      <c r="F29">
        <v>2.79</v>
      </c>
      <c r="G29">
        <v>3.05</v>
      </c>
      <c r="H29">
        <v>3.49</v>
      </c>
      <c r="I29">
        <v>3.45</v>
      </c>
      <c r="J29">
        <v>3.59</v>
      </c>
      <c r="K29">
        <v>3.39</v>
      </c>
      <c r="L29">
        <v>3.5</v>
      </c>
      <c r="M29" s="5">
        <f t="shared" si="0"/>
        <v>3.05</v>
      </c>
      <c r="N29">
        <f t="shared" si="1"/>
        <v>3.1081818181818179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zoomScale="70" zoomScaleNormal="7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B3" sqref="B3:AB30"/>
    </sheetView>
  </sheetViews>
  <sheetFormatPr defaultRowHeight="12.75" x14ac:dyDescent="0.2"/>
  <cols>
    <col min="1" max="1" width="13.85546875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28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28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</row>
    <row r="19" spans="1:28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</row>
    <row r="20" spans="1:28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</row>
    <row r="21" spans="1:28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</row>
    <row r="22" spans="1:28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</row>
    <row r="23" spans="1:28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</row>
    <row r="24" spans="1:28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</row>
    <row r="25" spans="1:28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</row>
    <row r="26" spans="1:28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</row>
    <row r="27" spans="1:28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28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</row>
    <row r="29" spans="1:28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</row>
    <row r="30" spans="1:28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</row>
    <row r="31" spans="1:28" x14ac:dyDescent="0.2">
      <c r="A31" s="2" t="s">
        <v>109</v>
      </c>
      <c r="B31" s="2">
        <f t="shared" ref="B31" si="0">AVERAGE(B3:B30)</f>
        <v>19.178571428571427</v>
      </c>
      <c r="C31" s="2">
        <f t="shared" ref="C31:AB31" si="1">AVERAGE(C3:C30)</f>
        <v>34.282142857142858</v>
      </c>
      <c r="D31" s="2">
        <f t="shared" si="1"/>
        <v>1480.8605357142856</v>
      </c>
      <c r="E31" s="2">
        <f t="shared" si="1"/>
        <v>2.4482142857142857</v>
      </c>
      <c r="F31" s="2">
        <f t="shared" si="1"/>
        <v>221.98469387755102</v>
      </c>
      <c r="G31" s="2">
        <f t="shared" si="1"/>
        <v>124.93214285714286</v>
      </c>
      <c r="H31" s="2">
        <f t="shared" si="1"/>
        <v>4.9978571428571428</v>
      </c>
      <c r="I31" s="2">
        <f t="shared" si="1"/>
        <v>56.06428571428571</v>
      </c>
      <c r="J31" s="2">
        <f t="shared" si="1"/>
        <v>92.989285714285714</v>
      </c>
      <c r="K31" s="2">
        <f t="shared" si="1"/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si="1"/>
        <v>486.75</v>
      </c>
      <c r="Q31" s="2">
        <f t="shared" si="1"/>
        <v>16.510714285714286</v>
      </c>
      <c r="R31" s="2">
        <f t="shared" si="1"/>
        <v>43.353571428571442</v>
      </c>
      <c r="S31" s="2">
        <f t="shared" si="1"/>
        <v>6.2214285714285706</v>
      </c>
      <c r="T31" s="2">
        <f t="shared" si="1"/>
        <v>3722.9642857142858</v>
      </c>
      <c r="U31" s="2">
        <f t="shared" si="1"/>
        <v>0.46732142857142861</v>
      </c>
      <c r="V31" s="2">
        <f t="shared" si="1"/>
        <v>2.6017857142857146</v>
      </c>
      <c r="W31" s="2">
        <f t="shared" si="1"/>
        <v>87.517857142857139</v>
      </c>
      <c r="X31" s="2">
        <f t="shared" si="1"/>
        <v>10.113035714285713</v>
      </c>
      <c r="Y31" s="2">
        <f t="shared" si="1"/>
        <v>0.19428571428571426</v>
      </c>
      <c r="Z31" s="2">
        <f t="shared" si="1"/>
        <v>21.460714285714285</v>
      </c>
      <c r="AA31" s="2">
        <f t="shared" si="1"/>
        <v>24.653571428571432</v>
      </c>
      <c r="AB31" s="2">
        <f t="shared" si="1"/>
        <v>147.61920363163671</v>
      </c>
    </row>
    <row r="32" spans="1:28" x14ac:dyDescent="0.2">
      <c r="A32" s="2" t="s">
        <v>110</v>
      </c>
      <c r="B32" s="2">
        <f t="shared" ref="B32" si="2">ABS(B31)</f>
        <v>19.178571428571427</v>
      </c>
      <c r="C32" s="2">
        <f t="shared" ref="C32:AB32" si="3">ABS(C31)</f>
        <v>34.282142857142858</v>
      </c>
      <c r="D32" s="2">
        <f t="shared" si="3"/>
        <v>1480.8605357142856</v>
      </c>
      <c r="E32" s="2">
        <f t="shared" si="3"/>
        <v>2.4482142857142857</v>
      </c>
      <c r="F32" s="2">
        <f t="shared" si="3"/>
        <v>221.98469387755102</v>
      </c>
      <c r="G32" s="2">
        <f t="shared" si="3"/>
        <v>124.93214285714286</v>
      </c>
      <c r="H32" s="2">
        <f t="shared" si="3"/>
        <v>4.9978571428571428</v>
      </c>
      <c r="I32" s="2">
        <f t="shared" si="3"/>
        <v>56.06428571428571</v>
      </c>
      <c r="J32" s="2">
        <f t="shared" si="3"/>
        <v>92.989285714285714</v>
      </c>
      <c r="K32" s="2">
        <f t="shared" si="3"/>
        <v>10.521428571428572</v>
      </c>
      <c r="L32" s="2">
        <f t="shared" si="3"/>
        <v>5.7946428571428559</v>
      </c>
      <c r="M32" s="2">
        <f t="shared" si="3"/>
        <v>18.162500000000001</v>
      </c>
      <c r="N32" s="2">
        <f t="shared" si="3"/>
        <v>17.150000000000002</v>
      </c>
      <c r="O32" s="2">
        <f t="shared" si="3"/>
        <v>3.5340909090909092</v>
      </c>
      <c r="P32" s="2">
        <f t="shared" si="3"/>
        <v>486.75</v>
      </c>
      <c r="Q32" s="2">
        <f t="shared" si="3"/>
        <v>16.510714285714286</v>
      </c>
      <c r="R32" s="2">
        <f t="shared" si="3"/>
        <v>43.353571428571442</v>
      </c>
      <c r="S32" s="2">
        <f t="shared" si="3"/>
        <v>6.2214285714285706</v>
      </c>
      <c r="T32" s="2">
        <f t="shared" si="3"/>
        <v>3722.9642857142858</v>
      </c>
      <c r="U32" s="2">
        <f t="shared" si="3"/>
        <v>0.46732142857142861</v>
      </c>
      <c r="V32" s="2">
        <f t="shared" si="3"/>
        <v>2.6017857142857146</v>
      </c>
      <c r="W32" s="2">
        <f t="shared" si="3"/>
        <v>87.517857142857139</v>
      </c>
      <c r="X32" s="2">
        <f t="shared" si="3"/>
        <v>10.113035714285713</v>
      </c>
      <c r="Y32" s="2">
        <f t="shared" si="3"/>
        <v>0.19428571428571426</v>
      </c>
      <c r="Z32" s="2">
        <f t="shared" si="3"/>
        <v>21.460714285714285</v>
      </c>
      <c r="AA32" s="2">
        <f t="shared" si="3"/>
        <v>24.653571428571432</v>
      </c>
      <c r="AB32" s="2">
        <f t="shared" si="3"/>
        <v>147.61920363163671</v>
      </c>
    </row>
    <row r="33" spans="1:28" x14ac:dyDescent="0.2">
      <c r="A33" s="2" t="s">
        <v>111</v>
      </c>
      <c r="B33" s="2">
        <f t="shared" ref="B33" si="4">STDEV(B3:B30)</f>
        <v>8.1652088105960239</v>
      </c>
      <c r="C33" s="2">
        <f t="shared" ref="C33:AB33" si="5">STDEV(C3:C30)</f>
        <v>16.023462047224257</v>
      </c>
      <c r="D33" s="2">
        <f t="shared" si="5"/>
        <v>2321.3792411207151</v>
      </c>
      <c r="E33" s="2">
        <f t="shared" si="5"/>
        <v>2.7404879986782404</v>
      </c>
      <c r="F33" s="2">
        <f t="shared" si="5"/>
        <v>208.90692257981127</v>
      </c>
      <c r="G33" s="2">
        <f t="shared" si="5"/>
        <v>23.031460827109584</v>
      </c>
      <c r="H33" s="2">
        <f t="shared" si="5"/>
        <v>6.2646813386741602</v>
      </c>
      <c r="I33" s="2">
        <f t="shared" si="5"/>
        <v>26.649830995026814</v>
      </c>
      <c r="J33" s="2">
        <f t="shared" si="5"/>
        <v>6.8165017250196431</v>
      </c>
      <c r="K33" s="2">
        <f t="shared" si="5"/>
        <v>10.890077275611182</v>
      </c>
      <c r="L33" s="2">
        <f t="shared" si="5"/>
        <v>2.6954124018177676</v>
      </c>
      <c r="M33" s="2">
        <f t="shared" si="5"/>
        <v>5.2934030397033514</v>
      </c>
      <c r="N33" s="2">
        <f t="shared" si="5"/>
        <v>6.0167359183456703</v>
      </c>
      <c r="O33" s="2">
        <f t="shared" si="5"/>
        <v>8.5533904067486706</v>
      </c>
      <c r="P33" s="2">
        <f t="shared" si="5"/>
        <v>125.68674316493131</v>
      </c>
      <c r="Q33" s="2">
        <f t="shared" si="5"/>
        <v>11.199878943979185</v>
      </c>
      <c r="R33" s="2">
        <f t="shared" si="5"/>
        <v>50.326397477554281</v>
      </c>
      <c r="S33" s="2">
        <f t="shared" si="5"/>
        <v>4.6469701114738431</v>
      </c>
      <c r="T33" s="2">
        <f t="shared" si="5"/>
        <v>3774.4248566738283</v>
      </c>
      <c r="U33" s="2">
        <f t="shared" si="5"/>
        <v>0.21407199439223415</v>
      </c>
      <c r="V33" s="2">
        <f t="shared" si="5"/>
        <v>0.5544971266761114</v>
      </c>
      <c r="W33" s="2">
        <f t="shared" si="5"/>
        <v>29.292737736971333</v>
      </c>
      <c r="X33" s="2">
        <f t="shared" si="5"/>
        <v>17.844644872574712</v>
      </c>
      <c r="Y33" s="2">
        <f t="shared" si="5"/>
        <v>8.9832295249766811E-2</v>
      </c>
      <c r="Z33" s="2">
        <f t="shared" si="5"/>
        <v>8.7519453619779632</v>
      </c>
      <c r="AA33" s="2">
        <f t="shared" si="5"/>
        <v>7.8196562462504531</v>
      </c>
      <c r="AB33" s="2">
        <f t="shared" si="5"/>
        <v>134.85115513032801</v>
      </c>
    </row>
    <row r="34" spans="1:28" x14ac:dyDescent="0.2">
      <c r="A34" s="2" t="s">
        <v>30</v>
      </c>
      <c r="B34" s="3">
        <f t="shared" ref="B34" si="6">B33/B32*100</f>
        <v>42.574645567353578</v>
      </c>
      <c r="C34" s="3">
        <f t="shared" ref="C34:AB34" si="7">C33/C32*100</f>
        <v>46.739966384235771</v>
      </c>
      <c r="D34" s="3">
        <f t="shared" si="7"/>
        <v>156.75880240815584</v>
      </c>
      <c r="E34" s="3">
        <f t="shared" si="7"/>
        <v>111.9382406462301</v>
      </c>
      <c r="F34" s="3">
        <f t="shared" si="7"/>
        <v>94.108705843947249</v>
      </c>
      <c r="G34" s="3">
        <f t="shared" si="7"/>
        <v>18.435176328837606</v>
      </c>
      <c r="H34" s="3">
        <f t="shared" si="7"/>
        <v>125.34734706508253</v>
      </c>
      <c r="I34" s="3">
        <f t="shared" si="7"/>
        <v>47.534416349901313</v>
      </c>
      <c r="J34" s="3">
        <f t="shared" si="7"/>
        <v>7.3304162653358675</v>
      </c>
      <c r="K34" s="3">
        <f t="shared" si="7"/>
        <v>103.50378944912188</v>
      </c>
      <c r="L34" s="3">
        <f t="shared" si="7"/>
        <v>46.515591525976895</v>
      </c>
      <c r="M34" s="3">
        <f t="shared" si="7"/>
        <v>29.144682943996425</v>
      </c>
      <c r="N34" s="3">
        <f t="shared" si="7"/>
        <v>35.083008270237144</v>
      </c>
      <c r="O34" s="3">
        <f t="shared" si="7"/>
        <v>242.02519478902991</v>
      </c>
      <c r="P34" s="3">
        <f t="shared" si="7"/>
        <v>25.821621605532886</v>
      </c>
      <c r="Q34" s="3">
        <f t="shared" si="7"/>
        <v>67.834006149992902</v>
      </c>
      <c r="R34" s="3">
        <f t="shared" si="7"/>
        <v>116.08362545279837</v>
      </c>
      <c r="S34" s="3">
        <f t="shared" si="7"/>
        <v>74.692975385343061</v>
      </c>
      <c r="T34" s="3">
        <f t="shared" si="7"/>
        <v>101.3822472366175</v>
      </c>
      <c r="U34" s="3">
        <f t="shared" si="7"/>
        <v>45.80829837969091</v>
      </c>
      <c r="V34" s="3">
        <f t="shared" si="7"/>
        <v>21.312175081580122</v>
      </c>
      <c r="W34" s="3">
        <f t="shared" si="7"/>
        <v>33.470583825145781</v>
      </c>
      <c r="X34" s="3">
        <f t="shared" si="7"/>
        <v>176.45191193547649</v>
      </c>
      <c r="Y34" s="3">
        <f t="shared" si="7"/>
        <v>46.237210790321157</v>
      </c>
      <c r="Z34" s="3">
        <f t="shared" si="7"/>
        <v>40.781239829486267</v>
      </c>
      <c r="AA34" s="3">
        <f t="shared" si="7"/>
        <v>31.718147891498283</v>
      </c>
      <c r="AB34" s="3">
        <f t="shared" si="7"/>
        <v>91.350685962803595</v>
      </c>
    </row>
    <row r="39" spans="1:28" x14ac:dyDescent="0.2">
      <c r="B39" t="s">
        <v>0</v>
      </c>
    </row>
    <row r="40" spans="1:28" x14ac:dyDescent="0.2">
      <c r="B40" t="s">
        <v>1</v>
      </c>
    </row>
    <row r="41" spans="1:28" x14ac:dyDescent="0.2">
      <c r="B41" t="s">
        <v>3</v>
      </c>
    </row>
    <row r="42" spans="1:28" x14ac:dyDescent="0.2">
      <c r="B42" t="s">
        <v>4</v>
      </c>
    </row>
    <row r="43" spans="1:28" x14ac:dyDescent="0.2">
      <c r="B43" t="s">
        <v>5</v>
      </c>
    </row>
    <row r="44" spans="1:28" x14ac:dyDescent="0.2">
      <c r="B44" t="s">
        <v>7</v>
      </c>
    </row>
    <row r="45" spans="1:28" x14ac:dyDescent="0.2">
      <c r="B45" t="s">
        <v>9</v>
      </c>
    </row>
    <row r="46" spans="1:28" x14ac:dyDescent="0.2">
      <c r="B46" t="s">
        <v>10</v>
      </c>
    </row>
    <row r="47" spans="1:28" x14ac:dyDescent="0.2">
      <c r="B47" t="s">
        <v>11</v>
      </c>
    </row>
    <row r="48" spans="1:28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8" t="s">
        <v>15</v>
      </c>
    </row>
    <row r="52" spans="2:2" x14ac:dyDescent="0.2">
      <c r="B52" s="8" t="s">
        <v>16</v>
      </c>
    </row>
    <row r="53" spans="2:2" x14ac:dyDescent="0.2">
      <c r="B53" s="8" t="s">
        <v>17</v>
      </c>
    </row>
    <row r="54" spans="2:2" x14ac:dyDescent="0.2">
      <c r="B54" s="8" t="s">
        <v>18</v>
      </c>
    </row>
    <row r="55" spans="2:2" x14ac:dyDescent="0.2">
      <c r="B55" s="8" t="s">
        <v>19</v>
      </c>
    </row>
    <row r="56" spans="2:2" x14ac:dyDescent="0.2">
      <c r="B56" s="8" t="s">
        <v>21</v>
      </c>
    </row>
    <row r="57" spans="2:2" x14ac:dyDescent="0.2">
      <c r="B57" s="8" t="s">
        <v>22</v>
      </c>
    </row>
    <row r="58" spans="2:2" x14ac:dyDescent="0.2">
      <c r="B58" t="s">
        <v>24</v>
      </c>
    </row>
    <row r="59" spans="2:2" x14ac:dyDescent="0.2">
      <c r="B59" s="8" t="s">
        <v>25</v>
      </c>
    </row>
    <row r="60" spans="2:2" x14ac:dyDescent="0.2">
      <c r="B60" s="8" t="s">
        <v>26</v>
      </c>
    </row>
    <row r="61" spans="2:2" x14ac:dyDescent="0.2">
      <c r="B61" s="8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C17C-BC46-4961-AE6F-660750BDF178}">
  <dimension ref="A1:J29"/>
  <sheetViews>
    <sheetView workbookViewId="0">
      <selection activeCell="B2" sqref="B2"/>
    </sheetView>
  </sheetViews>
  <sheetFormatPr defaultRowHeight="12.75" x14ac:dyDescent="0.2"/>
  <sheetData>
    <row r="1" spans="1:10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 t="s">
        <v>141</v>
      </c>
      <c r="J1" t="s">
        <v>109</v>
      </c>
    </row>
    <row r="2" spans="1:10" x14ac:dyDescent="0.2">
      <c r="A2" t="str">
        <f>'x1'!A2</f>
        <v>Austria</v>
      </c>
      <c r="B2">
        <v>127</v>
      </c>
      <c r="C2">
        <v>118</v>
      </c>
      <c r="D2">
        <v>116</v>
      </c>
      <c r="E2">
        <v>107</v>
      </c>
      <c r="F2">
        <v>103</v>
      </c>
      <c r="G2">
        <v>105</v>
      </c>
      <c r="H2">
        <v>109</v>
      </c>
      <c r="I2" s="5">
        <f>MEDIAN(B2:H2)</f>
        <v>109</v>
      </c>
      <c r="J2">
        <f>AVERAGE(B2:H2)</f>
        <v>112.14285714285714</v>
      </c>
    </row>
    <row r="3" spans="1:10" x14ac:dyDescent="0.2">
      <c r="A3" t="str">
        <f>'x1'!A3</f>
        <v>Belgia</v>
      </c>
      <c r="B3">
        <v>109</v>
      </c>
      <c r="C3">
        <v>114</v>
      </c>
      <c r="D3">
        <v>112</v>
      </c>
      <c r="E3">
        <v>98</v>
      </c>
      <c r="F3">
        <v>90</v>
      </c>
      <c r="G3">
        <v>90</v>
      </c>
      <c r="H3">
        <v>82</v>
      </c>
      <c r="I3" s="5">
        <f t="shared" ref="I3:I29" si="0">MEDIAN(B3:H3)</f>
        <v>98</v>
      </c>
      <c r="J3">
        <f t="shared" ref="J3:J29" si="1">AVERAGE(B3:H3)</f>
        <v>99.285714285714292</v>
      </c>
    </row>
    <row r="4" spans="1:10" x14ac:dyDescent="0.2">
      <c r="A4" t="str">
        <f>'x1'!A4</f>
        <v>Bułgaria</v>
      </c>
      <c r="B4">
        <v>31</v>
      </c>
      <c r="C4">
        <v>43</v>
      </c>
      <c r="D4">
        <v>55</v>
      </c>
      <c r="E4">
        <v>20</v>
      </c>
      <c r="F4">
        <v>31</v>
      </c>
      <c r="G4">
        <v>29</v>
      </c>
      <c r="H4">
        <v>29</v>
      </c>
      <c r="I4" s="5">
        <f t="shared" si="0"/>
        <v>31</v>
      </c>
      <c r="J4">
        <f t="shared" si="1"/>
        <v>34</v>
      </c>
    </row>
    <row r="5" spans="1:10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>
        <v>53</v>
      </c>
      <c r="F5">
        <v>91</v>
      </c>
      <c r="G5">
        <v>61</v>
      </c>
      <c r="H5">
        <v>80</v>
      </c>
      <c r="I5" s="5">
        <f t="shared" si="0"/>
        <v>70.5</v>
      </c>
      <c r="J5">
        <f t="shared" si="1"/>
        <v>71.25</v>
      </c>
    </row>
    <row r="6" spans="1:10" x14ac:dyDescent="0.2">
      <c r="A6" t="str">
        <f>'x1'!A6</f>
        <v>Cypr</v>
      </c>
      <c r="B6">
        <v>62</v>
      </c>
      <c r="C6">
        <v>66</v>
      </c>
      <c r="D6">
        <v>65</v>
      </c>
      <c r="E6">
        <v>33</v>
      </c>
      <c r="F6">
        <v>44</v>
      </c>
      <c r="G6">
        <v>43</v>
      </c>
      <c r="H6">
        <v>56</v>
      </c>
      <c r="I6" s="5">
        <f t="shared" si="0"/>
        <v>56</v>
      </c>
      <c r="J6">
        <f t="shared" si="1"/>
        <v>52.714285714285715</v>
      </c>
    </row>
    <row r="7" spans="1:10" x14ac:dyDescent="0.2">
      <c r="A7" t="str">
        <f>'x1'!A7</f>
        <v>Czechy</v>
      </c>
      <c r="B7">
        <v>74</v>
      </c>
      <c r="C7">
        <v>84</v>
      </c>
      <c r="D7">
        <v>81</v>
      </c>
      <c r="E7">
        <v>66</v>
      </c>
      <c r="F7">
        <v>84</v>
      </c>
      <c r="G7">
        <v>87</v>
      </c>
      <c r="H7">
        <v>80</v>
      </c>
      <c r="I7" s="5">
        <f t="shared" si="0"/>
        <v>81</v>
      </c>
      <c r="J7">
        <f t="shared" si="1"/>
        <v>79.428571428571431</v>
      </c>
    </row>
    <row r="8" spans="1:10" x14ac:dyDescent="0.2">
      <c r="A8" t="str">
        <f>'x1'!A8</f>
        <v>Dania</v>
      </c>
      <c r="B8">
        <v>149</v>
      </c>
      <c r="C8">
        <v>140</v>
      </c>
      <c r="D8">
        <v>135</v>
      </c>
      <c r="E8">
        <v>129</v>
      </c>
      <c r="F8">
        <v>131</v>
      </c>
      <c r="G8">
        <v>131</v>
      </c>
      <c r="H8">
        <v>129</v>
      </c>
      <c r="I8" s="5">
        <f t="shared" si="0"/>
        <v>131</v>
      </c>
      <c r="J8">
        <f t="shared" si="1"/>
        <v>134.85714285714286</v>
      </c>
    </row>
    <row r="9" spans="1:10" x14ac:dyDescent="0.2">
      <c r="A9" t="str">
        <f>'x1'!A9</f>
        <v>Estonia</v>
      </c>
      <c r="B9">
        <v>49</v>
      </c>
      <c r="C9">
        <v>62</v>
      </c>
      <c r="D9">
        <v>63</v>
      </c>
      <c r="E9">
        <v>56</v>
      </c>
      <c r="F9">
        <v>58</v>
      </c>
      <c r="G9">
        <v>59</v>
      </c>
      <c r="H9">
        <v>65</v>
      </c>
      <c r="I9" s="5">
        <f t="shared" si="0"/>
        <v>59</v>
      </c>
      <c r="J9">
        <f t="shared" si="1"/>
        <v>58.857142857142854</v>
      </c>
    </row>
    <row r="10" spans="1:10" x14ac:dyDescent="0.2">
      <c r="A10" t="str">
        <f>'x1'!A10</f>
        <v>Finlandia</v>
      </c>
      <c r="B10">
        <v>139</v>
      </c>
      <c r="C10">
        <v>143</v>
      </c>
      <c r="D10">
        <v>136</v>
      </c>
      <c r="E10">
        <v>133</v>
      </c>
      <c r="F10">
        <v>129</v>
      </c>
      <c r="G10">
        <v>131</v>
      </c>
      <c r="H10">
        <v>133</v>
      </c>
      <c r="I10" s="5">
        <f t="shared" si="0"/>
        <v>133</v>
      </c>
      <c r="J10">
        <f t="shared" si="1"/>
        <v>134.85714285714286</v>
      </c>
    </row>
    <row r="11" spans="1:10" x14ac:dyDescent="0.2">
      <c r="A11" t="str">
        <f>'x1'!A11</f>
        <v>Francja</v>
      </c>
      <c r="B11">
        <v>109</v>
      </c>
      <c r="C11">
        <v>108</v>
      </c>
      <c r="D11">
        <v>100</v>
      </c>
      <c r="E11">
        <v>113</v>
      </c>
      <c r="F11">
        <v>112</v>
      </c>
      <c r="G11">
        <v>113</v>
      </c>
      <c r="H11">
        <v>106</v>
      </c>
      <c r="I11" s="5">
        <f t="shared" si="0"/>
        <v>109</v>
      </c>
      <c r="J11">
        <f t="shared" si="1"/>
        <v>108.71428571428571</v>
      </c>
    </row>
    <row r="12" spans="1:10" x14ac:dyDescent="0.2">
      <c r="A12" t="str">
        <f>'x1'!A12</f>
        <v>Grecja</v>
      </c>
      <c r="B12">
        <v>43</v>
      </c>
      <c r="C12">
        <v>56</v>
      </c>
      <c r="D12">
        <v>69</v>
      </c>
      <c r="E12">
        <v>61</v>
      </c>
      <c r="F12">
        <v>65</v>
      </c>
      <c r="G12">
        <v>66</v>
      </c>
      <c r="H12">
        <v>78</v>
      </c>
      <c r="I12" s="5">
        <f t="shared" si="0"/>
        <v>65</v>
      </c>
      <c r="J12">
        <f t="shared" si="1"/>
        <v>62.571428571428569</v>
      </c>
    </row>
    <row r="13" spans="1:10" x14ac:dyDescent="0.2">
      <c r="A13" t="str">
        <f>'x1'!A13</f>
        <v>Hiszpania</v>
      </c>
      <c r="B13">
        <v>105</v>
      </c>
      <c r="C13">
        <v>134</v>
      </c>
      <c r="D13">
        <v>125</v>
      </c>
      <c r="E13">
        <v>120</v>
      </c>
      <c r="F13">
        <v>111</v>
      </c>
      <c r="G13">
        <v>109</v>
      </c>
      <c r="H13">
        <v>99</v>
      </c>
      <c r="I13" s="5">
        <f t="shared" si="0"/>
        <v>111</v>
      </c>
      <c r="J13">
        <f t="shared" si="1"/>
        <v>114.71428571428571</v>
      </c>
    </row>
    <row r="14" spans="1:10" x14ac:dyDescent="0.2">
      <c r="A14" t="str">
        <f>'x1'!A14</f>
        <v>Holandia</v>
      </c>
      <c r="B14">
        <v>117</v>
      </c>
      <c r="C14">
        <v>112</v>
      </c>
      <c r="D14">
        <v>109</v>
      </c>
      <c r="E14">
        <v>96</v>
      </c>
      <c r="F14">
        <v>98</v>
      </c>
      <c r="G14">
        <v>100</v>
      </c>
      <c r="H14">
        <v>92</v>
      </c>
      <c r="I14" s="5">
        <f t="shared" si="0"/>
        <v>100</v>
      </c>
      <c r="J14">
        <f t="shared" si="1"/>
        <v>103.42857142857143</v>
      </c>
    </row>
    <row r="15" spans="1:10" x14ac:dyDescent="0.2">
      <c r="A15" t="str">
        <f>'x1'!A15</f>
        <v>Irlandia</v>
      </c>
      <c r="B15">
        <v>100</v>
      </c>
      <c r="C15">
        <v>116</v>
      </c>
      <c r="D15">
        <v>102</v>
      </c>
      <c r="E15">
        <v>96</v>
      </c>
      <c r="F15">
        <v>98</v>
      </c>
      <c r="G15">
        <v>94</v>
      </c>
      <c r="H15">
        <v>95</v>
      </c>
      <c r="I15" s="5">
        <f t="shared" si="0"/>
        <v>98</v>
      </c>
      <c r="J15">
        <f t="shared" si="1"/>
        <v>100.14285714285714</v>
      </c>
    </row>
    <row r="16" spans="1:10" x14ac:dyDescent="0.2">
      <c r="A16" t="str">
        <f>'x1'!A16</f>
        <v>Litwa</v>
      </c>
      <c r="B16">
        <v>47</v>
      </c>
      <c r="C16">
        <v>50</v>
      </c>
      <c r="D16">
        <v>49</v>
      </c>
      <c r="E16">
        <v>63</v>
      </c>
      <c r="F16">
        <v>66</v>
      </c>
      <c r="G16">
        <v>66</v>
      </c>
      <c r="H16">
        <v>82</v>
      </c>
      <c r="I16" s="5">
        <f t="shared" si="0"/>
        <v>63</v>
      </c>
      <c r="J16">
        <f t="shared" si="1"/>
        <v>60.428571428571431</v>
      </c>
    </row>
    <row r="17" spans="1:10" x14ac:dyDescent="0.2">
      <c r="A17" t="str">
        <f>'x1'!A17</f>
        <v>Luksemburg</v>
      </c>
      <c r="B17">
        <v>112</v>
      </c>
      <c r="C17">
        <v>120</v>
      </c>
      <c r="D17">
        <v>110</v>
      </c>
      <c r="E17">
        <v>114</v>
      </c>
      <c r="F17">
        <v>139</v>
      </c>
      <c r="G17">
        <v>125</v>
      </c>
      <c r="H17">
        <v>140</v>
      </c>
      <c r="I17" s="5">
        <f t="shared" si="0"/>
        <v>120</v>
      </c>
      <c r="J17">
        <f t="shared" si="1"/>
        <v>122.85714285714286</v>
      </c>
    </row>
    <row r="18" spans="1:10" x14ac:dyDescent="0.2">
      <c r="A18" t="str">
        <f>'x1'!A18</f>
        <v>Łotwa</v>
      </c>
      <c r="B18">
        <v>51</v>
      </c>
      <c r="C18">
        <v>72</v>
      </c>
      <c r="D18">
        <v>65</v>
      </c>
      <c r="E18">
        <v>43</v>
      </c>
      <c r="F18">
        <v>65</v>
      </c>
      <c r="G18">
        <v>65</v>
      </c>
      <c r="H18">
        <v>86</v>
      </c>
      <c r="I18" s="5">
        <f t="shared" si="0"/>
        <v>65</v>
      </c>
      <c r="J18">
        <f t="shared" si="1"/>
        <v>63.857142857142854</v>
      </c>
    </row>
    <row r="19" spans="1:10" x14ac:dyDescent="0.2">
      <c r="A19" t="str">
        <f>'x1'!A19</f>
        <v>Malta</v>
      </c>
      <c r="B19">
        <v>67</v>
      </c>
      <c r="C19">
        <v>79</v>
      </c>
      <c r="D19">
        <v>76</v>
      </c>
      <c r="E19">
        <v>68</v>
      </c>
      <c r="F19">
        <v>50</v>
      </c>
      <c r="G19">
        <v>59</v>
      </c>
      <c r="H19">
        <v>65</v>
      </c>
      <c r="I19" s="5">
        <f t="shared" si="0"/>
        <v>67</v>
      </c>
      <c r="J19">
        <f t="shared" si="1"/>
        <v>66.285714285714292</v>
      </c>
    </row>
    <row r="20" spans="1:10" x14ac:dyDescent="0.2">
      <c r="A20" t="str">
        <f>'x1'!A20</f>
        <v>Niemcy</v>
      </c>
      <c r="B20">
        <v>134</v>
      </c>
      <c r="C20">
        <v>126</v>
      </c>
      <c r="D20">
        <v>127</v>
      </c>
      <c r="E20">
        <v>138</v>
      </c>
      <c r="F20">
        <v>135</v>
      </c>
      <c r="G20">
        <v>132</v>
      </c>
      <c r="H20">
        <v>135</v>
      </c>
      <c r="I20" s="5">
        <f t="shared" si="0"/>
        <v>134</v>
      </c>
      <c r="J20">
        <f t="shared" si="1"/>
        <v>132.42857142857142</v>
      </c>
    </row>
    <row r="21" spans="1:10" x14ac:dyDescent="0.2">
      <c r="A21" t="str">
        <f>'x1'!A21</f>
        <v>Polska</v>
      </c>
      <c r="B21">
        <v>40</v>
      </c>
      <c r="C21">
        <v>38</v>
      </c>
      <c r="D21">
        <v>41</v>
      </c>
      <c r="E21">
        <v>30</v>
      </c>
      <c r="F21">
        <v>53</v>
      </c>
      <c r="G21">
        <v>44</v>
      </c>
      <c r="H21">
        <v>56</v>
      </c>
      <c r="I21" s="5">
        <f t="shared" si="0"/>
        <v>41</v>
      </c>
      <c r="J21">
        <f t="shared" si="1"/>
        <v>43.142857142857146</v>
      </c>
    </row>
    <row r="22" spans="1:10" x14ac:dyDescent="0.2">
      <c r="A22" t="str">
        <f>'x1'!A22</f>
        <v>Portugalia</v>
      </c>
      <c r="B22">
        <v>71</v>
      </c>
      <c r="C22">
        <v>88</v>
      </c>
      <c r="D22">
        <v>88</v>
      </c>
      <c r="E22">
        <v>81</v>
      </c>
      <c r="F22">
        <v>92</v>
      </c>
      <c r="G22">
        <v>92</v>
      </c>
      <c r="H22">
        <v>96</v>
      </c>
      <c r="I22" s="5">
        <f t="shared" si="0"/>
        <v>88</v>
      </c>
      <c r="J22">
        <f t="shared" si="1"/>
        <v>86.857142857142861</v>
      </c>
    </row>
    <row r="23" spans="1:10" x14ac:dyDescent="0.2">
      <c r="A23" t="str">
        <f>'x1'!A23</f>
        <v>Rumunia</v>
      </c>
      <c r="B23">
        <v>48</v>
      </c>
      <c r="C23">
        <v>58</v>
      </c>
      <c r="D23">
        <v>71</v>
      </c>
      <c r="E23">
        <v>55</v>
      </c>
      <c r="F23">
        <v>68</v>
      </c>
      <c r="G23">
        <v>71</v>
      </c>
      <c r="H23">
        <v>67</v>
      </c>
      <c r="I23" s="5">
        <f t="shared" si="0"/>
        <v>67</v>
      </c>
      <c r="J23">
        <f t="shared" si="1"/>
        <v>62.571428571428569</v>
      </c>
    </row>
    <row r="24" spans="1:10" x14ac:dyDescent="0.2">
      <c r="A24" t="str">
        <f>'x1'!A24</f>
        <v>Słowacja</v>
      </c>
      <c r="B24">
        <v>43</v>
      </c>
      <c r="C24">
        <v>49</v>
      </c>
      <c r="D24">
        <v>50</v>
      </c>
      <c r="E24">
        <v>42</v>
      </c>
      <c r="F24">
        <v>61</v>
      </c>
      <c r="G24">
        <v>61</v>
      </c>
      <c r="H24">
        <v>79</v>
      </c>
      <c r="I24" s="5">
        <f t="shared" si="0"/>
        <v>50</v>
      </c>
      <c r="J24">
        <f t="shared" si="1"/>
        <v>55</v>
      </c>
    </row>
    <row r="25" spans="1:10" x14ac:dyDescent="0.2">
      <c r="A25" t="str">
        <f>'x1'!A25</f>
        <v>Słowenia</v>
      </c>
      <c r="B25">
        <v>87</v>
      </c>
      <c r="C25">
        <v>99</v>
      </c>
      <c r="D25">
        <v>105</v>
      </c>
      <c r="E25">
        <v>71</v>
      </c>
      <c r="F25">
        <v>93</v>
      </c>
      <c r="G25">
        <v>93</v>
      </c>
      <c r="H25">
        <v>102</v>
      </c>
      <c r="I25" s="5">
        <f t="shared" si="0"/>
        <v>93</v>
      </c>
      <c r="J25">
        <f t="shared" si="1"/>
        <v>92.857142857142861</v>
      </c>
    </row>
    <row r="26" spans="1:10" x14ac:dyDescent="0.2">
      <c r="A26" t="str">
        <f>'x1'!A26</f>
        <v>Szwecja</v>
      </c>
      <c r="B26">
        <v>143</v>
      </c>
      <c r="C26">
        <v>130</v>
      </c>
      <c r="D26">
        <v>128</v>
      </c>
      <c r="E26">
        <v>140</v>
      </c>
      <c r="F26">
        <v>121</v>
      </c>
      <c r="G26">
        <v>121</v>
      </c>
      <c r="H26">
        <v>128</v>
      </c>
      <c r="I26" s="5">
        <f t="shared" si="0"/>
        <v>128</v>
      </c>
      <c r="J26">
        <f t="shared" si="1"/>
        <v>130.14285714285714</v>
      </c>
    </row>
    <row r="27" spans="1:10" x14ac:dyDescent="0.2">
      <c r="A27" t="str">
        <f>'x1'!A27</f>
        <v>Węgry</v>
      </c>
      <c r="B27">
        <v>69</v>
      </c>
      <c r="C27">
        <v>76</v>
      </c>
      <c r="D27">
        <v>70</v>
      </c>
      <c r="E27">
        <v>58</v>
      </c>
      <c r="F27">
        <v>74</v>
      </c>
      <c r="G27">
        <v>73</v>
      </c>
      <c r="H27">
        <v>61</v>
      </c>
      <c r="I27" s="5">
        <f t="shared" si="0"/>
        <v>70</v>
      </c>
      <c r="J27">
        <f t="shared" si="1"/>
        <v>68.714285714285708</v>
      </c>
    </row>
    <row r="28" spans="1:10" x14ac:dyDescent="0.2">
      <c r="A28" t="str">
        <f>'x1'!A28</f>
        <v>Wielka Brytania</v>
      </c>
      <c r="B28">
        <v>116</v>
      </c>
      <c r="C28">
        <v>103</v>
      </c>
      <c r="D28">
        <v>106</v>
      </c>
      <c r="E28">
        <v>130</v>
      </c>
      <c r="F28">
        <v>104</v>
      </c>
      <c r="G28">
        <v>113</v>
      </c>
      <c r="H28">
        <v>113</v>
      </c>
      <c r="I28" s="5">
        <f t="shared" si="0"/>
        <v>113</v>
      </c>
      <c r="J28">
        <f t="shared" si="1"/>
        <v>112.14285714285714</v>
      </c>
    </row>
    <row r="29" spans="1:10" x14ac:dyDescent="0.2">
      <c r="A29" t="str">
        <f>'x1'!A29</f>
        <v>Włochy</v>
      </c>
      <c r="B29">
        <v>105</v>
      </c>
      <c r="C29">
        <v>91</v>
      </c>
      <c r="D29">
        <v>98</v>
      </c>
      <c r="E29">
        <v>97</v>
      </c>
      <c r="F29">
        <v>100</v>
      </c>
      <c r="G29">
        <v>104</v>
      </c>
      <c r="H29">
        <v>110</v>
      </c>
      <c r="I29" s="5">
        <f t="shared" si="0"/>
        <v>100</v>
      </c>
      <c r="J29">
        <f t="shared" si="1"/>
        <v>100.71428571428571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1EF-8C15-464F-96D5-F748E507927D}">
  <dimension ref="A1:K29"/>
  <sheetViews>
    <sheetView workbookViewId="0">
      <selection activeCell="G15" sqref="G15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>
        <v>5.93</v>
      </c>
      <c r="C2">
        <v>7.07</v>
      </c>
      <c r="D2">
        <v>8.0299999999999994</v>
      </c>
      <c r="E2">
        <v>4.83</v>
      </c>
      <c r="F2">
        <v>7.06</v>
      </c>
      <c r="G2">
        <v>8.7799999999999994</v>
      </c>
      <c r="H2">
        <v>8.75</v>
      </c>
      <c r="I2">
        <v>10</v>
      </c>
      <c r="J2" s="5">
        <f>MEDIAN(B2:I2)</f>
        <v>7.55</v>
      </c>
      <c r="K2">
        <f>AVERAGE(B2:I2)</f>
        <v>7.5562500000000004</v>
      </c>
    </row>
    <row r="3" spans="1:11" x14ac:dyDescent="0.2">
      <c r="A3" t="str">
        <f>'x1'!A3</f>
        <v>Belgia</v>
      </c>
      <c r="B3">
        <v>4.8600000000000003</v>
      </c>
      <c r="C3">
        <v>4.22</v>
      </c>
      <c r="D3">
        <v>6.4</v>
      </c>
      <c r="E3">
        <v>10.44</v>
      </c>
      <c r="F3">
        <v>11.12</v>
      </c>
      <c r="G3">
        <v>7.79</v>
      </c>
      <c r="H3">
        <v>6.87</v>
      </c>
      <c r="I3">
        <v>15.42</v>
      </c>
      <c r="J3" s="5">
        <f t="shared" ref="J3:J29" si="0">MEDIAN(B3:I3)</f>
        <v>7.33</v>
      </c>
      <c r="K3">
        <f t="shared" ref="K3:K29" si="1">AVERAGE(B3:I3)</f>
        <v>8.3899999999999988</v>
      </c>
    </row>
    <row r="4" spans="1:11" x14ac:dyDescent="0.2">
      <c r="A4" t="str">
        <f>'x1'!A4</f>
        <v>Bułgaria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0.5</v>
      </c>
      <c r="I4">
        <v>0</v>
      </c>
      <c r="J4" s="5">
        <f t="shared" si="0"/>
        <v>1</v>
      </c>
      <c r="K4">
        <f t="shared" si="1"/>
        <v>0.9375</v>
      </c>
    </row>
    <row r="5" spans="1:11" x14ac:dyDescent="0.2">
      <c r="A5" t="str">
        <f>'x1'!A5</f>
        <v>Chorwacja</v>
      </c>
      <c r="B5">
        <v>0</v>
      </c>
      <c r="C5">
        <v>0.33</v>
      </c>
      <c r="D5">
        <v>0</v>
      </c>
      <c r="E5">
        <v>0</v>
      </c>
      <c r="F5">
        <v>1</v>
      </c>
      <c r="G5">
        <v>0.5</v>
      </c>
      <c r="H5">
        <v>0.25</v>
      </c>
      <c r="I5">
        <v>0</v>
      </c>
      <c r="J5" s="5">
        <f t="shared" si="0"/>
        <v>0.125</v>
      </c>
      <c r="K5">
        <f t="shared" si="1"/>
        <v>0.26</v>
      </c>
    </row>
    <row r="6" spans="1:11" x14ac:dyDescent="0.2">
      <c r="A6" t="str">
        <f>'x1'!A6</f>
        <v>Cypr</v>
      </c>
      <c r="B6">
        <v>0.5</v>
      </c>
      <c r="C6">
        <v>0.17</v>
      </c>
      <c r="D6">
        <v>0</v>
      </c>
      <c r="E6">
        <v>0.1</v>
      </c>
      <c r="F6">
        <v>0</v>
      </c>
      <c r="G6">
        <v>1.5</v>
      </c>
      <c r="H6">
        <v>0</v>
      </c>
      <c r="I6">
        <v>0</v>
      </c>
      <c r="J6" s="5">
        <f t="shared" si="0"/>
        <v>0.05</v>
      </c>
      <c r="K6">
        <f t="shared" si="1"/>
        <v>0.28375</v>
      </c>
    </row>
    <row r="7" spans="1:11" x14ac:dyDescent="0.2">
      <c r="A7" t="str">
        <f>'x1'!A7</f>
        <v>Czechy</v>
      </c>
      <c r="B7">
        <v>2.39</v>
      </c>
      <c r="C7">
        <v>6</v>
      </c>
      <c r="D7">
        <v>2.02</v>
      </c>
      <c r="E7">
        <v>7.24</v>
      </c>
      <c r="F7">
        <v>8.27</v>
      </c>
      <c r="G7">
        <v>5.92</v>
      </c>
      <c r="H7">
        <v>9.9499999999999993</v>
      </c>
      <c r="I7">
        <v>7.33</v>
      </c>
      <c r="J7" s="5">
        <f t="shared" si="0"/>
        <v>6.62</v>
      </c>
      <c r="K7">
        <f t="shared" si="1"/>
        <v>6.1399999999999988</v>
      </c>
    </row>
    <row r="8" spans="1:11" x14ac:dyDescent="0.2">
      <c r="A8" t="str">
        <f>'x1'!A8</f>
        <v>Dania</v>
      </c>
      <c r="B8">
        <v>4.16</v>
      </c>
      <c r="C8">
        <v>4.24</v>
      </c>
      <c r="D8">
        <v>2.56</v>
      </c>
      <c r="E8">
        <v>1.25</v>
      </c>
      <c r="F8">
        <v>0.95</v>
      </c>
      <c r="G8">
        <v>1</v>
      </c>
      <c r="H8">
        <v>3.39</v>
      </c>
      <c r="I8">
        <v>8.17</v>
      </c>
      <c r="J8" s="5">
        <f t="shared" si="0"/>
        <v>2.9750000000000001</v>
      </c>
      <c r="K8">
        <f t="shared" si="1"/>
        <v>3.2149999999999999</v>
      </c>
    </row>
    <row r="9" spans="1:11" x14ac:dyDescent="0.2">
      <c r="A9" t="str">
        <f>'x1'!A9</f>
        <v>Estonia</v>
      </c>
      <c r="B9">
        <v>1</v>
      </c>
      <c r="C9">
        <v>0</v>
      </c>
      <c r="D9">
        <v>0</v>
      </c>
      <c r="E9">
        <v>1</v>
      </c>
      <c r="F9">
        <v>0.17</v>
      </c>
      <c r="G9">
        <v>0</v>
      </c>
      <c r="H9">
        <v>0.38</v>
      </c>
      <c r="I9">
        <v>0</v>
      </c>
      <c r="J9" s="5">
        <f t="shared" si="0"/>
        <v>8.5000000000000006E-2</v>
      </c>
      <c r="K9">
        <f t="shared" si="1"/>
        <v>0.31874999999999998</v>
      </c>
    </row>
    <row r="10" spans="1:11" x14ac:dyDescent="0.2">
      <c r="A10" t="str">
        <f>'x1'!A10</f>
        <v>Finlandia</v>
      </c>
      <c r="B10">
        <v>8.9700000000000006</v>
      </c>
      <c r="C10">
        <v>9.6</v>
      </c>
      <c r="D10">
        <v>5.3</v>
      </c>
      <c r="E10">
        <v>5.07</v>
      </c>
      <c r="F10">
        <v>10.47</v>
      </c>
      <c r="G10">
        <v>6.87</v>
      </c>
      <c r="H10">
        <v>10.11</v>
      </c>
      <c r="I10">
        <v>14.42</v>
      </c>
      <c r="J10" s="5">
        <f t="shared" si="0"/>
        <v>9.2850000000000001</v>
      </c>
      <c r="K10">
        <f t="shared" si="1"/>
        <v>8.8512500000000003</v>
      </c>
    </row>
    <row r="11" spans="1:11" x14ac:dyDescent="0.2">
      <c r="A11" t="str">
        <f>'x1'!A11</f>
        <v>Francja</v>
      </c>
      <c r="B11">
        <v>36.71</v>
      </c>
      <c r="C11">
        <v>28.66</v>
      </c>
      <c r="D11">
        <v>38.909999999999997</v>
      </c>
      <c r="E11">
        <v>33.06</v>
      </c>
      <c r="F11">
        <v>47.02</v>
      </c>
      <c r="G11">
        <v>38.54</v>
      </c>
      <c r="H11">
        <v>55.94</v>
      </c>
      <c r="I11">
        <v>53.73</v>
      </c>
      <c r="J11" s="5">
        <f t="shared" si="0"/>
        <v>38.724999999999994</v>
      </c>
      <c r="K11">
        <f t="shared" si="1"/>
        <v>41.571250000000006</v>
      </c>
    </row>
    <row r="12" spans="1:11" x14ac:dyDescent="0.2">
      <c r="A12" t="str">
        <f>'x1'!A12</f>
        <v>Grecja</v>
      </c>
      <c r="B12">
        <v>0.5</v>
      </c>
      <c r="C12">
        <v>0.7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 s="5">
        <f t="shared" si="0"/>
        <v>0.25</v>
      </c>
      <c r="K12">
        <f t="shared" si="1"/>
        <v>0.4</v>
      </c>
    </row>
    <row r="13" spans="1:11" x14ac:dyDescent="0.2">
      <c r="A13" t="str">
        <f>'x1'!A13</f>
        <v>Hiszpania</v>
      </c>
      <c r="B13">
        <v>6.76</v>
      </c>
      <c r="C13">
        <v>14.29</v>
      </c>
      <c r="D13">
        <v>19.260000000000002</v>
      </c>
      <c r="E13">
        <v>19.38</v>
      </c>
      <c r="F13">
        <v>11.34</v>
      </c>
      <c r="G13">
        <v>15.45</v>
      </c>
      <c r="H13">
        <v>17.84</v>
      </c>
      <c r="I13">
        <v>28.65</v>
      </c>
      <c r="J13" s="5">
        <f t="shared" si="0"/>
        <v>16.645</v>
      </c>
      <c r="K13">
        <f t="shared" si="1"/>
        <v>16.62125</v>
      </c>
    </row>
    <row r="14" spans="1:11" x14ac:dyDescent="0.2">
      <c r="A14" t="str">
        <f>'x1'!A14</f>
        <v>Holandia</v>
      </c>
      <c r="B14">
        <v>12.85</v>
      </c>
      <c r="C14">
        <v>12.73</v>
      </c>
      <c r="D14">
        <v>8.9</v>
      </c>
      <c r="E14">
        <v>10.09</v>
      </c>
      <c r="F14">
        <v>8.14</v>
      </c>
      <c r="G14">
        <v>13.46</v>
      </c>
      <c r="H14">
        <v>17.73</v>
      </c>
      <c r="I14">
        <v>13.98</v>
      </c>
      <c r="J14" s="5">
        <f t="shared" si="0"/>
        <v>12.79</v>
      </c>
      <c r="K14">
        <f t="shared" si="1"/>
        <v>12.234999999999999</v>
      </c>
    </row>
    <row r="15" spans="1:11" x14ac:dyDescent="0.2">
      <c r="A15" t="str">
        <f>'x1'!A15</f>
        <v>Irlandia</v>
      </c>
      <c r="B15">
        <v>1.5</v>
      </c>
      <c r="C15">
        <v>0.57999999999999996</v>
      </c>
      <c r="D15">
        <v>3.85</v>
      </c>
      <c r="E15">
        <v>2.83</v>
      </c>
      <c r="F15">
        <v>1.58</v>
      </c>
      <c r="G15">
        <v>3.03</v>
      </c>
      <c r="H15">
        <v>1.34</v>
      </c>
      <c r="I15">
        <v>2</v>
      </c>
      <c r="J15" s="5">
        <f t="shared" si="0"/>
        <v>1.79</v>
      </c>
      <c r="K15">
        <f t="shared" si="1"/>
        <v>2.0887500000000001</v>
      </c>
    </row>
    <row r="16" spans="1:11" x14ac:dyDescent="0.2">
      <c r="A16" t="str">
        <f>'x1'!A16</f>
        <v>Litwa</v>
      </c>
      <c r="B16">
        <v>1.95</v>
      </c>
      <c r="C16">
        <v>0</v>
      </c>
      <c r="D16">
        <v>1</v>
      </c>
      <c r="E16">
        <v>0</v>
      </c>
      <c r="F16">
        <v>2</v>
      </c>
      <c r="G16">
        <v>2</v>
      </c>
      <c r="H16">
        <v>2</v>
      </c>
      <c r="I16">
        <v>1</v>
      </c>
      <c r="J16" s="5">
        <f t="shared" si="0"/>
        <v>1.4750000000000001</v>
      </c>
      <c r="K16">
        <f t="shared" si="1"/>
        <v>1.2437499999999999</v>
      </c>
    </row>
    <row r="17" spans="1:11" x14ac:dyDescent="0.2">
      <c r="A17" t="str">
        <f>'x1'!A17</f>
        <v>Luksemburg</v>
      </c>
      <c r="B17">
        <v>0.83</v>
      </c>
      <c r="C17">
        <v>0.24</v>
      </c>
      <c r="D17">
        <v>0.83</v>
      </c>
      <c r="E17">
        <v>5.35</v>
      </c>
      <c r="F17">
        <v>1.64</v>
      </c>
      <c r="G17">
        <v>1.42</v>
      </c>
      <c r="H17">
        <v>2.67</v>
      </c>
      <c r="I17">
        <v>3.26</v>
      </c>
      <c r="J17" s="5">
        <f t="shared" si="0"/>
        <v>1.5299999999999998</v>
      </c>
      <c r="K17">
        <f t="shared" si="1"/>
        <v>2.0300000000000002</v>
      </c>
    </row>
    <row r="18" spans="1:11" x14ac:dyDescent="0.2">
      <c r="A18" t="str">
        <f>'x1'!A18</f>
        <v>Łotwa</v>
      </c>
      <c r="B18">
        <v>0</v>
      </c>
      <c r="C18">
        <v>0</v>
      </c>
      <c r="D18">
        <v>0</v>
      </c>
      <c r="E18">
        <v>2</v>
      </c>
      <c r="F18">
        <v>2</v>
      </c>
      <c r="G18">
        <v>0</v>
      </c>
      <c r="H18">
        <v>1.33</v>
      </c>
      <c r="I18">
        <v>3</v>
      </c>
      <c r="J18" s="5">
        <f t="shared" si="0"/>
        <v>0.66500000000000004</v>
      </c>
      <c r="K18">
        <f t="shared" si="1"/>
        <v>1.04125</v>
      </c>
    </row>
    <row r="19" spans="1:11" x14ac:dyDescent="0.2">
      <c r="A19" t="str">
        <f>'x1'!A19</f>
        <v>Malta</v>
      </c>
      <c r="B19">
        <v>0.32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5">
        <f t="shared" si="0"/>
        <v>0</v>
      </c>
      <c r="K19">
        <f t="shared" si="1"/>
        <v>0.04</v>
      </c>
    </row>
    <row r="20" spans="1:11" x14ac:dyDescent="0.2">
      <c r="A20" t="str">
        <f>'x1'!A20</f>
        <v>Niemcy</v>
      </c>
      <c r="B20">
        <v>81.66</v>
      </c>
      <c r="C20">
        <v>78.03</v>
      </c>
      <c r="D20">
        <v>92.04</v>
      </c>
      <c r="E20">
        <v>92.88</v>
      </c>
      <c r="F20">
        <v>71.41</v>
      </c>
      <c r="G20">
        <v>86.81</v>
      </c>
      <c r="H20">
        <v>82.65</v>
      </c>
      <c r="I20">
        <v>92.65</v>
      </c>
      <c r="J20" s="5">
        <f t="shared" si="0"/>
        <v>84.73</v>
      </c>
      <c r="K20">
        <f t="shared" si="1"/>
        <v>84.766249999999999</v>
      </c>
    </row>
    <row r="21" spans="1:11" x14ac:dyDescent="0.2">
      <c r="A21" t="str">
        <f>'x1'!A21</f>
        <v>Polska</v>
      </c>
      <c r="B21">
        <v>12.33</v>
      </c>
      <c r="C21">
        <v>10.83</v>
      </c>
      <c r="D21">
        <v>24.8</v>
      </c>
      <c r="E21">
        <v>20.170000000000002</v>
      </c>
      <c r="F21">
        <v>33</v>
      </c>
      <c r="G21">
        <v>39.08</v>
      </c>
      <c r="H21">
        <v>53.82</v>
      </c>
      <c r="I21">
        <v>34.5</v>
      </c>
      <c r="J21" s="5">
        <f t="shared" si="0"/>
        <v>28.9</v>
      </c>
      <c r="K21">
        <f t="shared" si="1"/>
        <v>28.566249999999997</v>
      </c>
    </row>
    <row r="22" spans="1:11" x14ac:dyDescent="0.2">
      <c r="A22" t="str">
        <f>'x1'!A22</f>
        <v>Portugalia</v>
      </c>
      <c r="B22">
        <v>1.83</v>
      </c>
      <c r="C22">
        <v>3.5</v>
      </c>
      <c r="D22">
        <v>0.26</v>
      </c>
      <c r="E22">
        <v>0</v>
      </c>
      <c r="F22">
        <v>2.5</v>
      </c>
      <c r="G22">
        <v>5.33</v>
      </c>
      <c r="H22">
        <v>2.86</v>
      </c>
      <c r="I22">
        <v>1</v>
      </c>
      <c r="J22" s="5">
        <f t="shared" si="0"/>
        <v>2.165</v>
      </c>
      <c r="K22">
        <f t="shared" si="1"/>
        <v>2.16</v>
      </c>
    </row>
    <row r="23" spans="1:11" x14ac:dyDescent="0.2">
      <c r="A23" t="str">
        <f>'x1'!A23</f>
        <v>Rumunia</v>
      </c>
      <c r="B23">
        <v>2</v>
      </c>
      <c r="C23">
        <v>2</v>
      </c>
      <c r="D23">
        <v>2.5</v>
      </c>
      <c r="E23">
        <v>5.34</v>
      </c>
      <c r="F23">
        <v>6.16</v>
      </c>
      <c r="G23">
        <v>3</v>
      </c>
      <c r="H23">
        <v>4.99</v>
      </c>
      <c r="I23">
        <v>2</v>
      </c>
      <c r="J23" s="5">
        <f t="shared" si="0"/>
        <v>2.75</v>
      </c>
      <c r="K23">
        <f t="shared" si="1"/>
        <v>3.4987500000000002</v>
      </c>
    </row>
    <row r="24" spans="1:11" x14ac:dyDescent="0.2">
      <c r="A24" t="str">
        <f>'x1'!A24</f>
        <v>Słowacja</v>
      </c>
      <c r="B24">
        <v>0.33</v>
      </c>
      <c r="C24">
        <v>0</v>
      </c>
      <c r="D24">
        <v>0.5</v>
      </c>
      <c r="E24">
        <v>1</v>
      </c>
      <c r="F24">
        <v>0</v>
      </c>
      <c r="G24">
        <v>0</v>
      </c>
      <c r="H24">
        <v>1.33</v>
      </c>
      <c r="I24">
        <v>1</v>
      </c>
      <c r="J24" s="5">
        <f t="shared" si="0"/>
        <v>0.41500000000000004</v>
      </c>
      <c r="K24">
        <f t="shared" si="1"/>
        <v>0.52</v>
      </c>
    </row>
    <row r="25" spans="1:11" x14ac:dyDescent="0.2">
      <c r="A25" t="str">
        <f>'x1'!A25</f>
        <v>Słowenia</v>
      </c>
      <c r="B25">
        <v>1</v>
      </c>
      <c r="C25">
        <v>0</v>
      </c>
      <c r="D25">
        <v>1</v>
      </c>
      <c r="E25">
        <v>1</v>
      </c>
      <c r="F25">
        <v>0</v>
      </c>
      <c r="G25">
        <v>0.25</v>
      </c>
      <c r="H25">
        <v>0</v>
      </c>
      <c r="I25">
        <v>2</v>
      </c>
      <c r="J25" s="5">
        <f t="shared" si="0"/>
        <v>0.625</v>
      </c>
      <c r="K25">
        <f t="shared" si="1"/>
        <v>0.65625</v>
      </c>
    </row>
    <row r="26" spans="1:11" x14ac:dyDescent="0.2">
      <c r="A26" t="str">
        <f>'x1'!A26</f>
        <v>Szwecja</v>
      </c>
      <c r="B26">
        <v>0.75</v>
      </c>
      <c r="C26">
        <v>0.17</v>
      </c>
      <c r="D26">
        <v>2.98</v>
      </c>
      <c r="E26">
        <v>1.18</v>
      </c>
      <c r="F26">
        <v>2.12</v>
      </c>
      <c r="G26">
        <v>6.21</v>
      </c>
      <c r="H26">
        <v>4.32</v>
      </c>
      <c r="I26">
        <v>7.75</v>
      </c>
      <c r="J26" s="5">
        <f t="shared" si="0"/>
        <v>2.5499999999999998</v>
      </c>
      <c r="K26">
        <f t="shared" si="1"/>
        <v>3.1850000000000001</v>
      </c>
    </row>
    <row r="27" spans="1:11" x14ac:dyDescent="0.2">
      <c r="A27" t="str">
        <f>'x1'!A27</f>
        <v>Węgry</v>
      </c>
      <c r="B27">
        <v>5.51</v>
      </c>
      <c r="C27">
        <v>1.3</v>
      </c>
      <c r="D27">
        <v>4.84</v>
      </c>
      <c r="E27">
        <v>1.1000000000000001</v>
      </c>
      <c r="F27">
        <v>6.74</v>
      </c>
      <c r="G27">
        <v>4.63</v>
      </c>
      <c r="H27">
        <v>2.5</v>
      </c>
      <c r="I27">
        <v>2</v>
      </c>
      <c r="J27" s="5">
        <f t="shared" si="0"/>
        <v>3.5649999999999999</v>
      </c>
      <c r="K27">
        <f t="shared" si="1"/>
        <v>3.5774999999999997</v>
      </c>
    </row>
    <row r="28" spans="1:11" x14ac:dyDescent="0.2">
      <c r="A28" t="str">
        <f>'x1'!A28</f>
        <v>Wielka Brytania</v>
      </c>
      <c r="B28">
        <v>18.350000000000001</v>
      </c>
      <c r="C28">
        <v>11.5</v>
      </c>
      <c r="D28">
        <v>15.18</v>
      </c>
      <c r="E28">
        <v>20.28</v>
      </c>
      <c r="F28">
        <v>19.809999999999999</v>
      </c>
      <c r="G28">
        <v>21.71</v>
      </c>
      <c r="H28">
        <v>25.69</v>
      </c>
      <c r="I28">
        <v>24</v>
      </c>
      <c r="J28" s="5">
        <f t="shared" si="0"/>
        <v>20.045000000000002</v>
      </c>
      <c r="K28">
        <f t="shared" si="1"/>
        <v>19.565000000000001</v>
      </c>
    </row>
    <row r="29" spans="1:11" x14ac:dyDescent="0.2">
      <c r="A29" t="str">
        <f>'x1'!A29</f>
        <v>Włochy</v>
      </c>
      <c r="B29">
        <v>15.34</v>
      </c>
      <c r="C29">
        <v>13.88</v>
      </c>
      <c r="D29">
        <v>23.66</v>
      </c>
      <c r="E29">
        <v>34.979999999999997</v>
      </c>
      <c r="F29">
        <v>27.43</v>
      </c>
      <c r="G29">
        <v>30.91</v>
      </c>
      <c r="H29">
        <v>29.63</v>
      </c>
      <c r="I29">
        <v>34.92</v>
      </c>
      <c r="J29" s="5">
        <f t="shared" si="0"/>
        <v>28.53</v>
      </c>
      <c r="K29">
        <f t="shared" si="1"/>
        <v>26.34375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2A3A-2961-4C54-8E35-33AD35EC54DF}">
  <dimension ref="A1:N29"/>
  <sheetViews>
    <sheetView topLeftCell="F1" workbookViewId="0">
      <selection activeCell="M2" sqref="M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0.12</v>
      </c>
      <c r="C2">
        <v>0.13</v>
      </c>
      <c r="D2">
        <v>0.14000000000000001</v>
      </c>
      <c r="E2">
        <v>0.14000000000000001</v>
      </c>
      <c r="F2">
        <v>0.14000000000000001</v>
      </c>
      <c r="G2">
        <v>0.14000000000000001</v>
      </c>
      <c r="H2">
        <v>0.13</v>
      </c>
      <c r="I2">
        <v>0.13</v>
      </c>
      <c r="J2">
        <v>0.14000000000000001</v>
      </c>
      <c r="K2">
        <v>0.14000000000000001</v>
      </c>
      <c r="L2">
        <v>0.14000000000000001</v>
      </c>
      <c r="M2" s="5">
        <f>MEDIAN(B2:L2)</f>
        <v>0.14000000000000001</v>
      </c>
      <c r="N2">
        <f>AVERAGE(B2:L2)</f>
        <v>0.13545454545454547</v>
      </c>
    </row>
    <row r="3" spans="1:14" x14ac:dyDescent="0.2">
      <c r="A3" t="str">
        <f>'x1'!A3</f>
        <v>Belgia</v>
      </c>
      <c r="B3">
        <v>0.15</v>
      </c>
      <c r="C3">
        <v>0.15</v>
      </c>
      <c r="D3">
        <v>0.17</v>
      </c>
      <c r="E3">
        <v>0.18</v>
      </c>
      <c r="F3">
        <v>0.17</v>
      </c>
      <c r="G3">
        <v>0.17</v>
      </c>
      <c r="H3">
        <v>0.19</v>
      </c>
      <c r="I3">
        <v>0.2</v>
      </c>
      <c r="J3">
        <v>0.21</v>
      </c>
      <c r="K3">
        <v>0.23</v>
      </c>
      <c r="L3">
        <v>0.24</v>
      </c>
      <c r="M3" s="5">
        <f t="shared" ref="M3:M29" si="0">MEDIAN(B3:L3)</f>
        <v>0.18</v>
      </c>
      <c r="N3">
        <f t="shared" ref="N3:N29" si="1">AVERAGE(B3:L3)</f>
        <v>0.18727272727272723</v>
      </c>
    </row>
    <row r="4" spans="1:14" x14ac:dyDescent="0.2">
      <c r="A4" t="str">
        <f>'x1'!A4</f>
        <v>Bułgaria</v>
      </c>
      <c r="B4">
        <v>0.28999999999999998</v>
      </c>
      <c r="C4">
        <v>0.25</v>
      </c>
      <c r="D4">
        <v>0.26</v>
      </c>
      <c r="E4">
        <v>0.27</v>
      </c>
      <c r="F4">
        <v>0.21</v>
      </c>
      <c r="G4">
        <v>0.19</v>
      </c>
      <c r="H4">
        <v>0.18</v>
      </c>
      <c r="I4">
        <v>0.19</v>
      </c>
      <c r="J4">
        <v>0.2</v>
      </c>
      <c r="K4">
        <v>0.2</v>
      </c>
      <c r="L4">
        <v>0.17</v>
      </c>
      <c r="M4" s="5">
        <f t="shared" si="0"/>
        <v>0.2</v>
      </c>
      <c r="N4">
        <f t="shared" si="1"/>
        <v>0.21909090909090911</v>
      </c>
    </row>
    <row r="5" spans="1:14" x14ac:dyDescent="0.2">
      <c r="A5" t="str">
        <f>'x1'!A5</f>
        <v>Chorwacja</v>
      </c>
      <c r="B5">
        <v>0.2</v>
      </c>
      <c r="C5">
        <v>0.2</v>
      </c>
      <c r="D5">
        <v>0.22</v>
      </c>
      <c r="E5">
        <v>0.23</v>
      </c>
      <c r="F5">
        <v>0.2</v>
      </c>
      <c r="G5">
        <v>0.21</v>
      </c>
      <c r="H5">
        <v>0.21</v>
      </c>
      <c r="I5">
        <v>0.21</v>
      </c>
      <c r="J5">
        <v>0.2</v>
      </c>
      <c r="K5">
        <v>0.21</v>
      </c>
      <c r="L5">
        <v>0.18</v>
      </c>
      <c r="M5" s="5">
        <f t="shared" si="0"/>
        <v>0.21</v>
      </c>
      <c r="N5">
        <f t="shared" si="1"/>
        <v>0.20636363636363636</v>
      </c>
    </row>
    <row r="6" spans="1:14" x14ac:dyDescent="0.2">
      <c r="A6" t="str">
        <f>'x1'!A6</f>
        <v>Cypr</v>
      </c>
      <c r="B6">
        <v>0.11</v>
      </c>
      <c r="C6">
        <v>0.1</v>
      </c>
      <c r="D6">
        <v>0.09</v>
      </c>
      <c r="E6">
        <v>0.09</v>
      </c>
      <c r="F6">
        <v>0.09</v>
      </c>
      <c r="G6">
        <v>7.0000000000000007E-2</v>
      </c>
      <c r="H6">
        <v>7.0000000000000007E-2</v>
      </c>
      <c r="I6">
        <v>7.0000000000000007E-2</v>
      </c>
      <c r="J6">
        <v>7.0000000000000007E-2</v>
      </c>
      <c r="K6">
        <v>0.06</v>
      </c>
      <c r="L6">
        <v>0.06</v>
      </c>
      <c r="M6" s="5">
        <f t="shared" si="0"/>
        <v>7.0000000000000007E-2</v>
      </c>
      <c r="N6">
        <f t="shared" si="1"/>
        <v>8.0000000000000029E-2</v>
      </c>
    </row>
    <row r="7" spans="1:14" x14ac:dyDescent="0.2">
      <c r="A7" t="str">
        <f>'x1'!A7</f>
        <v>Czechy</v>
      </c>
      <c r="B7">
        <v>0.27</v>
      </c>
      <c r="C7">
        <v>0.3</v>
      </c>
      <c r="D7">
        <v>0.28999999999999998</v>
      </c>
      <c r="E7">
        <v>0.31</v>
      </c>
      <c r="F7">
        <v>0.28999999999999998</v>
      </c>
      <c r="G7">
        <v>0.31</v>
      </c>
      <c r="H7">
        <v>0.33</v>
      </c>
      <c r="I7">
        <v>0.35</v>
      </c>
      <c r="J7">
        <v>0.36</v>
      </c>
      <c r="K7">
        <v>0.39</v>
      </c>
      <c r="L7">
        <v>0.3</v>
      </c>
      <c r="M7" s="5">
        <f t="shared" si="0"/>
        <v>0.31</v>
      </c>
      <c r="N7">
        <f t="shared" si="1"/>
        <v>0.31818181818181818</v>
      </c>
    </row>
    <row r="8" spans="1:14" x14ac:dyDescent="0.2">
      <c r="A8" t="str">
        <f>'x1'!A8</f>
        <v>Dania</v>
      </c>
      <c r="B8">
        <v>0.16</v>
      </c>
      <c r="C8">
        <v>0.08</v>
      </c>
      <c r="D8">
        <v>7.0000000000000007E-2</v>
      </c>
      <c r="E8">
        <v>0.06</v>
      </c>
      <c r="F8">
        <v>0.06</v>
      </c>
      <c r="G8">
        <v>0.06</v>
      </c>
      <c r="H8">
        <v>7.0000000000000007E-2</v>
      </c>
      <c r="I8">
        <v>7.0000000000000007E-2</v>
      </c>
      <c r="J8">
        <v>7.0000000000000007E-2</v>
      </c>
      <c r="K8">
        <v>7.0000000000000007E-2</v>
      </c>
      <c r="L8">
        <v>0.06</v>
      </c>
      <c r="M8" s="5">
        <f t="shared" si="0"/>
        <v>7.0000000000000007E-2</v>
      </c>
      <c r="N8">
        <f t="shared" si="1"/>
        <v>7.5454545454545482E-2</v>
      </c>
    </row>
    <row r="9" spans="1:14" x14ac:dyDescent="0.2">
      <c r="A9" t="str">
        <f>'x1'!A9</f>
        <v>Estonia</v>
      </c>
      <c r="B9">
        <v>0.15</v>
      </c>
      <c r="C9">
        <v>0.09</v>
      </c>
      <c r="D9">
        <v>0.15</v>
      </c>
      <c r="E9">
        <v>0.15</v>
      </c>
      <c r="F9">
        <v>0.17</v>
      </c>
      <c r="G9">
        <v>0.19</v>
      </c>
      <c r="H9">
        <v>0.2</v>
      </c>
      <c r="I9">
        <v>0.15</v>
      </c>
      <c r="J9">
        <v>0.16</v>
      </c>
      <c r="K9">
        <v>0.16</v>
      </c>
      <c r="L9">
        <v>0.15</v>
      </c>
      <c r="M9" s="5">
        <f t="shared" si="0"/>
        <v>0.15</v>
      </c>
      <c r="N9">
        <f t="shared" si="1"/>
        <v>0.15636363636363634</v>
      </c>
    </row>
    <row r="10" spans="1:14" x14ac:dyDescent="0.2">
      <c r="A10" t="str">
        <f>'x1'!A10</f>
        <v>Finlandia</v>
      </c>
      <c r="B10">
        <v>0.31</v>
      </c>
      <c r="C10">
        <v>0.28000000000000003</v>
      </c>
      <c r="D10">
        <v>0.28999999999999998</v>
      </c>
      <c r="E10">
        <v>0.34</v>
      </c>
      <c r="F10">
        <v>0.34</v>
      </c>
      <c r="G10">
        <v>0.32</v>
      </c>
      <c r="H10">
        <v>0.31</v>
      </c>
      <c r="I10">
        <v>0.28999999999999998</v>
      </c>
      <c r="J10">
        <v>0.27</v>
      </c>
      <c r="K10">
        <v>0.24</v>
      </c>
      <c r="L10">
        <v>0.22</v>
      </c>
      <c r="M10" s="5">
        <f t="shared" si="0"/>
        <v>0.28999999999999998</v>
      </c>
      <c r="N10">
        <f t="shared" si="1"/>
        <v>0.29181818181818187</v>
      </c>
    </row>
    <row r="11" spans="1:14" x14ac:dyDescent="0.2">
      <c r="A11" t="str">
        <f>'x1'!A11</f>
        <v>Francja</v>
      </c>
      <c r="B11">
        <v>0.34</v>
      </c>
      <c r="C11">
        <v>0.33</v>
      </c>
      <c r="D11">
        <v>0.33</v>
      </c>
      <c r="E11">
        <v>0.36</v>
      </c>
      <c r="F11">
        <v>0.3</v>
      </c>
      <c r="G11">
        <v>0.3</v>
      </c>
      <c r="H11">
        <v>0.28999999999999998</v>
      </c>
      <c r="I11">
        <v>0.28999999999999998</v>
      </c>
      <c r="J11">
        <v>0.28999999999999998</v>
      </c>
      <c r="K11">
        <v>0.28999999999999998</v>
      </c>
      <c r="L11">
        <v>0.28999999999999998</v>
      </c>
      <c r="M11" s="5">
        <f t="shared" si="0"/>
        <v>0.3</v>
      </c>
      <c r="N11">
        <f t="shared" si="1"/>
        <v>0.31</v>
      </c>
    </row>
    <row r="12" spans="1:14" x14ac:dyDescent="0.2">
      <c r="A12" t="str">
        <f>'x1'!A12</f>
        <v>Grecja</v>
      </c>
      <c r="B12">
        <v>0.12</v>
      </c>
      <c r="C12">
        <v>0.12</v>
      </c>
      <c r="D12">
        <v>0.23</v>
      </c>
      <c r="E12">
        <v>0.16</v>
      </c>
      <c r="F12">
        <v>0.14000000000000001</v>
      </c>
      <c r="G12">
        <v>0.16</v>
      </c>
      <c r="H12">
        <v>0.17</v>
      </c>
      <c r="I12">
        <v>0.23</v>
      </c>
      <c r="J12">
        <v>0.23</v>
      </c>
      <c r="K12">
        <v>0.27</v>
      </c>
      <c r="L12">
        <v>0.25</v>
      </c>
      <c r="M12" s="5">
        <f t="shared" si="0"/>
        <v>0.17</v>
      </c>
      <c r="N12">
        <f t="shared" si="1"/>
        <v>0.18909090909090909</v>
      </c>
    </row>
    <row r="13" spans="1:14" x14ac:dyDescent="0.2">
      <c r="A13" t="str">
        <f>'x1'!A13</f>
        <v>Hiszpania</v>
      </c>
      <c r="B13">
        <v>0.2</v>
      </c>
      <c r="C13">
        <v>0.22</v>
      </c>
      <c r="D13">
        <v>0.24</v>
      </c>
      <c r="E13">
        <v>0.27</v>
      </c>
      <c r="F13">
        <v>0.27</v>
      </c>
      <c r="G13">
        <v>0.26</v>
      </c>
      <c r="H13">
        <v>0.25</v>
      </c>
      <c r="I13">
        <v>0.24</v>
      </c>
      <c r="J13">
        <v>0.23</v>
      </c>
      <c r="K13">
        <v>0.23</v>
      </c>
      <c r="L13">
        <v>0.22</v>
      </c>
      <c r="M13" s="5">
        <f t="shared" si="0"/>
        <v>0.24</v>
      </c>
      <c r="N13">
        <f t="shared" si="1"/>
        <v>0.23909090909090913</v>
      </c>
    </row>
    <row r="14" spans="1:14" x14ac:dyDescent="0.2">
      <c r="A14" t="str">
        <f>'x1'!A14</f>
        <v>Holandia</v>
      </c>
      <c r="B14">
        <v>0.22</v>
      </c>
      <c r="C14">
        <v>0.21</v>
      </c>
      <c r="D14">
        <v>0.2</v>
      </c>
      <c r="E14">
        <v>0.21</v>
      </c>
      <c r="F14">
        <v>0.2</v>
      </c>
      <c r="G14">
        <v>0.21</v>
      </c>
      <c r="H14">
        <v>0.23</v>
      </c>
      <c r="I14">
        <v>0.24</v>
      </c>
      <c r="J14">
        <v>0.24</v>
      </c>
      <c r="K14">
        <v>0.24</v>
      </c>
      <c r="L14">
        <v>0.23</v>
      </c>
      <c r="M14" s="5">
        <f t="shared" si="0"/>
        <v>0.22</v>
      </c>
      <c r="N14">
        <f t="shared" si="1"/>
        <v>0.22090909090909092</v>
      </c>
    </row>
    <row r="15" spans="1:14" x14ac:dyDescent="0.2">
      <c r="A15" t="str">
        <f>'x1'!A15</f>
        <v>Irlandia</v>
      </c>
      <c r="B15">
        <v>0.08</v>
      </c>
      <c r="C15">
        <v>0.09</v>
      </c>
      <c r="D15">
        <v>0.09</v>
      </c>
      <c r="E15">
        <v>0.08</v>
      </c>
      <c r="F15">
        <v>0.08</v>
      </c>
      <c r="G15">
        <v>0.08</v>
      </c>
      <c r="H15">
        <v>0.08</v>
      </c>
      <c r="I15">
        <v>7.0000000000000007E-2</v>
      </c>
      <c r="J15">
        <v>7.0000000000000007E-2</v>
      </c>
      <c r="K15">
        <v>0.05</v>
      </c>
      <c r="L15">
        <v>0.05</v>
      </c>
      <c r="M15" s="5">
        <f t="shared" si="0"/>
        <v>0.08</v>
      </c>
      <c r="N15">
        <f t="shared" si="1"/>
        <v>7.4545454545454554E-2</v>
      </c>
    </row>
    <row r="16" spans="1:14" x14ac:dyDescent="0.2">
      <c r="A16" t="str">
        <f>'x1'!A16</f>
        <v>Litwa</v>
      </c>
      <c r="B16">
        <v>0.18</v>
      </c>
      <c r="C16">
        <v>0.17</v>
      </c>
      <c r="D16">
        <v>0.18</v>
      </c>
      <c r="E16">
        <v>0.19</v>
      </c>
      <c r="F16">
        <v>0.14000000000000001</v>
      </c>
      <c r="G16">
        <v>0.18</v>
      </c>
      <c r="H16">
        <v>0.18</v>
      </c>
      <c r="I16">
        <v>0.19</v>
      </c>
      <c r="J16">
        <v>0.18</v>
      </c>
      <c r="K16">
        <v>0.18</v>
      </c>
      <c r="L16">
        <v>0.22</v>
      </c>
      <c r="M16" s="5">
        <f t="shared" si="0"/>
        <v>0.18</v>
      </c>
      <c r="N16">
        <f t="shared" si="1"/>
        <v>0.18090909090909088</v>
      </c>
    </row>
    <row r="17" spans="1:14" x14ac:dyDescent="0.2">
      <c r="A17" t="str">
        <f>'x1'!A17</f>
        <v>Luksemburg</v>
      </c>
      <c r="B17">
        <v>0.2</v>
      </c>
      <c r="C17">
        <v>0.21</v>
      </c>
      <c r="D17">
        <v>0.26</v>
      </c>
      <c r="E17">
        <v>0.27</v>
      </c>
      <c r="F17">
        <v>0.32</v>
      </c>
      <c r="G17">
        <v>0.34</v>
      </c>
      <c r="H17">
        <v>0.35</v>
      </c>
      <c r="I17">
        <v>0.38</v>
      </c>
      <c r="J17">
        <v>0.38</v>
      </c>
      <c r="K17">
        <v>0.38</v>
      </c>
      <c r="L17">
        <v>0.37</v>
      </c>
      <c r="M17" s="5">
        <f t="shared" si="0"/>
        <v>0.34</v>
      </c>
      <c r="N17">
        <f t="shared" si="1"/>
        <v>0.31454545454545452</v>
      </c>
    </row>
    <row r="18" spans="1:14" x14ac:dyDescent="0.2">
      <c r="A18" t="str">
        <f>'x1'!A18</f>
        <v>Łotwa</v>
      </c>
      <c r="B18">
        <v>0.1</v>
      </c>
      <c r="C18">
        <v>0.13</v>
      </c>
      <c r="D18">
        <v>0.16</v>
      </c>
      <c r="E18">
        <v>0.11</v>
      </c>
      <c r="F18">
        <v>0.14000000000000001</v>
      </c>
      <c r="G18">
        <v>0.16</v>
      </c>
      <c r="H18">
        <v>0.18</v>
      </c>
      <c r="I18">
        <v>0.18</v>
      </c>
      <c r="J18">
        <v>0.16</v>
      </c>
      <c r="K18">
        <v>0.16</v>
      </c>
      <c r="L18">
        <v>0.14000000000000001</v>
      </c>
      <c r="M18" s="5">
        <f t="shared" si="0"/>
        <v>0.16</v>
      </c>
      <c r="N18">
        <f t="shared" si="1"/>
        <v>0.14727272727272725</v>
      </c>
    </row>
    <row r="19" spans="1:14" x14ac:dyDescent="0.2">
      <c r="A19" t="str">
        <f>'x1'!A19</f>
        <v>Malta</v>
      </c>
      <c r="B19">
        <v>0.03</v>
      </c>
      <c r="C19">
        <v>0.01</v>
      </c>
      <c r="D19">
        <v>0.02</v>
      </c>
      <c r="E19">
        <v>0.02</v>
      </c>
      <c r="F19">
        <v>0.02</v>
      </c>
      <c r="G19">
        <v>0.03</v>
      </c>
      <c r="H19">
        <v>0.06</v>
      </c>
      <c r="I19">
        <v>7.0000000000000007E-2</v>
      </c>
      <c r="J19">
        <v>7.0000000000000007E-2</v>
      </c>
      <c r="K19">
        <v>0.13</v>
      </c>
      <c r="L19">
        <v>0.01</v>
      </c>
      <c r="M19" s="5">
        <f t="shared" si="0"/>
        <v>0.03</v>
      </c>
      <c r="N19">
        <f t="shared" si="1"/>
        <v>4.2727272727272732E-2</v>
      </c>
    </row>
    <row r="20" spans="1:14" x14ac:dyDescent="0.2">
      <c r="A20" t="str">
        <f>'x1'!A20</f>
        <v>Niemcy</v>
      </c>
      <c r="B20">
        <v>0.34</v>
      </c>
      <c r="C20">
        <v>0.34</v>
      </c>
      <c r="D20">
        <v>0.36</v>
      </c>
      <c r="E20">
        <v>0.4</v>
      </c>
      <c r="F20">
        <v>0.4</v>
      </c>
      <c r="G20">
        <v>0.41</v>
      </c>
      <c r="H20">
        <v>0.41</v>
      </c>
      <c r="I20">
        <v>0.42</v>
      </c>
      <c r="J20">
        <v>0.42</v>
      </c>
      <c r="K20">
        <v>0.41</v>
      </c>
      <c r="L20">
        <v>0.4</v>
      </c>
      <c r="M20" s="5">
        <f t="shared" si="0"/>
        <v>0.4</v>
      </c>
      <c r="N20">
        <f t="shared" si="1"/>
        <v>0.39181818181818184</v>
      </c>
    </row>
    <row r="21" spans="1:14" x14ac:dyDescent="0.2">
      <c r="A21" t="str">
        <f>'x1'!A21</f>
        <v>Polska</v>
      </c>
      <c r="B21">
        <v>0.2</v>
      </c>
      <c r="C21">
        <v>0.2</v>
      </c>
      <c r="D21">
        <v>0.21</v>
      </c>
      <c r="E21">
        <v>0.23</v>
      </c>
      <c r="F21">
        <v>0.26</v>
      </c>
      <c r="G21">
        <v>0.26</v>
      </c>
      <c r="H21">
        <v>0.25</v>
      </c>
      <c r="I21">
        <v>0.23</v>
      </c>
      <c r="J21">
        <v>0.23</v>
      </c>
      <c r="K21">
        <v>0.24</v>
      </c>
      <c r="L21">
        <v>0.02</v>
      </c>
      <c r="M21" s="5">
        <f t="shared" si="0"/>
        <v>0.23</v>
      </c>
      <c r="N21">
        <f t="shared" si="1"/>
        <v>0.21181818181818188</v>
      </c>
    </row>
    <row r="22" spans="1:14" x14ac:dyDescent="0.2">
      <c r="A22" t="str">
        <f>'x1'!A22</f>
        <v>Portugalia</v>
      </c>
      <c r="B22">
        <v>0.11</v>
      </c>
      <c r="C22">
        <v>0.11</v>
      </c>
      <c r="D22">
        <v>0.11</v>
      </c>
      <c r="E22">
        <v>0.12</v>
      </c>
      <c r="F22">
        <v>0.11</v>
      </c>
      <c r="G22">
        <v>0.11</v>
      </c>
      <c r="H22">
        <v>7.0000000000000007E-2</v>
      </c>
      <c r="I22">
        <v>0.09</v>
      </c>
      <c r="J22">
        <v>0.08</v>
      </c>
      <c r="K22">
        <v>0.08</v>
      </c>
      <c r="L22">
        <v>7.0000000000000007E-2</v>
      </c>
      <c r="M22" s="5">
        <f t="shared" si="0"/>
        <v>0.11</v>
      </c>
      <c r="N22">
        <f t="shared" si="1"/>
        <v>9.6363636363636346E-2</v>
      </c>
    </row>
    <row r="23" spans="1:14" x14ac:dyDescent="0.2">
      <c r="A23" t="str">
        <f>'x1'!A23</f>
        <v>Rumunia</v>
      </c>
      <c r="B23">
        <v>0.15</v>
      </c>
      <c r="C23">
        <v>0.17</v>
      </c>
      <c r="D23">
        <v>0.23</v>
      </c>
      <c r="E23">
        <v>0.16</v>
      </c>
      <c r="F23">
        <v>0.17</v>
      </c>
      <c r="G23">
        <v>0.2</v>
      </c>
      <c r="H23">
        <v>0.2</v>
      </c>
      <c r="I23">
        <v>0.19</v>
      </c>
      <c r="J23">
        <v>0.16</v>
      </c>
      <c r="K23">
        <v>0.19</v>
      </c>
      <c r="L23">
        <v>0.16</v>
      </c>
      <c r="M23" s="5">
        <f t="shared" si="0"/>
        <v>0.17</v>
      </c>
      <c r="N23">
        <f t="shared" si="1"/>
        <v>0.17999999999999997</v>
      </c>
    </row>
    <row r="24" spans="1:14" x14ac:dyDescent="0.2">
      <c r="A24" t="str">
        <f>'x1'!A24</f>
        <v>Słowacja</v>
      </c>
      <c r="B24">
        <v>0.16</v>
      </c>
      <c r="C24">
        <v>0.16</v>
      </c>
      <c r="D24">
        <v>0.15</v>
      </c>
      <c r="E24">
        <v>0.16</v>
      </c>
      <c r="F24">
        <v>0.18</v>
      </c>
      <c r="G24">
        <v>0.18</v>
      </c>
      <c r="H24">
        <v>0.2</v>
      </c>
      <c r="I24">
        <v>0.17</v>
      </c>
      <c r="J24">
        <v>0.25</v>
      </c>
      <c r="K24">
        <v>0.33</v>
      </c>
      <c r="L24">
        <v>0.17</v>
      </c>
      <c r="M24" s="5">
        <f t="shared" si="0"/>
        <v>0.17</v>
      </c>
      <c r="N24">
        <f t="shared" si="1"/>
        <v>0.1918181818181818</v>
      </c>
    </row>
    <row r="25" spans="1:14" x14ac:dyDescent="0.2">
      <c r="A25" t="str">
        <f>'x1'!A25</f>
        <v>Słowenia</v>
      </c>
      <c r="B25">
        <v>0.38</v>
      </c>
      <c r="C25">
        <v>0.35</v>
      </c>
      <c r="D25">
        <v>0.36</v>
      </c>
      <c r="E25">
        <v>0.38</v>
      </c>
      <c r="F25">
        <v>0.37</v>
      </c>
      <c r="G25">
        <v>0.35</v>
      </c>
      <c r="H25">
        <v>0.34</v>
      </c>
      <c r="I25">
        <v>0.34</v>
      </c>
      <c r="J25">
        <v>0.28999999999999998</v>
      </c>
      <c r="K25">
        <v>0.3</v>
      </c>
      <c r="L25">
        <v>0.27</v>
      </c>
      <c r="M25" s="5">
        <f t="shared" si="0"/>
        <v>0.35</v>
      </c>
      <c r="N25">
        <f t="shared" si="1"/>
        <v>0.33909090909090905</v>
      </c>
    </row>
    <row r="26" spans="1:14" x14ac:dyDescent="0.2">
      <c r="A26" t="str">
        <f>'x1'!A26</f>
        <v>Szwecja</v>
      </c>
      <c r="B26">
        <v>0.16</v>
      </c>
      <c r="C26">
        <v>0.16</v>
      </c>
      <c r="D26">
        <v>0.16</v>
      </c>
      <c r="E26">
        <v>0.15</v>
      </c>
      <c r="F26">
        <v>0.16</v>
      </c>
      <c r="G26">
        <v>0.14000000000000001</v>
      </c>
      <c r="H26">
        <v>0.16</v>
      </c>
      <c r="I26">
        <v>0.12</v>
      </c>
      <c r="J26">
        <v>0.12</v>
      </c>
      <c r="K26">
        <v>0.11</v>
      </c>
      <c r="L26">
        <v>0.11</v>
      </c>
      <c r="M26" s="5">
        <f t="shared" si="0"/>
        <v>0.15</v>
      </c>
      <c r="N26">
        <f t="shared" si="1"/>
        <v>0.14090909090909093</v>
      </c>
    </row>
    <row r="27" spans="1:14" x14ac:dyDescent="0.2">
      <c r="A27" t="str">
        <f>'x1'!A27</f>
        <v>Węgry</v>
      </c>
      <c r="B27">
        <v>0.25</v>
      </c>
      <c r="C27">
        <v>0.23</v>
      </c>
      <c r="D27">
        <v>0.23</v>
      </c>
      <c r="E27">
        <v>0.23</v>
      </c>
      <c r="F27">
        <v>0.21</v>
      </c>
      <c r="G27">
        <v>0.19</v>
      </c>
      <c r="H27">
        <v>0.18</v>
      </c>
      <c r="I27">
        <v>0.21</v>
      </c>
      <c r="J27">
        <v>0.19</v>
      </c>
      <c r="K27">
        <v>0.18</v>
      </c>
      <c r="L27">
        <v>0.16</v>
      </c>
      <c r="M27" s="5">
        <f t="shared" si="0"/>
        <v>0.21</v>
      </c>
      <c r="N27">
        <f t="shared" si="1"/>
        <v>0.20545454545454545</v>
      </c>
    </row>
    <row r="28" spans="1:14" x14ac:dyDescent="0.2">
      <c r="A28" t="str">
        <f>'x1'!A28</f>
        <v>Wielka Brytania</v>
      </c>
      <c r="B28">
        <v>0.16</v>
      </c>
      <c r="C28">
        <v>0.15</v>
      </c>
      <c r="D28">
        <v>0.15</v>
      </c>
      <c r="E28">
        <v>0.16</v>
      </c>
      <c r="F28">
        <v>0.16</v>
      </c>
      <c r="G28">
        <v>0.14000000000000001</v>
      </c>
      <c r="H28">
        <v>0.13</v>
      </c>
      <c r="I28">
        <v>0.13</v>
      </c>
      <c r="J28">
        <v>0.12</v>
      </c>
      <c r="K28">
        <v>0.11</v>
      </c>
      <c r="L28">
        <v>0.11</v>
      </c>
      <c r="M28" s="5">
        <f t="shared" si="0"/>
        <v>0.14000000000000001</v>
      </c>
      <c r="N28">
        <f t="shared" si="1"/>
        <v>0.13818181818181821</v>
      </c>
    </row>
    <row r="29" spans="1:14" x14ac:dyDescent="0.2">
      <c r="A29" t="str">
        <f>'x1'!A29</f>
        <v>Włochy</v>
      </c>
      <c r="B29">
        <v>0.19</v>
      </c>
      <c r="C29">
        <v>0.16</v>
      </c>
      <c r="D29">
        <v>0.15</v>
      </c>
      <c r="E29">
        <v>0.16</v>
      </c>
      <c r="F29">
        <v>0.17</v>
      </c>
      <c r="G29">
        <v>0.16</v>
      </c>
      <c r="H29">
        <v>0.19</v>
      </c>
      <c r="I29">
        <v>0.18</v>
      </c>
      <c r="J29">
        <v>0.18</v>
      </c>
      <c r="K29">
        <v>0.18</v>
      </c>
      <c r="L29">
        <v>0.17</v>
      </c>
      <c r="M29" s="5">
        <f t="shared" si="0"/>
        <v>0.17</v>
      </c>
      <c r="N29">
        <f t="shared" si="1"/>
        <v>0.17181818181818181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AF2D-73F6-48F3-BFCE-DF89F602368D}">
  <dimension ref="A1:N29"/>
  <sheetViews>
    <sheetView topLeftCell="F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9.8000000000000007</v>
      </c>
      <c r="C2">
        <v>9.4</v>
      </c>
      <c r="D2">
        <v>8.5</v>
      </c>
      <c r="E2">
        <v>10.7</v>
      </c>
      <c r="F2">
        <v>9.5</v>
      </c>
      <c r="G2">
        <v>8.9</v>
      </c>
      <c r="H2">
        <v>9.4</v>
      </c>
      <c r="I2">
        <v>9.6999999999999993</v>
      </c>
      <c r="J2">
        <v>10.3</v>
      </c>
      <c r="K2">
        <v>10.6</v>
      </c>
      <c r="L2">
        <v>11.2</v>
      </c>
      <c r="M2" s="5">
        <f>MEDIAN(B2:L2)</f>
        <v>9.6999999999999993</v>
      </c>
      <c r="N2">
        <f>AVERAGE(B2:L2)</f>
        <v>9.8181818181818183</v>
      </c>
    </row>
    <row r="3" spans="1:14" x14ac:dyDescent="0.2">
      <c r="A3" t="str">
        <f>'x1'!A3</f>
        <v>Belgia</v>
      </c>
      <c r="B3">
        <v>20.5</v>
      </c>
      <c r="C3">
        <v>18.8</v>
      </c>
      <c r="D3">
        <v>18</v>
      </c>
      <c r="E3">
        <v>21.9</v>
      </c>
      <c r="F3">
        <v>22.4</v>
      </c>
      <c r="G3">
        <v>18.7</v>
      </c>
      <c r="H3">
        <v>19.8</v>
      </c>
      <c r="I3">
        <v>23.7</v>
      </c>
      <c r="J3">
        <v>23.2</v>
      </c>
      <c r="K3">
        <v>22.1</v>
      </c>
      <c r="L3">
        <v>20.100000000000001</v>
      </c>
      <c r="M3" s="5">
        <f t="shared" ref="M3:M29" si="0">MEDIAN(B3:L3)</f>
        <v>20.5</v>
      </c>
      <c r="N3">
        <f t="shared" ref="N3:N29" si="1">AVERAGE(B3:L3)</f>
        <v>20.836363636363632</v>
      </c>
    </row>
    <row r="4" spans="1:14" x14ac:dyDescent="0.2">
      <c r="A4" t="str">
        <f>'x1'!A4</f>
        <v>Bułgaria</v>
      </c>
      <c r="B4">
        <v>18.3</v>
      </c>
      <c r="C4">
        <v>14.1</v>
      </c>
      <c r="D4">
        <v>11.9</v>
      </c>
      <c r="E4">
        <v>15.1</v>
      </c>
      <c r="F4">
        <v>21.9</v>
      </c>
      <c r="G4">
        <v>25</v>
      </c>
      <c r="H4">
        <v>28.1</v>
      </c>
      <c r="I4">
        <v>28.4</v>
      </c>
      <c r="J4">
        <v>23.8</v>
      </c>
      <c r="K4">
        <v>21.6</v>
      </c>
      <c r="L4">
        <v>17.2</v>
      </c>
      <c r="M4" s="5">
        <f t="shared" si="0"/>
        <v>21.6</v>
      </c>
      <c r="N4">
        <f t="shared" si="1"/>
        <v>20.490909090909092</v>
      </c>
    </row>
    <row r="5" spans="1:14" x14ac:dyDescent="0.2">
      <c r="A5" t="str">
        <f>'x1'!A5</f>
        <v>Chorwacja</v>
      </c>
      <c r="B5">
        <v>28.9</v>
      </c>
      <c r="C5">
        <v>25.4</v>
      </c>
      <c r="D5">
        <v>23.6</v>
      </c>
      <c r="E5">
        <v>25.4</v>
      </c>
      <c r="F5">
        <v>32.299999999999997</v>
      </c>
      <c r="G5">
        <v>36.6</v>
      </c>
      <c r="H5">
        <v>42.2</v>
      </c>
      <c r="I5">
        <v>49.9</v>
      </c>
      <c r="J5">
        <v>44.9</v>
      </c>
      <c r="K5">
        <v>42.3</v>
      </c>
      <c r="L5">
        <v>31.8</v>
      </c>
      <c r="M5" s="5">
        <f t="shared" si="0"/>
        <v>32.299999999999997</v>
      </c>
      <c r="N5">
        <f t="shared" si="1"/>
        <v>34.845454545454544</v>
      </c>
    </row>
    <row r="6" spans="1:14" x14ac:dyDescent="0.2">
      <c r="A6" t="str">
        <f>'x1'!A6</f>
        <v>Cypr</v>
      </c>
      <c r="B6">
        <v>10</v>
      </c>
      <c r="C6">
        <v>10.199999999999999</v>
      </c>
      <c r="D6">
        <v>9</v>
      </c>
      <c r="E6">
        <v>13.8</v>
      </c>
      <c r="F6">
        <v>16.600000000000001</v>
      </c>
      <c r="G6">
        <v>22.4</v>
      </c>
      <c r="H6">
        <v>27.7</v>
      </c>
      <c r="I6">
        <v>38.9</v>
      </c>
      <c r="J6">
        <v>36</v>
      </c>
      <c r="K6">
        <v>32.799999999999997</v>
      </c>
      <c r="L6">
        <v>29.1</v>
      </c>
      <c r="M6" s="5">
        <f t="shared" si="0"/>
        <v>22.4</v>
      </c>
      <c r="N6">
        <f t="shared" si="1"/>
        <v>22.409090909090907</v>
      </c>
    </row>
    <row r="7" spans="1:14" x14ac:dyDescent="0.2">
      <c r="A7" t="str">
        <f>'x1'!A7</f>
        <v>Czechy</v>
      </c>
      <c r="B7">
        <v>17.5</v>
      </c>
      <c r="C7">
        <v>10.7</v>
      </c>
      <c r="D7">
        <v>9.9</v>
      </c>
      <c r="E7">
        <v>16.600000000000001</v>
      </c>
      <c r="F7">
        <v>18.3</v>
      </c>
      <c r="G7">
        <v>18.100000000000001</v>
      </c>
      <c r="H7">
        <v>19.5</v>
      </c>
      <c r="I7">
        <v>18.899999999999999</v>
      </c>
      <c r="J7">
        <v>15.9</v>
      </c>
      <c r="K7">
        <v>12.6</v>
      </c>
      <c r="L7">
        <v>10.5</v>
      </c>
      <c r="M7" s="5">
        <f t="shared" si="0"/>
        <v>16.600000000000001</v>
      </c>
      <c r="N7">
        <f t="shared" si="1"/>
        <v>15.318181818181818</v>
      </c>
    </row>
    <row r="8" spans="1:14" x14ac:dyDescent="0.2">
      <c r="A8" t="str">
        <f>'x1'!A8</f>
        <v>Dania</v>
      </c>
      <c r="B8">
        <v>7.7</v>
      </c>
      <c r="C8">
        <v>7.5</v>
      </c>
      <c r="D8">
        <v>8</v>
      </c>
      <c r="E8">
        <v>11.8</v>
      </c>
      <c r="F8">
        <v>13.9</v>
      </c>
      <c r="G8">
        <v>14.2</v>
      </c>
      <c r="H8">
        <v>14.1</v>
      </c>
      <c r="I8">
        <v>13</v>
      </c>
      <c r="J8">
        <v>12.6</v>
      </c>
      <c r="K8">
        <v>10.8</v>
      </c>
      <c r="L8">
        <v>12</v>
      </c>
      <c r="M8" s="5">
        <f t="shared" si="0"/>
        <v>12</v>
      </c>
      <c r="N8">
        <f t="shared" si="1"/>
        <v>11.418181818181816</v>
      </c>
    </row>
    <row r="9" spans="1:14" x14ac:dyDescent="0.2">
      <c r="A9" t="str">
        <f>'x1'!A9</f>
        <v>Estonia</v>
      </c>
      <c r="B9">
        <v>12.1</v>
      </c>
      <c r="C9">
        <v>10.1</v>
      </c>
      <c r="D9">
        <v>12</v>
      </c>
      <c r="E9">
        <v>27.4</v>
      </c>
      <c r="F9">
        <v>32.9</v>
      </c>
      <c r="G9">
        <v>22.4</v>
      </c>
      <c r="H9">
        <v>20.9</v>
      </c>
      <c r="I9">
        <v>18.7</v>
      </c>
      <c r="J9">
        <v>15</v>
      </c>
      <c r="K9">
        <v>13.1</v>
      </c>
      <c r="L9">
        <v>13.4</v>
      </c>
      <c r="M9" s="5">
        <f t="shared" si="0"/>
        <v>15</v>
      </c>
      <c r="N9">
        <f t="shared" si="1"/>
        <v>18</v>
      </c>
    </row>
    <row r="10" spans="1:14" x14ac:dyDescent="0.2">
      <c r="A10" t="str">
        <f>'x1'!A10</f>
        <v>Finlandia</v>
      </c>
      <c r="B10">
        <v>18.7</v>
      </c>
      <c r="C10">
        <v>16.5</v>
      </c>
      <c r="D10">
        <v>16.5</v>
      </c>
      <c r="E10">
        <v>21.5</v>
      </c>
      <c r="F10">
        <v>21.4</v>
      </c>
      <c r="G10">
        <v>20.100000000000001</v>
      </c>
      <c r="H10">
        <v>19</v>
      </c>
      <c r="I10">
        <v>19.899999999999999</v>
      </c>
      <c r="J10">
        <v>20.5</v>
      </c>
      <c r="K10">
        <v>22.4</v>
      </c>
      <c r="L10">
        <v>20.100000000000001</v>
      </c>
      <c r="M10" s="5">
        <f t="shared" si="0"/>
        <v>20.100000000000001</v>
      </c>
      <c r="N10">
        <f t="shared" si="1"/>
        <v>19.690909090909091</v>
      </c>
    </row>
    <row r="11" spans="1:14" x14ac:dyDescent="0.2">
      <c r="A11" t="str">
        <f>'x1'!A11</f>
        <v>Francja</v>
      </c>
      <c r="B11">
        <v>22</v>
      </c>
      <c r="C11">
        <v>19.5</v>
      </c>
      <c r="D11">
        <v>19</v>
      </c>
      <c r="E11">
        <v>23.6</v>
      </c>
      <c r="F11">
        <v>23.3</v>
      </c>
      <c r="G11">
        <v>22.6</v>
      </c>
      <c r="H11">
        <v>24.4</v>
      </c>
      <c r="I11">
        <v>24.9</v>
      </c>
      <c r="J11">
        <v>24.2</v>
      </c>
      <c r="K11">
        <v>24.7</v>
      </c>
      <c r="L11">
        <v>24.6</v>
      </c>
      <c r="M11" s="5">
        <f t="shared" si="0"/>
        <v>23.6</v>
      </c>
      <c r="N11">
        <f t="shared" si="1"/>
        <v>22.981818181818181</v>
      </c>
    </row>
    <row r="12" spans="1:14" x14ac:dyDescent="0.2">
      <c r="A12" t="str">
        <f>'x1'!A12</f>
        <v>Grecja</v>
      </c>
      <c r="B12">
        <v>25</v>
      </c>
      <c r="C12">
        <v>22.7</v>
      </c>
      <c r="D12">
        <v>21.9</v>
      </c>
      <c r="E12">
        <v>25.7</v>
      </c>
      <c r="F12">
        <v>33</v>
      </c>
      <c r="G12">
        <v>44.7</v>
      </c>
      <c r="H12">
        <v>55.3</v>
      </c>
      <c r="I12">
        <v>58.3</v>
      </c>
      <c r="J12">
        <v>52.4</v>
      </c>
      <c r="K12">
        <v>49.8</v>
      </c>
      <c r="L12">
        <v>47.3</v>
      </c>
      <c r="M12" s="5">
        <f t="shared" si="0"/>
        <v>44.7</v>
      </c>
      <c r="N12">
        <f t="shared" si="1"/>
        <v>39.645454545454548</v>
      </c>
    </row>
    <row r="13" spans="1:14" x14ac:dyDescent="0.2">
      <c r="A13" t="str">
        <f>'x1'!A13</f>
        <v>Hiszpania</v>
      </c>
      <c r="B13">
        <v>17.899999999999999</v>
      </c>
      <c r="C13">
        <v>18.100000000000001</v>
      </c>
      <c r="D13">
        <v>24.5</v>
      </c>
      <c r="E13">
        <v>37.700000000000003</v>
      </c>
      <c r="F13">
        <v>41.5</v>
      </c>
      <c r="G13">
        <v>46.2</v>
      </c>
      <c r="H13">
        <v>52.9</v>
      </c>
      <c r="I13">
        <v>55.5</v>
      </c>
      <c r="J13">
        <v>53.2</v>
      </c>
      <c r="K13">
        <v>48.3</v>
      </c>
      <c r="L13">
        <v>44.4</v>
      </c>
      <c r="M13" s="5">
        <f t="shared" si="0"/>
        <v>44.4</v>
      </c>
      <c r="N13">
        <f t="shared" si="1"/>
        <v>40.018181818181809</v>
      </c>
    </row>
    <row r="14" spans="1:14" x14ac:dyDescent="0.2">
      <c r="A14" t="str">
        <f>'x1'!A14</f>
        <v>Holandia</v>
      </c>
      <c r="B14">
        <v>10</v>
      </c>
      <c r="C14">
        <v>9.4</v>
      </c>
      <c r="D14">
        <v>8.6</v>
      </c>
      <c r="E14">
        <v>10.199999999999999</v>
      </c>
      <c r="F14">
        <v>11.1</v>
      </c>
      <c r="G14">
        <v>10</v>
      </c>
      <c r="H14">
        <v>11.7</v>
      </c>
      <c r="I14">
        <v>13.2</v>
      </c>
      <c r="J14">
        <v>12.7</v>
      </c>
      <c r="K14">
        <v>11.3</v>
      </c>
      <c r="L14">
        <v>10.8</v>
      </c>
      <c r="M14" s="5">
        <f t="shared" si="0"/>
        <v>10.8</v>
      </c>
      <c r="N14">
        <f t="shared" si="1"/>
        <v>10.818181818181818</v>
      </c>
    </row>
    <row r="15" spans="1:14" x14ac:dyDescent="0.2">
      <c r="A15" t="str">
        <f>'x1'!A15</f>
        <v>Irlandia</v>
      </c>
      <c r="B15">
        <v>8.8000000000000007</v>
      </c>
      <c r="C15">
        <v>9.1999999999999993</v>
      </c>
      <c r="D15">
        <v>13.5</v>
      </c>
      <c r="E15">
        <v>24.5</v>
      </c>
      <c r="F15">
        <v>28.1</v>
      </c>
      <c r="G15">
        <v>29.6</v>
      </c>
      <c r="H15">
        <v>30.8</v>
      </c>
      <c r="I15">
        <v>26.7</v>
      </c>
      <c r="J15">
        <v>23.4</v>
      </c>
      <c r="K15">
        <v>20.2</v>
      </c>
      <c r="L15">
        <v>16.8</v>
      </c>
      <c r="M15" s="5">
        <f t="shared" si="0"/>
        <v>23.4</v>
      </c>
      <c r="N15">
        <f t="shared" si="1"/>
        <v>21.054545454545455</v>
      </c>
    </row>
    <row r="16" spans="1:14" x14ac:dyDescent="0.2">
      <c r="A16" t="str">
        <f>'x1'!A16</f>
        <v>Litwa</v>
      </c>
      <c r="B16">
        <v>10</v>
      </c>
      <c r="C16">
        <v>8.4</v>
      </c>
      <c r="D16">
        <v>13.3</v>
      </c>
      <c r="E16">
        <v>29.6</v>
      </c>
      <c r="F16">
        <v>35.700000000000003</v>
      </c>
      <c r="G16">
        <v>32.6</v>
      </c>
      <c r="H16">
        <v>26.7</v>
      </c>
      <c r="I16">
        <v>21.9</v>
      </c>
      <c r="J16">
        <v>19.3</v>
      </c>
      <c r="K16">
        <v>16.3</v>
      </c>
      <c r="L16">
        <v>14.5</v>
      </c>
      <c r="M16" s="5">
        <f t="shared" si="0"/>
        <v>19.3</v>
      </c>
      <c r="N16">
        <f t="shared" si="1"/>
        <v>20.754545454545454</v>
      </c>
    </row>
    <row r="17" spans="1:14" x14ac:dyDescent="0.2">
      <c r="A17" t="str">
        <f>'x1'!A17</f>
        <v>Luksemburg</v>
      </c>
      <c r="B17">
        <v>15.5</v>
      </c>
      <c r="C17">
        <v>15.6</v>
      </c>
      <c r="D17">
        <v>17.3</v>
      </c>
      <c r="E17">
        <v>16.5</v>
      </c>
      <c r="F17">
        <v>15.8</v>
      </c>
      <c r="G17">
        <v>16.399999999999999</v>
      </c>
      <c r="H17">
        <v>18</v>
      </c>
      <c r="I17">
        <v>16.899999999999999</v>
      </c>
      <c r="J17">
        <v>22.3</v>
      </c>
      <c r="K17">
        <v>16.600000000000001</v>
      </c>
      <c r="L17">
        <v>19.100000000000001</v>
      </c>
      <c r="M17" s="5">
        <f t="shared" si="0"/>
        <v>16.600000000000001</v>
      </c>
      <c r="N17">
        <f t="shared" si="1"/>
        <v>17.272727272727273</v>
      </c>
    </row>
    <row r="18" spans="1:14" x14ac:dyDescent="0.2">
      <c r="A18" t="str">
        <f>'x1'!A18</f>
        <v>Łotwa</v>
      </c>
      <c r="B18">
        <v>13.6</v>
      </c>
      <c r="C18">
        <v>10.6</v>
      </c>
      <c r="D18">
        <v>13.6</v>
      </c>
      <c r="E18">
        <v>33.299999999999997</v>
      </c>
      <c r="F18">
        <v>36.200000000000003</v>
      </c>
      <c r="G18">
        <v>31</v>
      </c>
      <c r="H18">
        <v>28.5</v>
      </c>
      <c r="I18">
        <v>23.2</v>
      </c>
      <c r="J18">
        <v>19.600000000000001</v>
      </c>
      <c r="K18">
        <v>16.3</v>
      </c>
      <c r="L18">
        <v>17.3</v>
      </c>
      <c r="M18" s="5">
        <f t="shared" si="0"/>
        <v>19.600000000000001</v>
      </c>
      <c r="N18">
        <f t="shared" si="1"/>
        <v>22.109090909090909</v>
      </c>
    </row>
    <row r="19" spans="1:14" x14ac:dyDescent="0.2">
      <c r="A19" t="str">
        <f>'x1'!A19</f>
        <v>Malta</v>
      </c>
      <c r="B19">
        <v>16.100000000000001</v>
      </c>
      <c r="C19">
        <v>14.2</v>
      </c>
      <c r="D19">
        <v>12.4</v>
      </c>
      <c r="E19">
        <v>15.2</v>
      </c>
      <c r="F19">
        <v>14</v>
      </c>
      <c r="G19">
        <v>14</v>
      </c>
      <c r="H19">
        <v>14.8</v>
      </c>
      <c r="I19">
        <v>13.7</v>
      </c>
      <c r="J19">
        <v>12.5</v>
      </c>
      <c r="K19">
        <v>12.6</v>
      </c>
      <c r="L19">
        <v>11.9</v>
      </c>
      <c r="M19" s="5">
        <f t="shared" si="0"/>
        <v>14</v>
      </c>
      <c r="N19">
        <f t="shared" si="1"/>
        <v>13.763636363636364</v>
      </c>
    </row>
    <row r="20" spans="1:14" x14ac:dyDescent="0.2">
      <c r="A20" t="str">
        <f>'x1'!A20</f>
        <v>Niemcy</v>
      </c>
      <c r="B20">
        <v>13.6</v>
      </c>
      <c r="C20">
        <v>11.8</v>
      </c>
      <c r="D20">
        <v>10.4</v>
      </c>
      <c r="E20">
        <v>11.1</v>
      </c>
      <c r="F20">
        <v>9.8000000000000007</v>
      </c>
      <c r="G20">
        <v>8.5</v>
      </c>
      <c r="H20">
        <v>8</v>
      </c>
      <c r="I20">
        <v>7.8</v>
      </c>
      <c r="J20">
        <v>7.7</v>
      </c>
      <c r="K20">
        <v>7.2</v>
      </c>
      <c r="L20">
        <v>7.1</v>
      </c>
      <c r="M20" s="5">
        <f t="shared" si="0"/>
        <v>8.5</v>
      </c>
      <c r="N20">
        <f t="shared" si="1"/>
        <v>9.3636363636363633</v>
      </c>
    </row>
    <row r="21" spans="1:14" x14ac:dyDescent="0.2">
      <c r="A21" t="str">
        <f>'x1'!A21</f>
        <v>Polska</v>
      </c>
      <c r="B21">
        <v>29.8</v>
      </c>
      <c r="C21">
        <v>21.6</v>
      </c>
      <c r="D21">
        <v>17.2</v>
      </c>
      <c r="E21">
        <v>20.6</v>
      </c>
      <c r="F21">
        <v>23.7</v>
      </c>
      <c r="G21">
        <v>25.8</v>
      </c>
      <c r="H21">
        <v>26.5</v>
      </c>
      <c r="I21">
        <v>27.3</v>
      </c>
      <c r="J21">
        <v>23.9</v>
      </c>
      <c r="K21">
        <v>20.8</v>
      </c>
      <c r="L21">
        <v>17.7</v>
      </c>
      <c r="M21" s="5">
        <f t="shared" si="0"/>
        <v>23.7</v>
      </c>
      <c r="N21">
        <f t="shared" si="1"/>
        <v>23.172727272727276</v>
      </c>
    </row>
    <row r="22" spans="1:14" x14ac:dyDescent="0.2">
      <c r="A22" t="str">
        <f>'x1'!A22</f>
        <v>Portugalia</v>
      </c>
      <c r="B22">
        <v>21.2</v>
      </c>
      <c r="C22">
        <v>21.4</v>
      </c>
      <c r="D22">
        <v>21.6</v>
      </c>
      <c r="E22">
        <v>25.3</v>
      </c>
      <c r="F22">
        <v>28.2</v>
      </c>
      <c r="G22">
        <v>30.2</v>
      </c>
      <c r="H22">
        <v>38</v>
      </c>
      <c r="I22">
        <v>38.1</v>
      </c>
      <c r="J22">
        <v>34.700000000000003</v>
      </c>
      <c r="K22">
        <v>32</v>
      </c>
      <c r="L22">
        <v>28.2</v>
      </c>
      <c r="M22" s="5">
        <f t="shared" si="0"/>
        <v>28.2</v>
      </c>
      <c r="N22">
        <f t="shared" si="1"/>
        <v>28.990909090909089</v>
      </c>
    </row>
    <row r="23" spans="1:14" x14ac:dyDescent="0.2">
      <c r="A23" t="str">
        <f>'x1'!A23</f>
        <v>Rumunia</v>
      </c>
      <c r="B23">
        <v>20.2</v>
      </c>
      <c r="C23">
        <v>19.3</v>
      </c>
      <c r="D23">
        <v>17.600000000000001</v>
      </c>
      <c r="E23">
        <v>20</v>
      </c>
      <c r="F23">
        <v>22.1</v>
      </c>
      <c r="G23">
        <v>23.9</v>
      </c>
      <c r="H23">
        <v>22.6</v>
      </c>
      <c r="I23">
        <v>23.7</v>
      </c>
      <c r="J23">
        <v>24</v>
      </c>
      <c r="K23">
        <v>21.7</v>
      </c>
      <c r="L23">
        <v>20.6</v>
      </c>
      <c r="M23" s="5">
        <f t="shared" si="0"/>
        <v>21.7</v>
      </c>
      <c r="N23">
        <f t="shared" si="1"/>
        <v>21.427272727272722</v>
      </c>
    </row>
    <row r="24" spans="1:14" x14ac:dyDescent="0.2">
      <c r="A24" t="str">
        <f>'x1'!A24</f>
        <v>Słowacja</v>
      </c>
      <c r="B24">
        <v>27</v>
      </c>
      <c r="C24">
        <v>20.6</v>
      </c>
      <c r="D24">
        <v>19.3</v>
      </c>
      <c r="E24">
        <v>27.6</v>
      </c>
      <c r="F24">
        <v>33.9</v>
      </c>
      <c r="G24">
        <v>33.700000000000003</v>
      </c>
      <c r="H24">
        <v>34</v>
      </c>
      <c r="I24">
        <v>33.700000000000003</v>
      </c>
      <c r="J24">
        <v>29.7</v>
      </c>
      <c r="K24">
        <v>26.5</v>
      </c>
      <c r="L24">
        <v>22.2</v>
      </c>
      <c r="M24" s="5">
        <f t="shared" si="0"/>
        <v>27.6</v>
      </c>
      <c r="N24">
        <f t="shared" si="1"/>
        <v>28.018181818181816</v>
      </c>
    </row>
    <row r="25" spans="1:14" x14ac:dyDescent="0.2">
      <c r="A25" t="str">
        <f>'x1'!A25</f>
        <v>Słowenia</v>
      </c>
      <c r="B25">
        <v>13.9</v>
      </c>
      <c r="C25">
        <v>10.1</v>
      </c>
      <c r="D25">
        <v>10.4</v>
      </c>
      <c r="E25">
        <v>13.6</v>
      </c>
      <c r="F25">
        <v>14.7</v>
      </c>
      <c r="G25">
        <v>15.7</v>
      </c>
      <c r="H25">
        <v>20.6</v>
      </c>
      <c r="I25">
        <v>21.6</v>
      </c>
      <c r="J25">
        <v>20.2</v>
      </c>
      <c r="K25">
        <v>16.3</v>
      </c>
      <c r="L25">
        <v>15.2</v>
      </c>
      <c r="M25" s="5">
        <f t="shared" si="0"/>
        <v>15.2</v>
      </c>
      <c r="N25">
        <f t="shared" si="1"/>
        <v>15.663636363636362</v>
      </c>
    </row>
    <row r="26" spans="1:14" x14ac:dyDescent="0.2">
      <c r="A26" t="str">
        <f>'x1'!A26</f>
        <v>Szwecja</v>
      </c>
      <c r="B26">
        <v>21.5</v>
      </c>
      <c r="C26">
        <v>19.2</v>
      </c>
      <c r="D26">
        <v>20.2</v>
      </c>
      <c r="E26">
        <v>25</v>
      </c>
      <c r="F26">
        <v>24.8</v>
      </c>
      <c r="G26">
        <v>22.8</v>
      </c>
      <c r="H26">
        <v>23.7</v>
      </c>
      <c r="I26">
        <v>23.6</v>
      </c>
      <c r="J26">
        <v>22.9</v>
      </c>
      <c r="K26">
        <v>20.399999999999999</v>
      </c>
      <c r="L26">
        <v>18.899999999999999</v>
      </c>
      <c r="M26" s="5">
        <f t="shared" si="0"/>
        <v>22.8</v>
      </c>
      <c r="N26">
        <f t="shared" si="1"/>
        <v>22.09090909090909</v>
      </c>
    </row>
    <row r="27" spans="1:14" x14ac:dyDescent="0.2">
      <c r="A27" t="str">
        <f>'x1'!A27</f>
        <v>Węgry</v>
      </c>
      <c r="B27">
        <v>19.100000000000001</v>
      </c>
      <c r="C27">
        <v>18.100000000000001</v>
      </c>
      <c r="D27">
        <v>19.5</v>
      </c>
      <c r="E27">
        <v>26.4</v>
      </c>
      <c r="F27">
        <v>26.4</v>
      </c>
      <c r="G27">
        <v>26</v>
      </c>
      <c r="H27">
        <v>28.2</v>
      </c>
      <c r="I27">
        <v>26.6</v>
      </c>
      <c r="J27">
        <v>20.399999999999999</v>
      </c>
      <c r="K27">
        <v>17.3</v>
      </c>
      <c r="L27">
        <v>12.9</v>
      </c>
      <c r="M27" s="5">
        <f t="shared" si="0"/>
        <v>20.399999999999999</v>
      </c>
      <c r="N27">
        <f t="shared" si="1"/>
        <v>21.900000000000002</v>
      </c>
    </row>
    <row r="28" spans="1:14" x14ac:dyDescent="0.2">
      <c r="A28" t="str">
        <f>'x1'!A28</f>
        <v>Wielka Brytania</v>
      </c>
      <c r="B28">
        <v>13.9</v>
      </c>
      <c r="C28">
        <v>14.3</v>
      </c>
      <c r="D28">
        <v>15</v>
      </c>
      <c r="E28">
        <v>19.100000000000001</v>
      </c>
      <c r="F28">
        <v>19.899999999999999</v>
      </c>
      <c r="G28">
        <v>21.3</v>
      </c>
      <c r="H28">
        <v>21.2</v>
      </c>
      <c r="I28">
        <v>20.7</v>
      </c>
      <c r="J28">
        <v>17</v>
      </c>
      <c r="K28">
        <v>14.6</v>
      </c>
      <c r="L28">
        <v>13</v>
      </c>
      <c r="M28" s="5">
        <f t="shared" si="0"/>
        <v>17</v>
      </c>
      <c r="N28">
        <f t="shared" si="1"/>
        <v>17.272727272727273</v>
      </c>
    </row>
    <row r="29" spans="1:14" x14ac:dyDescent="0.2">
      <c r="A29" t="str">
        <f>'x1'!A29</f>
        <v>Włochy</v>
      </c>
      <c r="B29">
        <v>21.8</v>
      </c>
      <c r="C29">
        <v>20.399999999999999</v>
      </c>
      <c r="D29">
        <v>21.2</v>
      </c>
      <c r="E29">
        <v>25.3</v>
      </c>
      <c r="F29">
        <v>27.9</v>
      </c>
      <c r="G29">
        <v>29.2</v>
      </c>
      <c r="H29">
        <v>35.299999999999997</v>
      </c>
      <c r="I29">
        <v>40</v>
      </c>
      <c r="J29">
        <v>42.7</v>
      </c>
      <c r="K29">
        <v>40.299999999999997</v>
      </c>
      <c r="L29">
        <v>37.799999999999997</v>
      </c>
      <c r="M29" s="5">
        <f t="shared" si="0"/>
        <v>29.2</v>
      </c>
      <c r="N29">
        <f t="shared" si="1"/>
        <v>31.081818181818178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E13D-CFD6-4569-8089-08C29DE16A40}">
  <dimension ref="A1:N29"/>
  <sheetViews>
    <sheetView topLeftCell="I1" workbookViewId="0">
      <selection activeCell="E2" sqref="E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17.8</v>
      </c>
      <c r="C2">
        <v>16.7</v>
      </c>
      <c r="D2">
        <v>20.6</v>
      </c>
      <c r="E2">
        <v>19.100000000000001</v>
      </c>
      <c r="F2">
        <v>18.899999999999999</v>
      </c>
      <c r="G2">
        <v>19.2</v>
      </c>
      <c r="H2">
        <v>18.5</v>
      </c>
      <c r="I2">
        <v>18.8</v>
      </c>
      <c r="J2">
        <v>19.2</v>
      </c>
      <c r="K2">
        <v>18.3</v>
      </c>
      <c r="L2">
        <v>18</v>
      </c>
      <c r="M2" s="5">
        <f>MEDIAN(B2:L2)</f>
        <v>18.8</v>
      </c>
      <c r="N2">
        <f>AVERAGE(B2:L2)</f>
        <v>18.645454545454548</v>
      </c>
    </row>
    <row r="3" spans="1:14" x14ac:dyDescent="0.2">
      <c r="A3" t="str">
        <f>'x1'!A3</f>
        <v>Belgia</v>
      </c>
      <c r="B3">
        <v>21.5</v>
      </c>
      <c r="C3">
        <v>21.6</v>
      </c>
      <c r="D3">
        <v>20.8</v>
      </c>
      <c r="E3">
        <v>20.2</v>
      </c>
      <c r="F3">
        <v>20.8</v>
      </c>
      <c r="G3">
        <v>21</v>
      </c>
      <c r="H3">
        <v>21.6</v>
      </c>
      <c r="I3">
        <v>20.8</v>
      </c>
      <c r="J3">
        <v>21.2</v>
      </c>
      <c r="K3">
        <v>21.1</v>
      </c>
      <c r="L3">
        <v>20.7</v>
      </c>
      <c r="M3" s="5">
        <f t="shared" ref="M3:M29" si="0">MEDIAN(B3:L3)</f>
        <v>21</v>
      </c>
      <c r="N3">
        <f t="shared" ref="N3:N29" si="1">AVERAGE(B3:L3)</f>
        <v>21.027272727272727</v>
      </c>
    </row>
    <row r="4" spans="1:14" x14ac:dyDescent="0.2">
      <c r="A4" t="str">
        <f>'x1'!A4</f>
        <v>Bułgaria</v>
      </c>
      <c r="B4">
        <v>61.3</v>
      </c>
      <c r="C4">
        <v>60.7</v>
      </c>
      <c r="D4">
        <v>44.8</v>
      </c>
      <c r="E4">
        <v>46.2</v>
      </c>
      <c r="F4">
        <v>49.2</v>
      </c>
      <c r="G4">
        <v>49.1</v>
      </c>
      <c r="H4">
        <v>49.3</v>
      </c>
      <c r="I4">
        <v>48</v>
      </c>
      <c r="J4">
        <v>40.1</v>
      </c>
      <c r="K4">
        <v>41.3</v>
      </c>
      <c r="L4">
        <v>40.4</v>
      </c>
      <c r="M4" s="5">
        <f t="shared" si="0"/>
        <v>48</v>
      </c>
      <c r="N4">
        <f t="shared" si="1"/>
        <v>48.218181818181826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31.1</v>
      </c>
      <c r="G5">
        <v>32.6</v>
      </c>
      <c r="H5">
        <v>32.6</v>
      </c>
      <c r="I5">
        <v>29.9</v>
      </c>
      <c r="J5">
        <v>29.3</v>
      </c>
      <c r="K5">
        <v>29.1</v>
      </c>
      <c r="L5">
        <v>27.9</v>
      </c>
      <c r="M5" s="5">
        <f t="shared" si="0"/>
        <v>29.9</v>
      </c>
      <c r="N5">
        <f t="shared" si="1"/>
        <v>30.357142857142861</v>
      </c>
    </row>
    <row r="6" spans="1:14" x14ac:dyDescent="0.2">
      <c r="A6" t="str">
        <f>'x1'!A6</f>
        <v>Cypr</v>
      </c>
      <c r="B6">
        <v>25.4</v>
      </c>
      <c r="C6">
        <v>25.2</v>
      </c>
      <c r="D6">
        <v>23.3</v>
      </c>
      <c r="E6">
        <v>23.5</v>
      </c>
      <c r="F6">
        <v>24.6</v>
      </c>
      <c r="G6">
        <v>24.6</v>
      </c>
      <c r="H6">
        <v>27.1</v>
      </c>
      <c r="I6">
        <v>27.8</v>
      </c>
      <c r="J6">
        <v>27.4</v>
      </c>
      <c r="K6">
        <v>28.9</v>
      </c>
      <c r="L6">
        <v>27.7</v>
      </c>
      <c r="M6" s="5">
        <f t="shared" si="0"/>
        <v>25.4</v>
      </c>
      <c r="N6">
        <f t="shared" si="1"/>
        <v>25.954545454545453</v>
      </c>
    </row>
    <row r="7" spans="1:14" x14ac:dyDescent="0.2">
      <c r="A7" t="str">
        <f>'x1'!A7</f>
        <v>Czechy</v>
      </c>
      <c r="B7">
        <v>18</v>
      </c>
      <c r="C7">
        <v>15.8</v>
      </c>
      <c r="D7">
        <v>15.3</v>
      </c>
      <c r="E7">
        <v>14</v>
      </c>
      <c r="F7">
        <v>14.4</v>
      </c>
      <c r="G7">
        <v>15.3</v>
      </c>
      <c r="H7">
        <v>15.4</v>
      </c>
      <c r="I7">
        <v>14.6</v>
      </c>
      <c r="J7">
        <v>14.8</v>
      </c>
      <c r="K7">
        <v>14</v>
      </c>
      <c r="L7">
        <v>13.3</v>
      </c>
      <c r="M7" s="5">
        <f t="shared" si="0"/>
        <v>14.8</v>
      </c>
      <c r="N7">
        <f t="shared" si="1"/>
        <v>14.990909090909092</v>
      </c>
    </row>
    <row r="8" spans="1:14" x14ac:dyDescent="0.2">
      <c r="A8" t="str">
        <f>'x1'!A8</f>
        <v>Dania</v>
      </c>
      <c r="B8">
        <v>16.7</v>
      </c>
      <c r="C8">
        <v>16.8</v>
      </c>
      <c r="D8">
        <v>16.3</v>
      </c>
      <c r="E8">
        <v>17.600000000000001</v>
      </c>
      <c r="F8">
        <v>18.3</v>
      </c>
      <c r="G8">
        <v>17.600000000000001</v>
      </c>
      <c r="H8">
        <v>17.5</v>
      </c>
      <c r="I8">
        <v>18.3</v>
      </c>
      <c r="J8">
        <v>17.899999999999999</v>
      </c>
      <c r="K8">
        <v>17.7</v>
      </c>
      <c r="L8">
        <v>16.8</v>
      </c>
      <c r="M8" s="5">
        <f t="shared" si="0"/>
        <v>17.600000000000001</v>
      </c>
      <c r="N8">
        <f t="shared" si="1"/>
        <v>17.40909090909091</v>
      </c>
    </row>
    <row r="9" spans="1:14" x14ac:dyDescent="0.2">
      <c r="A9" t="str">
        <f>'x1'!A9</f>
        <v>Estonia</v>
      </c>
      <c r="B9">
        <v>22</v>
      </c>
      <c r="C9">
        <v>22</v>
      </c>
      <c r="D9">
        <v>21.8</v>
      </c>
      <c r="E9">
        <v>23.4</v>
      </c>
      <c r="F9">
        <v>21.7</v>
      </c>
      <c r="G9">
        <v>23.1</v>
      </c>
      <c r="H9">
        <v>23.4</v>
      </c>
      <c r="I9">
        <v>23.5</v>
      </c>
      <c r="J9">
        <v>26</v>
      </c>
      <c r="K9">
        <v>24.2</v>
      </c>
      <c r="L9">
        <v>24.4</v>
      </c>
      <c r="M9" s="5">
        <f t="shared" si="0"/>
        <v>23.4</v>
      </c>
      <c r="N9">
        <f t="shared" si="1"/>
        <v>23.227272727272727</v>
      </c>
    </row>
    <row r="10" spans="1:14" x14ac:dyDescent="0.2">
      <c r="A10" t="str">
        <f>'x1'!A10</f>
        <v>Finlandia</v>
      </c>
      <c r="B10">
        <v>17.100000000000001</v>
      </c>
      <c r="C10">
        <v>17.399999999999999</v>
      </c>
      <c r="D10">
        <v>17.399999999999999</v>
      </c>
      <c r="E10">
        <v>16.899999999999999</v>
      </c>
      <c r="F10">
        <v>16.899999999999999</v>
      </c>
      <c r="G10">
        <v>17.899999999999999</v>
      </c>
      <c r="H10">
        <v>17.2</v>
      </c>
      <c r="I10">
        <v>16</v>
      </c>
      <c r="J10">
        <v>17.3</v>
      </c>
      <c r="K10">
        <v>16.8</v>
      </c>
      <c r="L10">
        <v>16.600000000000001</v>
      </c>
      <c r="M10" s="5">
        <f t="shared" si="0"/>
        <v>17.100000000000001</v>
      </c>
      <c r="N10">
        <f t="shared" si="1"/>
        <v>17.045454545454547</v>
      </c>
    </row>
    <row r="11" spans="1:14" x14ac:dyDescent="0.2">
      <c r="A11" t="str">
        <f>'x1'!A11</f>
        <v>Francja</v>
      </c>
      <c r="B11">
        <v>18.8</v>
      </c>
      <c r="C11">
        <v>19</v>
      </c>
      <c r="D11">
        <v>18.5</v>
      </c>
      <c r="E11">
        <v>18.5</v>
      </c>
      <c r="F11">
        <v>19.2</v>
      </c>
      <c r="G11">
        <v>19.3</v>
      </c>
      <c r="H11">
        <v>19.100000000000001</v>
      </c>
      <c r="I11">
        <v>18.100000000000001</v>
      </c>
      <c r="J11">
        <v>18.5</v>
      </c>
      <c r="K11">
        <v>17.7</v>
      </c>
      <c r="L11">
        <v>18.2</v>
      </c>
      <c r="M11" s="5">
        <f t="shared" si="0"/>
        <v>18.5</v>
      </c>
      <c r="N11">
        <f t="shared" si="1"/>
        <v>18.627272727272725</v>
      </c>
    </row>
    <row r="12" spans="1:14" x14ac:dyDescent="0.2">
      <c r="A12" t="str">
        <f>'x1'!A12</f>
        <v>Grecja</v>
      </c>
      <c r="B12">
        <v>29.3</v>
      </c>
      <c r="C12">
        <v>28.3</v>
      </c>
      <c r="D12">
        <v>28.1</v>
      </c>
      <c r="E12">
        <v>27.6</v>
      </c>
      <c r="F12">
        <v>27.7</v>
      </c>
      <c r="G12">
        <v>31</v>
      </c>
      <c r="H12">
        <v>34.6</v>
      </c>
      <c r="I12">
        <v>35.700000000000003</v>
      </c>
      <c r="J12">
        <v>36</v>
      </c>
      <c r="K12">
        <v>35.700000000000003</v>
      </c>
      <c r="L12">
        <v>35.6</v>
      </c>
      <c r="M12" s="5">
        <f t="shared" si="0"/>
        <v>31</v>
      </c>
      <c r="N12">
        <f t="shared" si="1"/>
        <v>31.781818181818185</v>
      </c>
    </row>
    <row r="13" spans="1:14" x14ac:dyDescent="0.2">
      <c r="A13" t="str">
        <f>'x1'!A13</f>
        <v>Hiszpania</v>
      </c>
      <c r="B13">
        <v>24</v>
      </c>
      <c r="C13">
        <v>23.3</v>
      </c>
      <c r="D13">
        <v>23.8</v>
      </c>
      <c r="E13">
        <v>24.7</v>
      </c>
      <c r="F13">
        <v>26.1</v>
      </c>
      <c r="G13">
        <v>26.7</v>
      </c>
      <c r="H13">
        <v>27.2</v>
      </c>
      <c r="I13">
        <v>27.3</v>
      </c>
      <c r="J13">
        <v>29.2</v>
      </c>
      <c r="K13">
        <v>28.6</v>
      </c>
      <c r="L13">
        <v>27.9</v>
      </c>
      <c r="M13" s="5">
        <f t="shared" si="0"/>
        <v>26.7</v>
      </c>
      <c r="N13">
        <f t="shared" si="1"/>
        <v>26.25454545454545</v>
      </c>
    </row>
    <row r="14" spans="1:14" x14ac:dyDescent="0.2">
      <c r="A14" t="str">
        <f>'x1'!A14</f>
        <v>Holandia</v>
      </c>
      <c r="B14">
        <v>16</v>
      </c>
      <c r="C14">
        <v>15.7</v>
      </c>
      <c r="D14">
        <v>14.9</v>
      </c>
      <c r="E14">
        <v>15.1</v>
      </c>
      <c r="F14">
        <v>15.1</v>
      </c>
      <c r="G14">
        <v>15.7</v>
      </c>
      <c r="H14">
        <v>15</v>
      </c>
      <c r="I14">
        <v>15.9</v>
      </c>
      <c r="J14">
        <v>16.5</v>
      </c>
      <c r="K14">
        <v>16.399999999999999</v>
      </c>
      <c r="L14">
        <v>16.7</v>
      </c>
      <c r="M14" s="5">
        <f t="shared" si="0"/>
        <v>15.7</v>
      </c>
      <c r="N14">
        <f t="shared" si="1"/>
        <v>15.727272727272727</v>
      </c>
    </row>
    <row r="15" spans="1:14" x14ac:dyDescent="0.2">
      <c r="A15" t="str">
        <f>'x1'!A15</f>
        <v>Irlandia</v>
      </c>
      <c r="B15">
        <v>23.3</v>
      </c>
      <c r="C15">
        <v>23.1</v>
      </c>
      <c r="D15">
        <v>23.7</v>
      </c>
      <c r="E15">
        <v>25.7</v>
      </c>
      <c r="F15">
        <v>27.3</v>
      </c>
      <c r="G15">
        <v>29.4</v>
      </c>
      <c r="H15">
        <v>30.3</v>
      </c>
      <c r="I15">
        <v>29.9</v>
      </c>
      <c r="J15">
        <v>27.7</v>
      </c>
      <c r="K15">
        <v>26</v>
      </c>
      <c r="L15">
        <v>24.2</v>
      </c>
      <c r="M15" s="5">
        <f t="shared" si="0"/>
        <v>26</v>
      </c>
      <c r="N15">
        <f t="shared" si="1"/>
        <v>26.418181818181814</v>
      </c>
    </row>
    <row r="16" spans="1:14" x14ac:dyDescent="0.2">
      <c r="A16" t="str">
        <f>'x1'!A16</f>
        <v>Litwa</v>
      </c>
      <c r="B16">
        <v>35.9</v>
      </c>
      <c r="C16">
        <v>28.7</v>
      </c>
      <c r="D16">
        <v>28.3</v>
      </c>
      <c r="E16">
        <v>29.6</v>
      </c>
      <c r="F16">
        <v>34</v>
      </c>
      <c r="G16">
        <v>33.1</v>
      </c>
      <c r="H16">
        <v>32.5</v>
      </c>
      <c r="I16">
        <v>30.8</v>
      </c>
      <c r="J16">
        <v>27.3</v>
      </c>
      <c r="K16">
        <v>29.3</v>
      </c>
      <c r="L16">
        <v>30.1</v>
      </c>
      <c r="M16" s="5">
        <f t="shared" si="0"/>
        <v>30.1</v>
      </c>
      <c r="N16">
        <f t="shared" si="1"/>
        <v>30.872727272727275</v>
      </c>
    </row>
    <row r="17" spans="1:14" x14ac:dyDescent="0.2">
      <c r="A17" t="str">
        <f>'x1'!A17</f>
        <v>Luksemburg</v>
      </c>
      <c r="B17">
        <v>16.5</v>
      </c>
      <c r="C17">
        <v>15.9</v>
      </c>
      <c r="D17">
        <v>15.5</v>
      </c>
      <c r="E17">
        <v>17.8</v>
      </c>
      <c r="F17">
        <v>17.100000000000001</v>
      </c>
      <c r="G17">
        <v>16.8</v>
      </c>
      <c r="H17">
        <v>18.399999999999999</v>
      </c>
      <c r="I17">
        <v>19</v>
      </c>
      <c r="J17">
        <v>19</v>
      </c>
      <c r="K17">
        <v>18.5</v>
      </c>
      <c r="L17">
        <v>19.8</v>
      </c>
      <c r="M17" s="5">
        <f t="shared" si="0"/>
        <v>17.8</v>
      </c>
      <c r="N17">
        <f t="shared" si="1"/>
        <v>17.663636363636364</v>
      </c>
    </row>
    <row r="18" spans="1:14" x14ac:dyDescent="0.2">
      <c r="A18" t="str">
        <f>'x1'!A18</f>
        <v>Łotwa</v>
      </c>
      <c r="B18">
        <v>42.2</v>
      </c>
      <c r="C18">
        <v>35.1</v>
      </c>
      <c r="D18">
        <v>34.200000000000003</v>
      </c>
      <c r="E18">
        <v>37.9</v>
      </c>
      <c r="F18">
        <v>38.200000000000003</v>
      </c>
      <c r="G18">
        <v>40.1</v>
      </c>
      <c r="H18">
        <v>36.200000000000003</v>
      </c>
      <c r="I18">
        <v>35.1</v>
      </c>
      <c r="J18">
        <v>32.700000000000003</v>
      </c>
      <c r="K18">
        <v>30.9</v>
      </c>
      <c r="L18">
        <v>28.5</v>
      </c>
      <c r="M18" s="5">
        <f t="shared" si="0"/>
        <v>35.1</v>
      </c>
      <c r="N18">
        <f t="shared" si="1"/>
        <v>35.554545454545455</v>
      </c>
    </row>
    <row r="19" spans="1:14" x14ac:dyDescent="0.2">
      <c r="A19" t="str">
        <f>'x1'!A19</f>
        <v>Malta</v>
      </c>
      <c r="B19">
        <v>19.5</v>
      </c>
      <c r="C19">
        <v>19.7</v>
      </c>
      <c r="D19">
        <v>20.100000000000001</v>
      </c>
      <c r="E19">
        <v>20.3</v>
      </c>
      <c r="F19">
        <v>21.2</v>
      </c>
      <c r="G19">
        <v>22.1</v>
      </c>
      <c r="H19">
        <v>23.1</v>
      </c>
      <c r="I19">
        <v>24</v>
      </c>
      <c r="J19">
        <v>23.8</v>
      </c>
      <c r="K19">
        <v>22.4</v>
      </c>
      <c r="L19">
        <v>20.100000000000001</v>
      </c>
      <c r="M19" s="5">
        <f t="shared" si="0"/>
        <v>21.2</v>
      </c>
      <c r="N19">
        <f t="shared" si="1"/>
        <v>21.481818181818184</v>
      </c>
    </row>
    <row r="20" spans="1:14" x14ac:dyDescent="0.2">
      <c r="A20" t="str">
        <f>'x1'!A20</f>
        <v>Niemcy</v>
      </c>
      <c r="B20">
        <v>20.2</v>
      </c>
      <c r="C20">
        <v>20.6</v>
      </c>
      <c r="D20">
        <v>20.100000000000001</v>
      </c>
      <c r="E20">
        <v>20</v>
      </c>
      <c r="F20">
        <v>19.7</v>
      </c>
      <c r="G20">
        <v>19.899999999999999</v>
      </c>
      <c r="H20">
        <v>19.600000000000001</v>
      </c>
      <c r="I20">
        <v>20.3</v>
      </c>
      <c r="J20">
        <v>20.6</v>
      </c>
      <c r="K20">
        <v>20</v>
      </c>
      <c r="L20">
        <v>19.7</v>
      </c>
      <c r="M20" s="5">
        <f t="shared" si="0"/>
        <v>20</v>
      </c>
      <c r="N20">
        <f t="shared" si="1"/>
        <v>20.063636363636363</v>
      </c>
    </row>
    <row r="21" spans="1:14" x14ac:dyDescent="0.2">
      <c r="A21" t="str">
        <f>'x1'!A21</f>
        <v>Polska</v>
      </c>
      <c r="B21">
        <v>39.5</v>
      </c>
      <c r="C21">
        <v>34.4</v>
      </c>
      <c r="D21">
        <v>30.5</v>
      </c>
      <c r="E21">
        <v>27.8</v>
      </c>
      <c r="F21">
        <v>27.8</v>
      </c>
      <c r="G21">
        <v>27.2</v>
      </c>
      <c r="H21">
        <v>26.7</v>
      </c>
      <c r="I21">
        <v>25.8</v>
      </c>
      <c r="J21">
        <v>24.7</v>
      </c>
      <c r="K21">
        <v>23.4</v>
      </c>
      <c r="L21">
        <v>21.9</v>
      </c>
      <c r="M21" s="5">
        <f t="shared" si="0"/>
        <v>27.2</v>
      </c>
      <c r="N21">
        <f t="shared" si="1"/>
        <v>28.154545454545453</v>
      </c>
    </row>
    <row r="22" spans="1:14" x14ac:dyDescent="0.2">
      <c r="A22" t="str">
        <f>'x1'!A22</f>
        <v>Portugalia</v>
      </c>
      <c r="B22">
        <v>25</v>
      </c>
      <c r="C22">
        <v>25</v>
      </c>
      <c r="D22">
        <v>26</v>
      </c>
      <c r="E22">
        <v>24.9</v>
      </c>
      <c r="F22">
        <v>25.3</v>
      </c>
      <c r="G22">
        <v>24.4</v>
      </c>
      <c r="H22">
        <v>25.3</v>
      </c>
      <c r="I22">
        <v>27.5</v>
      </c>
      <c r="J22">
        <v>27.5</v>
      </c>
      <c r="K22">
        <v>26.6</v>
      </c>
      <c r="L22">
        <v>25.1</v>
      </c>
      <c r="M22" s="5">
        <f t="shared" si="0"/>
        <v>25.3</v>
      </c>
      <c r="N22">
        <f t="shared" si="1"/>
        <v>25.690909090909091</v>
      </c>
    </row>
    <row r="23" spans="1:14" x14ac:dyDescent="0.2">
      <c r="A23" t="str">
        <f>'x1'!A23</f>
        <v>Rumunia</v>
      </c>
      <c r="B23" t="s">
        <v>120</v>
      </c>
      <c r="C23">
        <v>47</v>
      </c>
      <c r="D23">
        <v>44.2</v>
      </c>
      <c r="E23">
        <v>43</v>
      </c>
      <c r="F23">
        <v>41.5</v>
      </c>
      <c r="G23">
        <v>40.9</v>
      </c>
      <c r="H23">
        <v>43.2</v>
      </c>
      <c r="I23">
        <v>41.9</v>
      </c>
      <c r="J23">
        <v>40.299999999999997</v>
      </c>
      <c r="K23">
        <v>37.4</v>
      </c>
      <c r="L23">
        <v>38.799999999999997</v>
      </c>
      <c r="M23" s="5">
        <f t="shared" si="0"/>
        <v>41.7</v>
      </c>
      <c r="N23">
        <f t="shared" si="1"/>
        <v>41.82</v>
      </c>
    </row>
    <row r="24" spans="1:14" x14ac:dyDescent="0.2">
      <c r="A24" t="str">
        <f>'x1'!A24</f>
        <v>Słowacja</v>
      </c>
      <c r="B24">
        <v>26.7</v>
      </c>
      <c r="C24">
        <v>21.4</v>
      </c>
      <c r="D24">
        <v>20.6</v>
      </c>
      <c r="E24">
        <v>19.600000000000001</v>
      </c>
      <c r="F24">
        <v>20.6</v>
      </c>
      <c r="G24">
        <v>20.6</v>
      </c>
      <c r="H24">
        <v>20.5</v>
      </c>
      <c r="I24">
        <v>19.8</v>
      </c>
      <c r="J24">
        <v>18.399999999999999</v>
      </c>
      <c r="K24">
        <v>18.399999999999999</v>
      </c>
      <c r="L24">
        <v>18.100000000000001</v>
      </c>
      <c r="M24" s="5">
        <f t="shared" si="0"/>
        <v>20.5</v>
      </c>
      <c r="N24">
        <f t="shared" si="1"/>
        <v>20.427272727272726</v>
      </c>
    </row>
    <row r="25" spans="1:14" x14ac:dyDescent="0.2">
      <c r="A25" t="str">
        <f>'x1'!A25</f>
        <v>Słowenia</v>
      </c>
      <c r="B25">
        <v>17.100000000000001</v>
      </c>
      <c r="C25">
        <v>17.100000000000001</v>
      </c>
      <c r="D25">
        <v>18.5</v>
      </c>
      <c r="E25">
        <v>17.100000000000001</v>
      </c>
      <c r="F25">
        <v>18.3</v>
      </c>
      <c r="G25">
        <v>19.3</v>
      </c>
      <c r="H25">
        <v>19.600000000000001</v>
      </c>
      <c r="I25">
        <v>20.399999999999999</v>
      </c>
      <c r="J25">
        <v>20.399999999999999</v>
      </c>
      <c r="K25">
        <v>19.2</v>
      </c>
      <c r="L25">
        <v>18.399999999999999</v>
      </c>
      <c r="M25" s="5">
        <f t="shared" si="0"/>
        <v>18.5</v>
      </c>
      <c r="N25">
        <f t="shared" si="1"/>
        <v>18.672727272727272</v>
      </c>
    </row>
    <row r="26" spans="1:14" x14ac:dyDescent="0.2">
      <c r="A26" t="str">
        <f>'x1'!A26</f>
        <v>Szwecja</v>
      </c>
      <c r="B26">
        <v>16.3</v>
      </c>
      <c r="C26">
        <v>13.9</v>
      </c>
      <c r="D26">
        <v>16.7</v>
      </c>
      <c r="E26">
        <v>17.8</v>
      </c>
      <c r="F26">
        <v>17.7</v>
      </c>
      <c r="G26">
        <v>18.5</v>
      </c>
      <c r="H26">
        <v>17.7</v>
      </c>
      <c r="I26">
        <v>18.3</v>
      </c>
      <c r="J26">
        <v>18.2</v>
      </c>
      <c r="K26">
        <v>18.600000000000001</v>
      </c>
      <c r="L26">
        <v>18.3</v>
      </c>
      <c r="M26" s="5">
        <f t="shared" si="0"/>
        <v>17.8</v>
      </c>
      <c r="N26">
        <f t="shared" si="1"/>
        <v>17.454545454545453</v>
      </c>
    </row>
    <row r="27" spans="1:14" x14ac:dyDescent="0.2">
      <c r="A27" t="str">
        <f>'x1'!A27</f>
        <v>Węgry</v>
      </c>
      <c r="B27">
        <v>31.4</v>
      </c>
      <c r="C27">
        <v>29.4</v>
      </c>
      <c r="D27">
        <v>28.2</v>
      </c>
      <c r="E27">
        <v>29.6</v>
      </c>
      <c r="F27">
        <v>29.9</v>
      </c>
      <c r="G27">
        <v>31.5</v>
      </c>
      <c r="H27">
        <v>33.5</v>
      </c>
      <c r="I27">
        <v>34.799999999999997</v>
      </c>
      <c r="J27">
        <v>31.8</v>
      </c>
      <c r="K27">
        <v>28.2</v>
      </c>
      <c r="L27">
        <v>26.3</v>
      </c>
      <c r="M27" s="5">
        <f t="shared" si="0"/>
        <v>29.9</v>
      </c>
      <c r="N27">
        <f t="shared" si="1"/>
        <v>30.418181818181822</v>
      </c>
    </row>
    <row r="28" spans="1:14" x14ac:dyDescent="0.2">
      <c r="A28" t="str">
        <f>'x1'!A28</f>
        <v>Wielka Brytania</v>
      </c>
      <c r="B28">
        <v>23.7</v>
      </c>
      <c r="C28">
        <v>22.6</v>
      </c>
      <c r="D28">
        <v>23.2</v>
      </c>
      <c r="E28">
        <v>22</v>
      </c>
      <c r="F28">
        <v>23.2</v>
      </c>
      <c r="G28">
        <v>22.7</v>
      </c>
      <c r="H28">
        <v>24.1</v>
      </c>
      <c r="I28">
        <v>24.8</v>
      </c>
      <c r="J28">
        <v>24.1</v>
      </c>
      <c r="K28">
        <v>23.5</v>
      </c>
      <c r="L28">
        <v>22.2</v>
      </c>
      <c r="M28" s="5">
        <f t="shared" si="0"/>
        <v>23.2</v>
      </c>
      <c r="N28">
        <f t="shared" si="1"/>
        <v>23.281818181818185</v>
      </c>
    </row>
    <row r="29" spans="1:14" x14ac:dyDescent="0.2">
      <c r="A29" t="str">
        <f>'x1'!A29</f>
        <v>Włochy</v>
      </c>
      <c r="B29">
        <v>25.9</v>
      </c>
      <c r="C29">
        <v>26</v>
      </c>
      <c r="D29">
        <v>25.5</v>
      </c>
      <c r="E29">
        <v>24.9</v>
      </c>
      <c r="F29">
        <v>25</v>
      </c>
      <c r="G29">
        <v>28.1</v>
      </c>
      <c r="H29">
        <v>29.9</v>
      </c>
      <c r="I29">
        <v>28.5</v>
      </c>
      <c r="J29">
        <v>28.3</v>
      </c>
      <c r="K29">
        <v>28.7</v>
      </c>
      <c r="L29">
        <v>30</v>
      </c>
      <c r="M29" s="5">
        <f t="shared" si="0"/>
        <v>28.1</v>
      </c>
      <c r="N29">
        <f t="shared" si="1"/>
        <v>27.345454545454547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6230-A417-429B-9684-D1C8C6696140}">
  <dimension ref="A1:S30"/>
  <sheetViews>
    <sheetView topLeftCell="G1" workbookViewId="0">
      <selection activeCell="J10" sqref="J10"/>
    </sheetView>
  </sheetViews>
  <sheetFormatPr defaultRowHeight="12.75" x14ac:dyDescent="0.2"/>
  <sheetData>
    <row r="1" spans="1:19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9" x14ac:dyDescent="0.2">
      <c r="A2" t="str">
        <f>'x1'!A2</f>
        <v>Austria</v>
      </c>
      <c r="B2" t="s">
        <v>120</v>
      </c>
      <c r="C2" t="s">
        <v>120</v>
      </c>
      <c r="D2">
        <v>167.7</v>
      </c>
      <c r="E2">
        <v>169.6</v>
      </c>
      <c r="F2">
        <v>170.2</v>
      </c>
      <c r="G2">
        <v>171.2</v>
      </c>
      <c r="H2">
        <v>180.7</v>
      </c>
      <c r="I2">
        <v>182.5</v>
      </c>
      <c r="J2">
        <v>157.1</v>
      </c>
      <c r="K2">
        <v>158.4</v>
      </c>
      <c r="L2">
        <v>143.83472233911974</v>
      </c>
      <c r="M2" s="5">
        <f>MEDIAN(B2:L2)</f>
        <v>169.6</v>
      </c>
      <c r="N2" s="5">
        <f>AVERAGE(B2:L2)</f>
        <v>166.80385803767996</v>
      </c>
      <c r="S2" s="5"/>
    </row>
    <row r="3" spans="1:19" x14ac:dyDescent="0.2">
      <c r="A3" t="str">
        <f>'x1'!A3</f>
        <v>Belgia</v>
      </c>
      <c r="B3">
        <v>74.099999999999994</v>
      </c>
      <c r="C3">
        <v>76.7</v>
      </c>
      <c r="D3">
        <v>80.8</v>
      </c>
      <c r="E3">
        <v>85</v>
      </c>
      <c r="F3">
        <v>87.3</v>
      </c>
      <c r="G3">
        <v>91.5</v>
      </c>
      <c r="H3">
        <v>93.3</v>
      </c>
      <c r="I3">
        <v>96</v>
      </c>
      <c r="J3">
        <v>82.3</v>
      </c>
      <c r="K3">
        <v>81.599999999999994</v>
      </c>
      <c r="L3" t="s">
        <v>120</v>
      </c>
      <c r="M3" s="5">
        <f t="shared" ref="M3:M29" si="0">MEDIAN(B3:L3)</f>
        <v>83.65</v>
      </c>
      <c r="N3" s="5">
        <f t="shared" ref="N3:N29" si="1">AVERAGE(B3:L3)</f>
        <v>84.86</v>
      </c>
      <c r="S3" s="5"/>
    </row>
    <row r="4" spans="1:19" x14ac:dyDescent="0.2">
      <c r="A4" t="str">
        <f>'x1'!A4</f>
        <v>Bułgaria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>
        <v>26.7</v>
      </c>
      <c r="H4">
        <v>29.1</v>
      </c>
      <c r="I4">
        <v>42.2</v>
      </c>
      <c r="J4">
        <v>32</v>
      </c>
      <c r="K4">
        <v>35.9</v>
      </c>
      <c r="L4" t="s">
        <v>120</v>
      </c>
      <c r="M4" s="5">
        <f t="shared" si="0"/>
        <v>32</v>
      </c>
      <c r="N4" s="5">
        <f t="shared" si="1"/>
        <v>33.18</v>
      </c>
      <c r="S4" s="5"/>
    </row>
    <row r="5" spans="1:19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  <c r="I5" t="s">
        <v>120</v>
      </c>
      <c r="J5">
        <v>48.1</v>
      </c>
      <c r="K5">
        <v>48</v>
      </c>
      <c r="L5">
        <v>48.9</v>
      </c>
      <c r="M5" s="5">
        <f t="shared" si="0"/>
        <v>48.1</v>
      </c>
      <c r="N5" s="5">
        <f t="shared" si="1"/>
        <v>48.333333333333336</v>
      </c>
      <c r="S5" s="5"/>
    </row>
    <row r="6" spans="1:19" x14ac:dyDescent="0.2">
      <c r="A6" t="str">
        <f>'x1'!A6</f>
        <v>Cypr</v>
      </c>
      <c r="B6" t="s">
        <v>120</v>
      </c>
      <c r="C6" t="s">
        <v>120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  <c r="L6" s="6">
        <v>144.90352633826882</v>
      </c>
      <c r="M6" s="5">
        <f t="shared" si="0"/>
        <v>144.90352633826882</v>
      </c>
      <c r="N6" s="5">
        <f t="shared" si="1"/>
        <v>144.90352633826882</v>
      </c>
      <c r="S6" s="5"/>
    </row>
    <row r="7" spans="1:19" x14ac:dyDescent="0.2">
      <c r="A7" t="str">
        <f>'x1'!A7</f>
        <v>Czechy</v>
      </c>
      <c r="B7" t="s">
        <v>120</v>
      </c>
      <c r="C7" t="s">
        <v>120</v>
      </c>
      <c r="D7" t="s">
        <v>120</v>
      </c>
      <c r="E7" t="s">
        <v>120</v>
      </c>
      <c r="F7" t="s">
        <v>120</v>
      </c>
      <c r="G7" t="s">
        <v>120</v>
      </c>
      <c r="H7">
        <v>96.9</v>
      </c>
      <c r="I7">
        <v>96.4</v>
      </c>
      <c r="J7">
        <v>111.7</v>
      </c>
      <c r="K7">
        <v>120</v>
      </c>
      <c r="L7" t="s">
        <v>120</v>
      </c>
      <c r="M7" s="5">
        <f t="shared" si="0"/>
        <v>104.30000000000001</v>
      </c>
      <c r="N7" s="5">
        <f t="shared" si="1"/>
        <v>106.25</v>
      </c>
      <c r="S7" s="5"/>
    </row>
    <row r="8" spans="1:19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>
        <v>66.400000000000006</v>
      </c>
      <c r="I8">
        <v>65</v>
      </c>
      <c r="J8">
        <v>67</v>
      </c>
      <c r="K8">
        <v>75.900000000000006</v>
      </c>
      <c r="L8" t="s">
        <v>120</v>
      </c>
      <c r="M8" s="5">
        <f t="shared" si="0"/>
        <v>66.7</v>
      </c>
      <c r="N8" s="5">
        <f t="shared" si="1"/>
        <v>68.575000000000003</v>
      </c>
      <c r="S8" s="5"/>
    </row>
    <row r="9" spans="1:19" x14ac:dyDescent="0.2">
      <c r="A9" t="str">
        <f>'x1'!A9</f>
        <v>Estonia</v>
      </c>
      <c r="B9" t="s">
        <v>120</v>
      </c>
      <c r="C9" t="s">
        <v>120</v>
      </c>
      <c r="D9" t="s">
        <v>120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  <c r="J9">
        <v>25.8</v>
      </c>
      <c r="K9">
        <v>30.7</v>
      </c>
      <c r="L9" t="s">
        <v>120</v>
      </c>
      <c r="M9" s="5">
        <f t="shared" si="0"/>
        <v>28.25</v>
      </c>
      <c r="N9" s="5">
        <f t="shared" si="1"/>
        <v>28.25</v>
      </c>
      <c r="S9" s="5"/>
    </row>
    <row r="10" spans="1:19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132.69999999999999</v>
      </c>
      <c r="M10" s="5">
        <f t="shared" si="0"/>
        <v>132.69999999999999</v>
      </c>
      <c r="N10" s="5">
        <f t="shared" si="1"/>
        <v>132.69999999999999</v>
      </c>
      <c r="S10" s="5"/>
    </row>
    <row r="11" spans="1:19" x14ac:dyDescent="0.2">
      <c r="A11" t="str">
        <f>'x1'!A11</f>
        <v>Francja</v>
      </c>
      <c r="B11" t="s">
        <v>120</v>
      </c>
      <c r="C11" t="s">
        <v>120</v>
      </c>
      <c r="D11">
        <v>393.4</v>
      </c>
      <c r="E11">
        <v>418.8</v>
      </c>
      <c r="F11">
        <v>444.2</v>
      </c>
      <c r="G11">
        <v>460.3</v>
      </c>
      <c r="H11">
        <v>442.3</v>
      </c>
      <c r="I11">
        <v>444.2</v>
      </c>
      <c r="J11">
        <v>435.6</v>
      </c>
      <c r="K11">
        <v>441</v>
      </c>
      <c r="L11" t="s">
        <v>120</v>
      </c>
      <c r="M11" s="5">
        <f t="shared" si="0"/>
        <v>441.65</v>
      </c>
      <c r="N11" s="5">
        <f t="shared" si="1"/>
        <v>434.97499999999997</v>
      </c>
      <c r="S11" s="5"/>
    </row>
    <row r="12" spans="1:19" x14ac:dyDescent="0.2">
      <c r="A12" t="str">
        <f>'x1'!A12</f>
        <v>Grecja</v>
      </c>
      <c r="B12" t="s">
        <v>120</v>
      </c>
      <c r="C12" t="s">
        <v>120</v>
      </c>
      <c r="D12" t="s">
        <v>120</v>
      </c>
      <c r="E12" t="s">
        <v>120</v>
      </c>
      <c r="F12" t="s">
        <v>120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  <c r="L12" s="6">
        <v>145.53229055046864</v>
      </c>
      <c r="M12" s="5">
        <f t="shared" si="0"/>
        <v>145.53229055046864</v>
      </c>
      <c r="N12" s="5">
        <f t="shared" si="1"/>
        <v>145.53229055046864</v>
      </c>
      <c r="S12" s="5"/>
    </row>
    <row r="13" spans="1:19" x14ac:dyDescent="0.2">
      <c r="A13" t="str">
        <f>'x1'!A13</f>
        <v>Hiszpania</v>
      </c>
      <c r="B13" t="s">
        <v>120</v>
      </c>
      <c r="C13" t="s">
        <v>120</v>
      </c>
      <c r="D13" t="s">
        <v>120</v>
      </c>
      <c r="E13" t="s">
        <v>120</v>
      </c>
      <c r="F13" t="s">
        <v>120</v>
      </c>
      <c r="G13" t="s">
        <v>120</v>
      </c>
      <c r="H13" t="s">
        <v>120</v>
      </c>
      <c r="I13" t="s">
        <v>120</v>
      </c>
      <c r="J13">
        <v>252</v>
      </c>
      <c r="K13">
        <v>267.5</v>
      </c>
      <c r="L13" t="s">
        <v>120</v>
      </c>
      <c r="M13" s="5">
        <f t="shared" si="0"/>
        <v>259.75</v>
      </c>
      <c r="N13" s="5">
        <f t="shared" si="1"/>
        <v>259.75</v>
      </c>
      <c r="S13" s="5"/>
    </row>
    <row r="14" spans="1:19" x14ac:dyDescent="0.2">
      <c r="A14" t="str">
        <f>'x1'!A14</f>
        <v>Holandia</v>
      </c>
      <c r="B14" t="s">
        <v>120</v>
      </c>
      <c r="C14" t="s">
        <v>120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>
        <v>129.5</v>
      </c>
      <c r="K14">
        <v>132</v>
      </c>
      <c r="L14" t="s">
        <v>120</v>
      </c>
      <c r="M14" s="5">
        <f t="shared" si="0"/>
        <v>130.75</v>
      </c>
      <c r="N14" s="5">
        <f t="shared" si="1"/>
        <v>130.75</v>
      </c>
      <c r="S14" s="5"/>
    </row>
    <row r="15" spans="1:19" x14ac:dyDescent="0.2">
      <c r="A15" t="str">
        <f>'x1'!A15</f>
        <v>Irlandia</v>
      </c>
      <c r="B15" t="s">
        <v>120</v>
      </c>
      <c r="C15" t="s">
        <v>120</v>
      </c>
      <c r="D15" t="s">
        <v>120</v>
      </c>
      <c r="E15" t="s">
        <v>120</v>
      </c>
      <c r="F15" t="s">
        <v>120</v>
      </c>
      <c r="G15" t="s">
        <v>120</v>
      </c>
      <c r="H15" t="s">
        <v>120</v>
      </c>
      <c r="I15">
        <v>16.2</v>
      </c>
      <c r="J15">
        <v>23.3</v>
      </c>
      <c r="K15">
        <v>24.3</v>
      </c>
      <c r="L15" t="s">
        <v>120</v>
      </c>
      <c r="M15" s="5">
        <f t="shared" si="0"/>
        <v>23.3</v>
      </c>
      <c r="N15" s="5">
        <f t="shared" si="1"/>
        <v>21.266666666666666</v>
      </c>
      <c r="S15" s="5"/>
    </row>
    <row r="16" spans="1:19" x14ac:dyDescent="0.2">
      <c r="A16" t="str">
        <f>'x1'!A16</f>
        <v>Litwa</v>
      </c>
      <c r="B16" t="s">
        <v>120</v>
      </c>
      <c r="C16" t="s">
        <v>120</v>
      </c>
      <c r="D16" t="s">
        <v>120</v>
      </c>
      <c r="E16" t="s">
        <v>120</v>
      </c>
      <c r="F16">
        <v>31.6</v>
      </c>
      <c r="G16">
        <v>35.1</v>
      </c>
      <c r="H16">
        <v>36.700000000000003</v>
      </c>
      <c r="I16">
        <v>38.200000000000003</v>
      </c>
      <c r="J16">
        <v>37.6</v>
      </c>
      <c r="K16">
        <v>42.4</v>
      </c>
      <c r="L16" t="s">
        <v>120</v>
      </c>
      <c r="M16" s="5">
        <f t="shared" si="0"/>
        <v>37.150000000000006</v>
      </c>
      <c r="N16" s="5">
        <f t="shared" si="1"/>
        <v>36.933333333333337</v>
      </c>
      <c r="S16" s="5"/>
    </row>
    <row r="17" spans="1:19" x14ac:dyDescent="0.2">
      <c r="A17" t="str">
        <f>'x1'!A17</f>
        <v>Luksemburg</v>
      </c>
      <c r="B17" t="s">
        <v>120</v>
      </c>
      <c r="C17" t="s">
        <v>120</v>
      </c>
      <c r="D17">
        <v>10</v>
      </c>
      <c r="E17">
        <v>8.8000000000000007</v>
      </c>
      <c r="F17">
        <v>9.9</v>
      </c>
      <c r="G17">
        <v>9.6999999999999993</v>
      </c>
      <c r="H17">
        <v>9.8000000000000007</v>
      </c>
      <c r="I17" t="s">
        <v>120</v>
      </c>
      <c r="J17" t="s">
        <v>120</v>
      </c>
      <c r="K17" t="s">
        <v>120</v>
      </c>
      <c r="L17" t="s">
        <v>120</v>
      </c>
      <c r="M17" s="5">
        <f t="shared" si="0"/>
        <v>9.8000000000000007</v>
      </c>
      <c r="N17" s="5">
        <f t="shared" si="1"/>
        <v>9.64</v>
      </c>
      <c r="S17" s="5"/>
    </row>
    <row r="18" spans="1:19" x14ac:dyDescent="0.2">
      <c r="A18" t="str">
        <f>'x1'!A18</f>
        <v>Łotwa</v>
      </c>
      <c r="B18" t="s">
        <v>120</v>
      </c>
      <c r="C18" t="s">
        <v>120</v>
      </c>
      <c r="D18">
        <v>27.4</v>
      </c>
      <c r="E18">
        <v>29.6</v>
      </c>
      <c r="F18">
        <v>26.4</v>
      </c>
      <c r="G18">
        <v>27.4</v>
      </c>
      <c r="H18">
        <v>28.7</v>
      </c>
      <c r="I18">
        <v>25.5</v>
      </c>
      <c r="J18">
        <v>28.5</v>
      </c>
      <c r="K18">
        <v>29.7</v>
      </c>
      <c r="L18" t="s">
        <v>120</v>
      </c>
      <c r="M18" s="5">
        <f t="shared" si="0"/>
        <v>27.95</v>
      </c>
      <c r="N18" s="5">
        <f t="shared" si="1"/>
        <v>27.9</v>
      </c>
      <c r="S18" s="5"/>
    </row>
    <row r="19" spans="1:19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 s="6">
        <v>143.91419305977459</v>
      </c>
      <c r="M19" s="5">
        <f t="shared" si="0"/>
        <v>143.91419305977459</v>
      </c>
      <c r="N19" s="5">
        <f t="shared" si="1"/>
        <v>143.91419305977459</v>
      </c>
      <c r="S19" s="5"/>
    </row>
    <row r="20" spans="1:19" x14ac:dyDescent="0.2">
      <c r="A20" t="str">
        <f>'x1'!A20</f>
        <v>Niemcy</v>
      </c>
      <c r="B20" t="s">
        <v>120</v>
      </c>
      <c r="C20">
        <v>101.7</v>
      </c>
      <c r="D20" t="s">
        <v>120</v>
      </c>
      <c r="E20">
        <v>348</v>
      </c>
      <c r="F20">
        <v>442.3</v>
      </c>
      <c r="G20">
        <v>470.4</v>
      </c>
      <c r="H20">
        <v>490.6</v>
      </c>
      <c r="I20" t="s">
        <v>120</v>
      </c>
      <c r="J20">
        <v>504.7</v>
      </c>
      <c r="K20">
        <v>514</v>
      </c>
      <c r="L20" t="s">
        <v>120</v>
      </c>
      <c r="M20" s="5">
        <f t="shared" si="0"/>
        <v>470.4</v>
      </c>
      <c r="N20" s="5">
        <f t="shared" si="1"/>
        <v>410.24285714285713</v>
      </c>
      <c r="S20" s="5"/>
    </row>
    <row r="21" spans="1:19" x14ac:dyDescent="0.2">
      <c r="A21" t="str">
        <f>'x1'!A21</f>
        <v>Polska</v>
      </c>
      <c r="B21" t="s">
        <v>120</v>
      </c>
      <c r="C21">
        <v>329.4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>
        <v>507.4</v>
      </c>
      <c r="K21">
        <v>491.7</v>
      </c>
      <c r="L21" t="s">
        <v>120</v>
      </c>
      <c r="M21" s="5">
        <f t="shared" si="0"/>
        <v>491.7</v>
      </c>
      <c r="N21" s="5">
        <f t="shared" si="1"/>
        <v>442.83333333333331</v>
      </c>
      <c r="S21" s="5"/>
    </row>
    <row r="22" spans="1:19" x14ac:dyDescent="0.2">
      <c r="A22" t="str">
        <f>'x1'!A22</f>
        <v>Portugalia</v>
      </c>
      <c r="B22" t="s">
        <v>120</v>
      </c>
      <c r="C22" t="s">
        <v>120</v>
      </c>
      <c r="D22" t="s">
        <v>120</v>
      </c>
      <c r="E22" t="s">
        <v>120</v>
      </c>
      <c r="F22" t="s">
        <v>120</v>
      </c>
      <c r="G22" t="s">
        <v>120</v>
      </c>
      <c r="H22" t="s">
        <v>120</v>
      </c>
      <c r="I22" t="s">
        <v>120</v>
      </c>
      <c r="J22">
        <v>91.8</v>
      </c>
      <c r="K22">
        <v>99.6</v>
      </c>
      <c r="L22" t="s">
        <v>120</v>
      </c>
      <c r="M22" s="5">
        <f t="shared" si="0"/>
        <v>95.699999999999989</v>
      </c>
      <c r="N22" s="5">
        <f t="shared" si="1"/>
        <v>95.699999999999989</v>
      </c>
      <c r="S22" s="5"/>
    </row>
    <row r="23" spans="1:19" x14ac:dyDescent="0.2">
      <c r="A23" t="str">
        <f>'x1'!A23</f>
        <v>Rumunia</v>
      </c>
      <c r="B23">
        <v>267.7</v>
      </c>
      <c r="C23">
        <v>239.1</v>
      </c>
      <c r="D23">
        <v>228.2</v>
      </c>
      <c r="E23">
        <v>182</v>
      </c>
      <c r="F23">
        <v>172.6</v>
      </c>
      <c r="G23">
        <v>201.6</v>
      </c>
      <c r="H23">
        <v>207.1</v>
      </c>
      <c r="I23">
        <v>183.1</v>
      </c>
      <c r="J23">
        <v>146.69999999999999</v>
      </c>
      <c r="K23">
        <v>155.1</v>
      </c>
      <c r="L23" t="s">
        <v>120</v>
      </c>
      <c r="M23" s="5">
        <f t="shared" si="0"/>
        <v>192.35</v>
      </c>
      <c r="N23" s="5">
        <f t="shared" si="1"/>
        <v>198.31999999999996</v>
      </c>
      <c r="S23" s="5"/>
    </row>
    <row r="24" spans="1:19" x14ac:dyDescent="0.2">
      <c r="A24" t="str">
        <f>'x1'!A24</f>
        <v>Słowacja</v>
      </c>
      <c r="B24" t="s">
        <v>120</v>
      </c>
      <c r="C24" t="s">
        <v>120</v>
      </c>
      <c r="D24" t="s">
        <v>120</v>
      </c>
      <c r="E24" t="s">
        <v>120</v>
      </c>
      <c r="F24" t="s">
        <v>120</v>
      </c>
      <c r="G24" t="s">
        <v>120</v>
      </c>
      <c r="H24" t="s">
        <v>120</v>
      </c>
      <c r="I24" t="s">
        <v>120</v>
      </c>
      <c r="J24" t="s">
        <v>120</v>
      </c>
      <c r="K24" t="s">
        <v>120</v>
      </c>
      <c r="L24" s="6">
        <v>144.01113543840199</v>
      </c>
      <c r="M24" s="5">
        <f t="shared" si="0"/>
        <v>144.01113543840199</v>
      </c>
      <c r="N24" s="5">
        <f t="shared" si="1"/>
        <v>144.01113543840199</v>
      </c>
      <c r="S24" s="5"/>
    </row>
    <row r="25" spans="1:19" x14ac:dyDescent="0.2">
      <c r="A25" t="str">
        <f>'x1'!A25</f>
        <v>Słowenia</v>
      </c>
      <c r="B25" t="s">
        <v>120</v>
      </c>
      <c r="C25" t="s">
        <v>120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>
        <v>23.3</v>
      </c>
      <c r="J25">
        <v>23.8</v>
      </c>
      <c r="K25">
        <v>23.7</v>
      </c>
      <c r="L25" t="s">
        <v>120</v>
      </c>
      <c r="M25" s="5">
        <f t="shared" si="0"/>
        <v>23.7</v>
      </c>
      <c r="N25" s="5">
        <f t="shared" si="1"/>
        <v>23.599999999999998</v>
      </c>
      <c r="S25" s="5"/>
    </row>
    <row r="26" spans="1:19" x14ac:dyDescent="0.2">
      <c r="A26" t="str">
        <f>'x1'!A26</f>
        <v>Szwecja</v>
      </c>
      <c r="B26" t="s">
        <v>120</v>
      </c>
      <c r="C26" t="s">
        <v>120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>
        <v>72</v>
      </c>
      <c r="J26">
        <v>71.2</v>
      </c>
      <c r="K26">
        <v>71.900000000000006</v>
      </c>
      <c r="L26" t="s">
        <v>120</v>
      </c>
      <c r="M26" s="5">
        <f t="shared" si="0"/>
        <v>71.900000000000006</v>
      </c>
      <c r="N26" s="5">
        <f t="shared" si="1"/>
        <v>71.7</v>
      </c>
      <c r="S26" s="5"/>
    </row>
    <row r="27" spans="1:19" x14ac:dyDescent="0.2">
      <c r="A27" t="str">
        <f>'x1'!A27</f>
        <v>Węgry</v>
      </c>
      <c r="B27" t="s">
        <v>120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s="6">
        <v>144.12425003756678</v>
      </c>
      <c r="M27" s="5">
        <f t="shared" si="0"/>
        <v>144.12425003756678</v>
      </c>
      <c r="N27" s="5">
        <f t="shared" si="1"/>
        <v>144.12425003756678</v>
      </c>
      <c r="S27" s="5"/>
    </row>
    <row r="28" spans="1:19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>
        <v>315.3</v>
      </c>
      <c r="K28">
        <v>335.1</v>
      </c>
      <c r="L28" t="s">
        <v>120</v>
      </c>
      <c r="M28" s="5">
        <f t="shared" si="0"/>
        <v>325.20000000000005</v>
      </c>
      <c r="N28" s="5">
        <f t="shared" si="1"/>
        <v>325.20000000000005</v>
      </c>
      <c r="S28" s="5"/>
    </row>
    <row r="29" spans="1:19" x14ac:dyDescent="0.2">
      <c r="A29" t="str">
        <f>'x1'!A29</f>
        <v>Włochy</v>
      </c>
      <c r="B29" t="s">
        <v>120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s="6">
        <v>144.2523062613476</v>
      </c>
      <c r="M29" s="5">
        <f t="shared" si="0"/>
        <v>144.2523062613476</v>
      </c>
      <c r="N29" s="5">
        <f t="shared" si="1"/>
        <v>144.2523062613476</v>
      </c>
      <c r="S29" s="5"/>
    </row>
    <row r="30" spans="1:19" x14ac:dyDescent="0.2">
      <c r="M30" s="5"/>
      <c r="N30" s="23"/>
    </row>
  </sheetData>
  <sortState ref="P2:Q29">
    <sortCondition descending="1" ref="P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L236"/>
  <sheetViews>
    <sheetView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E27" sqref="AE27"/>
    </sheetView>
  </sheetViews>
  <sheetFormatPr defaultRowHeight="12.75" x14ac:dyDescent="0.2"/>
  <cols>
    <col min="1" max="1" width="4.42578125" bestFit="1" customWidth="1"/>
    <col min="2" max="2" width="14.7109375" customWidth="1"/>
    <col min="3" max="3" width="12.42578125" bestFit="1" customWidth="1"/>
    <col min="4" max="27" width="6.42578125" bestFit="1" customWidth="1"/>
    <col min="28" max="28" width="6.42578125" style="34" bestFit="1" customWidth="1"/>
    <col min="29" max="29" width="4.7109375" style="28" bestFit="1" customWidth="1"/>
    <col min="30" max="30" width="12.42578125" bestFit="1" customWidth="1"/>
    <col min="31" max="31" width="6.28515625" bestFit="1" customWidth="1"/>
    <col min="34" max="34" width="4.42578125" bestFit="1" customWidth="1"/>
    <col min="35" max="35" width="3.42578125" bestFit="1" customWidth="1"/>
    <col min="36" max="36" width="4.7109375" bestFit="1" customWidth="1"/>
    <col min="37" max="61" width="5.42578125" bestFit="1" customWidth="1"/>
  </cols>
  <sheetData>
    <row r="1" spans="1:90" x14ac:dyDescent="0.2">
      <c r="B1" t="str">
        <f>'dane po Vs'!B1</f>
        <v>X1</v>
      </c>
      <c r="C1" t="str">
        <f>'dane po Vs'!C1</f>
        <v>X2</v>
      </c>
      <c r="D1" t="str">
        <f>'dane po Vs'!D1</f>
        <v>X3</v>
      </c>
      <c r="E1" t="str">
        <f>'dane po Vs'!E1</f>
        <v>X4</v>
      </c>
      <c r="F1" t="str">
        <f>'dane po Vs'!F1</f>
        <v>X5</v>
      </c>
      <c r="G1" t="str">
        <f>'dane po Vs'!G1</f>
        <v>X6</v>
      </c>
      <c r="H1" t="str">
        <f>'dane po Vs'!H1</f>
        <v>X7</v>
      </c>
      <c r="I1" t="str">
        <f>'dane po Vs'!I1</f>
        <v>X8</v>
      </c>
      <c r="J1" t="str">
        <f>'dane po Vs'!J1</f>
        <v>X9</v>
      </c>
      <c r="K1" t="str">
        <f>'dane po Vs'!K1</f>
        <v>X10</v>
      </c>
      <c r="L1" t="str">
        <f>'dane po Vs'!L1</f>
        <v>X11</v>
      </c>
      <c r="M1" t="str">
        <f>'dane po Vs'!M1</f>
        <v>X12</v>
      </c>
      <c r="N1" t="str">
        <f>'dane po Vs'!N1</f>
        <v>X13</v>
      </c>
      <c r="O1" t="str">
        <f>'dane po Vs'!O1</f>
        <v>X14</v>
      </c>
      <c r="P1" t="str">
        <f>'dane po Vs'!P1</f>
        <v>X15</v>
      </c>
      <c r="Q1" t="str">
        <f>'dane po Vs'!Q1</f>
        <v>X16</v>
      </c>
      <c r="R1" t="str">
        <f>'dane po Vs'!R1</f>
        <v>X17</v>
      </c>
      <c r="S1" t="str">
        <f>'dane po Vs'!S1</f>
        <v>X18</v>
      </c>
      <c r="T1" t="str">
        <f>'dane po Vs'!T1</f>
        <v>X19</v>
      </c>
      <c r="U1" t="str">
        <f>'dane po Vs'!U1</f>
        <v>X20</v>
      </c>
      <c r="V1" t="str">
        <f>'dane po Vs'!V1</f>
        <v>X21</v>
      </c>
      <c r="W1" s="37" t="str">
        <f>'dane po Vs'!W1</f>
        <v>X22</v>
      </c>
      <c r="X1" t="str">
        <f>'dane po Vs'!X1</f>
        <v>X23</v>
      </c>
      <c r="Y1" t="str">
        <f>'dane po Vs'!Y1</f>
        <v>X24</v>
      </c>
      <c r="Z1" t="str">
        <f>'dane po Vs'!Z1</f>
        <v>X25</v>
      </c>
      <c r="AA1" t="str">
        <f>'dane po Vs'!AA1</f>
        <v>X26</v>
      </c>
      <c r="AB1" s="31" t="str">
        <f>'dane po Vs'!AB1</f>
        <v>X27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L1" t="str">
        <f>AI1</f>
        <v>X1</v>
      </c>
      <c r="BM1" t="str">
        <f t="shared" ref="BM1:CB1" si="0">AJ1</f>
        <v>X2</v>
      </c>
      <c r="BN1" t="str">
        <f t="shared" si="0"/>
        <v>X3</v>
      </c>
      <c r="BO1" t="str">
        <f t="shared" si="0"/>
        <v>X4</v>
      </c>
      <c r="BP1" t="str">
        <f t="shared" si="0"/>
        <v>X5</v>
      </c>
      <c r="BQ1" t="str">
        <f t="shared" si="0"/>
        <v>X6</v>
      </c>
      <c r="BR1" t="str">
        <f t="shared" si="0"/>
        <v>X7</v>
      </c>
      <c r="BS1" t="str">
        <f t="shared" si="0"/>
        <v>X8</v>
      </c>
      <c r="BT1" t="str">
        <f t="shared" si="0"/>
        <v>X9</v>
      </c>
      <c r="BU1" t="str">
        <f t="shared" si="0"/>
        <v>X10</v>
      </c>
      <c r="BV1" t="str">
        <f t="shared" si="0"/>
        <v>X11</v>
      </c>
      <c r="BW1" t="str">
        <f t="shared" si="0"/>
        <v>X12</v>
      </c>
      <c r="BX1" t="str">
        <f t="shared" si="0"/>
        <v>X13</v>
      </c>
      <c r="BY1" t="str">
        <f t="shared" si="0"/>
        <v>X14</v>
      </c>
      <c r="BZ1" t="str">
        <f t="shared" si="0"/>
        <v>X15</v>
      </c>
      <c r="CA1" t="str">
        <f t="shared" si="0"/>
        <v>X16</v>
      </c>
      <c r="CB1" t="str">
        <f t="shared" si="0"/>
        <v>X17</v>
      </c>
      <c r="CC1" t="str">
        <f t="shared" ref="CC1" si="1">AZ1</f>
        <v>X18</v>
      </c>
      <c r="CD1" t="str">
        <f t="shared" ref="CD1" si="2">BA1</f>
        <v>X19</v>
      </c>
      <c r="CE1" t="str">
        <f t="shared" ref="CE1" si="3">BB1</f>
        <v>X20</v>
      </c>
      <c r="CF1" t="str">
        <f t="shared" ref="CF1" si="4">BC1</f>
        <v>X21</v>
      </c>
      <c r="CG1" t="str">
        <f t="shared" ref="CG1" si="5">BD1</f>
        <v>X22</v>
      </c>
      <c r="CH1" t="str">
        <f t="shared" ref="CH1" si="6">BE1</f>
        <v>X23</v>
      </c>
      <c r="CI1" t="str">
        <f t="shared" ref="CI1" si="7">BF1</f>
        <v>X24</v>
      </c>
      <c r="CJ1" t="str">
        <f t="shared" ref="CJ1" si="8">BG1</f>
        <v>X25</v>
      </c>
      <c r="CK1" t="str">
        <f t="shared" ref="CK1" si="9">BH1</f>
        <v>X26</v>
      </c>
      <c r="CL1" t="str">
        <f t="shared" ref="CL1" si="10">BI1</f>
        <v>X27</v>
      </c>
    </row>
    <row r="2" spans="1:90" x14ac:dyDescent="0.2">
      <c r="A2" t="str">
        <f>B1</f>
        <v>X1</v>
      </c>
      <c r="B2" s="1">
        <f>PEARSON('dane po Vs'!B3:B30,'dane po Vs'!$B$3:$B$30)</f>
        <v>0.99999999999999978</v>
      </c>
      <c r="C2" s="1">
        <f>PEARSON('dane po Vs'!C3:C30,'dane po Vs'!$B$3:$B$30)</f>
        <v>0.28673094199687776</v>
      </c>
      <c r="D2" s="1">
        <f>PEARSON('dane po Vs'!D3:D30,'dane po Vs'!$B$3:$B$30)</f>
        <v>-0.10341229160240324</v>
      </c>
      <c r="E2" s="1">
        <f>PEARSON('dane po Vs'!E3:E30,'dane po Vs'!$B$3:$B$30)</f>
        <v>-0.34384554591149308</v>
      </c>
      <c r="F2" s="1">
        <f>PEARSON('dane po Vs'!F3:F30,'dane po Vs'!$B$3:$B$30)</f>
        <v>-0.11460270551875167</v>
      </c>
      <c r="G2" s="1">
        <f>PEARSON('dane po Vs'!G3:G30,'dane po Vs'!$B$3:$B$30)</f>
        <v>-0.13592448299732968</v>
      </c>
      <c r="H2" s="1">
        <f>PEARSON('dane po Vs'!H3:H30,'dane po Vs'!$B$3:$B$30)</f>
        <v>0.39384516178524087</v>
      </c>
      <c r="I2" s="1">
        <f>PEARSON('dane po Vs'!I3:I30,'dane po Vs'!$B$3:$B$30)</f>
        <v>9.9668898111328938E-2</v>
      </c>
      <c r="J2" s="1">
        <f>PEARSON('dane po Vs'!J3:J30,'dane po Vs'!$B$3:$B$30)</f>
        <v>0.35770840349256117</v>
      </c>
      <c r="K2" s="1">
        <f>PEARSON('dane po Vs'!K3:K30,'dane po Vs'!$B$3:$B$30)</f>
        <v>0.38861208104780048</v>
      </c>
      <c r="L2" s="1">
        <f>PEARSON('dane po Vs'!L3:L30,'dane po Vs'!$B$3:$B$30)</f>
        <v>0.19230994092423562</v>
      </c>
      <c r="M2" s="1">
        <f>PEARSON('dane po Vs'!M3:M30,'dane po Vs'!$B$3:$B$30)</f>
        <v>-0.10695277569787802</v>
      </c>
      <c r="N2" s="1">
        <f>PEARSON('dane po Vs'!N3:N30,'dane po Vs'!$B$3:$B$30)</f>
        <v>-0.16483805133703525</v>
      </c>
      <c r="O2" s="1">
        <f>PEARSON('dane po Vs'!O3:O30,'dane po Vs'!$B$3:$B$30)</f>
        <v>-4.6251556981055764E-2</v>
      </c>
      <c r="P2" s="1">
        <f>PEARSON('dane po Vs'!P3:P30,'dane po Vs'!$B$3:$B$30)</f>
        <v>-0.26532012775518871</v>
      </c>
      <c r="Q2" s="1">
        <f>PEARSON('dane po Vs'!Q3:Q30,'dane po Vs'!$B$3:$B$30)</f>
        <v>-2.1405725438127431E-2</v>
      </c>
      <c r="R2" s="1">
        <f>PEARSON('dane po Vs'!R3:R30,'dane po Vs'!$B$3:$B$30)</f>
        <v>0.15850687489841639</v>
      </c>
      <c r="S2" s="1">
        <f>PEARSON('dane po Vs'!S3:S30,'dane po Vs'!$B$3:$B$30)</f>
        <v>-0.14341715218965589</v>
      </c>
      <c r="T2" s="1">
        <f>PEARSON('dane po Vs'!T3:T30,'dane po Vs'!$B$3:$B$30)</f>
        <v>-0.32541146519597536</v>
      </c>
      <c r="U2" s="1">
        <f>PEARSON('dane po Vs'!U3:U30,'dane po Vs'!$B$3:$B$30)</f>
        <v>0.49769397958677647</v>
      </c>
      <c r="V2" s="1">
        <f>PEARSON('dane po Vs'!V3:V30,'dane po Vs'!$B$3:$B$30)</f>
        <v>8.2875281699958281E-2</v>
      </c>
      <c r="W2" s="39">
        <f>PEARSON('dane po Vs'!W3:W30,'dane po Vs'!$B$3:$B$30)</f>
        <v>-0.49483445698554002</v>
      </c>
      <c r="X2" s="1">
        <f>PEARSON('dane po Vs'!X3:X30,'dane po Vs'!$B$3:$B$30)</f>
        <v>-0.23033059296390077</v>
      </c>
      <c r="Y2" s="1">
        <f>PEARSON('dane po Vs'!Y3:Y30,'dane po Vs'!$B$3:$B$30)</f>
        <v>0.16554691575044717</v>
      </c>
      <c r="Z2" s="1">
        <f>PEARSON('dane po Vs'!Z3:Z30,'dane po Vs'!$B$3:$B$30)</f>
        <v>0.4935042428570085</v>
      </c>
      <c r="AA2" s="1">
        <f>PEARSON('dane po Vs'!AA3:AA30,'dane po Vs'!$B$3:$B$30)</f>
        <v>0.42242646851158711</v>
      </c>
      <c r="AB2" s="32">
        <f>PEARSON('dane po Vs'!AB3:AB30,'dane po Vs'!$B$3:$B$30)</f>
        <v>-0.15613078457151613</v>
      </c>
      <c r="AC2" s="29">
        <f>ABS(AB2)</f>
        <v>0.15613078457151613</v>
      </c>
      <c r="AD2" t="str">
        <f>IF(AC2&gt;0.381,AC2,"")</f>
        <v/>
      </c>
      <c r="AH2" t="s">
        <v>0</v>
      </c>
      <c r="AI2">
        <v>0.99999999999999978</v>
      </c>
      <c r="AJ2" s="5">
        <v>0.28673094199687776</v>
      </c>
      <c r="AK2" s="5">
        <v>-0.10341229160240324</v>
      </c>
      <c r="AL2" s="5">
        <v>-0.34384554591149308</v>
      </c>
      <c r="AM2" s="5">
        <v>-0.11460270551875167</v>
      </c>
      <c r="AN2" s="5">
        <v>-0.13592448299732968</v>
      </c>
      <c r="AO2" s="5">
        <v>0.39384516178524087</v>
      </c>
      <c r="AP2" s="5">
        <v>9.9668898111328938E-2</v>
      </c>
      <c r="AQ2" s="5">
        <v>0.35770840349256117</v>
      </c>
      <c r="AR2" s="5">
        <v>0.38861208104780048</v>
      </c>
      <c r="AS2" s="5">
        <v>0.19230994092423562</v>
      </c>
      <c r="AT2" s="5">
        <v>-0.10695277569787802</v>
      </c>
      <c r="AU2" s="5">
        <v>-0.16483805133703525</v>
      </c>
      <c r="AV2" s="5">
        <v>-4.6251556981055764E-2</v>
      </c>
      <c r="AW2" s="5">
        <v>-0.26532012775518871</v>
      </c>
      <c r="AX2" s="5">
        <v>-2.1405725438127431E-2</v>
      </c>
      <c r="AY2" s="5">
        <v>0.15850687489841639</v>
      </c>
      <c r="AZ2" s="5">
        <v>-0.14341715218965589</v>
      </c>
      <c r="BA2" s="5">
        <v>-0.32541146519597536</v>
      </c>
      <c r="BB2" s="5">
        <v>0.49769397958677647</v>
      </c>
      <c r="BC2" s="5">
        <v>8.2875281699958281E-2</v>
      </c>
      <c r="BD2" s="5">
        <v>-0.49483445698554002</v>
      </c>
      <c r="BE2" s="5">
        <v>-0.23033059296390077</v>
      </c>
      <c r="BF2" s="5">
        <v>0.16554691575044717</v>
      </c>
      <c r="BG2" s="5">
        <v>0.4935042428570085</v>
      </c>
      <c r="BH2" s="5">
        <v>0.42242646851158711</v>
      </c>
      <c r="BI2" s="5">
        <v>-0.15613078457151613</v>
      </c>
      <c r="BK2" t="str">
        <f>AH2</f>
        <v>X1</v>
      </c>
      <c r="BL2">
        <f>ABS(AI2)</f>
        <v>0.99999999999999978</v>
      </c>
      <c r="BM2">
        <f t="shared" ref="BM2:CB2" si="11">ABS(AJ2)</f>
        <v>0.28673094199687776</v>
      </c>
      <c r="BN2">
        <f t="shared" si="11"/>
        <v>0.10341229160240324</v>
      </c>
      <c r="BO2">
        <f t="shared" si="11"/>
        <v>0.34384554591149308</v>
      </c>
      <c r="BP2">
        <f t="shared" si="11"/>
        <v>0.11460270551875167</v>
      </c>
      <c r="BQ2">
        <f t="shared" si="11"/>
        <v>0.13592448299732968</v>
      </c>
      <c r="BR2">
        <f t="shared" si="11"/>
        <v>0.39384516178524087</v>
      </c>
      <c r="BS2">
        <f t="shared" si="11"/>
        <v>9.9668898111328938E-2</v>
      </c>
      <c r="BT2">
        <f t="shared" si="11"/>
        <v>0.35770840349256117</v>
      </c>
      <c r="BU2">
        <f t="shared" si="11"/>
        <v>0.38861208104780048</v>
      </c>
      <c r="BV2">
        <f t="shared" si="11"/>
        <v>0.19230994092423562</v>
      </c>
      <c r="BW2">
        <f t="shared" si="11"/>
        <v>0.10695277569787802</v>
      </c>
      <c r="BX2">
        <f t="shared" si="11"/>
        <v>0.16483805133703525</v>
      </c>
      <c r="BY2">
        <f t="shared" si="11"/>
        <v>4.6251556981055764E-2</v>
      </c>
      <c r="BZ2">
        <f t="shared" si="11"/>
        <v>0.26532012775518871</v>
      </c>
      <c r="CA2">
        <f t="shared" si="11"/>
        <v>2.1405725438127431E-2</v>
      </c>
      <c r="CB2">
        <f t="shared" si="11"/>
        <v>0.15850687489841639</v>
      </c>
      <c r="CC2">
        <f t="shared" ref="CC2" si="12">ABS(AZ2)</f>
        <v>0.14341715218965589</v>
      </c>
      <c r="CD2">
        <f t="shared" ref="CD2" si="13">ABS(BA2)</f>
        <v>0.32541146519597536</v>
      </c>
      <c r="CE2">
        <f t="shared" ref="CE2" si="14">ABS(BB2)</f>
        <v>0.49769397958677647</v>
      </c>
      <c r="CF2">
        <f t="shared" ref="CF2" si="15">ABS(BC2)</f>
        <v>8.2875281699958281E-2</v>
      </c>
      <c r="CG2">
        <f t="shared" ref="CG2" si="16">ABS(BD2)</f>
        <v>0.49483445698554002</v>
      </c>
      <c r="CH2">
        <f t="shared" ref="CH2" si="17">ABS(BE2)</f>
        <v>0.23033059296390077</v>
      </c>
      <c r="CI2">
        <f t="shared" ref="CI2" si="18">ABS(BF2)</f>
        <v>0.16554691575044717</v>
      </c>
      <c r="CJ2">
        <f t="shared" ref="CJ2" si="19">ABS(BG2)</f>
        <v>0.4935042428570085</v>
      </c>
      <c r="CK2">
        <f t="shared" ref="CK2" si="20">ABS(BH2)</f>
        <v>0.42242646851158711</v>
      </c>
      <c r="CL2">
        <f t="shared" ref="CL2" si="21">ABS(BI2)</f>
        <v>0.15613078457151613</v>
      </c>
    </row>
    <row r="3" spans="1:90" x14ac:dyDescent="0.2">
      <c r="A3" t="str">
        <f>C1</f>
        <v>X2</v>
      </c>
      <c r="B3" s="1"/>
      <c r="C3" s="1">
        <f>PEARSON('dane po Vs'!C3:C30,'dane po Vs'!$C$3:$C$30)</f>
        <v>1</v>
      </c>
      <c r="D3" s="1">
        <f>PEARSON('dane po Vs'!D3:D30,'dane po Vs'!$C$3:$C$30)</f>
        <v>0.15692474000788223</v>
      </c>
      <c r="E3" s="1">
        <f>PEARSON('dane po Vs'!E3:E30,'dane po Vs'!$C$3:$C$30)</f>
        <v>0.3183139856826056</v>
      </c>
      <c r="F3" s="1">
        <f>PEARSON('dane po Vs'!F3:F30,'dane po Vs'!$C$3:$C$30)</f>
        <v>-0.12840178282873357</v>
      </c>
      <c r="G3" s="1">
        <f>PEARSON('dane po Vs'!G3:G30,'dane po Vs'!$C$3:$C$30)</f>
        <v>-0.21864656433512078</v>
      </c>
      <c r="H3" s="1">
        <f>PEARSON('dane po Vs'!H3:H30,'dane po Vs'!$C$3:$C$30)</f>
        <v>1.3153723106152464E-2</v>
      </c>
      <c r="I3" s="1">
        <f>PEARSON('dane po Vs'!I3:I30,'dane po Vs'!$C$3:$C$30)</f>
        <v>-0.25982172139888804</v>
      </c>
      <c r="J3" s="1">
        <f>PEARSON('dane po Vs'!J3:J30,'dane po Vs'!$C$3:$C$30)</f>
        <v>2.7186629261895703E-2</v>
      </c>
      <c r="K3" s="1">
        <f>PEARSON('dane po Vs'!K3:K30,'dane po Vs'!$C$3:$C$30)</f>
        <v>9.0351515913910843E-2</v>
      </c>
      <c r="L3" s="1">
        <f>PEARSON('dane po Vs'!L3:L30,'dane po Vs'!$C$3:$C$30)</f>
        <v>0.57364301197432099</v>
      </c>
      <c r="M3" s="1">
        <f>PEARSON('dane po Vs'!M3:M30,'dane po Vs'!$C$3:$C$30)</f>
        <v>-0.46473066316420941</v>
      </c>
      <c r="N3" s="1">
        <f>PEARSON('dane po Vs'!N3:N30,'dane po Vs'!$C$3:$C$30)</f>
        <v>0.46674056506541578</v>
      </c>
      <c r="O3" s="1">
        <f>PEARSON('dane po Vs'!O3:O30,'dane po Vs'!$C$3:$C$30)</f>
        <v>-0.4158065907020066</v>
      </c>
      <c r="P3" s="1">
        <f>PEARSON('dane po Vs'!P3:P30,'dane po Vs'!$C$3:$C$30)</f>
        <v>-0.43948702467640144</v>
      </c>
      <c r="Q3" s="17">
        <f>PEARSON('dane po Vs'!Q3:Q30,'dane po Vs'!$C$3:$C$30)</f>
        <v>0.74962613208523321</v>
      </c>
      <c r="R3" s="1">
        <f>PEARSON('dane po Vs'!R3:R30,'dane po Vs'!$C$3:$C$30)</f>
        <v>-0.16451464009093064</v>
      </c>
      <c r="S3" s="17">
        <f>PEARSON('dane po Vs'!S3:S30,'dane po Vs'!$C$3:$C$30)</f>
        <v>0.61096594461748521</v>
      </c>
      <c r="T3" s="1">
        <f>PEARSON('dane po Vs'!T3:T30,'dane po Vs'!$C$3:$C$30)</f>
        <v>5.825136503180333E-2</v>
      </c>
      <c r="U3" s="24">
        <f>PEARSON('dane po Vs'!U3:U30,'dane po Vs'!$C$3:$C$30)</f>
        <v>0.27040154283076706</v>
      </c>
      <c r="V3" s="1">
        <f>PEARSON('dane po Vs'!V3:V30,'dane po Vs'!$C$3:$C$30)</f>
        <v>7.0672577190815039E-3</v>
      </c>
      <c r="W3" s="38">
        <f>PEARSON('dane po Vs'!W3:W30,'dane po Vs'!$C$3:$C$30)</f>
        <v>1.4279070331003034E-2</v>
      </c>
      <c r="X3" s="1">
        <f>PEARSON('dane po Vs'!X3:X30,'dane po Vs'!$C$3:$C$30)</f>
        <v>-0.11247772405258516</v>
      </c>
      <c r="Y3" s="1">
        <f>PEARSON('dane po Vs'!Y3:Y30,'dane po Vs'!$C$3:$C$30)</f>
        <v>0.39434855423151471</v>
      </c>
      <c r="Z3" s="1">
        <f>PEARSON('dane po Vs'!Z3:Z30,'dane po Vs'!$C$3:$C$30)</f>
        <v>4.4814612849840944E-2</v>
      </c>
      <c r="AA3" s="1">
        <f>PEARSON('dane po Vs'!AA3:AA30,'dane po Vs'!$C$3:$C$30)</f>
        <v>-5.9467769258559969E-3</v>
      </c>
      <c r="AB3" s="32">
        <f>PEARSON('dane po Vs'!AB3:AB30,'dane po Vs'!$C$3:$C$30)</f>
        <v>-0.23564897359676462</v>
      </c>
      <c r="AC3" s="29">
        <f t="shared" ref="AC3:AC28" si="22">ABS(AB3)</f>
        <v>0.23564897359676462</v>
      </c>
      <c r="AD3" t="str">
        <f t="shared" ref="AD3:AD28" si="23">IF(AC3&gt;0.381,AC3,"")</f>
        <v/>
      </c>
      <c r="AH3" t="s">
        <v>1</v>
      </c>
      <c r="AJ3" s="5">
        <v>1</v>
      </c>
      <c r="AK3" s="5">
        <v>0.15692474000788223</v>
      </c>
      <c r="AL3" s="5">
        <v>0.3183139856826056</v>
      </c>
      <c r="AM3" s="5">
        <v>-0.12840178282873357</v>
      </c>
      <c r="AN3" s="5">
        <v>-0.21864656433512078</v>
      </c>
      <c r="AO3" s="5">
        <v>1.3153723106152464E-2</v>
      </c>
      <c r="AP3" s="5">
        <v>-0.25982172139888804</v>
      </c>
      <c r="AQ3" s="5">
        <v>2.7186629261895703E-2</v>
      </c>
      <c r="AR3" s="5">
        <v>9.0351515913910843E-2</v>
      </c>
      <c r="AS3" s="5">
        <v>0.57364301197432099</v>
      </c>
      <c r="AT3" s="5">
        <v>-0.46473066316420941</v>
      </c>
      <c r="AU3" s="5">
        <v>0.46674056506541578</v>
      </c>
      <c r="AV3" s="5">
        <v>-0.4158065907020066</v>
      </c>
      <c r="AW3" s="5">
        <v>-0.43948702467640144</v>
      </c>
      <c r="AX3" s="40">
        <v>0.74962613208523321</v>
      </c>
      <c r="AY3" s="5">
        <v>-0.16451464009093064</v>
      </c>
      <c r="AZ3" s="40">
        <v>0.61096594461748521</v>
      </c>
      <c r="BA3" s="5">
        <v>5.825136503180333E-2</v>
      </c>
      <c r="BB3" s="5">
        <v>0.27040154283076706</v>
      </c>
      <c r="BC3" s="5">
        <v>7.0672577190815039E-3</v>
      </c>
      <c r="BD3" s="5">
        <v>1.4279070331003034E-2</v>
      </c>
      <c r="BE3" s="5">
        <v>-0.11247772405258516</v>
      </c>
      <c r="BF3" s="5">
        <v>0.39434855423151471</v>
      </c>
      <c r="BG3" s="5">
        <v>4.4814612849840944E-2</v>
      </c>
      <c r="BH3" s="5">
        <v>-5.9467769258559969E-3</v>
      </c>
      <c r="BI3" s="5">
        <v>-0.23564897359676462</v>
      </c>
      <c r="BK3" t="str">
        <f t="shared" ref="BK3:BK28" si="24">AH3</f>
        <v>X2</v>
      </c>
      <c r="BL3">
        <f t="shared" ref="BL3:BL28" si="25">ABS(AI3)</f>
        <v>0</v>
      </c>
      <c r="BM3">
        <f t="shared" ref="BM3:BM28" si="26">ABS(AJ3)</f>
        <v>1</v>
      </c>
      <c r="BN3">
        <f t="shared" ref="BN3:BN28" si="27">ABS(AK3)</f>
        <v>0.15692474000788223</v>
      </c>
      <c r="BO3">
        <f t="shared" ref="BO3:BO28" si="28">ABS(AL3)</f>
        <v>0.3183139856826056</v>
      </c>
      <c r="BP3">
        <f t="shared" ref="BP3:BP28" si="29">ABS(AM3)</f>
        <v>0.12840178282873357</v>
      </c>
      <c r="BQ3">
        <f t="shared" ref="BQ3:BQ28" si="30">ABS(AN3)</f>
        <v>0.21864656433512078</v>
      </c>
      <c r="BR3">
        <f t="shared" ref="BR3:BR28" si="31">ABS(AO3)</f>
        <v>1.3153723106152464E-2</v>
      </c>
      <c r="BS3">
        <f t="shared" ref="BS3:BS28" si="32">ABS(AP3)</f>
        <v>0.25982172139888804</v>
      </c>
      <c r="BT3">
        <f t="shared" ref="BT3:BT28" si="33">ABS(AQ3)</f>
        <v>2.7186629261895703E-2</v>
      </c>
      <c r="BU3">
        <f t="shared" ref="BU3:BU28" si="34">ABS(AR3)</f>
        <v>9.0351515913910843E-2</v>
      </c>
      <c r="BV3">
        <f t="shared" ref="BV3:BV28" si="35">ABS(AS3)</f>
        <v>0.57364301197432099</v>
      </c>
      <c r="BW3">
        <f t="shared" ref="BW3:BW28" si="36">ABS(AT3)</f>
        <v>0.46473066316420941</v>
      </c>
      <c r="BX3">
        <f t="shared" ref="BX3:BX28" si="37">ABS(AU3)</f>
        <v>0.46674056506541578</v>
      </c>
      <c r="BY3">
        <f t="shared" ref="BY3:BY28" si="38">ABS(AV3)</f>
        <v>0.4158065907020066</v>
      </c>
      <c r="BZ3">
        <f t="shared" ref="BZ3:BZ28" si="39">ABS(AW3)</f>
        <v>0.43948702467640144</v>
      </c>
      <c r="CA3">
        <f t="shared" ref="CA3:CA28" si="40">ABS(AX3)</f>
        <v>0.74962613208523321</v>
      </c>
      <c r="CB3">
        <f t="shared" ref="CB3:CB28" si="41">ABS(AY3)</f>
        <v>0.16451464009093064</v>
      </c>
      <c r="CC3">
        <f t="shared" ref="CC3:CC28" si="42">ABS(AZ3)</f>
        <v>0.61096594461748521</v>
      </c>
      <c r="CD3">
        <f t="shared" ref="CD3:CD28" si="43">ABS(BA3)</f>
        <v>5.825136503180333E-2</v>
      </c>
      <c r="CE3">
        <f t="shared" ref="CE3:CE28" si="44">ABS(BB3)</f>
        <v>0.27040154283076706</v>
      </c>
      <c r="CF3">
        <f t="shared" ref="CF3:CF28" si="45">ABS(BC3)</f>
        <v>7.0672577190815039E-3</v>
      </c>
      <c r="CG3">
        <f t="shared" ref="CG3:CG28" si="46">ABS(BD3)</f>
        <v>1.4279070331003034E-2</v>
      </c>
      <c r="CH3">
        <f t="shared" ref="CH3:CH28" si="47">ABS(BE3)</f>
        <v>0.11247772405258516</v>
      </c>
      <c r="CI3">
        <f t="shared" ref="CI3:CI28" si="48">ABS(BF3)</f>
        <v>0.39434855423151471</v>
      </c>
      <c r="CJ3">
        <f t="shared" ref="CJ3:CJ28" si="49">ABS(BG3)</f>
        <v>4.4814612849840944E-2</v>
      </c>
      <c r="CK3">
        <f t="shared" ref="CK3:CK28" si="50">ABS(BH3)</f>
        <v>5.9467769258559969E-3</v>
      </c>
      <c r="CL3">
        <f t="shared" ref="CL3:CL28" si="51">ABS(BI3)</f>
        <v>0.23564897359676462</v>
      </c>
    </row>
    <row r="4" spans="1:90" x14ac:dyDescent="0.2">
      <c r="A4" s="27" t="str">
        <f>D1</f>
        <v>X3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0.1050732093681454</v>
      </c>
      <c r="F4" s="1">
        <f>PEARSON('dane po Vs'!F3:F30,'dane po Vs'!$D$3:$D$30)</f>
        <v>0.52368922785247729</v>
      </c>
      <c r="G4" s="1">
        <f>PEARSON('dane po Vs'!G3:G30,'dane po Vs'!$D$3:$D$30)</f>
        <v>0.15333430980421414</v>
      </c>
      <c r="H4" s="1">
        <f>PEARSON('dane po Vs'!H3:H30,'dane po Vs'!$D$3:$D$30)</f>
        <v>7.4085903499214567E-2</v>
      </c>
      <c r="I4" s="1">
        <f>PEARSON('dane po Vs'!I3:I30,'dane po Vs'!$D$3:$D$30)</f>
        <v>3.5123569390775884E-2</v>
      </c>
      <c r="J4" s="1">
        <f>PEARSON('dane po Vs'!J3:J30,'dane po Vs'!$D$3:$D$30)</f>
        <v>-0.19385868385318045</v>
      </c>
      <c r="K4" s="1">
        <f>PEARSON('dane po Vs'!K3:K30,'dane po Vs'!$D$3:$D$30)</f>
        <v>-0.17726486948748288</v>
      </c>
      <c r="L4" s="1">
        <f>PEARSON('dane po Vs'!L3:L30,'dane po Vs'!$D$3:$D$30)</f>
        <v>-0.22889144098302311</v>
      </c>
      <c r="M4" s="1">
        <f>PEARSON('dane po Vs'!M3:M30,'dane po Vs'!$D$3:$D$30)</f>
        <v>0.10695460133380272</v>
      </c>
      <c r="N4" s="1">
        <f>PEARSON('dane po Vs'!N3:N30,'dane po Vs'!$D$3:$D$30)</f>
        <v>-4.69270510153902E-2</v>
      </c>
      <c r="O4" s="1">
        <f>PEARSON('dane po Vs'!O3:O30,'dane po Vs'!$D$3:$D$30)</f>
        <v>-0.24376269596549036</v>
      </c>
      <c r="P4" s="1">
        <f>PEARSON('dane po Vs'!P3:P30,'dane po Vs'!$D$3:$D$30)</f>
        <v>0.10360409892733645</v>
      </c>
      <c r="Q4" s="1">
        <f>PEARSON('dane po Vs'!Q3:Q30,'dane po Vs'!$D$3:$D$30)</f>
        <v>6.9512810856244445E-2</v>
      </c>
      <c r="R4" s="1">
        <f>PEARSON('dane po Vs'!R3:R30,'dane po Vs'!$D$3:$D$30)</f>
        <v>0.29649345057472448</v>
      </c>
      <c r="S4" s="1">
        <f>PEARSON('dane po Vs'!S3:S30,'dane po Vs'!$D$3:$D$30)</f>
        <v>0.10735600756844701</v>
      </c>
      <c r="T4" s="1">
        <f>PEARSON('dane po Vs'!T3:T30,'dane po Vs'!$D$3:$D$30)</f>
        <v>-0.22172245275865377</v>
      </c>
      <c r="U4" s="1">
        <f>PEARSON('dane po Vs'!U3:U30,'dane po Vs'!$D$3:$D$30)</f>
        <v>-9.5644413209764065E-2</v>
      </c>
      <c r="V4" s="1">
        <f>PEARSON('dane po Vs'!V3:V30,'dane po Vs'!$D$3:$D$30)</f>
        <v>-0.3055469449494343</v>
      </c>
      <c r="W4" s="39">
        <f>PEARSON('dane po Vs'!W3:W30,'dane po Vs'!$D$3:$D$30)</f>
        <v>0.46369964590945262</v>
      </c>
      <c r="X4" s="17">
        <f>PEARSON('dane po Vs'!X3:X30,'dane po Vs'!$D$3:$D$30)</f>
        <v>0.84827682259571247</v>
      </c>
      <c r="Y4" s="1">
        <f>PEARSON('dane po Vs'!Y3:Y30,'dane po Vs'!$D$3:$D$30)</f>
        <v>0.53517532965841141</v>
      </c>
      <c r="Z4" s="1">
        <f>PEARSON('dane po Vs'!Z3:Z30,'dane po Vs'!$D$3:$D$30)</f>
        <v>8.8950177644864264E-2</v>
      </c>
      <c r="AA4" s="24">
        <f>PEARSON('dane po Vs'!AA3:AA30,'dane po Vs'!$D$3:$D$30)</f>
        <v>-0.16173585166453824</v>
      </c>
      <c r="AB4" s="33">
        <f>PEARSON('dane po Vs'!AB3:AB30,'dane po Vs'!$D$3:$D$30)</f>
        <v>0.64284979985884927</v>
      </c>
      <c r="AC4" s="29">
        <f t="shared" si="22"/>
        <v>0.64284979985884927</v>
      </c>
      <c r="AD4" s="36">
        <f t="shared" si="23"/>
        <v>0.64284979985884927</v>
      </c>
      <c r="AE4">
        <v>0.38100000000000001</v>
      </c>
      <c r="AH4" t="s">
        <v>2</v>
      </c>
      <c r="AJ4" s="5"/>
      <c r="AK4" s="5">
        <v>1</v>
      </c>
      <c r="AL4" s="5">
        <v>0.1050732093681454</v>
      </c>
      <c r="AM4" s="5">
        <v>0.52368922785247729</v>
      </c>
      <c r="AN4" s="5">
        <v>0.15333430980421414</v>
      </c>
      <c r="AO4" s="5">
        <v>7.4085903499214567E-2</v>
      </c>
      <c r="AP4" s="5">
        <v>3.5123569390775884E-2</v>
      </c>
      <c r="AQ4" s="5">
        <v>-0.19385868385318045</v>
      </c>
      <c r="AR4" s="5">
        <v>-0.17726486948748288</v>
      </c>
      <c r="AS4" s="5">
        <v>-0.22889144098302311</v>
      </c>
      <c r="AT4" s="5">
        <v>0.10695460133380272</v>
      </c>
      <c r="AU4" s="5">
        <v>-4.69270510153902E-2</v>
      </c>
      <c r="AV4" s="5">
        <v>-0.24376269596549036</v>
      </c>
      <c r="AW4" s="5">
        <v>0.10360409892733645</v>
      </c>
      <c r="AX4" s="5">
        <v>6.9512810856244445E-2</v>
      </c>
      <c r="AY4" s="5">
        <v>0.29649345057472448</v>
      </c>
      <c r="AZ4" s="5">
        <v>0.10735600756844701</v>
      </c>
      <c r="BA4" s="5">
        <v>-0.22172245275865377</v>
      </c>
      <c r="BB4" s="5">
        <v>-9.5644413209764065E-2</v>
      </c>
      <c r="BC4" s="5">
        <v>-0.3055469449494343</v>
      </c>
      <c r="BD4" s="5">
        <v>0.46369964590945262</v>
      </c>
      <c r="BE4" s="5">
        <v>0.84827682259571247</v>
      </c>
      <c r="BF4" s="5">
        <v>0.53517532965841141</v>
      </c>
      <c r="BG4" s="5">
        <v>8.8950177644864264E-2</v>
      </c>
      <c r="BH4" s="5">
        <v>-0.16173585166453824</v>
      </c>
      <c r="BI4" s="40">
        <v>0.64284979985884927</v>
      </c>
      <c r="BK4" t="str">
        <f t="shared" si="24"/>
        <v>X3</v>
      </c>
      <c r="BL4">
        <f t="shared" si="25"/>
        <v>0</v>
      </c>
      <c r="BM4">
        <f t="shared" si="26"/>
        <v>0</v>
      </c>
      <c r="BN4">
        <f t="shared" si="27"/>
        <v>1</v>
      </c>
      <c r="BO4">
        <f t="shared" si="28"/>
        <v>0.1050732093681454</v>
      </c>
      <c r="BP4">
        <f t="shared" si="29"/>
        <v>0.52368922785247729</v>
      </c>
      <c r="BQ4">
        <f t="shared" si="30"/>
        <v>0.15333430980421414</v>
      </c>
      <c r="BR4">
        <f t="shared" si="31"/>
        <v>7.4085903499214567E-2</v>
      </c>
      <c r="BS4">
        <f t="shared" si="32"/>
        <v>3.5123569390775884E-2</v>
      </c>
      <c r="BT4">
        <f t="shared" si="33"/>
        <v>0.19385868385318045</v>
      </c>
      <c r="BU4">
        <f t="shared" si="34"/>
        <v>0.17726486948748288</v>
      </c>
      <c r="BV4">
        <f t="shared" si="35"/>
        <v>0.22889144098302311</v>
      </c>
      <c r="BW4">
        <f t="shared" si="36"/>
        <v>0.10695460133380272</v>
      </c>
      <c r="BX4">
        <f t="shared" si="37"/>
        <v>4.69270510153902E-2</v>
      </c>
      <c r="BY4">
        <f t="shared" si="38"/>
        <v>0.24376269596549036</v>
      </c>
      <c r="BZ4">
        <f t="shared" si="39"/>
        <v>0.10360409892733645</v>
      </c>
      <c r="CA4">
        <f t="shared" si="40"/>
        <v>6.9512810856244445E-2</v>
      </c>
      <c r="CB4">
        <f t="shared" si="41"/>
        <v>0.29649345057472448</v>
      </c>
      <c r="CC4">
        <f t="shared" si="42"/>
        <v>0.10735600756844701</v>
      </c>
      <c r="CD4">
        <f t="shared" si="43"/>
        <v>0.22172245275865377</v>
      </c>
      <c r="CE4">
        <f t="shared" si="44"/>
        <v>9.5644413209764065E-2</v>
      </c>
      <c r="CF4">
        <f t="shared" si="45"/>
        <v>0.3055469449494343</v>
      </c>
      <c r="CG4">
        <f t="shared" si="46"/>
        <v>0.46369964590945262</v>
      </c>
      <c r="CH4">
        <f t="shared" si="47"/>
        <v>0.84827682259571247</v>
      </c>
      <c r="CI4">
        <f t="shared" si="48"/>
        <v>0.53517532965841141</v>
      </c>
      <c r="CJ4">
        <f t="shared" si="49"/>
        <v>8.8950177644864264E-2</v>
      </c>
      <c r="CK4">
        <f t="shared" si="50"/>
        <v>0.16173585166453824</v>
      </c>
      <c r="CL4">
        <f t="shared" si="51"/>
        <v>0.64284979985884927</v>
      </c>
    </row>
    <row r="5" spans="1:90" x14ac:dyDescent="0.2">
      <c r="A5" t="str">
        <f>E1</f>
        <v>X4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-0.14394969845247521</v>
      </c>
      <c r="G5" s="1">
        <f>PEARSON('dane po Vs'!G3:G30,'dane po Vs'!$E$3:$E$30)</f>
        <v>-0.16031454794543465</v>
      </c>
      <c r="H5" s="1">
        <f>PEARSON('dane po Vs'!H3:H30,'dane po Vs'!$E$3:$E$30)</f>
        <v>-0.33956262977400781</v>
      </c>
      <c r="I5" s="1">
        <f>PEARSON('dane po Vs'!I3:I30,'dane po Vs'!$E$3:$E$30)</f>
        <v>-0.30542880716915261</v>
      </c>
      <c r="J5" s="1">
        <f>PEARSON('dane po Vs'!J3:J30,'dane po Vs'!$E$3:$E$30)</f>
        <v>-0.16657368111312756</v>
      </c>
      <c r="K5" s="1">
        <f>PEARSON('dane po Vs'!K3:K30,'dane po Vs'!$E$3:$E$30)</f>
        <v>-0.11088344714856833</v>
      </c>
      <c r="L5" s="1">
        <f>PEARSON('dane po Vs'!L3:L30,'dane po Vs'!$E$3:$E$30)</f>
        <v>6.2259826985627008E-2</v>
      </c>
      <c r="M5" s="1">
        <f>PEARSON('dane po Vs'!M3:M30,'dane po Vs'!$E$3:$E$30)</f>
        <v>-0.13859520681077284</v>
      </c>
      <c r="N5" s="1">
        <f>PEARSON('dane po Vs'!N3:N30,'dane po Vs'!$E$3:$E$30)</f>
        <v>0.37446871920949448</v>
      </c>
      <c r="O5" s="1">
        <f>PEARSON('dane po Vs'!O3:O30,'dane po Vs'!$E$3:$E$30)</f>
        <v>-9.9637232156948724E-2</v>
      </c>
      <c r="P5" s="1">
        <f>PEARSON('dane po Vs'!P3:P30,'dane po Vs'!$E$3:$E$30)</f>
        <v>-3.3055245067324893E-2</v>
      </c>
      <c r="Q5" s="1">
        <f>PEARSON('dane po Vs'!Q3:Q30,'dane po Vs'!$E$3:$E$30)</f>
        <v>0.41884809326136785</v>
      </c>
      <c r="R5" s="1">
        <f>PEARSON('dane po Vs'!R3:R30,'dane po Vs'!$E$3:$E$30)</f>
        <v>-0.18385398941735739</v>
      </c>
      <c r="S5" s="1">
        <f>PEARSON('dane po Vs'!S3:S30,'dane po Vs'!$E$3:$E$30)</f>
        <v>0.26635785669261719</v>
      </c>
      <c r="T5" s="1">
        <f>PEARSON('dane po Vs'!T3:T30,'dane po Vs'!$E$3:$E$30)</f>
        <v>-9.0836669352698657E-3</v>
      </c>
      <c r="U5" s="1">
        <f>PEARSON('dane po Vs'!U3:U30,'dane po Vs'!$E$3:$E$30)</f>
        <v>-0.20722295082132269</v>
      </c>
      <c r="V5" s="1">
        <f>PEARSON('dane po Vs'!V3:V30,'dane po Vs'!$E$3:$E$30)</f>
        <v>0.19356037473160048</v>
      </c>
      <c r="W5" s="38">
        <f>PEARSON('dane po Vs'!W3:W30,'dane po Vs'!$E$3:$E$30)</f>
        <v>0.32616519470392391</v>
      </c>
      <c r="X5" s="1">
        <f>PEARSON('dane po Vs'!X3:X30,'dane po Vs'!$E$3:$E$30)</f>
        <v>-1.9951119638260701E-2</v>
      </c>
      <c r="Y5" s="1">
        <f>PEARSON('dane po Vs'!Y3:Y30,'dane po Vs'!$E$3:$E$30)</f>
        <v>4.682042583990912E-2</v>
      </c>
      <c r="Z5" s="1">
        <f>PEARSON('dane po Vs'!Z3:Z30,'dane po Vs'!$E$3:$E$30)</f>
        <v>-0.21788974630946484</v>
      </c>
      <c r="AA5" s="1">
        <f>PEARSON('dane po Vs'!AA3:AA30,'dane po Vs'!$E$3:$E$30)</f>
        <v>-0.30821284373553681</v>
      </c>
      <c r="AB5" s="32">
        <f>PEARSON('dane po Vs'!AB3:AB30,'dane po Vs'!$E$3:$E$30)</f>
        <v>-0.10567748453062777</v>
      </c>
      <c r="AC5" s="29">
        <f t="shared" si="22"/>
        <v>0.10567748453062777</v>
      </c>
      <c r="AD5" s="27" t="str">
        <f t="shared" si="23"/>
        <v/>
      </c>
      <c r="AH5" t="s">
        <v>3</v>
      </c>
      <c r="AJ5" s="5"/>
      <c r="AK5" s="5"/>
      <c r="AL5" s="5">
        <v>1</v>
      </c>
      <c r="AM5" s="5">
        <v>-0.14394969845247521</v>
      </c>
      <c r="AN5" s="5">
        <v>-0.16031454794543465</v>
      </c>
      <c r="AO5" s="5">
        <v>-0.33956262977400781</v>
      </c>
      <c r="AP5" s="5">
        <v>-0.30542880716915261</v>
      </c>
      <c r="AQ5" s="5">
        <v>-0.16657368111312756</v>
      </c>
      <c r="AR5" s="5">
        <v>-0.11088344714856833</v>
      </c>
      <c r="AS5" s="5">
        <v>6.2259826985627008E-2</v>
      </c>
      <c r="AT5" s="5">
        <v>-0.13859520681077284</v>
      </c>
      <c r="AU5" s="5">
        <v>0.37446871920949448</v>
      </c>
      <c r="AV5" s="5">
        <v>-9.9637232156948724E-2</v>
      </c>
      <c r="AW5" s="5">
        <v>-3.3055245067324893E-2</v>
      </c>
      <c r="AX5" s="5">
        <v>0.41884809326136785</v>
      </c>
      <c r="AY5" s="5">
        <v>-0.18385398941735739</v>
      </c>
      <c r="AZ5" s="5">
        <v>0.26635785669261719</v>
      </c>
      <c r="BA5" s="5">
        <v>-9.0836669352698657E-3</v>
      </c>
      <c r="BB5" s="5">
        <v>-0.20722295082132269</v>
      </c>
      <c r="BC5" s="5">
        <v>0.19356037473160048</v>
      </c>
      <c r="BD5" s="5">
        <v>0.32616519470392391</v>
      </c>
      <c r="BE5" s="5">
        <v>-1.9951119638260701E-2</v>
      </c>
      <c r="BF5" s="5">
        <v>4.682042583990912E-2</v>
      </c>
      <c r="BG5" s="5">
        <v>-0.21788974630946484</v>
      </c>
      <c r="BH5" s="5">
        <v>-0.30821284373553681</v>
      </c>
      <c r="BI5" s="5">
        <v>-0.10567748453062777</v>
      </c>
      <c r="BK5" t="str">
        <f t="shared" si="24"/>
        <v>X4</v>
      </c>
      <c r="BL5">
        <f t="shared" si="25"/>
        <v>0</v>
      </c>
      <c r="BM5">
        <f t="shared" si="26"/>
        <v>0</v>
      </c>
      <c r="BN5">
        <f t="shared" si="27"/>
        <v>0</v>
      </c>
      <c r="BO5">
        <f t="shared" si="28"/>
        <v>1</v>
      </c>
      <c r="BP5">
        <f t="shared" si="29"/>
        <v>0.14394969845247521</v>
      </c>
      <c r="BQ5">
        <f t="shared" si="30"/>
        <v>0.16031454794543465</v>
      </c>
      <c r="BR5">
        <f t="shared" si="31"/>
        <v>0.33956262977400781</v>
      </c>
      <c r="BS5">
        <f t="shared" si="32"/>
        <v>0.30542880716915261</v>
      </c>
      <c r="BT5">
        <f t="shared" si="33"/>
        <v>0.16657368111312756</v>
      </c>
      <c r="BU5">
        <f t="shared" si="34"/>
        <v>0.11088344714856833</v>
      </c>
      <c r="BV5">
        <f t="shared" si="35"/>
        <v>6.2259826985627008E-2</v>
      </c>
      <c r="BW5">
        <f t="shared" si="36"/>
        <v>0.13859520681077284</v>
      </c>
      <c r="BX5">
        <f t="shared" si="37"/>
        <v>0.37446871920949448</v>
      </c>
      <c r="BY5">
        <f t="shared" si="38"/>
        <v>9.9637232156948724E-2</v>
      </c>
      <c r="BZ5">
        <f t="shared" si="39"/>
        <v>3.3055245067324893E-2</v>
      </c>
      <c r="CA5">
        <f t="shared" si="40"/>
        <v>0.41884809326136785</v>
      </c>
      <c r="CB5">
        <f t="shared" si="41"/>
        <v>0.18385398941735739</v>
      </c>
      <c r="CC5">
        <f t="shared" si="42"/>
        <v>0.26635785669261719</v>
      </c>
      <c r="CD5">
        <f t="shared" si="43"/>
        <v>9.0836669352698657E-3</v>
      </c>
      <c r="CE5">
        <f t="shared" si="44"/>
        <v>0.20722295082132269</v>
      </c>
      <c r="CF5">
        <f t="shared" si="45"/>
        <v>0.19356037473160048</v>
      </c>
      <c r="CG5">
        <f t="shared" si="46"/>
        <v>0.32616519470392391</v>
      </c>
      <c r="CH5">
        <f t="shared" si="47"/>
        <v>1.9951119638260701E-2</v>
      </c>
      <c r="CI5">
        <f t="shared" si="48"/>
        <v>4.682042583990912E-2</v>
      </c>
      <c r="CJ5">
        <f t="shared" si="49"/>
        <v>0.21788974630946484</v>
      </c>
      <c r="CK5">
        <f t="shared" si="50"/>
        <v>0.30821284373553681</v>
      </c>
      <c r="CL5">
        <f t="shared" si="51"/>
        <v>0.10567748453062777</v>
      </c>
    </row>
    <row r="6" spans="1:90" x14ac:dyDescent="0.2">
      <c r="A6" s="27" t="str">
        <f>F1</f>
        <v>X5</v>
      </c>
      <c r="B6" s="1"/>
      <c r="F6" s="1">
        <f>PEARSON('dane po Vs'!F3:F30,'dane po Vs'!$F$3:$F$30)</f>
        <v>1.0000000000000002</v>
      </c>
      <c r="G6" s="1">
        <f>PEARSON('dane po Vs'!G3:G30,'dane po Vs'!$F$3:$F$30)</f>
        <v>-0.19847257758470616</v>
      </c>
      <c r="H6" s="1">
        <f>PEARSON('dane po Vs'!H3:H30,'dane po Vs'!$F$3:$F$30)</f>
        <v>-2.0449281963350784E-2</v>
      </c>
      <c r="I6" s="1">
        <f>PEARSON('dane po Vs'!I3:I30,'dane po Vs'!$F$3:$F$30)</f>
        <v>-7.5117609961265037E-4</v>
      </c>
      <c r="J6" s="1">
        <f>PEARSON('dane po Vs'!J3:J30,'dane po Vs'!$F$3:$F$30)</f>
        <v>-0.18067398570832538</v>
      </c>
      <c r="K6" s="1">
        <f>PEARSON('dane po Vs'!K3:K30,'dane po Vs'!$F$3:$F$30)</f>
        <v>-0.22156286839081282</v>
      </c>
      <c r="L6" s="1">
        <f>PEARSON('dane po Vs'!L3:L30,'dane po Vs'!$F$3:$F$30)</f>
        <v>-0.12769056460704498</v>
      </c>
      <c r="M6" s="1">
        <f>PEARSON('dane po Vs'!M3:M30,'dane po Vs'!$F$3:$F$30)</f>
        <v>7.9760815174947958E-2</v>
      </c>
      <c r="N6" s="1">
        <f>PEARSON('dane po Vs'!N3:N30,'dane po Vs'!$F$3:$F$30)</f>
        <v>-0.15426653690999143</v>
      </c>
      <c r="O6" s="1">
        <f>PEARSON('dane po Vs'!O3:O30,'dane po Vs'!$F$3:$F$30)</f>
        <v>3.848872046675559E-3</v>
      </c>
      <c r="P6" s="1">
        <f>PEARSON('dane po Vs'!P3:P30,'dane po Vs'!$F$3:$F$30)</f>
        <v>0.16025135421175099</v>
      </c>
      <c r="Q6" s="1">
        <f>PEARSON('dane po Vs'!Q3:Q30,'dane po Vs'!$F$3:$F$30)</f>
        <v>-2.0875030356197435E-2</v>
      </c>
      <c r="R6" s="1">
        <f>PEARSON('dane po Vs'!R3:R30,'dane po Vs'!$F$3:$F$30)</f>
        <v>0.3169589353189769</v>
      </c>
      <c r="S6" s="1">
        <f>PEARSON('dane po Vs'!S3:S30,'dane po Vs'!$F$3:$F$30)</f>
        <v>-0.11650038105885661</v>
      </c>
      <c r="T6" s="1">
        <f>PEARSON('dane po Vs'!T3:T30,'dane po Vs'!$F$3:$F$30)</f>
        <v>-0.18684525796054252</v>
      </c>
      <c r="U6" s="1">
        <f>PEARSON('dane po Vs'!U3:U30,'dane po Vs'!$F$3:$F$30)</f>
        <v>-0.14293279337770626</v>
      </c>
      <c r="V6" s="1">
        <f>PEARSON('dane po Vs'!V3:V30,'dane po Vs'!$F$3:$F$30)</f>
        <v>-0.15383642387724109</v>
      </c>
      <c r="W6" s="38">
        <f>PEARSON('dane po Vs'!W3:W30,'dane po Vs'!$F$3:$F$30)</f>
        <v>0.24199197835303232</v>
      </c>
      <c r="X6" s="1">
        <f>PEARSON('dane po Vs'!X3:X30,'dane po Vs'!$F$3:$F$30)</f>
        <v>0.58160517178709847</v>
      </c>
      <c r="Y6" s="1">
        <f>PEARSON('dane po Vs'!Y3:Y30,'dane po Vs'!$F$3:$F$30)</f>
        <v>0.23392530182740429</v>
      </c>
      <c r="Z6" s="1">
        <f>PEARSON('dane po Vs'!Z3:Z30,'dane po Vs'!$F$3:$F$30)</f>
        <v>-8.603322400423262E-2</v>
      </c>
      <c r="AA6" s="1">
        <f>PEARSON('dane po Vs'!AA3:AA30,'dane po Vs'!$F$3:$F$30)</f>
        <v>-9.3429039857464896E-2</v>
      </c>
      <c r="AB6" s="32">
        <f>PEARSON('dane po Vs'!AB3:AB30,'dane po Vs'!$F$3:$F$30)</f>
        <v>0.56216138007802796</v>
      </c>
      <c r="AC6" s="29">
        <f t="shared" si="22"/>
        <v>0.56216138007802796</v>
      </c>
      <c r="AD6" s="27">
        <f t="shared" si="23"/>
        <v>0.56216138007802796</v>
      </c>
      <c r="AH6" t="s">
        <v>4</v>
      </c>
      <c r="AJ6" s="5"/>
      <c r="AK6" s="5"/>
      <c r="AL6" s="5"/>
      <c r="AM6" s="5">
        <v>1.0000000000000002</v>
      </c>
      <c r="AN6" s="5">
        <v>-0.19847257758470616</v>
      </c>
      <c r="AO6" s="5">
        <v>-2.0449281963350784E-2</v>
      </c>
      <c r="AP6" s="5">
        <v>-7.5117609961265037E-4</v>
      </c>
      <c r="AQ6" s="5">
        <v>-0.18067398570832538</v>
      </c>
      <c r="AR6" s="5">
        <v>-0.22156286839081282</v>
      </c>
      <c r="AS6" s="5">
        <v>-0.12769056460704498</v>
      </c>
      <c r="AT6" s="5">
        <v>7.9760815174947958E-2</v>
      </c>
      <c r="AU6" s="5">
        <v>-0.15426653690999143</v>
      </c>
      <c r="AV6" s="5">
        <v>3.848872046675559E-3</v>
      </c>
      <c r="AW6" s="5">
        <v>0.16025135421175099</v>
      </c>
      <c r="AX6" s="5">
        <v>-2.0875030356197435E-2</v>
      </c>
      <c r="AY6" s="5">
        <v>0.3169589353189769</v>
      </c>
      <c r="AZ6" s="5">
        <v>-0.11650038105885661</v>
      </c>
      <c r="BA6" s="5">
        <v>-0.18684525796054252</v>
      </c>
      <c r="BB6" s="5">
        <v>-0.14293279337770626</v>
      </c>
      <c r="BC6" s="5">
        <v>-0.15383642387724109</v>
      </c>
      <c r="BD6" s="5">
        <v>0.24199197835303232</v>
      </c>
      <c r="BE6" s="5">
        <v>0.58160517178709847</v>
      </c>
      <c r="BF6" s="5">
        <v>0.23392530182740429</v>
      </c>
      <c r="BG6" s="5">
        <v>-8.603322400423262E-2</v>
      </c>
      <c r="BH6" s="5">
        <v>-9.3429039857464896E-2</v>
      </c>
      <c r="BI6" s="5">
        <v>0.56216138007802796</v>
      </c>
      <c r="BK6" t="str">
        <f t="shared" si="24"/>
        <v>X5</v>
      </c>
      <c r="BL6">
        <f t="shared" si="25"/>
        <v>0</v>
      </c>
      <c r="BM6">
        <f t="shared" si="26"/>
        <v>0</v>
      </c>
      <c r="BN6">
        <f t="shared" si="27"/>
        <v>0</v>
      </c>
      <c r="BO6">
        <f t="shared" si="28"/>
        <v>0</v>
      </c>
      <c r="BP6">
        <f t="shared" si="29"/>
        <v>1.0000000000000002</v>
      </c>
      <c r="BQ6">
        <f t="shared" si="30"/>
        <v>0.19847257758470616</v>
      </c>
      <c r="BR6">
        <f t="shared" si="31"/>
        <v>2.0449281963350784E-2</v>
      </c>
      <c r="BS6">
        <f t="shared" si="32"/>
        <v>7.5117609961265037E-4</v>
      </c>
      <c r="BT6">
        <f t="shared" si="33"/>
        <v>0.18067398570832538</v>
      </c>
      <c r="BU6">
        <f t="shared" si="34"/>
        <v>0.22156286839081282</v>
      </c>
      <c r="BV6">
        <f t="shared" si="35"/>
        <v>0.12769056460704498</v>
      </c>
      <c r="BW6">
        <f t="shared" si="36"/>
        <v>7.9760815174947958E-2</v>
      </c>
      <c r="BX6">
        <f t="shared" si="37"/>
        <v>0.15426653690999143</v>
      </c>
      <c r="BY6">
        <f t="shared" si="38"/>
        <v>3.848872046675559E-3</v>
      </c>
      <c r="BZ6">
        <f t="shared" si="39"/>
        <v>0.16025135421175099</v>
      </c>
      <c r="CA6">
        <f t="shared" si="40"/>
        <v>2.0875030356197435E-2</v>
      </c>
      <c r="CB6">
        <f t="shared" si="41"/>
        <v>0.3169589353189769</v>
      </c>
      <c r="CC6">
        <f t="shared" si="42"/>
        <v>0.11650038105885661</v>
      </c>
      <c r="CD6">
        <f t="shared" si="43"/>
        <v>0.18684525796054252</v>
      </c>
      <c r="CE6">
        <f t="shared" si="44"/>
        <v>0.14293279337770626</v>
      </c>
      <c r="CF6">
        <f t="shared" si="45"/>
        <v>0.15383642387724109</v>
      </c>
      <c r="CG6">
        <f t="shared" si="46"/>
        <v>0.24199197835303232</v>
      </c>
      <c r="CH6">
        <f t="shared" si="47"/>
        <v>0.58160517178709847</v>
      </c>
      <c r="CI6">
        <f t="shared" si="48"/>
        <v>0.23392530182740429</v>
      </c>
      <c r="CJ6">
        <f t="shared" si="49"/>
        <v>8.603322400423262E-2</v>
      </c>
      <c r="CK6">
        <f t="shared" si="50"/>
        <v>9.3429039857464896E-2</v>
      </c>
      <c r="CL6">
        <f t="shared" si="51"/>
        <v>0.56216138007802796</v>
      </c>
    </row>
    <row r="7" spans="1:90" x14ac:dyDescent="0.2">
      <c r="A7" t="str">
        <f>G1</f>
        <v>X6</v>
      </c>
      <c r="B7" s="1"/>
      <c r="G7" s="1">
        <f>PEARSON('dane po Vs'!G3:G30,'dane po Vs'!$G$3:$G$30)</f>
        <v>1</v>
      </c>
      <c r="H7" s="1">
        <f>PEARSON('dane po Vs'!H3:H30,'dane po Vs'!$G$3:$G$30)</f>
        <v>0.1615243141049639</v>
      </c>
      <c r="I7" s="1">
        <f>PEARSON('dane po Vs'!I3:I30,'dane po Vs'!$G$3:$G$30)</f>
        <v>0.30277195716314403</v>
      </c>
      <c r="J7" s="1">
        <f>PEARSON('dane po Vs'!J3:J30,'dane po Vs'!$G$3:$G$30)</f>
        <v>-0.15868037170960433</v>
      </c>
      <c r="K7" s="1">
        <f>PEARSON('dane po Vs'!K3:K30,'dane po Vs'!$G$3:$G$30)</f>
        <v>-0.25573201883415753</v>
      </c>
      <c r="L7" s="1">
        <f>PEARSON('dane po Vs'!L3:L30,'dane po Vs'!$G$3:$G$30)</f>
        <v>-0.31558518858868656</v>
      </c>
      <c r="M7" s="1">
        <f>PEARSON('dane po Vs'!M3:M30,'dane po Vs'!$G$3:$G$30)</f>
        <v>-0.25475478300650717</v>
      </c>
      <c r="N7" s="1">
        <f>PEARSON('dane po Vs'!N3:N30,'dane po Vs'!$G$3:$G$30)</f>
        <v>-0.27438031181185474</v>
      </c>
      <c r="O7" s="1">
        <f>PEARSON('dane po Vs'!O3:O30,'dane po Vs'!$G$3:$G$30)</f>
        <v>-9.577108936537157E-2</v>
      </c>
      <c r="P7" s="1">
        <f>PEARSON('dane po Vs'!P3:P30,'dane po Vs'!$G$3:$G$30)</f>
        <v>0.25453908959288885</v>
      </c>
      <c r="Q7" s="1">
        <f>PEARSON('dane po Vs'!Q3:Q30,'dane po Vs'!$G$3:$G$30)</f>
        <v>-0.32458391786017249</v>
      </c>
      <c r="R7" s="1">
        <f>PEARSON('dane po Vs'!R3:R30,'dane po Vs'!$G$3:$G$30)</f>
        <v>0.13461294964247053</v>
      </c>
      <c r="S7" s="1">
        <f>PEARSON('dane po Vs'!S3:S30,'dane po Vs'!$G$3:$G$30)</f>
        <v>-1.224351752957104E-2</v>
      </c>
      <c r="T7" s="1">
        <f>PEARSON('dane po Vs'!T3:T30,'dane po Vs'!$G$3:$G$30)</f>
        <v>-5.3012396561994093E-2</v>
      </c>
      <c r="U7" s="1">
        <f>PEARSON('dane po Vs'!U3:U30,'dane po Vs'!$G$3:$G$30)</f>
        <v>-9.5549404310757285E-2</v>
      </c>
      <c r="V7" s="1">
        <f>PEARSON('dane po Vs'!V3:V30,'dane po Vs'!$G$3:$G$30)</f>
        <v>3.3188726576162688E-3</v>
      </c>
      <c r="W7" s="38">
        <f>PEARSON('dane po Vs'!W3:W30,'dane po Vs'!$G$3:$G$30)</f>
        <v>0.23607604379137792</v>
      </c>
      <c r="X7" s="1">
        <f>PEARSON('dane po Vs'!X3:X30,'dane po Vs'!$G$3:$G$30)</f>
        <v>0.15416236101369479</v>
      </c>
      <c r="Y7" s="1">
        <f>PEARSON('dane po Vs'!Y3:Y30,'dane po Vs'!$G$3:$G$30)</f>
        <v>0.12932085883178857</v>
      </c>
      <c r="Z7" s="1">
        <f>PEARSON('dane po Vs'!Z3:Z30,'dane po Vs'!$G$3:$G$30)</f>
        <v>3.1367704934561438E-2</v>
      </c>
      <c r="AA7" s="1">
        <f>PEARSON('dane po Vs'!AA3:AA30,'dane po Vs'!$G$3:$G$30)</f>
        <v>-0.23417241164904451</v>
      </c>
      <c r="AB7" s="32">
        <f>PEARSON('dane po Vs'!AB3:AB30,'dane po Vs'!$G$3:$G$30)</f>
        <v>4.173899014217454E-2</v>
      </c>
      <c r="AC7" s="29">
        <f t="shared" si="22"/>
        <v>4.173899014217454E-2</v>
      </c>
      <c r="AD7" s="27" t="str">
        <f t="shared" si="23"/>
        <v/>
      </c>
      <c r="AH7" t="s">
        <v>5</v>
      </c>
      <c r="AJ7" s="5"/>
      <c r="AK7" s="5"/>
      <c r="AL7" s="5"/>
      <c r="AM7" s="5"/>
      <c r="AN7" s="5">
        <v>1</v>
      </c>
      <c r="AO7" s="5">
        <v>0.1615243141049639</v>
      </c>
      <c r="AP7" s="5">
        <v>0.30277195716314403</v>
      </c>
      <c r="AQ7" s="5">
        <v>-0.15868037170960433</v>
      </c>
      <c r="AR7" s="5">
        <v>-0.25573201883415753</v>
      </c>
      <c r="AS7" s="5">
        <v>-0.31558518858868656</v>
      </c>
      <c r="AT7" s="5">
        <v>-0.25475478300650717</v>
      </c>
      <c r="AU7" s="5">
        <v>-0.27438031181185474</v>
      </c>
      <c r="AV7" s="5">
        <v>-9.577108936537157E-2</v>
      </c>
      <c r="AW7" s="5">
        <v>0.25453908959288885</v>
      </c>
      <c r="AX7" s="5">
        <v>-0.32458391786017249</v>
      </c>
      <c r="AY7" s="5">
        <v>0.13461294964247053</v>
      </c>
      <c r="AZ7" s="5">
        <v>-1.224351752957104E-2</v>
      </c>
      <c r="BA7" s="5">
        <v>-5.3012396561994093E-2</v>
      </c>
      <c r="BB7" s="5">
        <v>-9.5549404310757285E-2</v>
      </c>
      <c r="BC7" s="5">
        <v>3.3188726576162688E-3</v>
      </c>
      <c r="BD7" s="5">
        <v>0.23607604379137792</v>
      </c>
      <c r="BE7" s="5">
        <v>0.15416236101369479</v>
      </c>
      <c r="BF7" s="5">
        <v>0.12932085883178857</v>
      </c>
      <c r="BG7" s="5">
        <v>3.1367704934561438E-2</v>
      </c>
      <c r="BH7" s="5">
        <v>-0.23417241164904451</v>
      </c>
      <c r="BI7" s="5">
        <v>4.173899014217454E-2</v>
      </c>
      <c r="BK7" t="str">
        <f t="shared" si="24"/>
        <v>X6</v>
      </c>
      <c r="BL7">
        <f t="shared" si="25"/>
        <v>0</v>
      </c>
      <c r="BM7">
        <f t="shared" si="26"/>
        <v>0</v>
      </c>
      <c r="BN7">
        <f t="shared" si="27"/>
        <v>0</v>
      </c>
      <c r="BO7">
        <f t="shared" si="28"/>
        <v>0</v>
      </c>
      <c r="BP7">
        <f t="shared" si="29"/>
        <v>0</v>
      </c>
      <c r="BQ7">
        <f t="shared" si="30"/>
        <v>1</v>
      </c>
      <c r="BR7">
        <f t="shared" si="31"/>
        <v>0.1615243141049639</v>
      </c>
      <c r="BS7">
        <f t="shared" si="32"/>
        <v>0.30277195716314403</v>
      </c>
      <c r="BT7">
        <f t="shared" si="33"/>
        <v>0.15868037170960433</v>
      </c>
      <c r="BU7">
        <f t="shared" si="34"/>
        <v>0.25573201883415753</v>
      </c>
      <c r="BV7">
        <f t="shared" si="35"/>
        <v>0.31558518858868656</v>
      </c>
      <c r="BW7">
        <f t="shared" si="36"/>
        <v>0.25475478300650717</v>
      </c>
      <c r="BX7">
        <f t="shared" si="37"/>
        <v>0.27438031181185474</v>
      </c>
      <c r="BY7">
        <f t="shared" si="38"/>
        <v>9.577108936537157E-2</v>
      </c>
      <c r="BZ7">
        <f t="shared" si="39"/>
        <v>0.25453908959288885</v>
      </c>
      <c r="CA7">
        <f t="shared" si="40"/>
        <v>0.32458391786017249</v>
      </c>
      <c r="CB7">
        <f t="shared" si="41"/>
        <v>0.13461294964247053</v>
      </c>
      <c r="CC7">
        <f t="shared" si="42"/>
        <v>1.224351752957104E-2</v>
      </c>
      <c r="CD7">
        <f t="shared" si="43"/>
        <v>5.3012396561994093E-2</v>
      </c>
      <c r="CE7">
        <f t="shared" si="44"/>
        <v>9.5549404310757285E-2</v>
      </c>
      <c r="CF7">
        <f t="shared" si="45"/>
        <v>3.3188726576162688E-3</v>
      </c>
      <c r="CG7">
        <f t="shared" si="46"/>
        <v>0.23607604379137792</v>
      </c>
      <c r="CH7">
        <f t="shared" si="47"/>
        <v>0.15416236101369479</v>
      </c>
      <c r="CI7">
        <f t="shared" si="48"/>
        <v>0.12932085883178857</v>
      </c>
      <c r="CJ7">
        <f t="shared" si="49"/>
        <v>3.1367704934561438E-2</v>
      </c>
      <c r="CK7">
        <f t="shared" si="50"/>
        <v>0.23417241164904451</v>
      </c>
      <c r="CL7">
        <f t="shared" si="51"/>
        <v>4.173899014217454E-2</v>
      </c>
    </row>
    <row r="8" spans="1:90" x14ac:dyDescent="0.2">
      <c r="A8" t="str">
        <f>H1</f>
        <v>X7</v>
      </c>
      <c r="B8" s="1"/>
      <c r="H8" s="1">
        <f>PEARSON('dane po Vs'!H3:H30,'dane po Vs'!$H$3:$H$30)</f>
        <v>1</v>
      </c>
      <c r="I8" s="1">
        <f>PEARSON('dane po Vs'!I3:I30,'dane po Vs'!$H$3:$H$30)</f>
        <v>0.31759990536706889</v>
      </c>
      <c r="J8" s="1">
        <f>PEARSON('dane po Vs'!J3:J30,'dane po Vs'!$H$3:$H$30)</f>
        <v>-8.4759124076707271E-2</v>
      </c>
      <c r="K8" s="1">
        <f>PEARSON('dane po Vs'!K3:K30,'dane po Vs'!$H$3:$H$30)</f>
        <v>-0.10058616810003214</v>
      </c>
      <c r="L8" s="1">
        <f>PEARSON('dane po Vs'!L3:L30,'dane po Vs'!$H$3:$H$30)</f>
        <v>-0.22132770597979487</v>
      </c>
      <c r="M8" s="1">
        <f>PEARSON('dane po Vs'!M3:M30,'dane po Vs'!$H$3:$H$30)</f>
        <v>0.28787246060214566</v>
      </c>
      <c r="N8" s="1">
        <f>PEARSON('dane po Vs'!N3:N30,'dane po Vs'!$H$3:$H$30)</f>
        <v>-0.3357064090216253</v>
      </c>
      <c r="O8" s="1">
        <f>PEARSON('dane po Vs'!O3:O30,'dane po Vs'!$H$3:$H$30)</f>
        <v>0.13225746694598386</v>
      </c>
      <c r="P8" s="1">
        <f>PEARSON('dane po Vs'!P3:P30,'dane po Vs'!$H$3:$H$30)</f>
        <v>8.303433055720498E-2</v>
      </c>
      <c r="Q8" s="1">
        <f>PEARSON('dane po Vs'!Q3:Q30,'dane po Vs'!$H$3:$H$30)</f>
        <v>-5.9862072502169225E-2</v>
      </c>
      <c r="R8" s="1">
        <f>PEARSON('dane po Vs'!R3:R30,'dane po Vs'!$H$3:$H$30)</f>
        <v>7.8397410777453255E-2</v>
      </c>
      <c r="S8" s="1">
        <f>PEARSON('dane po Vs'!S3:S30,'dane po Vs'!$H$3:$H$30)</f>
        <v>0.13322316125345723</v>
      </c>
      <c r="T8" s="1">
        <f>PEARSON('dane po Vs'!T3:T30,'dane po Vs'!$H$3:$H$30)</f>
        <v>-0.14836568367870659</v>
      </c>
      <c r="U8" s="1">
        <f>PEARSON('dane po Vs'!U3:U30,'dane po Vs'!$H$3:$H$30)</f>
        <v>0.27722800703256373</v>
      </c>
      <c r="V8" s="1">
        <f>PEARSON('dane po Vs'!V3:V30,'dane po Vs'!$H$3:$H$30)</f>
        <v>0.19269194705481832</v>
      </c>
      <c r="W8" s="38">
        <f>PEARSON('dane po Vs'!W3:W30,'dane po Vs'!$H$3:$H$30)</f>
        <v>-1.2467589920996709E-2</v>
      </c>
      <c r="X8" s="1">
        <f>PEARSON('dane po Vs'!X3:X30,'dane po Vs'!$H$3:$H$30)</f>
        <v>-8.824143262809999E-3</v>
      </c>
      <c r="Y8" s="1">
        <f>PEARSON('dane po Vs'!Y3:Y30,'dane po Vs'!$H$3:$H$30)</f>
        <v>-4.6732595137993015E-2</v>
      </c>
      <c r="Z8" s="1">
        <f>PEARSON('dane po Vs'!Z3:Z30,'dane po Vs'!$H$3:$H$30)</f>
        <v>0.21177527034528923</v>
      </c>
      <c r="AA8" s="1">
        <f>PEARSON('dane po Vs'!AA3:AA30,'dane po Vs'!$H$3:$H$30)</f>
        <v>6.2466391543369283E-2</v>
      </c>
      <c r="AB8" s="32">
        <f>PEARSON('dane po Vs'!AB3:AB30,'dane po Vs'!$H$3:$H$30)</f>
        <v>-1.3789388102863688E-2</v>
      </c>
      <c r="AC8" s="29">
        <f t="shared" si="22"/>
        <v>1.3789388102863688E-2</v>
      </c>
      <c r="AD8" s="27" t="str">
        <f t="shared" si="23"/>
        <v/>
      </c>
      <c r="AH8" t="s">
        <v>6</v>
      </c>
      <c r="AJ8" s="5"/>
      <c r="AK8" s="5"/>
      <c r="AL8" s="5"/>
      <c r="AM8" s="5"/>
      <c r="AN8" s="5"/>
      <c r="AO8" s="5">
        <v>1</v>
      </c>
      <c r="AP8" s="5">
        <v>0.31759990536706889</v>
      </c>
      <c r="AQ8" s="5">
        <v>-8.4759124076707271E-2</v>
      </c>
      <c r="AR8" s="5">
        <v>-0.10058616810003214</v>
      </c>
      <c r="AS8" s="5">
        <v>-0.22132770597979487</v>
      </c>
      <c r="AT8" s="5">
        <v>0.28787246060214566</v>
      </c>
      <c r="AU8" s="5">
        <v>-0.3357064090216253</v>
      </c>
      <c r="AV8" s="5">
        <v>0.13225746694598386</v>
      </c>
      <c r="AW8" s="5">
        <v>8.303433055720498E-2</v>
      </c>
      <c r="AX8" s="5">
        <v>-5.9862072502169225E-2</v>
      </c>
      <c r="AY8" s="5">
        <v>7.8397410777453255E-2</v>
      </c>
      <c r="AZ8" s="5">
        <v>0.13322316125345723</v>
      </c>
      <c r="BA8" s="5">
        <v>-0.14836568367870659</v>
      </c>
      <c r="BB8" s="5">
        <v>0.27722800703256373</v>
      </c>
      <c r="BC8" s="5">
        <v>0.19269194705481832</v>
      </c>
      <c r="BD8" s="5">
        <v>-1.2467589920996709E-2</v>
      </c>
      <c r="BE8" s="5">
        <v>-8.824143262809999E-3</v>
      </c>
      <c r="BF8" s="5">
        <v>-4.6732595137993015E-2</v>
      </c>
      <c r="BG8" s="5">
        <v>0.21177527034528923</v>
      </c>
      <c r="BH8" s="5">
        <v>6.2466391543369283E-2</v>
      </c>
      <c r="BI8" s="5">
        <v>-1.3789388102863688E-2</v>
      </c>
      <c r="BK8" t="str">
        <f t="shared" si="24"/>
        <v>X7</v>
      </c>
      <c r="BL8">
        <f t="shared" si="25"/>
        <v>0</v>
      </c>
      <c r="BM8">
        <f t="shared" si="26"/>
        <v>0</v>
      </c>
      <c r="BN8">
        <f t="shared" si="27"/>
        <v>0</v>
      </c>
      <c r="BO8">
        <f t="shared" si="28"/>
        <v>0</v>
      </c>
      <c r="BP8">
        <f t="shared" si="29"/>
        <v>0</v>
      </c>
      <c r="BQ8">
        <f t="shared" si="30"/>
        <v>0</v>
      </c>
      <c r="BR8">
        <f t="shared" si="31"/>
        <v>1</v>
      </c>
      <c r="BS8">
        <f t="shared" si="32"/>
        <v>0.31759990536706889</v>
      </c>
      <c r="BT8">
        <f t="shared" si="33"/>
        <v>8.4759124076707271E-2</v>
      </c>
      <c r="BU8">
        <f t="shared" si="34"/>
        <v>0.10058616810003214</v>
      </c>
      <c r="BV8">
        <f t="shared" si="35"/>
        <v>0.22132770597979487</v>
      </c>
      <c r="BW8">
        <f t="shared" si="36"/>
        <v>0.28787246060214566</v>
      </c>
      <c r="BX8">
        <f t="shared" si="37"/>
        <v>0.3357064090216253</v>
      </c>
      <c r="BY8">
        <f t="shared" si="38"/>
        <v>0.13225746694598386</v>
      </c>
      <c r="BZ8">
        <f t="shared" si="39"/>
        <v>8.303433055720498E-2</v>
      </c>
      <c r="CA8">
        <f t="shared" si="40"/>
        <v>5.9862072502169225E-2</v>
      </c>
      <c r="CB8">
        <f t="shared" si="41"/>
        <v>7.8397410777453255E-2</v>
      </c>
      <c r="CC8">
        <f t="shared" si="42"/>
        <v>0.13322316125345723</v>
      </c>
      <c r="CD8">
        <f t="shared" si="43"/>
        <v>0.14836568367870659</v>
      </c>
      <c r="CE8">
        <f t="shared" si="44"/>
        <v>0.27722800703256373</v>
      </c>
      <c r="CF8">
        <f t="shared" si="45"/>
        <v>0.19269194705481832</v>
      </c>
      <c r="CG8">
        <f t="shared" si="46"/>
        <v>1.2467589920996709E-2</v>
      </c>
      <c r="CH8">
        <f t="shared" si="47"/>
        <v>8.824143262809999E-3</v>
      </c>
      <c r="CI8">
        <f t="shared" si="48"/>
        <v>4.6732595137993015E-2</v>
      </c>
      <c r="CJ8">
        <f t="shared" si="49"/>
        <v>0.21177527034528923</v>
      </c>
      <c r="CK8">
        <f t="shared" si="50"/>
        <v>6.2466391543369283E-2</v>
      </c>
      <c r="CL8">
        <f t="shared" si="51"/>
        <v>1.3789388102863688E-2</v>
      </c>
    </row>
    <row r="9" spans="1:90" x14ac:dyDescent="0.2">
      <c r="A9" t="str">
        <f>I1</f>
        <v>X8</v>
      </c>
      <c r="B9" s="1"/>
      <c r="I9" s="1">
        <f>PEARSON('dane po Vs'!I3:I30,'dane po Vs'!$I$3:$I$30)</f>
        <v>1.0000000000000002</v>
      </c>
      <c r="J9" s="20">
        <f>PEARSON('dane po Vs'!J3:J30,'dane po Vs'!$I$3:$I$30)</f>
        <v>0.12623582370871725</v>
      </c>
      <c r="K9" s="1">
        <f>PEARSON('dane po Vs'!K3:K30,'dane po Vs'!$I$3:$I$30)</f>
        <v>-0.19170580713771307</v>
      </c>
      <c r="L9" s="1">
        <f>PEARSON('dane po Vs'!L3:L30,'dane po Vs'!$I$3:$I$30)</f>
        <v>-0.29968488783891667</v>
      </c>
      <c r="M9" s="1">
        <f>PEARSON('dane po Vs'!M3:M30,'dane po Vs'!$I$3:$I$30)</f>
        <v>0.26132403933894099</v>
      </c>
      <c r="N9" s="1">
        <f>PEARSON('dane po Vs'!N3:N30,'dane po Vs'!$I$3:$I$30)</f>
        <v>-0.19622042391295627</v>
      </c>
      <c r="O9" s="1">
        <f>PEARSON('dane po Vs'!O3:O30,'dane po Vs'!$I$3:$I$30)</f>
        <v>0.45978636116793231</v>
      </c>
      <c r="P9" s="1">
        <f>PEARSON('dane po Vs'!P3:P30,'dane po Vs'!$I$3:$I$30)</f>
        <v>0.29379629184029327</v>
      </c>
      <c r="Q9" s="1">
        <f>PEARSON('dane po Vs'!Q3:Q30,'dane po Vs'!$I$3:$I$30)</f>
        <v>-0.37876371585921226</v>
      </c>
      <c r="R9" s="1">
        <f>PEARSON('dane po Vs'!R3:R30,'dane po Vs'!$I$3:$I$30)</f>
        <v>0.21111057657878185</v>
      </c>
      <c r="S9" s="1">
        <f>PEARSON('dane po Vs'!S3:S30,'dane po Vs'!$I$3:$I$30)</f>
        <v>-0.23371448893863381</v>
      </c>
      <c r="T9" s="1">
        <f>PEARSON('dane po Vs'!T3:T30,'dane po Vs'!$I$3:$I$30)</f>
        <v>-0.31532001833521561</v>
      </c>
      <c r="U9" s="1">
        <f>PEARSON('dane po Vs'!U3:U30,'dane po Vs'!$I$3:$I$30)</f>
        <v>-0.31891342555240154</v>
      </c>
      <c r="V9" s="1">
        <f>PEARSON('dane po Vs'!V3:V30,'dane po Vs'!$I$3:$I$30)</f>
        <v>-0.29653233618119523</v>
      </c>
      <c r="W9" s="38">
        <f>PEARSON('dane po Vs'!W3:W30,'dane po Vs'!$I$3:$I$30)</f>
        <v>-2.2990542506662902E-2</v>
      </c>
      <c r="X9" s="1">
        <f>PEARSON('dane po Vs'!X3:X30,'dane po Vs'!$I$3:$I$30)</f>
        <v>-3.1104668562812281E-2</v>
      </c>
      <c r="Y9" s="1">
        <f>PEARSON('dane po Vs'!Y3:Y30,'dane po Vs'!$I$3:$I$30)</f>
        <v>-0.11112144284305471</v>
      </c>
      <c r="Z9" s="1">
        <f>PEARSON('dane po Vs'!Z3:Z30,'dane po Vs'!$I$3:$I$30)</f>
        <v>0.26159603453800667</v>
      </c>
      <c r="AA9" s="1">
        <f>PEARSON('dane po Vs'!AA3:AA30,'dane po Vs'!$I$3:$I$30)</f>
        <v>-7.3501659071876285E-3</v>
      </c>
      <c r="AB9" s="32">
        <f>PEARSON('dane po Vs'!AB3:AB30,'dane po Vs'!$I$3:$I$30)</f>
        <v>-0.10322586538212891</v>
      </c>
      <c r="AC9" s="29">
        <f t="shared" si="22"/>
        <v>0.10322586538212891</v>
      </c>
      <c r="AD9" s="27" t="str">
        <f t="shared" si="23"/>
        <v/>
      </c>
      <c r="AH9" t="s">
        <v>7</v>
      </c>
      <c r="AJ9" s="5"/>
      <c r="AK9" s="5"/>
      <c r="AL9" s="5"/>
      <c r="AM9" s="5"/>
      <c r="AN9" s="5"/>
      <c r="AO9" s="5"/>
      <c r="AP9" s="5">
        <v>1.0000000000000002</v>
      </c>
      <c r="AQ9" s="5">
        <v>0.12623582370871725</v>
      </c>
      <c r="AR9" s="5">
        <v>-0.19170580713771307</v>
      </c>
      <c r="AS9" s="5">
        <v>-0.29968488783891667</v>
      </c>
      <c r="AT9" s="5">
        <v>0.26132403933894099</v>
      </c>
      <c r="AU9" s="5">
        <v>-0.19622042391295627</v>
      </c>
      <c r="AV9" s="5">
        <v>0.45978636116793231</v>
      </c>
      <c r="AW9" s="5">
        <v>0.29379629184029327</v>
      </c>
      <c r="AX9" s="5">
        <v>-0.37876371585921226</v>
      </c>
      <c r="AY9" s="5">
        <v>0.21111057657878185</v>
      </c>
      <c r="AZ9" s="5">
        <v>-0.23371448893863381</v>
      </c>
      <c r="BA9" s="5">
        <v>-0.31532001833521561</v>
      </c>
      <c r="BB9" s="5">
        <v>-0.31891342555240154</v>
      </c>
      <c r="BC9" s="5">
        <v>-0.29653233618119523</v>
      </c>
      <c r="BD9" s="5">
        <v>-2.2990542506662902E-2</v>
      </c>
      <c r="BE9" s="5">
        <v>-3.1104668562812281E-2</v>
      </c>
      <c r="BF9" s="5">
        <v>-0.11112144284305471</v>
      </c>
      <c r="BG9" s="5">
        <v>0.26159603453800667</v>
      </c>
      <c r="BH9" s="5">
        <v>-7.3501659071876285E-3</v>
      </c>
      <c r="BI9" s="5">
        <v>-0.10322586538212891</v>
      </c>
      <c r="BK9" t="str">
        <f t="shared" si="24"/>
        <v>X8</v>
      </c>
      <c r="BL9">
        <f t="shared" si="25"/>
        <v>0</v>
      </c>
      <c r="BM9">
        <f t="shared" si="26"/>
        <v>0</v>
      </c>
      <c r="BN9">
        <f t="shared" si="27"/>
        <v>0</v>
      </c>
      <c r="BO9">
        <f t="shared" si="28"/>
        <v>0</v>
      </c>
      <c r="BP9">
        <f t="shared" si="29"/>
        <v>0</v>
      </c>
      <c r="BQ9">
        <f t="shared" si="30"/>
        <v>0</v>
      </c>
      <c r="BR9">
        <f t="shared" si="31"/>
        <v>0</v>
      </c>
      <c r="BS9">
        <f t="shared" si="32"/>
        <v>1.0000000000000002</v>
      </c>
      <c r="BT9">
        <f t="shared" si="33"/>
        <v>0.12623582370871725</v>
      </c>
      <c r="BU9">
        <f t="shared" si="34"/>
        <v>0.19170580713771307</v>
      </c>
      <c r="BV9">
        <f t="shared" si="35"/>
        <v>0.29968488783891667</v>
      </c>
      <c r="BW9">
        <f t="shared" si="36"/>
        <v>0.26132403933894099</v>
      </c>
      <c r="BX9">
        <f t="shared" si="37"/>
        <v>0.19622042391295627</v>
      </c>
      <c r="BY9">
        <f t="shared" si="38"/>
        <v>0.45978636116793231</v>
      </c>
      <c r="BZ9">
        <f t="shared" si="39"/>
        <v>0.29379629184029327</v>
      </c>
      <c r="CA9">
        <f t="shared" si="40"/>
        <v>0.37876371585921226</v>
      </c>
      <c r="CB9">
        <f t="shared" si="41"/>
        <v>0.21111057657878185</v>
      </c>
      <c r="CC9">
        <f t="shared" si="42"/>
        <v>0.23371448893863381</v>
      </c>
      <c r="CD9">
        <f t="shared" si="43"/>
        <v>0.31532001833521561</v>
      </c>
      <c r="CE9">
        <f t="shared" si="44"/>
        <v>0.31891342555240154</v>
      </c>
      <c r="CF9">
        <f t="shared" si="45"/>
        <v>0.29653233618119523</v>
      </c>
      <c r="CG9">
        <f t="shared" si="46"/>
        <v>2.2990542506662902E-2</v>
      </c>
      <c r="CH9">
        <f t="shared" si="47"/>
        <v>3.1104668562812281E-2</v>
      </c>
      <c r="CI9">
        <f t="shared" si="48"/>
        <v>0.11112144284305471</v>
      </c>
      <c r="CJ9">
        <f t="shared" si="49"/>
        <v>0.26159603453800667</v>
      </c>
      <c r="CK9">
        <f t="shared" si="50"/>
        <v>7.3501659071876285E-3</v>
      </c>
      <c r="CL9">
        <f t="shared" si="51"/>
        <v>0.10322586538212891</v>
      </c>
    </row>
    <row r="10" spans="1:90" x14ac:dyDescent="0.2">
      <c r="A10" t="str">
        <f>J1</f>
        <v>X9</v>
      </c>
      <c r="B10" s="1"/>
      <c r="C10" s="1"/>
      <c r="D10" s="1"/>
      <c r="E10" s="1"/>
      <c r="F10" s="1"/>
      <c r="G10" s="1"/>
      <c r="I10" s="1"/>
      <c r="J10" s="1">
        <f>PEARSON('dane po Vs'!J3:J30,'dane po Vs'!$J$3:$J$30)</f>
        <v>1</v>
      </c>
      <c r="K10" s="1">
        <f>PEARSON('dane po Vs'!K3:K30,'dane po Vs'!$J$3:$J$30)</f>
        <v>0.50102596761980656</v>
      </c>
      <c r="L10" s="1">
        <f>PEARSON('dane po Vs'!L3:L30,'dane po Vs'!$J$3:$J$30)</f>
        <v>8.0760163653445655E-2</v>
      </c>
      <c r="M10" s="1">
        <f>PEARSON('dane po Vs'!M3:M30,'dane po Vs'!$J$3:$J$30)</f>
        <v>-9.9578922098223777E-3</v>
      </c>
      <c r="N10" s="1">
        <f>PEARSON('dane po Vs'!N3:N30,'dane po Vs'!$J$3:$J$30)</f>
        <v>5.608417074165304E-2</v>
      </c>
      <c r="O10" s="1">
        <f>PEARSON('dane po Vs'!O3:O30,'dane po Vs'!$J$3:$J$30)</f>
        <v>4.6176741271594497E-2</v>
      </c>
      <c r="P10" s="1">
        <f>PEARSON('dane po Vs'!P3:P30,'dane po Vs'!$J$3:$J$30)</f>
        <v>0.14710844048553542</v>
      </c>
      <c r="Q10" s="1">
        <f>PEARSON('dane po Vs'!Q3:Q30,'dane po Vs'!$J$3:$J$30)</f>
        <v>-0.23363878442519179</v>
      </c>
      <c r="R10" s="1">
        <f>PEARSON('dane po Vs'!R3:R30,'dane po Vs'!$J$3:$J$30)</f>
        <v>-1.3254081031194636E-2</v>
      </c>
      <c r="S10" s="1">
        <f>PEARSON('dane po Vs'!S3:S30,'dane po Vs'!$J$3:$J$30)</f>
        <v>-0.32180091743907713</v>
      </c>
      <c r="T10" s="1">
        <f>PEARSON('dane po Vs'!T3:T30,'dane po Vs'!$J$3:$J$30)</f>
        <v>-0.28331555944672082</v>
      </c>
      <c r="U10" s="1">
        <f>PEARSON('dane po Vs'!U3:U30,'dane po Vs'!$J$3:$J$30)</f>
        <v>0.10650515813215368</v>
      </c>
      <c r="V10" s="1">
        <f>PEARSON('dane po Vs'!V3:V30,'dane po Vs'!$J$3:$J$30)</f>
        <v>-1.8494991224195494E-2</v>
      </c>
      <c r="W10" s="38">
        <f>PEARSON('dane po Vs'!W3:W30,'dane po Vs'!$J$3:$J$30)</f>
        <v>-0.35275919534658273</v>
      </c>
      <c r="X10" s="1">
        <f>PEARSON('dane po Vs'!X3:X30,'dane po Vs'!$J$3:$J$30)</f>
        <v>-6.8332079558830111E-2</v>
      </c>
      <c r="Y10" s="1">
        <f>PEARSON('dane po Vs'!Y3:Y30,'dane po Vs'!$J$3:$J$30)</f>
        <v>0.10423161777413695</v>
      </c>
      <c r="Z10" s="1">
        <f>PEARSON('dane po Vs'!Z3:Z30,'dane po Vs'!$J$3:$J$30)</f>
        <v>-5.5732683331532605E-2</v>
      </c>
      <c r="AA10" s="1">
        <f>PEARSON('dane po Vs'!AA3:AA30,'dane po Vs'!$J$3:$J$30)</f>
        <v>0.42269839023530537</v>
      </c>
      <c r="AB10" s="32">
        <f>PEARSON('dane po Vs'!AB3:AB30,'dane po Vs'!$J$3:$J$30)</f>
        <v>-0.16998368263992963</v>
      </c>
      <c r="AC10" s="29">
        <f t="shared" si="22"/>
        <v>0.16998368263992963</v>
      </c>
      <c r="AD10" s="27" t="str">
        <f t="shared" si="23"/>
        <v/>
      </c>
      <c r="AH10" t="s">
        <v>8</v>
      </c>
      <c r="AJ10" s="5"/>
      <c r="AK10" s="5"/>
      <c r="AL10" s="5"/>
      <c r="AM10" s="5"/>
      <c r="AN10" s="5"/>
      <c r="AO10" s="5"/>
      <c r="AP10" s="5"/>
      <c r="AQ10" s="5">
        <v>1</v>
      </c>
      <c r="AR10" s="5">
        <v>0.50102596761980656</v>
      </c>
      <c r="AS10" s="5">
        <v>8.0760163653445655E-2</v>
      </c>
      <c r="AT10" s="5">
        <v>-9.9578922098223777E-3</v>
      </c>
      <c r="AU10" s="5">
        <v>5.608417074165304E-2</v>
      </c>
      <c r="AV10" s="5">
        <v>4.6176741271594497E-2</v>
      </c>
      <c r="AW10" s="5">
        <v>0.14710844048553542</v>
      </c>
      <c r="AX10" s="5">
        <v>-0.23363878442519179</v>
      </c>
      <c r="AY10" s="5">
        <v>-1.3254081031194636E-2</v>
      </c>
      <c r="AZ10" s="5">
        <v>-0.32180091743907713</v>
      </c>
      <c r="BA10" s="5">
        <v>-0.28331555944672082</v>
      </c>
      <c r="BB10" s="5">
        <v>0.10650515813215368</v>
      </c>
      <c r="BC10" s="5">
        <v>-1.8494991224195494E-2</v>
      </c>
      <c r="BD10" s="5">
        <v>-0.35275919534658273</v>
      </c>
      <c r="BE10" s="5">
        <v>-6.8332079558830111E-2</v>
      </c>
      <c r="BF10" s="5">
        <v>0.10423161777413695</v>
      </c>
      <c r="BG10" s="5">
        <v>-5.5732683331532605E-2</v>
      </c>
      <c r="BH10" s="5">
        <v>0.42269839023530537</v>
      </c>
      <c r="BI10" s="5">
        <v>-0.16998368263992963</v>
      </c>
      <c r="BK10" t="str">
        <f t="shared" si="24"/>
        <v>X9</v>
      </c>
      <c r="BL10">
        <f t="shared" si="25"/>
        <v>0</v>
      </c>
      <c r="BM10">
        <f t="shared" si="26"/>
        <v>0</v>
      </c>
      <c r="BN10">
        <f t="shared" si="27"/>
        <v>0</v>
      </c>
      <c r="BO10">
        <f t="shared" si="28"/>
        <v>0</v>
      </c>
      <c r="BP10">
        <f t="shared" si="29"/>
        <v>0</v>
      </c>
      <c r="BQ10">
        <f t="shared" si="30"/>
        <v>0</v>
      </c>
      <c r="BR10">
        <f t="shared" si="31"/>
        <v>0</v>
      </c>
      <c r="BS10">
        <f t="shared" si="32"/>
        <v>0</v>
      </c>
      <c r="BT10">
        <f t="shared" si="33"/>
        <v>1</v>
      </c>
      <c r="BU10">
        <f t="shared" si="34"/>
        <v>0.50102596761980656</v>
      </c>
      <c r="BV10">
        <f t="shared" si="35"/>
        <v>8.0760163653445655E-2</v>
      </c>
      <c r="BW10">
        <f t="shared" si="36"/>
        <v>9.9578922098223777E-3</v>
      </c>
      <c r="BX10">
        <f t="shared" si="37"/>
        <v>5.608417074165304E-2</v>
      </c>
      <c r="BY10">
        <f t="shared" si="38"/>
        <v>4.6176741271594497E-2</v>
      </c>
      <c r="BZ10">
        <f t="shared" si="39"/>
        <v>0.14710844048553542</v>
      </c>
      <c r="CA10">
        <f t="shared" si="40"/>
        <v>0.23363878442519179</v>
      </c>
      <c r="CB10">
        <f t="shared" si="41"/>
        <v>1.3254081031194636E-2</v>
      </c>
      <c r="CC10">
        <f t="shared" si="42"/>
        <v>0.32180091743907713</v>
      </c>
      <c r="CD10">
        <f t="shared" si="43"/>
        <v>0.28331555944672082</v>
      </c>
      <c r="CE10">
        <f t="shared" si="44"/>
        <v>0.10650515813215368</v>
      </c>
      <c r="CF10">
        <f t="shared" si="45"/>
        <v>1.8494991224195494E-2</v>
      </c>
      <c r="CG10">
        <f t="shared" si="46"/>
        <v>0.35275919534658273</v>
      </c>
      <c r="CH10">
        <f t="shared" si="47"/>
        <v>6.8332079558830111E-2</v>
      </c>
      <c r="CI10">
        <f t="shared" si="48"/>
        <v>0.10423161777413695</v>
      </c>
      <c r="CJ10">
        <f t="shared" si="49"/>
        <v>5.5732683331532605E-2</v>
      </c>
      <c r="CK10">
        <f t="shared" si="50"/>
        <v>0.42269839023530537</v>
      </c>
      <c r="CL10">
        <f t="shared" si="51"/>
        <v>0.16998368263992963</v>
      </c>
    </row>
    <row r="11" spans="1:90" x14ac:dyDescent="0.2">
      <c r="A11" t="str">
        <f>K1</f>
        <v>X10</v>
      </c>
      <c r="B11" s="1"/>
      <c r="C11" s="1"/>
      <c r="D11" s="1"/>
      <c r="E11" s="1"/>
      <c r="F11" s="1"/>
      <c r="G11" s="1"/>
      <c r="K11" s="1">
        <f>PEARSON('dane po Vs'!K3:K30,'dane po Vs'!$K$3:$K$30)</f>
        <v>1.0000000000000002</v>
      </c>
      <c r="L11" s="1">
        <f>PEARSON('dane po Vs'!L3:L30,'dane po Vs'!$K$3:$K$30)</f>
        <v>0.28604406457740927</v>
      </c>
      <c r="M11" s="20">
        <f>PEARSON('dane po Vs'!M3:M30,'dane po Vs'!$K$3:$K$30)</f>
        <v>-0.11323025223485056</v>
      </c>
      <c r="N11" s="1">
        <f>PEARSON('dane po Vs'!N3:N30,'dane po Vs'!$K$3:$K$30)</f>
        <v>0.20006914020954061</v>
      </c>
      <c r="O11" s="1">
        <f>PEARSON('dane po Vs'!O3:O30,'dane po Vs'!$K$3:$K$30)</f>
        <v>1.0282062326160682E-2</v>
      </c>
      <c r="P11" s="1">
        <f>PEARSON('dane po Vs'!P3:P30,'dane po Vs'!$K$3:$K$30)</f>
        <v>-0.2091125533915183</v>
      </c>
      <c r="Q11" s="1">
        <f>PEARSON('dane po Vs'!Q3:Q30,'dane po Vs'!$K$3:$K$30)</f>
        <v>-0.12635766438030854</v>
      </c>
      <c r="R11" s="1">
        <f>PEARSON('dane po Vs'!R3:R30,'dane po Vs'!$K$3:$K$30)</f>
        <v>3.774961995305931E-2</v>
      </c>
      <c r="S11" s="1">
        <f>PEARSON('dane po Vs'!S3:S30,'dane po Vs'!$K$3:$K$30)</f>
        <v>-0.12457556335098496</v>
      </c>
      <c r="T11" s="1">
        <f>PEARSON('dane po Vs'!T3:T30,'dane po Vs'!$K$3:$K$30)</f>
        <v>-0.17604444378656961</v>
      </c>
      <c r="U11" s="1">
        <f>PEARSON('dane po Vs'!U3:U30,'dane po Vs'!$K$3:$K$30)</f>
        <v>0.33371878827779045</v>
      </c>
      <c r="V11" s="1">
        <f>PEARSON('dane po Vs'!V3:V30,'dane po Vs'!$K$3:$K$30)</f>
        <v>1.7777413592779227E-2</v>
      </c>
      <c r="W11" s="39">
        <f>PEARSON('dane po Vs'!W3:W30,'dane po Vs'!$K$3:$K$30)</f>
        <v>-0.662020496958587</v>
      </c>
      <c r="X11" s="1">
        <f>PEARSON('dane po Vs'!X3:X30,'dane po Vs'!$K$3:$K$30)</f>
        <v>-0.19168097798969227</v>
      </c>
      <c r="Y11" s="24">
        <f>PEARSON('dane po Vs'!Y3:Y30,'dane po Vs'!$K$3:$K$30)</f>
        <v>-0.14475780388673898</v>
      </c>
      <c r="Z11" s="1">
        <f>PEARSON('dane po Vs'!Z3:Z30,'dane po Vs'!$K$3:$K$30)</f>
        <v>7.3774794786535716E-2</v>
      </c>
      <c r="AA11" s="1">
        <f>PEARSON('dane po Vs'!AA3:AA30,'dane po Vs'!$K$3:$K$30)</f>
        <v>0.4901131835023228</v>
      </c>
      <c r="AB11" s="32">
        <f>PEARSON('dane po Vs'!AB3:AB30,'dane po Vs'!$K$3:$K$30)</f>
        <v>-7.3300314865874197E-2</v>
      </c>
      <c r="AC11" s="29">
        <f t="shared" si="22"/>
        <v>7.3300314865874197E-2</v>
      </c>
      <c r="AD11" s="27" t="str">
        <f t="shared" si="23"/>
        <v/>
      </c>
      <c r="AH11" t="s">
        <v>9</v>
      </c>
      <c r="AJ11" s="5"/>
      <c r="AK11" s="5"/>
      <c r="AL11" s="5"/>
      <c r="AM11" s="5"/>
      <c r="AN11" s="5"/>
      <c r="AO11" s="5"/>
      <c r="AP11" s="5"/>
      <c r="AQ11" s="5"/>
      <c r="AR11" s="5">
        <v>1.0000000000000002</v>
      </c>
      <c r="AS11" s="5">
        <v>0.28604406457740927</v>
      </c>
      <c r="AT11" s="5">
        <v>-0.11323025223485056</v>
      </c>
      <c r="AU11" s="5">
        <v>0.20006914020954061</v>
      </c>
      <c r="AV11" s="5">
        <v>1.0282062326160682E-2</v>
      </c>
      <c r="AW11" s="5">
        <v>-0.2091125533915183</v>
      </c>
      <c r="AX11" s="5">
        <v>-0.12635766438030854</v>
      </c>
      <c r="AY11" s="5">
        <v>3.774961995305931E-2</v>
      </c>
      <c r="AZ11" s="5">
        <v>-0.12457556335098496</v>
      </c>
      <c r="BA11" s="5">
        <v>-0.17604444378656961</v>
      </c>
      <c r="BB11" s="5">
        <v>0.33371878827779045</v>
      </c>
      <c r="BC11" s="5">
        <v>1.7777413592779227E-2</v>
      </c>
      <c r="BD11" s="5">
        <v>-0.662020496958587</v>
      </c>
      <c r="BE11" s="5">
        <v>-0.19168097798969227</v>
      </c>
      <c r="BF11" s="5">
        <v>-0.14475780388673898</v>
      </c>
      <c r="BG11" s="5">
        <v>7.3774794786535716E-2</v>
      </c>
      <c r="BH11" s="5">
        <v>0.4901131835023228</v>
      </c>
      <c r="BI11" s="5">
        <v>-7.3300314865874197E-2</v>
      </c>
      <c r="BK11" t="str">
        <f t="shared" si="24"/>
        <v>X10</v>
      </c>
      <c r="BL11">
        <f t="shared" si="25"/>
        <v>0</v>
      </c>
      <c r="BM11">
        <f t="shared" si="26"/>
        <v>0</v>
      </c>
      <c r="BN11">
        <f t="shared" si="27"/>
        <v>0</v>
      </c>
      <c r="BO11">
        <f t="shared" si="28"/>
        <v>0</v>
      </c>
      <c r="BP11">
        <f t="shared" si="29"/>
        <v>0</v>
      </c>
      <c r="BQ11">
        <f t="shared" si="30"/>
        <v>0</v>
      </c>
      <c r="BR11">
        <f t="shared" si="31"/>
        <v>0</v>
      </c>
      <c r="BS11">
        <f t="shared" si="32"/>
        <v>0</v>
      </c>
      <c r="BT11">
        <f t="shared" si="33"/>
        <v>0</v>
      </c>
      <c r="BU11">
        <f t="shared" si="34"/>
        <v>1.0000000000000002</v>
      </c>
      <c r="BV11">
        <f t="shared" si="35"/>
        <v>0.28604406457740927</v>
      </c>
      <c r="BW11">
        <f t="shared" si="36"/>
        <v>0.11323025223485056</v>
      </c>
      <c r="BX11">
        <f t="shared" si="37"/>
        <v>0.20006914020954061</v>
      </c>
      <c r="BY11">
        <f t="shared" si="38"/>
        <v>1.0282062326160682E-2</v>
      </c>
      <c r="BZ11">
        <f t="shared" si="39"/>
        <v>0.2091125533915183</v>
      </c>
      <c r="CA11">
        <f t="shared" si="40"/>
        <v>0.12635766438030854</v>
      </c>
      <c r="CB11">
        <f t="shared" si="41"/>
        <v>3.774961995305931E-2</v>
      </c>
      <c r="CC11">
        <f t="shared" si="42"/>
        <v>0.12457556335098496</v>
      </c>
      <c r="CD11">
        <f t="shared" si="43"/>
        <v>0.17604444378656961</v>
      </c>
      <c r="CE11">
        <f t="shared" si="44"/>
        <v>0.33371878827779045</v>
      </c>
      <c r="CF11">
        <f t="shared" si="45"/>
        <v>1.7777413592779227E-2</v>
      </c>
      <c r="CG11">
        <f t="shared" si="46"/>
        <v>0.662020496958587</v>
      </c>
      <c r="CH11">
        <f t="shared" si="47"/>
        <v>0.19168097798969227</v>
      </c>
      <c r="CI11">
        <f t="shared" si="48"/>
        <v>0.14475780388673898</v>
      </c>
      <c r="CJ11">
        <f t="shared" si="49"/>
        <v>7.3774794786535716E-2</v>
      </c>
      <c r="CK11">
        <f t="shared" si="50"/>
        <v>0.4901131835023228</v>
      </c>
      <c r="CL11">
        <f t="shared" si="51"/>
        <v>7.3300314865874197E-2</v>
      </c>
    </row>
    <row r="12" spans="1:90" x14ac:dyDescent="0.2">
      <c r="A12" s="27" t="str">
        <f>L1</f>
        <v>X11</v>
      </c>
      <c r="L12" s="1">
        <f>PEARSON('dane po Vs'!L3:L30,'dane po Vs'!$L$3:$L$30)</f>
        <v>1</v>
      </c>
      <c r="M12" s="1">
        <f>PEARSON('dane po Vs'!M3:M30,'dane po Vs'!$L$3:$L$30)</f>
        <v>-0.48279333649953726</v>
      </c>
      <c r="N12" s="1">
        <f>PEARSON('dane po Vs'!N3:N30,'dane po Vs'!$L$3:$L$30)</f>
        <v>0.41828738823221606</v>
      </c>
      <c r="O12" s="1">
        <f>PEARSON('dane po Vs'!O3:O30,'dane po Vs'!$L$3:$L$30)</f>
        <v>-0.30311813866764459</v>
      </c>
      <c r="P12" s="1">
        <f>PEARSON('dane po Vs'!P3:P30,'dane po Vs'!$L$3:$L$30)</f>
        <v>-0.47660869214232277</v>
      </c>
      <c r="Q12" s="1">
        <f>PEARSON('dane po Vs'!Q3:Q30,'dane po Vs'!$L$3:$L$30)</f>
        <v>0.52172126940024088</v>
      </c>
      <c r="R12" s="1">
        <f>PEARSON('dane po Vs'!R3:R30,'dane po Vs'!$L$3:$L$30)</f>
        <v>-0.23953103817499158</v>
      </c>
      <c r="S12" s="1">
        <f>PEARSON('dane po Vs'!S3:S30,'dane po Vs'!$L$3:$L$30)</f>
        <v>0.18695996433155124</v>
      </c>
      <c r="T12" s="1">
        <f>PEARSON('dane po Vs'!T3:T30,'dane po Vs'!$L$3:$L$30)</f>
        <v>0.28908554254314922</v>
      </c>
      <c r="U12" s="1">
        <f>PEARSON('dane po Vs'!U3:U30,'dane po Vs'!$L$3:$L$30)</f>
        <v>0.21952790668791011</v>
      </c>
      <c r="V12" s="1">
        <f>PEARSON('dane po Vs'!V3:V30,'dane po Vs'!$L$3:$L$30)</f>
        <v>0.11446820165489488</v>
      </c>
      <c r="W12" s="39">
        <f>PEARSON('dane po Vs'!W3:W30,'dane po Vs'!$L$3:$L$30)</f>
        <v>-0.41346151801963016</v>
      </c>
      <c r="X12" s="1">
        <f>PEARSON('dane po Vs'!X3:X30,'dane po Vs'!$L$3:$L$30)</f>
        <v>-0.38891155459223659</v>
      </c>
      <c r="Y12" s="1">
        <f>PEARSON('dane po Vs'!Y3:Y30,'dane po Vs'!$L$3:$L$30)</f>
        <v>-6.0091517462149149E-2</v>
      </c>
      <c r="Z12" s="1">
        <f>PEARSON('dane po Vs'!Z3:Z30,'dane po Vs'!$L$3:$L$30)</f>
        <v>0.1280419422508273</v>
      </c>
      <c r="AA12" s="1">
        <f>PEARSON('dane po Vs'!AA3:AA30,'dane po Vs'!$L$3:$L$30)</f>
        <v>0.41925776484729504</v>
      </c>
      <c r="AB12" s="32">
        <f>PEARSON('dane po Vs'!AB3:AB30,'dane po Vs'!$L$3:$L$30)</f>
        <v>-0.38139815931987037</v>
      </c>
      <c r="AC12" s="29">
        <f t="shared" si="22"/>
        <v>0.38139815931987037</v>
      </c>
      <c r="AD12" s="27">
        <f t="shared" si="23"/>
        <v>0.38139815931987037</v>
      </c>
      <c r="AH12" t="s">
        <v>10</v>
      </c>
      <c r="AJ12" s="5"/>
      <c r="AK12" s="5"/>
      <c r="AL12" s="5"/>
      <c r="AM12" s="5"/>
      <c r="AN12" s="5"/>
      <c r="AO12" s="5"/>
      <c r="AP12" s="5"/>
      <c r="AQ12" s="5"/>
      <c r="AR12" s="5"/>
      <c r="AS12" s="5">
        <v>1</v>
      </c>
      <c r="AT12" s="5">
        <v>-0.48279333649953726</v>
      </c>
      <c r="AU12" s="5">
        <v>0.41828738823221606</v>
      </c>
      <c r="AV12" s="5">
        <v>-0.30311813866764459</v>
      </c>
      <c r="AW12" s="5">
        <v>-0.47660869214232277</v>
      </c>
      <c r="AX12" s="5">
        <v>0.52172126940024088</v>
      </c>
      <c r="AY12" s="5">
        <v>-0.23953103817499158</v>
      </c>
      <c r="AZ12" s="5">
        <v>0.18695996433155124</v>
      </c>
      <c r="BA12" s="5">
        <v>0.28908554254314922</v>
      </c>
      <c r="BB12" s="5">
        <v>0.21952790668791011</v>
      </c>
      <c r="BC12" s="5">
        <v>0.11446820165489488</v>
      </c>
      <c r="BD12" s="5">
        <v>-0.41346151801963016</v>
      </c>
      <c r="BE12" s="5">
        <v>-0.38891155459223659</v>
      </c>
      <c r="BF12" s="5">
        <v>-6.0091517462149149E-2</v>
      </c>
      <c r="BG12" s="5">
        <v>0.1280419422508273</v>
      </c>
      <c r="BH12" s="5">
        <v>0.41925776484729504</v>
      </c>
      <c r="BI12" s="5">
        <v>-0.38139815931987037</v>
      </c>
      <c r="BK12" t="str">
        <f t="shared" si="24"/>
        <v>X11</v>
      </c>
      <c r="BL12">
        <f t="shared" si="25"/>
        <v>0</v>
      </c>
      <c r="BM12">
        <f t="shared" si="26"/>
        <v>0</v>
      </c>
      <c r="BN12">
        <f t="shared" si="27"/>
        <v>0</v>
      </c>
      <c r="BO12">
        <f t="shared" si="28"/>
        <v>0</v>
      </c>
      <c r="BP12">
        <f t="shared" si="29"/>
        <v>0</v>
      </c>
      <c r="BQ12">
        <f t="shared" si="30"/>
        <v>0</v>
      </c>
      <c r="BR12">
        <f t="shared" si="31"/>
        <v>0</v>
      </c>
      <c r="BS12">
        <f t="shared" si="32"/>
        <v>0</v>
      </c>
      <c r="BT12">
        <f t="shared" si="33"/>
        <v>0</v>
      </c>
      <c r="BU12">
        <f t="shared" si="34"/>
        <v>0</v>
      </c>
      <c r="BV12">
        <f t="shared" si="35"/>
        <v>1</v>
      </c>
      <c r="BW12">
        <f t="shared" si="36"/>
        <v>0.48279333649953726</v>
      </c>
      <c r="BX12">
        <f t="shared" si="37"/>
        <v>0.41828738823221606</v>
      </c>
      <c r="BY12">
        <f t="shared" si="38"/>
        <v>0.30311813866764459</v>
      </c>
      <c r="BZ12">
        <f t="shared" si="39"/>
        <v>0.47660869214232277</v>
      </c>
      <c r="CA12">
        <f t="shared" si="40"/>
        <v>0.52172126940024088</v>
      </c>
      <c r="CB12">
        <f t="shared" si="41"/>
        <v>0.23953103817499158</v>
      </c>
      <c r="CC12">
        <f t="shared" si="42"/>
        <v>0.18695996433155124</v>
      </c>
      <c r="CD12">
        <f t="shared" si="43"/>
        <v>0.28908554254314922</v>
      </c>
      <c r="CE12">
        <f t="shared" si="44"/>
        <v>0.21952790668791011</v>
      </c>
      <c r="CF12">
        <f t="shared" si="45"/>
        <v>0.11446820165489488</v>
      </c>
      <c r="CG12">
        <f t="shared" si="46"/>
        <v>0.41346151801963016</v>
      </c>
      <c r="CH12">
        <f t="shared" si="47"/>
        <v>0.38891155459223659</v>
      </c>
      <c r="CI12">
        <f t="shared" si="48"/>
        <v>6.0091517462149149E-2</v>
      </c>
      <c r="CJ12">
        <f t="shared" si="49"/>
        <v>0.1280419422508273</v>
      </c>
      <c r="CK12">
        <f t="shared" si="50"/>
        <v>0.41925776484729504</v>
      </c>
      <c r="CL12">
        <f t="shared" si="51"/>
        <v>0.38139815931987037</v>
      </c>
    </row>
    <row r="13" spans="1:90" x14ac:dyDescent="0.2">
      <c r="A13" t="str">
        <f>M1</f>
        <v>X12</v>
      </c>
      <c r="M13" s="1">
        <f>PEARSON('dane po Vs'!M3:M30,'dane po Vs'!$M$3:$M$30)</f>
        <v>1.0000000000000002</v>
      </c>
      <c r="N13" s="1">
        <f>PEARSON('dane po Vs'!N3:N30,'dane po Vs'!$M$3:$M$30)</f>
        <v>-0.17308231281523825</v>
      </c>
      <c r="O13" s="1">
        <f>PEARSON('dane po Vs'!O3:O30,'dane po Vs'!$M$3:$M$30)</f>
        <v>0.48961504652869631</v>
      </c>
      <c r="P13" s="1">
        <f>PEARSON('dane po Vs'!P3:P30,'dane po Vs'!$M$3:$M$30)</f>
        <v>0.30462171971052315</v>
      </c>
      <c r="Q13" s="1">
        <f>PEARSON('dane po Vs'!Q3:Q30,'dane po Vs'!$M$3:$M$30)</f>
        <v>-0.35665707255914214</v>
      </c>
      <c r="R13" s="1">
        <f>PEARSON('dane po Vs'!R3:R30,'dane po Vs'!$M$3:$M$30)</f>
        <v>0.20068507391628526</v>
      </c>
      <c r="S13" s="1">
        <f>PEARSON('dane po Vs'!S3:S30,'dane po Vs'!$M$3:$M$30)</f>
        <v>-0.22189968501988935</v>
      </c>
      <c r="T13" s="1">
        <f>PEARSON('dane po Vs'!T3:T30,'dane po Vs'!$M$3:$M$30)</f>
        <v>5.7625328145307284E-2</v>
      </c>
      <c r="U13" s="1">
        <f>PEARSON('dane po Vs'!U3:U30,'dane po Vs'!$M$3:$M$30)</f>
        <v>-0.2880094022368111</v>
      </c>
      <c r="V13" s="1">
        <f>PEARSON('dane po Vs'!V3:V30,'dane po Vs'!$M$3:$M$30)</f>
        <v>2.1077347453029728E-2</v>
      </c>
      <c r="W13" s="38">
        <f>PEARSON('dane po Vs'!W3:W30,'dane po Vs'!$M$3:$M$30)</f>
        <v>0.10711475177342031</v>
      </c>
      <c r="X13" s="1">
        <f>PEARSON('dane po Vs'!X3:X30,'dane po Vs'!$M$3:$M$30)</f>
        <v>0.25884065885693663</v>
      </c>
      <c r="Y13" s="1">
        <f>PEARSON('dane po Vs'!Y3:Y30,'dane po Vs'!$M$3:$M$30)</f>
        <v>-0.12092062578043763</v>
      </c>
      <c r="Z13" s="1">
        <f>PEARSON('dane po Vs'!Z3:Z30,'dane po Vs'!$M$3:$M$30)</f>
        <v>-0.12280603195743153</v>
      </c>
      <c r="AA13" s="1">
        <f>PEARSON('dane po Vs'!AA3:AA30,'dane po Vs'!$M$3:$M$30)</f>
        <v>-8.8930521723977279E-2</v>
      </c>
      <c r="AB13" s="32">
        <f>PEARSON('dane po Vs'!AB3:AB30,'dane po Vs'!$M$3:$M$30)</f>
        <v>0.30357047792800534</v>
      </c>
      <c r="AC13" s="29">
        <f t="shared" si="22"/>
        <v>0.30357047792800534</v>
      </c>
      <c r="AD13" s="27" t="str">
        <f t="shared" si="23"/>
        <v/>
      </c>
      <c r="AH13" t="s">
        <v>11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>
        <v>1.0000000000000002</v>
      </c>
      <c r="AU13" s="5">
        <v>-0.17308231281523825</v>
      </c>
      <c r="AV13" s="5">
        <v>0.48961504652869631</v>
      </c>
      <c r="AW13" s="5">
        <v>0.30462171971052315</v>
      </c>
      <c r="AX13" s="5">
        <v>-0.35665707255914214</v>
      </c>
      <c r="AY13" s="5">
        <v>0.20068507391628526</v>
      </c>
      <c r="AZ13" s="5">
        <v>-0.22189968501988935</v>
      </c>
      <c r="BA13" s="5">
        <v>5.7625328145307284E-2</v>
      </c>
      <c r="BB13" s="5">
        <v>-0.2880094022368111</v>
      </c>
      <c r="BC13" s="5">
        <v>2.1077347453029728E-2</v>
      </c>
      <c r="BD13" s="5">
        <v>0.10711475177342031</v>
      </c>
      <c r="BE13" s="5">
        <v>0.25884065885693663</v>
      </c>
      <c r="BF13" s="5">
        <v>-0.12092062578043763</v>
      </c>
      <c r="BG13" s="5">
        <v>-0.12280603195743153</v>
      </c>
      <c r="BH13" s="5">
        <v>-8.8930521723977279E-2</v>
      </c>
      <c r="BI13" s="5">
        <v>0.30357047792800534</v>
      </c>
      <c r="BK13" t="str">
        <f t="shared" si="24"/>
        <v>X12</v>
      </c>
      <c r="BL13">
        <f t="shared" si="25"/>
        <v>0</v>
      </c>
      <c r="BM13">
        <f t="shared" si="26"/>
        <v>0</v>
      </c>
      <c r="BN13">
        <f t="shared" si="27"/>
        <v>0</v>
      </c>
      <c r="BO13">
        <f t="shared" si="28"/>
        <v>0</v>
      </c>
      <c r="BP13">
        <f t="shared" si="29"/>
        <v>0</v>
      </c>
      <c r="BQ13">
        <f t="shared" si="30"/>
        <v>0</v>
      </c>
      <c r="BR13">
        <f t="shared" si="31"/>
        <v>0</v>
      </c>
      <c r="BS13">
        <f t="shared" si="32"/>
        <v>0</v>
      </c>
      <c r="BT13">
        <f t="shared" si="33"/>
        <v>0</v>
      </c>
      <c r="BU13">
        <f t="shared" si="34"/>
        <v>0</v>
      </c>
      <c r="BV13">
        <f t="shared" si="35"/>
        <v>0</v>
      </c>
      <c r="BW13">
        <f t="shared" si="36"/>
        <v>1.0000000000000002</v>
      </c>
      <c r="BX13">
        <f t="shared" si="37"/>
        <v>0.17308231281523825</v>
      </c>
      <c r="BY13">
        <f t="shared" si="38"/>
        <v>0.48961504652869631</v>
      </c>
      <c r="BZ13">
        <f t="shared" si="39"/>
        <v>0.30462171971052315</v>
      </c>
      <c r="CA13">
        <f t="shared" si="40"/>
        <v>0.35665707255914214</v>
      </c>
      <c r="CB13">
        <f t="shared" si="41"/>
        <v>0.20068507391628526</v>
      </c>
      <c r="CC13">
        <f t="shared" si="42"/>
        <v>0.22189968501988935</v>
      </c>
      <c r="CD13">
        <f t="shared" si="43"/>
        <v>5.7625328145307284E-2</v>
      </c>
      <c r="CE13">
        <f t="shared" si="44"/>
        <v>0.2880094022368111</v>
      </c>
      <c r="CF13">
        <f t="shared" si="45"/>
        <v>2.1077347453029728E-2</v>
      </c>
      <c r="CG13">
        <f t="shared" si="46"/>
        <v>0.10711475177342031</v>
      </c>
      <c r="CH13">
        <f t="shared" si="47"/>
        <v>0.25884065885693663</v>
      </c>
      <c r="CI13">
        <f t="shared" si="48"/>
        <v>0.12092062578043763</v>
      </c>
      <c r="CJ13">
        <f t="shared" si="49"/>
        <v>0.12280603195743153</v>
      </c>
      <c r="CK13">
        <f t="shared" si="50"/>
        <v>8.8930521723977279E-2</v>
      </c>
      <c r="CL13">
        <f t="shared" si="51"/>
        <v>0.30357047792800534</v>
      </c>
    </row>
    <row r="14" spans="1:90" x14ac:dyDescent="0.2">
      <c r="A14" t="str">
        <f>N1</f>
        <v>X13</v>
      </c>
      <c r="M14" s="1"/>
      <c r="N14" s="1">
        <f>PEARSON('dane po Vs'!N3:N30,'dane po Vs'!$N$3:$N$30)</f>
        <v>0.99999999999999978</v>
      </c>
      <c r="O14" s="1">
        <f>PEARSON('dane po Vs'!O3:O30,'dane po Vs'!$N$3:$N$30)</f>
        <v>-1.4133454303443151E-2</v>
      </c>
      <c r="P14" s="1">
        <f>PEARSON('dane po Vs'!P3:P30,'dane po Vs'!$N$3:$N$30)</f>
        <v>0.11453348425730334</v>
      </c>
      <c r="Q14" s="1">
        <f>PEARSON('dane po Vs'!Q3:Q30,'dane po Vs'!$N$3:$N$30)</f>
        <v>0.48154618211119471</v>
      </c>
      <c r="R14" s="1">
        <f>PEARSON('dane po Vs'!R3:R30,'dane po Vs'!$N$3:$N$30)</f>
        <v>-3.8294967318024564E-2</v>
      </c>
      <c r="S14" s="1">
        <f>PEARSON('dane po Vs'!S3:S30,'dane po Vs'!$N$3:$N$30)</f>
        <v>0.30434927259340055</v>
      </c>
      <c r="T14" s="1">
        <f>PEARSON('dane po Vs'!T3:T30,'dane po Vs'!$N$3:$N$30)</f>
        <v>0.12425036672251037</v>
      </c>
      <c r="U14" s="1">
        <f>PEARSON('dane po Vs'!U3:U30,'dane po Vs'!$N$3:$N$30)</f>
        <v>-0.10707693878676137</v>
      </c>
      <c r="V14" s="1">
        <f>PEARSON('dane po Vs'!V3:V30,'dane po Vs'!$N$3:$N$30)</f>
        <v>0.12214265692818324</v>
      </c>
      <c r="W14" s="38">
        <f>PEARSON('dane po Vs'!W3:W30,'dane po Vs'!$N$3:$N$30)</f>
        <v>0.16222528974025754</v>
      </c>
      <c r="X14" s="1">
        <f>PEARSON('dane po Vs'!X3:X30,'dane po Vs'!$N$3:$N$30)</f>
        <v>-0.20264258018241618</v>
      </c>
      <c r="Y14" s="1">
        <f>PEARSON('dane po Vs'!Y3:Y30,'dane po Vs'!$N$3:$N$30)</f>
        <v>-4.9542861468625236E-2</v>
      </c>
      <c r="Z14" s="1">
        <f>PEARSON('dane po Vs'!Z3:Z30,'dane po Vs'!$N$3:$N$30)</f>
        <v>-0.23909987317468046</v>
      </c>
      <c r="AA14" s="1">
        <f>PEARSON('dane po Vs'!AA3:AA30,'dane po Vs'!$N$3:$N$30)</f>
        <v>-5.2667923837425586E-2</v>
      </c>
      <c r="AB14" s="32">
        <f>PEARSON('dane po Vs'!AB3:AB30,'dane po Vs'!$N$3:$N$30)</f>
        <v>-0.27489589327223118</v>
      </c>
      <c r="AC14" s="29">
        <f t="shared" si="22"/>
        <v>0.27489589327223118</v>
      </c>
      <c r="AD14" s="27" t="str">
        <f t="shared" si="23"/>
        <v/>
      </c>
      <c r="AH14" t="s">
        <v>12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>
        <v>0.99999999999999978</v>
      </c>
      <c r="AV14" s="5">
        <v>-1.4133454303443151E-2</v>
      </c>
      <c r="AW14" s="5">
        <v>0.11453348425730334</v>
      </c>
      <c r="AX14" s="5">
        <v>0.48154618211119471</v>
      </c>
      <c r="AY14" s="5">
        <v>-3.8294967318024564E-2</v>
      </c>
      <c r="AZ14" s="5">
        <v>0.30434927259340055</v>
      </c>
      <c r="BA14" s="5">
        <v>0.12425036672251037</v>
      </c>
      <c r="BB14" s="5">
        <v>-0.10707693878676137</v>
      </c>
      <c r="BC14" s="5">
        <v>0.12214265692818324</v>
      </c>
      <c r="BD14" s="5">
        <v>0.16222528974025754</v>
      </c>
      <c r="BE14" s="5">
        <v>-0.20264258018241618</v>
      </c>
      <c r="BF14" s="5">
        <v>-4.9542861468625236E-2</v>
      </c>
      <c r="BG14" s="5">
        <v>-0.23909987317468046</v>
      </c>
      <c r="BH14" s="5">
        <v>-5.2667923837425586E-2</v>
      </c>
      <c r="BI14" s="5">
        <v>-0.27489589327223118</v>
      </c>
      <c r="BK14" t="str">
        <f t="shared" si="24"/>
        <v>X13</v>
      </c>
      <c r="BL14">
        <f t="shared" si="25"/>
        <v>0</v>
      </c>
      <c r="BM14">
        <f t="shared" si="26"/>
        <v>0</v>
      </c>
      <c r="BN14">
        <f t="shared" si="27"/>
        <v>0</v>
      </c>
      <c r="BO14">
        <f t="shared" si="28"/>
        <v>0</v>
      </c>
      <c r="BP14">
        <f t="shared" si="29"/>
        <v>0</v>
      </c>
      <c r="BQ14">
        <f t="shared" si="30"/>
        <v>0</v>
      </c>
      <c r="BR14">
        <f t="shared" si="31"/>
        <v>0</v>
      </c>
      <c r="BS14">
        <f t="shared" si="32"/>
        <v>0</v>
      </c>
      <c r="BT14">
        <f t="shared" si="33"/>
        <v>0</v>
      </c>
      <c r="BU14">
        <f t="shared" si="34"/>
        <v>0</v>
      </c>
      <c r="BV14">
        <f t="shared" si="35"/>
        <v>0</v>
      </c>
      <c r="BW14">
        <f t="shared" si="36"/>
        <v>0</v>
      </c>
      <c r="BX14">
        <f t="shared" si="37"/>
        <v>0.99999999999999978</v>
      </c>
      <c r="BY14">
        <f t="shared" si="38"/>
        <v>1.4133454303443151E-2</v>
      </c>
      <c r="BZ14">
        <f t="shared" si="39"/>
        <v>0.11453348425730334</v>
      </c>
      <c r="CA14">
        <f t="shared" si="40"/>
        <v>0.48154618211119471</v>
      </c>
      <c r="CB14">
        <f t="shared" si="41"/>
        <v>3.8294967318024564E-2</v>
      </c>
      <c r="CC14">
        <f t="shared" si="42"/>
        <v>0.30434927259340055</v>
      </c>
      <c r="CD14">
        <f t="shared" si="43"/>
        <v>0.12425036672251037</v>
      </c>
      <c r="CE14">
        <f t="shared" si="44"/>
        <v>0.10707693878676137</v>
      </c>
      <c r="CF14">
        <f t="shared" si="45"/>
        <v>0.12214265692818324</v>
      </c>
      <c r="CG14">
        <f t="shared" si="46"/>
        <v>0.16222528974025754</v>
      </c>
      <c r="CH14">
        <f t="shared" si="47"/>
        <v>0.20264258018241618</v>
      </c>
      <c r="CI14">
        <f t="shared" si="48"/>
        <v>4.9542861468625236E-2</v>
      </c>
      <c r="CJ14">
        <f t="shared" si="49"/>
        <v>0.23909987317468046</v>
      </c>
      <c r="CK14">
        <f t="shared" si="50"/>
        <v>5.2667923837425586E-2</v>
      </c>
      <c r="CL14">
        <f t="shared" si="51"/>
        <v>0.27489589327223118</v>
      </c>
    </row>
    <row r="15" spans="1:90" x14ac:dyDescent="0.2">
      <c r="A15" t="str">
        <f>O1</f>
        <v>X14</v>
      </c>
      <c r="O15" s="1">
        <f>PEARSON('dane po Vs'!O3:O30,'dane po Vs'!$O$3:$O$30)</f>
        <v>1</v>
      </c>
      <c r="P15" s="1">
        <f>PEARSON('dane po Vs'!P3:P30,'dane po Vs'!$O$3:$O$30)</f>
        <v>0.46259982760206436</v>
      </c>
      <c r="Q15" s="1">
        <f>PEARSON('dane po Vs'!Q3:Q30,'dane po Vs'!$O$3:$O$30)</f>
        <v>-0.28140199787657905</v>
      </c>
      <c r="R15" s="1">
        <f>PEARSON('dane po Vs'!R3:R30,'dane po Vs'!$O$3:$O$30)</f>
        <v>0.266960772316717</v>
      </c>
      <c r="S15" s="1">
        <f>PEARSON('dane po Vs'!S3:S30,'dane po Vs'!$O$3:$O$30)</f>
        <v>-0.35178086219444521</v>
      </c>
      <c r="T15" s="1">
        <f>PEARSON('dane po Vs'!T3:T30,'dane po Vs'!$O$3:$O$30)</f>
        <v>-2.3671357730012933E-2</v>
      </c>
      <c r="U15" s="1">
        <f>PEARSON('dane po Vs'!U3:U30,'dane po Vs'!$O$3:$O$30)</f>
        <v>-0.31226711074882318</v>
      </c>
      <c r="V15" s="1">
        <f>PEARSON('dane po Vs'!V3:V30,'dane po Vs'!$O$3:$O$30)</f>
        <v>0.29413260120569984</v>
      </c>
      <c r="W15" s="38">
        <f>PEARSON('dane po Vs'!W3:W30,'dane po Vs'!$O$3:$O$30)</f>
        <v>-0.10220773626310647</v>
      </c>
      <c r="X15" s="1">
        <f>PEARSON('dane po Vs'!X3:X30,'dane po Vs'!$O$3:$O$30)</f>
        <v>-0.18211096335718632</v>
      </c>
      <c r="Y15" s="1">
        <f>PEARSON('dane po Vs'!Y3:Y30,'dane po Vs'!$O$3:$O$30)</f>
        <v>-0.43800319933491283</v>
      </c>
      <c r="Z15" s="1">
        <f>PEARSON('dane po Vs'!Z3:Z30,'dane po Vs'!$O$3:$O$30)</f>
        <v>-0.11402105258055838</v>
      </c>
      <c r="AA15" s="1">
        <f>PEARSON('dane po Vs'!AA3:AA30,'dane po Vs'!$O$3:$O$30)</f>
        <v>-0.15171936924158388</v>
      </c>
      <c r="AB15" s="32">
        <f>PEARSON('dane po Vs'!AB3:AB30,'dane po Vs'!$O$3:$O$30)</f>
        <v>-3.839847635147723E-2</v>
      </c>
      <c r="AC15" s="29">
        <f t="shared" si="22"/>
        <v>3.839847635147723E-2</v>
      </c>
      <c r="AD15" s="27" t="str">
        <f t="shared" si="23"/>
        <v/>
      </c>
      <c r="AH15" t="s">
        <v>13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1</v>
      </c>
      <c r="AW15" s="5">
        <v>0.46259982760206436</v>
      </c>
      <c r="AX15" s="5">
        <v>-0.28140199787657905</v>
      </c>
      <c r="AY15" s="5">
        <v>0.266960772316717</v>
      </c>
      <c r="AZ15" s="5">
        <v>-0.35178086219444521</v>
      </c>
      <c r="BA15" s="5">
        <v>-2.3671357730012933E-2</v>
      </c>
      <c r="BB15" s="5">
        <v>-0.31226711074882318</v>
      </c>
      <c r="BC15" s="5">
        <v>0.29413260120569984</v>
      </c>
      <c r="BD15" s="5">
        <v>-0.10220773626310647</v>
      </c>
      <c r="BE15" s="5">
        <v>-0.18211096335718632</v>
      </c>
      <c r="BF15" s="5">
        <v>-0.43800319933491283</v>
      </c>
      <c r="BG15" s="5">
        <v>-0.11402105258055838</v>
      </c>
      <c r="BH15" s="5">
        <v>-0.15171936924158388</v>
      </c>
      <c r="BI15" s="5">
        <v>-3.839847635147723E-2</v>
      </c>
      <c r="BK15" t="str">
        <f t="shared" si="24"/>
        <v>X14</v>
      </c>
      <c r="BL15">
        <f t="shared" si="25"/>
        <v>0</v>
      </c>
      <c r="BM15">
        <f t="shared" si="26"/>
        <v>0</v>
      </c>
      <c r="BN15">
        <f t="shared" si="27"/>
        <v>0</v>
      </c>
      <c r="BO15">
        <f t="shared" si="28"/>
        <v>0</v>
      </c>
      <c r="BP15">
        <f t="shared" si="29"/>
        <v>0</v>
      </c>
      <c r="BQ15">
        <f t="shared" si="30"/>
        <v>0</v>
      </c>
      <c r="BR15">
        <f t="shared" si="31"/>
        <v>0</v>
      </c>
      <c r="BS15">
        <f t="shared" si="32"/>
        <v>0</v>
      </c>
      <c r="BT15">
        <f t="shared" si="33"/>
        <v>0</v>
      </c>
      <c r="BU15">
        <f t="shared" si="34"/>
        <v>0</v>
      </c>
      <c r="BV15">
        <f t="shared" si="35"/>
        <v>0</v>
      </c>
      <c r="BW15">
        <f t="shared" si="36"/>
        <v>0</v>
      </c>
      <c r="BX15">
        <f t="shared" si="37"/>
        <v>0</v>
      </c>
      <c r="BY15">
        <f t="shared" si="38"/>
        <v>1</v>
      </c>
      <c r="BZ15">
        <f t="shared" si="39"/>
        <v>0.46259982760206436</v>
      </c>
      <c r="CA15">
        <f t="shared" si="40"/>
        <v>0.28140199787657905</v>
      </c>
      <c r="CB15">
        <f t="shared" si="41"/>
        <v>0.266960772316717</v>
      </c>
      <c r="CC15">
        <f t="shared" si="42"/>
        <v>0.35178086219444521</v>
      </c>
      <c r="CD15">
        <f t="shared" si="43"/>
        <v>2.3671357730012933E-2</v>
      </c>
      <c r="CE15">
        <f t="shared" si="44"/>
        <v>0.31226711074882318</v>
      </c>
      <c r="CF15">
        <f t="shared" si="45"/>
        <v>0.29413260120569984</v>
      </c>
      <c r="CG15">
        <f t="shared" si="46"/>
        <v>0.10220773626310647</v>
      </c>
      <c r="CH15">
        <f t="shared" si="47"/>
        <v>0.18211096335718632</v>
      </c>
      <c r="CI15">
        <f t="shared" si="48"/>
        <v>0.43800319933491283</v>
      </c>
      <c r="CJ15">
        <f t="shared" si="49"/>
        <v>0.11402105258055838</v>
      </c>
      <c r="CK15">
        <f t="shared" si="50"/>
        <v>0.15171936924158388</v>
      </c>
      <c r="CL15">
        <f t="shared" si="51"/>
        <v>3.839847635147723E-2</v>
      </c>
    </row>
    <row r="16" spans="1:90" x14ac:dyDescent="0.2">
      <c r="A16" t="str">
        <f>P1</f>
        <v>X15</v>
      </c>
      <c r="E16" s="1"/>
      <c r="P16" s="1">
        <f>PEARSON('dane po Vs'!P3:P30,'dane po Vs'!$P$3:$P$30)</f>
        <v>0.99999999999999989</v>
      </c>
      <c r="Q16" s="1">
        <f>PEARSON('dane po Vs'!Q3:Q30,'dane po Vs'!$P$3:$P$30)</f>
        <v>-0.25452834320172063</v>
      </c>
      <c r="R16" s="1">
        <f>PEARSON('dane po Vs'!R3:R30,'dane po Vs'!$P$3:$P$30)</f>
        <v>0.10617853956648558</v>
      </c>
      <c r="S16" s="1">
        <f>PEARSON('dane po Vs'!S3:S30,'dane po Vs'!$P$3:$P$30)</f>
        <v>-0.21675063455573587</v>
      </c>
      <c r="T16" s="1">
        <f>PEARSON('dane po Vs'!T3:T30,'dane po Vs'!$P$3:$P$30)</f>
        <v>-0.19103094551799218</v>
      </c>
      <c r="U16" s="1">
        <f>PEARSON('dane po Vs'!U3:U30,'dane po Vs'!$P$3:$P$30)</f>
        <v>-0.46970605569306106</v>
      </c>
      <c r="V16" s="1">
        <f>PEARSON('dane po Vs'!V3:V30,'dane po Vs'!$P$3:$P$30)</f>
        <v>0.37326833153075367</v>
      </c>
      <c r="W16" s="39">
        <f>PEARSON('dane po Vs'!W3:W30,'dane po Vs'!$P$3:$P$30)</f>
        <v>0.51911910252415439</v>
      </c>
      <c r="X16" s="1">
        <f>PEARSON('dane po Vs'!X3:X30,'dane po Vs'!$P$3:$P$30)</f>
        <v>0.15851540042449477</v>
      </c>
      <c r="Y16" s="1">
        <f>PEARSON('dane po Vs'!Y3:Y30,'dane po Vs'!$P$3:$P$30)</f>
        <v>-0.16221109752645294</v>
      </c>
      <c r="Z16" s="1">
        <f>PEARSON('dane po Vs'!Z3:Z30,'dane po Vs'!$P$3:$P$30)</f>
        <v>-0.26156398044844087</v>
      </c>
      <c r="AA16" s="1">
        <f>PEARSON('dane po Vs'!AA3:AA30,'dane po Vs'!$P$3:$P$30)</f>
        <v>-0.3347646111402951</v>
      </c>
      <c r="AB16" s="32">
        <f>PEARSON('dane po Vs'!AB3:AB30,'dane po Vs'!$P$3:$P$30)</f>
        <v>-4.0402937433476165E-2</v>
      </c>
      <c r="AC16" s="29">
        <f t="shared" si="22"/>
        <v>4.0402937433476165E-2</v>
      </c>
      <c r="AD16" s="27" t="str">
        <f t="shared" si="23"/>
        <v/>
      </c>
      <c r="AH16" t="s">
        <v>14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0.99999999999999989</v>
      </c>
      <c r="AX16" s="5">
        <v>-0.25452834320172063</v>
      </c>
      <c r="AY16" s="5">
        <v>0.10617853956648558</v>
      </c>
      <c r="AZ16" s="5">
        <v>-0.21675063455573587</v>
      </c>
      <c r="BA16" s="5">
        <v>-0.19103094551799218</v>
      </c>
      <c r="BB16" s="5">
        <v>-0.46970605569306106</v>
      </c>
      <c r="BC16" s="5">
        <v>0.37326833153075367</v>
      </c>
      <c r="BD16" s="5">
        <v>0.51911910252415439</v>
      </c>
      <c r="BE16" s="5">
        <v>0.15851540042449477</v>
      </c>
      <c r="BF16" s="5">
        <v>-0.16221109752645294</v>
      </c>
      <c r="BG16" s="5">
        <v>-0.26156398044844087</v>
      </c>
      <c r="BH16" s="5">
        <v>-0.3347646111402951</v>
      </c>
      <c r="BI16" s="5">
        <v>-4.0402937433476165E-2</v>
      </c>
      <c r="BK16" t="str">
        <f t="shared" si="24"/>
        <v>X15</v>
      </c>
      <c r="BL16">
        <f t="shared" si="25"/>
        <v>0</v>
      </c>
      <c r="BM16">
        <f t="shared" si="26"/>
        <v>0</v>
      </c>
      <c r="BN16">
        <f t="shared" si="27"/>
        <v>0</v>
      </c>
      <c r="BO16">
        <f t="shared" si="28"/>
        <v>0</v>
      </c>
      <c r="BP16">
        <f t="shared" si="29"/>
        <v>0</v>
      </c>
      <c r="BQ16">
        <f t="shared" si="30"/>
        <v>0</v>
      </c>
      <c r="BR16">
        <f t="shared" si="31"/>
        <v>0</v>
      </c>
      <c r="BS16">
        <f t="shared" si="32"/>
        <v>0</v>
      </c>
      <c r="BT16">
        <f t="shared" si="33"/>
        <v>0</v>
      </c>
      <c r="BU16">
        <f t="shared" si="34"/>
        <v>0</v>
      </c>
      <c r="BV16">
        <f t="shared" si="35"/>
        <v>0</v>
      </c>
      <c r="BW16">
        <f t="shared" si="36"/>
        <v>0</v>
      </c>
      <c r="BX16">
        <f t="shared" si="37"/>
        <v>0</v>
      </c>
      <c r="BY16">
        <f t="shared" si="38"/>
        <v>0</v>
      </c>
      <c r="BZ16">
        <f t="shared" si="39"/>
        <v>0.99999999999999989</v>
      </c>
      <c r="CA16">
        <f t="shared" si="40"/>
        <v>0.25452834320172063</v>
      </c>
      <c r="CB16">
        <f t="shared" si="41"/>
        <v>0.10617853956648558</v>
      </c>
      <c r="CC16">
        <f t="shared" si="42"/>
        <v>0.21675063455573587</v>
      </c>
      <c r="CD16">
        <f t="shared" si="43"/>
        <v>0.19103094551799218</v>
      </c>
      <c r="CE16">
        <f t="shared" si="44"/>
        <v>0.46970605569306106</v>
      </c>
      <c r="CF16">
        <f t="shared" si="45"/>
        <v>0.37326833153075367</v>
      </c>
      <c r="CG16">
        <f t="shared" si="46"/>
        <v>0.51911910252415439</v>
      </c>
      <c r="CH16">
        <f t="shared" si="47"/>
        <v>0.15851540042449477</v>
      </c>
      <c r="CI16">
        <f t="shared" si="48"/>
        <v>0.16221109752645294</v>
      </c>
      <c r="CJ16">
        <f t="shared" si="49"/>
        <v>0.26156398044844087</v>
      </c>
      <c r="CK16">
        <f t="shared" si="50"/>
        <v>0.3347646111402951</v>
      </c>
      <c r="CL16">
        <f t="shared" si="51"/>
        <v>4.0402937433476165E-2</v>
      </c>
    </row>
    <row r="17" spans="1:90" x14ac:dyDescent="0.2">
      <c r="A17" t="str">
        <f>Q1</f>
        <v>X16</v>
      </c>
      <c r="E17" s="1"/>
      <c r="Q17" s="1">
        <f>PEARSON('dane po Vs'!Q3:Q30,'dane po Vs'!$Q$3:$Q$30)</f>
        <v>1.0000000000000002</v>
      </c>
      <c r="R17" s="1">
        <f>PEARSON('dane po Vs'!R3:R30,'dane po Vs'!$Q$3:$Q$30)</f>
        <v>-0.16278016024780692</v>
      </c>
      <c r="S17" s="17">
        <f>PEARSON('dane po Vs'!S3:S30,'dane po Vs'!$Q$3:$Q$30)</f>
        <v>0.63708537430214474</v>
      </c>
      <c r="T17" s="1">
        <f>PEARSON('dane po Vs'!T3:T30,'dane po Vs'!$Q$3:$Q$30)</f>
        <v>0.29207191217014083</v>
      </c>
      <c r="U17" s="24">
        <f>PEARSON('dane po Vs'!U3:U30,'dane po Vs'!$Q$3:$Q$30)</f>
        <v>-2.0730224724132174E-3</v>
      </c>
      <c r="V17" s="1">
        <f>PEARSON('dane po Vs'!V3:V30,'dane po Vs'!$Q$3:$Q$30)</f>
        <v>0.10349868198407947</v>
      </c>
      <c r="W17" s="38">
        <f>PEARSON('dane po Vs'!W3:W30,'dane po Vs'!$Q$3:$Q$30)</f>
        <v>0.18143932441938063</v>
      </c>
      <c r="X17" s="1">
        <f>PEARSON('dane po Vs'!X3:X30,'dane po Vs'!$Q$3:$Q$30)</f>
        <v>-0.19560983438915486</v>
      </c>
      <c r="Y17" s="1">
        <f>PEARSON('dane po Vs'!Y3:Y30,'dane po Vs'!$Q$3:$Q$30)</f>
        <v>-5.158424822179148E-2</v>
      </c>
      <c r="Z17" s="1">
        <f>PEARSON('dane po Vs'!Z3:Z30,'dane po Vs'!$Q$3:$Q$30)</f>
        <v>-1.0529977685584774E-2</v>
      </c>
      <c r="AA17" s="1">
        <f>PEARSON('dane po Vs'!AA3:AA30,'dane po Vs'!$Q$3:$Q$30)</f>
        <v>5.6035596612071824E-2</v>
      </c>
      <c r="AB17" s="32">
        <f>PEARSON('dane po Vs'!AB3:AB30,'dane po Vs'!$Q$3:$Q$30)</f>
        <v>-0.26508265207863185</v>
      </c>
      <c r="AC17" s="29">
        <f t="shared" si="22"/>
        <v>0.26508265207863185</v>
      </c>
      <c r="AD17" s="27" t="str">
        <f t="shared" si="23"/>
        <v/>
      </c>
      <c r="AH17" t="s">
        <v>15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>
        <v>1.0000000000000002</v>
      </c>
      <c r="AY17" s="5">
        <v>-0.16278016024780692</v>
      </c>
      <c r="AZ17" s="40">
        <v>0.63708537430214474</v>
      </c>
      <c r="BA17" s="5">
        <v>0.29207191217014083</v>
      </c>
      <c r="BB17" s="5">
        <v>-2.0730224724132174E-3</v>
      </c>
      <c r="BC17" s="5">
        <v>0.10349868198407947</v>
      </c>
      <c r="BD17" s="5">
        <v>0.18143932441938063</v>
      </c>
      <c r="BE17" s="5">
        <v>-0.19560983438915486</v>
      </c>
      <c r="BF17" s="5">
        <v>-5.158424822179148E-2</v>
      </c>
      <c r="BG17" s="5">
        <v>-1.0529977685584774E-2</v>
      </c>
      <c r="BH17" s="5">
        <v>5.6035596612071824E-2</v>
      </c>
      <c r="BI17" s="5">
        <v>-0.26508265207863185</v>
      </c>
      <c r="BK17" t="str">
        <f t="shared" si="24"/>
        <v>X16</v>
      </c>
      <c r="BL17">
        <f t="shared" si="25"/>
        <v>0</v>
      </c>
      <c r="BM17">
        <f t="shared" si="26"/>
        <v>0</v>
      </c>
      <c r="BN17">
        <f t="shared" si="27"/>
        <v>0</v>
      </c>
      <c r="BO17">
        <f t="shared" si="28"/>
        <v>0</v>
      </c>
      <c r="BP17">
        <f t="shared" si="29"/>
        <v>0</v>
      </c>
      <c r="BQ17">
        <f t="shared" si="30"/>
        <v>0</v>
      </c>
      <c r="BR17">
        <f t="shared" si="31"/>
        <v>0</v>
      </c>
      <c r="BS17">
        <f t="shared" si="32"/>
        <v>0</v>
      </c>
      <c r="BT17">
        <f t="shared" si="33"/>
        <v>0</v>
      </c>
      <c r="BU17">
        <f t="shared" si="34"/>
        <v>0</v>
      </c>
      <c r="BV17">
        <f t="shared" si="35"/>
        <v>0</v>
      </c>
      <c r="BW17">
        <f t="shared" si="36"/>
        <v>0</v>
      </c>
      <c r="BX17">
        <f t="shared" si="37"/>
        <v>0</v>
      </c>
      <c r="BY17">
        <f t="shared" si="38"/>
        <v>0</v>
      </c>
      <c r="BZ17">
        <f t="shared" si="39"/>
        <v>0</v>
      </c>
      <c r="CA17">
        <f t="shared" si="40"/>
        <v>1.0000000000000002</v>
      </c>
      <c r="CB17">
        <f t="shared" si="41"/>
        <v>0.16278016024780692</v>
      </c>
      <c r="CC17">
        <f t="shared" si="42"/>
        <v>0.63708537430214474</v>
      </c>
      <c r="CD17">
        <f t="shared" si="43"/>
        <v>0.29207191217014083</v>
      </c>
      <c r="CE17">
        <f t="shared" si="44"/>
        <v>2.0730224724132174E-3</v>
      </c>
      <c r="CF17">
        <f t="shared" si="45"/>
        <v>0.10349868198407947</v>
      </c>
      <c r="CG17">
        <f t="shared" si="46"/>
        <v>0.18143932441938063</v>
      </c>
      <c r="CH17">
        <f t="shared" si="47"/>
        <v>0.19560983438915486</v>
      </c>
      <c r="CI17">
        <f t="shared" si="48"/>
        <v>5.158424822179148E-2</v>
      </c>
      <c r="CJ17">
        <f t="shared" si="49"/>
        <v>1.0529977685584774E-2</v>
      </c>
      <c r="CK17">
        <f t="shared" si="50"/>
        <v>5.6035596612071824E-2</v>
      </c>
      <c r="CL17">
        <f t="shared" si="51"/>
        <v>0.26508265207863185</v>
      </c>
    </row>
    <row r="18" spans="1:90" x14ac:dyDescent="0.2">
      <c r="A18" t="str">
        <f>R1</f>
        <v>X17</v>
      </c>
      <c r="E18" s="1"/>
      <c r="R18" s="1">
        <f>PEARSON('dane po Vs'!R3:R30,'dane po Vs'!$R$3:$R$30)</f>
        <v>0.99999999999999978</v>
      </c>
      <c r="S18" s="1">
        <f>PEARSON('dane po Vs'!S3:S30,'dane po Vs'!$R$3:$R$30)</f>
        <v>-0.19670856896038388</v>
      </c>
      <c r="T18" s="1">
        <f>PEARSON('dane po Vs'!T3:T30,'dane po Vs'!$R$3:$R$30)</f>
        <v>-7.9037311121650342E-2</v>
      </c>
      <c r="U18" s="1">
        <f>PEARSON('dane po Vs'!U3:U30,'dane po Vs'!$R$3:$R$30)</f>
        <v>-0.34714033222713297</v>
      </c>
      <c r="V18" s="1">
        <f>PEARSON('dane po Vs'!V3:V30,'dane po Vs'!$R$3:$R$30)</f>
        <v>-0.16902563897892395</v>
      </c>
      <c r="W18" s="38">
        <f>PEARSON('dane po Vs'!W3:W30,'dane po Vs'!$R$3:$R$30)</f>
        <v>-3.3069501723464206E-2</v>
      </c>
      <c r="X18" s="1">
        <f>PEARSON('dane po Vs'!X3:X30,'dane po Vs'!$R$3:$R$30)</f>
        <v>0.18998348793188077</v>
      </c>
      <c r="Y18" s="1">
        <f>PEARSON('dane po Vs'!Y3:Y30,'dane po Vs'!$R$3:$R$30)</f>
        <v>-7.4504638630275136E-2</v>
      </c>
      <c r="Z18" s="1">
        <f>PEARSON('dane po Vs'!Z3:Z30,'dane po Vs'!$R$3:$R$30)</f>
        <v>0.29925855040986526</v>
      </c>
      <c r="AA18" s="1">
        <f>PEARSON('dane po Vs'!AA3:AA30,'dane po Vs'!$R$3:$R$30)</f>
        <v>7.3286284839334678E-2</v>
      </c>
      <c r="AB18" s="32">
        <f>PEARSON('dane po Vs'!AB3:AB30,'dane po Vs'!$R$3:$R$30)</f>
        <v>0.43575813551767695</v>
      </c>
      <c r="AC18" s="29">
        <f t="shared" si="22"/>
        <v>0.43575813551767695</v>
      </c>
      <c r="AD18" s="27">
        <f t="shared" si="23"/>
        <v>0.43575813551767695</v>
      </c>
      <c r="AH18" t="s">
        <v>16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0.99999999999999978</v>
      </c>
      <c r="AZ18" s="5">
        <v>-0.19670856896038388</v>
      </c>
      <c r="BA18" s="5">
        <v>-7.9037311121650342E-2</v>
      </c>
      <c r="BB18" s="5">
        <v>-0.34714033222713297</v>
      </c>
      <c r="BC18" s="5">
        <v>-0.16902563897892395</v>
      </c>
      <c r="BD18" s="5">
        <v>-3.3069501723464206E-2</v>
      </c>
      <c r="BE18" s="5">
        <v>0.18998348793188077</v>
      </c>
      <c r="BF18" s="5">
        <v>-7.4504638630275136E-2</v>
      </c>
      <c r="BG18" s="5">
        <v>0.29925855040986526</v>
      </c>
      <c r="BH18" s="5">
        <v>7.3286284839334678E-2</v>
      </c>
      <c r="BI18" s="5">
        <v>0.43575813551767695</v>
      </c>
      <c r="BK18" t="str">
        <f t="shared" si="24"/>
        <v>X17</v>
      </c>
      <c r="BL18">
        <f t="shared" si="25"/>
        <v>0</v>
      </c>
      <c r="BM18">
        <f t="shared" si="26"/>
        <v>0</v>
      </c>
      <c r="BN18">
        <f t="shared" si="27"/>
        <v>0</v>
      </c>
      <c r="BO18">
        <f t="shared" si="28"/>
        <v>0</v>
      </c>
      <c r="BP18">
        <f t="shared" si="29"/>
        <v>0</v>
      </c>
      <c r="BQ18">
        <f t="shared" si="30"/>
        <v>0</v>
      </c>
      <c r="BR18">
        <f t="shared" si="31"/>
        <v>0</v>
      </c>
      <c r="BS18">
        <f t="shared" si="32"/>
        <v>0</v>
      </c>
      <c r="BT18">
        <f t="shared" si="33"/>
        <v>0</v>
      </c>
      <c r="BU18">
        <f t="shared" si="34"/>
        <v>0</v>
      </c>
      <c r="BV18">
        <f t="shared" si="35"/>
        <v>0</v>
      </c>
      <c r="BW18">
        <f t="shared" si="36"/>
        <v>0</v>
      </c>
      <c r="BX18">
        <f t="shared" si="37"/>
        <v>0</v>
      </c>
      <c r="BY18">
        <f t="shared" si="38"/>
        <v>0</v>
      </c>
      <c r="BZ18">
        <f t="shared" si="39"/>
        <v>0</v>
      </c>
      <c r="CA18">
        <f t="shared" si="40"/>
        <v>0</v>
      </c>
      <c r="CB18">
        <f t="shared" si="41"/>
        <v>0.99999999999999978</v>
      </c>
      <c r="CC18">
        <f t="shared" si="42"/>
        <v>0.19670856896038388</v>
      </c>
      <c r="CD18">
        <f t="shared" si="43"/>
        <v>7.9037311121650342E-2</v>
      </c>
      <c r="CE18">
        <f t="shared" si="44"/>
        <v>0.34714033222713297</v>
      </c>
      <c r="CF18">
        <f t="shared" si="45"/>
        <v>0.16902563897892395</v>
      </c>
      <c r="CG18">
        <f t="shared" si="46"/>
        <v>3.3069501723464206E-2</v>
      </c>
      <c r="CH18">
        <f t="shared" si="47"/>
        <v>0.18998348793188077</v>
      </c>
      <c r="CI18">
        <f t="shared" si="48"/>
        <v>7.4504638630275136E-2</v>
      </c>
      <c r="CJ18">
        <f t="shared" si="49"/>
        <v>0.29925855040986526</v>
      </c>
      <c r="CK18">
        <f t="shared" si="50"/>
        <v>7.3286284839334678E-2</v>
      </c>
      <c r="CL18">
        <f t="shared" si="51"/>
        <v>0.43575813551767695</v>
      </c>
    </row>
    <row r="19" spans="1:90" x14ac:dyDescent="0.2">
      <c r="A19" t="str">
        <f>S1</f>
        <v>X18</v>
      </c>
      <c r="E19" s="1"/>
      <c r="S19" s="1">
        <f>PEARSON('dane po Vs'!S3:S30,'dane po Vs'!$S$3:$S$30)</f>
        <v>0.99999999999999978</v>
      </c>
      <c r="T19" s="1">
        <f>PEARSON('dane po Vs'!T3:T30,'dane po Vs'!$S$3:$S$30)</f>
        <v>0.23255666421281615</v>
      </c>
      <c r="U19" s="1">
        <f>PEARSON('dane po Vs'!U3:U30,'dane po Vs'!$S$3:$S$30)</f>
        <v>-4.2666636927634873E-2</v>
      </c>
      <c r="V19" s="1">
        <f>PEARSON('dane po Vs'!V3:V30,'dane po Vs'!$S$3:$S$30)</f>
        <v>-4.9710856829666868E-2</v>
      </c>
      <c r="W19" s="38">
        <f>PEARSON('dane po Vs'!W3:W30,'dane po Vs'!$S$3:$S$30)</f>
        <v>0.22316076296251278</v>
      </c>
      <c r="X19" s="1">
        <f>PEARSON('dane po Vs'!X3:X30,'dane po Vs'!$S$3:$S$30)</f>
        <v>-4.9792224494016629E-2</v>
      </c>
      <c r="Y19" s="1">
        <f>PEARSON('dane po Vs'!Y3:Y30,'dane po Vs'!$S$3:$S$30)</f>
        <v>5.1860846889395344E-2</v>
      </c>
      <c r="Z19" s="1">
        <f>PEARSON('dane po Vs'!Z3:Z30,'dane po Vs'!$S$3:$S$30)</f>
        <v>-7.3297609613503081E-2</v>
      </c>
      <c r="AA19" s="1">
        <f>PEARSON('dane po Vs'!AA3:AA30,'dane po Vs'!$S$3:$S$30)</f>
        <v>-0.35093036109467241</v>
      </c>
      <c r="AB19" s="32">
        <f>PEARSON('dane po Vs'!AB3:AB30,'dane po Vs'!$S$3:$S$30)</f>
        <v>-0.13864415650293299</v>
      </c>
      <c r="AC19" s="29">
        <f t="shared" si="22"/>
        <v>0.13864415650293299</v>
      </c>
      <c r="AD19" s="27" t="str">
        <f t="shared" si="23"/>
        <v/>
      </c>
      <c r="AH19" t="s">
        <v>17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>
        <v>0.99999999999999978</v>
      </c>
      <c r="BA19" s="5">
        <v>0.23255666421281615</v>
      </c>
      <c r="BB19" s="5">
        <v>-4.2666636927634873E-2</v>
      </c>
      <c r="BC19" s="5">
        <v>-4.9710856829666868E-2</v>
      </c>
      <c r="BD19" s="5">
        <v>0.22316076296251278</v>
      </c>
      <c r="BE19" s="5">
        <v>-4.9792224494016629E-2</v>
      </c>
      <c r="BF19" s="5">
        <v>5.1860846889395344E-2</v>
      </c>
      <c r="BG19" s="5">
        <v>-7.3297609613503081E-2</v>
      </c>
      <c r="BH19" s="5">
        <v>-0.35093036109467241</v>
      </c>
      <c r="BI19" s="5">
        <v>-0.13864415650293299</v>
      </c>
      <c r="BK19" t="str">
        <f t="shared" si="24"/>
        <v>X18</v>
      </c>
      <c r="BL19">
        <f t="shared" si="25"/>
        <v>0</v>
      </c>
      <c r="BM19">
        <f t="shared" si="26"/>
        <v>0</v>
      </c>
      <c r="BN19">
        <f t="shared" si="27"/>
        <v>0</v>
      </c>
      <c r="BO19">
        <f t="shared" si="28"/>
        <v>0</v>
      </c>
      <c r="BP19">
        <f t="shared" si="29"/>
        <v>0</v>
      </c>
      <c r="BQ19">
        <f t="shared" si="30"/>
        <v>0</v>
      </c>
      <c r="BR19">
        <f t="shared" si="31"/>
        <v>0</v>
      </c>
      <c r="BS19">
        <f t="shared" si="32"/>
        <v>0</v>
      </c>
      <c r="BT19">
        <f t="shared" si="33"/>
        <v>0</v>
      </c>
      <c r="BU19">
        <f t="shared" si="34"/>
        <v>0</v>
      </c>
      <c r="BV19">
        <f t="shared" si="35"/>
        <v>0</v>
      </c>
      <c r="BW19">
        <f t="shared" si="36"/>
        <v>0</v>
      </c>
      <c r="BX19">
        <f t="shared" si="37"/>
        <v>0</v>
      </c>
      <c r="BY19">
        <f t="shared" si="38"/>
        <v>0</v>
      </c>
      <c r="BZ19">
        <f t="shared" si="39"/>
        <v>0</v>
      </c>
      <c r="CA19">
        <f t="shared" si="40"/>
        <v>0</v>
      </c>
      <c r="CB19">
        <f t="shared" si="41"/>
        <v>0</v>
      </c>
      <c r="CC19">
        <f t="shared" si="42"/>
        <v>0.99999999999999978</v>
      </c>
      <c r="CD19">
        <f t="shared" si="43"/>
        <v>0.23255666421281615</v>
      </c>
      <c r="CE19">
        <f t="shared" si="44"/>
        <v>4.2666636927634873E-2</v>
      </c>
      <c r="CF19">
        <f t="shared" si="45"/>
        <v>4.9710856829666868E-2</v>
      </c>
      <c r="CG19">
        <f t="shared" si="46"/>
        <v>0.22316076296251278</v>
      </c>
      <c r="CH19">
        <f t="shared" si="47"/>
        <v>4.9792224494016629E-2</v>
      </c>
      <c r="CI19">
        <f t="shared" si="48"/>
        <v>5.1860846889395344E-2</v>
      </c>
      <c r="CJ19">
        <f t="shared" si="49"/>
        <v>7.3297609613503081E-2</v>
      </c>
      <c r="CK19">
        <f t="shared" si="50"/>
        <v>0.35093036109467241</v>
      </c>
      <c r="CL19">
        <f t="shared" si="51"/>
        <v>0.13864415650293299</v>
      </c>
    </row>
    <row r="20" spans="1:90" x14ac:dyDescent="0.2">
      <c r="A20" t="str">
        <f>T1</f>
        <v>X19</v>
      </c>
      <c r="E20" s="1"/>
      <c r="T20" s="1">
        <f>PEARSON('dane po Vs'!T3:T30,'dane po Vs'!$T$3:$T$30)</f>
        <v>1</v>
      </c>
      <c r="U20" s="1">
        <f>PEARSON('dane po Vs'!U3:U30,'dane po Vs'!$T$3:$T$30)</f>
        <v>-0.10422540605919339</v>
      </c>
      <c r="V20" s="1">
        <f>PEARSON('dane po Vs'!V3:V30,'dane po Vs'!$T$3:$T$30)</f>
        <v>0.28787278404293848</v>
      </c>
      <c r="W20" s="38">
        <f>PEARSON('dane po Vs'!W3:W30,'dane po Vs'!$T$3:$T$30)</f>
        <v>-7.8422853065875348E-2</v>
      </c>
      <c r="X20" s="1">
        <f>PEARSON('dane po Vs'!X3:X30,'dane po Vs'!$T$3:$T$30)</f>
        <v>-0.10298067670791937</v>
      </c>
      <c r="Y20" s="1">
        <f>PEARSON('dane po Vs'!Y3:Y30,'dane po Vs'!$T$3:$T$30)</f>
        <v>-0.25496629960999817</v>
      </c>
      <c r="Z20" s="1">
        <f>PEARSON('dane po Vs'!Z3:Z30,'dane po Vs'!$T$3:$T$30)</f>
        <v>-4.5396637866400837E-2</v>
      </c>
      <c r="AA20" s="1">
        <f>PEARSON('dane po Vs'!AA3:AA30,'dane po Vs'!$T$3:$T$30)</f>
        <v>0.15343921308330255</v>
      </c>
      <c r="AB20" s="32">
        <f>PEARSON('dane po Vs'!AB3:AB30,'dane po Vs'!$T$3:$T$30)</f>
        <v>-2.1246150232211217E-2</v>
      </c>
      <c r="AC20" s="29">
        <f t="shared" si="22"/>
        <v>2.1246150232211217E-2</v>
      </c>
      <c r="AD20" s="27" t="str">
        <f t="shared" si="23"/>
        <v/>
      </c>
      <c r="AH20" t="s">
        <v>18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>
        <v>1</v>
      </c>
      <c r="BB20" s="5">
        <v>-0.10422540605919339</v>
      </c>
      <c r="BC20" s="5">
        <v>0.28787278404293848</v>
      </c>
      <c r="BD20" s="5">
        <v>-7.8422853065875348E-2</v>
      </c>
      <c r="BE20" s="5">
        <v>-0.10298067670791937</v>
      </c>
      <c r="BF20" s="5">
        <v>-0.25496629960999817</v>
      </c>
      <c r="BG20" s="5">
        <v>-4.5396637866400837E-2</v>
      </c>
      <c r="BH20" s="5">
        <v>0.15343921308330255</v>
      </c>
      <c r="BI20" s="5">
        <v>-2.1246150232211217E-2</v>
      </c>
      <c r="BK20" t="str">
        <f t="shared" si="24"/>
        <v>X19</v>
      </c>
      <c r="BL20">
        <f t="shared" si="25"/>
        <v>0</v>
      </c>
      <c r="BM20">
        <f t="shared" si="26"/>
        <v>0</v>
      </c>
      <c r="BN20">
        <f t="shared" si="27"/>
        <v>0</v>
      </c>
      <c r="BO20">
        <f t="shared" si="28"/>
        <v>0</v>
      </c>
      <c r="BP20">
        <f t="shared" si="29"/>
        <v>0</v>
      </c>
      <c r="BQ20">
        <f t="shared" si="30"/>
        <v>0</v>
      </c>
      <c r="BR20">
        <f t="shared" si="31"/>
        <v>0</v>
      </c>
      <c r="BS20">
        <f t="shared" si="32"/>
        <v>0</v>
      </c>
      <c r="BT20">
        <f t="shared" si="33"/>
        <v>0</v>
      </c>
      <c r="BU20">
        <f t="shared" si="34"/>
        <v>0</v>
      </c>
      <c r="BV20">
        <f t="shared" si="35"/>
        <v>0</v>
      </c>
      <c r="BW20">
        <f t="shared" si="36"/>
        <v>0</v>
      </c>
      <c r="BX20">
        <f t="shared" si="37"/>
        <v>0</v>
      </c>
      <c r="BY20">
        <f t="shared" si="38"/>
        <v>0</v>
      </c>
      <c r="BZ20">
        <f t="shared" si="39"/>
        <v>0</v>
      </c>
      <c r="CA20">
        <f t="shared" si="40"/>
        <v>0</v>
      </c>
      <c r="CB20">
        <f t="shared" si="41"/>
        <v>0</v>
      </c>
      <c r="CC20">
        <f t="shared" si="42"/>
        <v>0</v>
      </c>
      <c r="CD20">
        <f t="shared" si="43"/>
        <v>1</v>
      </c>
      <c r="CE20">
        <f t="shared" si="44"/>
        <v>0.10422540605919339</v>
      </c>
      <c r="CF20">
        <f t="shared" si="45"/>
        <v>0.28787278404293848</v>
      </c>
      <c r="CG20">
        <f t="shared" si="46"/>
        <v>7.8422853065875348E-2</v>
      </c>
      <c r="CH20">
        <f t="shared" si="47"/>
        <v>0.10298067670791937</v>
      </c>
      <c r="CI20">
        <f t="shared" si="48"/>
        <v>0.25496629960999817</v>
      </c>
      <c r="CJ20">
        <f t="shared" si="49"/>
        <v>4.5396637866400837E-2</v>
      </c>
      <c r="CK20">
        <f t="shared" si="50"/>
        <v>0.15343921308330255</v>
      </c>
      <c r="CL20">
        <f t="shared" si="51"/>
        <v>2.1246150232211217E-2</v>
      </c>
    </row>
    <row r="21" spans="1:90" x14ac:dyDescent="0.2">
      <c r="A21" t="str">
        <f>U1</f>
        <v>X20</v>
      </c>
      <c r="E21" s="1"/>
      <c r="U21" s="1">
        <f>PEARSON('dane po Vs'!U3:U30,'dane po Vs'!$U$3:$U$30)</f>
        <v>1.0000000000000002</v>
      </c>
      <c r="V21" s="1">
        <f>PEARSON('dane po Vs'!V3:V30,'dane po Vs'!$U$3:$U$30)</f>
        <v>0.15219646583933943</v>
      </c>
      <c r="W21" s="39">
        <f>PEARSON('dane po Vs'!W3:W30,'dane po Vs'!$U$3:$U$30)</f>
        <v>-0.41718446919790503</v>
      </c>
      <c r="X21" s="1">
        <f>PEARSON('dane po Vs'!X3:X30,'dane po Vs'!$U$3:$U$30)</f>
        <v>-4.5557249346841973E-2</v>
      </c>
      <c r="Y21" s="1">
        <f>PEARSON('dane po Vs'!Y3:Y30,'dane po Vs'!$U$3:$U$30)</f>
        <v>0.291436751313081</v>
      </c>
      <c r="Z21" s="1">
        <f>PEARSON('dane po Vs'!Z3:Z30,'dane po Vs'!$U$3:$U$30)</f>
        <v>2.1558159260756113E-3</v>
      </c>
      <c r="AA21" s="1">
        <f>PEARSON('dane po Vs'!AA3:AA30,'dane po Vs'!$U$3:$U$30)</f>
        <v>0.32868244928382728</v>
      </c>
      <c r="AB21" s="32">
        <f>PEARSON('dane po Vs'!AB3:AB30,'dane po Vs'!$U$3:$U$30)</f>
        <v>-9.0318569237253218E-2</v>
      </c>
      <c r="AC21" s="29">
        <f t="shared" si="22"/>
        <v>9.0318569237253218E-2</v>
      </c>
      <c r="AD21" s="27" t="str">
        <f t="shared" si="23"/>
        <v/>
      </c>
      <c r="AH21" t="s">
        <v>19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>
        <v>1.0000000000000002</v>
      </c>
      <c r="BC21" s="5">
        <v>0.15219646583933943</v>
      </c>
      <c r="BD21" s="5">
        <v>-0.41718446919790503</v>
      </c>
      <c r="BE21" s="5">
        <v>-4.5557249346841973E-2</v>
      </c>
      <c r="BF21" s="5">
        <v>0.291436751313081</v>
      </c>
      <c r="BG21" s="5">
        <v>2.1558159260756113E-3</v>
      </c>
      <c r="BH21" s="5">
        <v>0.32868244928382728</v>
      </c>
      <c r="BI21" s="5">
        <v>-9.0318569237253218E-2</v>
      </c>
      <c r="BK21" t="str">
        <f t="shared" si="24"/>
        <v>X20</v>
      </c>
      <c r="BL21">
        <f t="shared" si="25"/>
        <v>0</v>
      </c>
      <c r="BM21">
        <f t="shared" si="26"/>
        <v>0</v>
      </c>
      <c r="BN21">
        <f t="shared" si="27"/>
        <v>0</v>
      </c>
      <c r="BO21">
        <f t="shared" si="28"/>
        <v>0</v>
      </c>
      <c r="BP21">
        <f t="shared" si="29"/>
        <v>0</v>
      </c>
      <c r="BQ21">
        <f t="shared" si="30"/>
        <v>0</v>
      </c>
      <c r="BR21">
        <f t="shared" si="31"/>
        <v>0</v>
      </c>
      <c r="BS21">
        <f t="shared" si="32"/>
        <v>0</v>
      </c>
      <c r="BT21">
        <f t="shared" si="33"/>
        <v>0</v>
      </c>
      <c r="BU21">
        <f t="shared" si="34"/>
        <v>0</v>
      </c>
      <c r="BV21">
        <f t="shared" si="35"/>
        <v>0</v>
      </c>
      <c r="BW21">
        <f t="shared" si="36"/>
        <v>0</v>
      </c>
      <c r="BX21">
        <f t="shared" si="37"/>
        <v>0</v>
      </c>
      <c r="BY21">
        <f t="shared" si="38"/>
        <v>0</v>
      </c>
      <c r="BZ21">
        <f t="shared" si="39"/>
        <v>0</v>
      </c>
      <c r="CA21">
        <f t="shared" si="40"/>
        <v>0</v>
      </c>
      <c r="CB21">
        <f t="shared" si="41"/>
        <v>0</v>
      </c>
      <c r="CC21">
        <f t="shared" si="42"/>
        <v>0</v>
      </c>
      <c r="CD21">
        <f t="shared" si="43"/>
        <v>0</v>
      </c>
      <c r="CE21">
        <f t="shared" si="44"/>
        <v>1.0000000000000002</v>
      </c>
      <c r="CF21">
        <f t="shared" si="45"/>
        <v>0.15219646583933943</v>
      </c>
      <c r="CG21">
        <f t="shared" si="46"/>
        <v>0.41718446919790503</v>
      </c>
      <c r="CH21">
        <f t="shared" si="47"/>
        <v>4.5557249346841973E-2</v>
      </c>
      <c r="CI21">
        <f t="shared" si="48"/>
        <v>0.291436751313081</v>
      </c>
      <c r="CJ21">
        <f t="shared" si="49"/>
        <v>2.1558159260756113E-3</v>
      </c>
      <c r="CK21">
        <f t="shared" si="50"/>
        <v>0.32868244928382728</v>
      </c>
      <c r="CL21">
        <f t="shared" si="51"/>
        <v>9.0318569237253218E-2</v>
      </c>
    </row>
    <row r="22" spans="1:90" x14ac:dyDescent="0.2">
      <c r="A22" t="str">
        <f>V1</f>
        <v>X21</v>
      </c>
      <c r="V22" s="1">
        <f>PEARSON('dane po Vs'!V3:V30,'dane po Vs'!$V$3:$V$30)</f>
        <v>1</v>
      </c>
      <c r="W22" s="38">
        <f>PEARSON('dane po Vs'!W3:W30,'dane po Vs'!$V$3:$V$30)</f>
        <v>3.9582603515099131E-2</v>
      </c>
      <c r="X22" s="1">
        <f>PEARSON('dane po Vs'!X3:X30,'dane po Vs'!$V$3:$V$30)</f>
        <v>-0.23059933074028696</v>
      </c>
      <c r="Y22" s="1">
        <f>PEARSON('dane po Vs'!Y3:Y30,'dane po Vs'!$V$3:$V$30)</f>
        <v>-0.18210361097481562</v>
      </c>
      <c r="Z22" s="1">
        <f>PEARSON('dane po Vs'!Z3:Z30,'dane po Vs'!$V$3:$V$30)</f>
        <v>-0.22669042438148415</v>
      </c>
      <c r="AA22" s="1">
        <f>PEARSON('dane po Vs'!AA3:AA30,'dane po Vs'!$V$3:$V$30)</f>
        <v>-8.6371911256495709E-2</v>
      </c>
      <c r="AB22" s="32">
        <f>PEARSON('dane po Vs'!AB3:AB30,'dane po Vs'!$V$3:$V$30)</f>
        <v>-0.32302185914476239</v>
      </c>
      <c r="AC22" s="29">
        <f t="shared" si="22"/>
        <v>0.32302185914476239</v>
      </c>
      <c r="AD22" s="27" t="str">
        <f t="shared" si="23"/>
        <v/>
      </c>
      <c r="AH22" t="s">
        <v>20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>
        <v>1</v>
      </c>
      <c r="BD22" s="5">
        <v>3.9582603515099131E-2</v>
      </c>
      <c r="BE22" s="5">
        <v>-0.23059933074028696</v>
      </c>
      <c r="BF22" s="5">
        <v>-0.18210361097481562</v>
      </c>
      <c r="BG22" s="5">
        <v>-0.22669042438148415</v>
      </c>
      <c r="BH22" s="5">
        <v>-8.6371911256495709E-2</v>
      </c>
      <c r="BI22" s="5">
        <v>-0.32302185914476239</v>
      </c>
      <c r="BK22" t="str">
        <f t="shared" si="24"/>
        <v>X21</v>
      </c>
      <c r="BL22">
        <f t="shared" si="25"/>
        <v>0</v>
      </c>
      <c r="BM22">
        <f t="shared" si="26"/>
        <v>0</v>
      </c>
      <c r="BN22">
        <f t="shared" si="27"/>
        <v>0</v>
      </c>
      <c r="BO22">
        <f t="shared" si="28"/>
        <v>0</v>
      </c>
      <c r="BP22">
        <f t="shared" si="29"/>
        <v>0</v>
      </c>
      <c r="BQ22">
        <f t="shared" si="30"/>
        <v>0</v>
      </c>
      <c r="BR22">
        <f t="shared" si="31"/>
        <v>0</v>
      </c>
      <c r="BS22">
        <f t="shared" si="32"/>
        <v>0</v>
      </c>
      <c r="BT22">
        <f t="shared" si="33"/>
        <v>0</v>
      </c>
      <c r="BU22">
        <f t="shared" si="34"/>
        <v>0</v>
      </c>
      <c r="BV22">
        <f t="shared" si="35"/>
        <v>0</v>
      </c>
      <c r="BW22">
        <f t="shared" si="36"/>
        <v>0</v>
      </c>
      <c r="BX22">
        <f t="shared" si="37"/>
        <v>0</v>
      </c>
      <c r="BY22">
        <f t="shared" si="38"/>
        <v>0</v>
      </c>
      <c r="BZ22">
        <f t="shared" si="39"/>
        <v>0</v>
      </c>
      <c r="CA22">
        <f t="shared" si="40"/>
        <v>0</v>
      </c>
      <c r="CB22">
        <f t="shared" si="41"/>
        <v>0</v>
      </c>
      <c r="CC22">
        <f t="shared" si="42"/>
        <v>0</v>
      </c>
      <c r="CD22">
        <f t="shared" si="43"/>
        <v>0</v>
      </c>
      <c r="CE22">
        <f t="shared" si="44"/>
        <v>0</v>
      </c>
      <c r="CF22">
        <f t="shared" si="45"/>
        <v>1</v>
      </c>
      <c r="CG22">
        <f t="shared" si="46"/>
        <v>3.9582603515099131E-2</v>
      </c>
      <c r="CH22">
        <f t="shared" si="47"/>
        <v>0.23059933074028696</v>
      </c>
      <c r="CI22">
        <f t="shared" si="48"/>
        <v>0.18210361097481562</v>
      </c>
      <c r="CJ22">
        <f t="shared" si="49"/>
        <v>0.22669042438148415</v>
      </c>
      <c r="CK22">
        <f t="shared" si="50"/>
        <v>8.6371911256495709E-2</v>
      </c>
      <c r="CL22">
        <f t="shared" si="51"/>
        <v>0.32302185914476239</v>
      </c>
    </row>
    <row r="23" spans="1:90" x14ac:dyDescent="0.2">
      <c r="A23" t="str">
        <f>W1</f>
        <v>X22</v>
      </c>
      <c r="W23" s="38">
        <f>PEARSON('dane po Vs'!W3:W30,'dane po Vs'!$W$3:$W$30)</f>
        <v>1</v>
      </c>
      <c r="X23" s="1">
        <f>PEARSON('dane po Vs'!X3:X30,'dane po Vs'!$W$3:$W$30)</f>
        <v>0.39063681703958314</v>
      </c>
      <c r="Y23" s="1">
        <f>PEARSON('dane po Vs'!Y3:Y30,'dane po Vs'!$W$3:$W$30)</f>
        <v>0.28259282838063376</v>
      </c>
      <c r="Z23" s="1">
        <f>PEARSON('dane po Vs'!Z3:Z30,'dane po Vs'!$W$3:$W$30)</f>
        <v>-0.23411478735748179</v>
      </c>
      <c r="AA23" s="17">
        <f>PEARSON('dane po Vs'!AA3:AA30,'dane po Vs'!$W$3:$W$30)</f>
        <v>-0.63340051609700576</v>
      </c>
      <c r="AB23" s="32">
        <f>PEARSON('dane po Vs'!AB3:AB30,'dane po Vs'!$W$3:$W$30)</f>
        <v>0.14139160539038381</v>
      </c>
      <c r="AC23" s="29">
        <f t="shared" si="22"/>
        <v>0.14139160539038381</v>
      </c>
      <c r="AD23" s="27" t="str">
        <f t="shared" si="23"/>
        <v/>
      </c>
      <c r="AH23" t="s">
        <v>21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</v>
      </c>
      <c r="BE23" s="5">
        <v>0.39063681703958314</v>
      </c>
      <c r="BF23" s="5">
        <v>0.28259282838063376</v>
      </c>
      <c r="BG23" s="5">
        <v>-0.23411478735748179</v>
      </c>
      <c r="BH23" s="5">
        <v>-0.63340051609700576</v>
      </c>
      <c r="BI23" s="5">
        <v>0.14139160539038381</v>
      </c>
      <c r="BK23" t="str">
        <f t="shared" si="24"/>
        <v>X22</v>
      </c>
      <c r="BL23">
        <f t="shared" si="25"/>
        <v>0</v>
      </c>
      <c r="BM23">
        <f t="shared" si="26"/>
        <v>0</v>
      </c>
      <c r="BN23">
        <f t="shared" si="27"/>
        <v>0</v>
      </c>
      <c r="BO23">
        <f t="shared" si="28"/>
        <v>0</v>
      </c>
      <c r="BP23">
        <f t="shared" si="29"/>
        <v>0</v>
      </c>
      <c r="BQ23">
        <f t="shared" si="30"/>
        <v>0</v>
      </c>
      <c r="BR23">
        <f t="shared" si="31"/>
        <v>0</v>
      </c>
      <c r="BS23">
        <f t="shared" si="32"/>
        <v>0</v>
      </c>
      <c r="BT23">
        <f t="shared" si="33"/>
        <v>0</v>
      </c>
      <c r="BU23">
        <f t="shared" si="34"/>
        <v>0</v>
      </c>
      <c r="BV23">
        <f t="shared" si="35"/>
        <v>0</v>
      </c>
      <c r="BW23">
        <f t="shared" si="36"/>
        <v>0</v>
      </c>
      <c r="BX23">
        <f t="shared" si="37"/>
        <v>0</v>
      </c>
      <c r="BY23">
        <f t="shared" si="38"/>
        <v>0</v>
      </c>
      <c r="BZ23">
        <f t="shared" si="39"/>
        <v>0</v>
      </c>
      <c r="CA23">
        <f t="shared" si="40"/>
        <v>0</v>
      </c>
      <c r="CB23">
        <f t="shared" si="41"/>
        <v>0</v>
      </c>
      <c r="CC23">
        <f t="shared" si="42"/>
        <v>0</v>
      </c>
      <c r="CD23">
        <f t="shared" si="43"/>
        <v>0</v>
      </c>
      <c r="CE23">
        <f t="shared" si="44"/>
        <v>0</v>
      </c>
      <c r="CF23">
        <f t="shared" si="45"/>
        <v>0</v>
      </c>
      <c r="CG23">
        <f t="shared" si="46"/>
        <v>1</v>
      </c>
      <c r="CH23">
        <f t="shared" si="47"/>
        <v>0.39063681703958314</v>
      </c>
      <c r="CI23">
        <f t="shared" si="48"/>
        <v>0.28259282838063376</v>
      </c>
      <c r="CJ23">
        <f t="shared" si="49"/>
        <v>0.23411478735748179</v>
      </c>
      <c r="CK23">
        <f t="shared" si="50"/>
        <v>0.63340051609700576</v>
      </c>
      <c r="CL23">
        <f t="shared" si="51"/>
        <v>0.14139160539038381</v>
      </c>
    </row>
    <row r="24" spans="1:90" x14ac:dyDescent="0.2">
      <c r="A24" s="27" t="str">
        <f>X1</f>
        <v>X23</v>
      </c>
      <c r="W24" s="38"/>
      <c r="X24" s="1">
        <f>PEARSON('dane po Vs'!X3:X30,'dane po Vs'!$X$3:$X$30)</f>
        <v>1</v>
      </c>
      <c r="Y24" s="1">
        <f>PEARSON('dane po Vs'!Y3:Y30,'dane po Vs'!$X$3:$X$30)</f>
        <v>0.51713525490856194</v>
      </c>
      <c r="Z24" s="1">
        <f>PEARSON('dane po Vs'!Z3:Z30,'dane po Vs'!$X$3:$X$30)</f>
        <v>-0.1732633716835498</v>
      </c>
      <c r="AA24" s="1">
        <f>PEARSON('dane po Vs'!AA3:AA30,'dane po Vs'!$X$3:$X$30)</f>
        <v>-0.19143263857762258</v>
      </c>
      <c r="AB24" s="33">
        <f>PEARSON('dane po Vs'!AB3:AB30,'dane po Vs'!$X$3:$X$30)</f>
        <v>0.79628230000524558</v>
      </c>
      <c r="AC24" s="29">
        <f t="shared" si="22"/>
        <v>0.79628230000524558</v>
      </c>
      <c r="AD24" s="27">
        <f t="shared" si="23"/>
        <v>0.79628230000524558</v>
      </c>
      <c r="AH24" t="s">
        <v>22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>
        <v>1</v>
      </c>
      <c r="BF24" s="5">
        <v>0.51713525490856194</v>
      </c>
      <c r="BG24" s="5">
        <v>-0.1732633716835498</v>
      </c>
      <c r="BH24" s="5">
        <v>-0.19143263857762258</v>
      </c>
      <c r="BI24" s="40">
        <v>0.79628230000524558</v>
      </c>
      <c r="BK24" t="str">
        <f t="shared" si="24"/>
        <v>X23</v>
      </c>
      <c r="BL24">
        <f t="shared" si="25"/>
        <v>0</v>
      </c>
      <c r="BM24">
        <f t="shared" si="26"/>
        <v>0</v>
      </c>
      <c r="BN24">
        <f t="shared" si="27"/>
        <v>0</v>
      </c>
      <c r="BO24">
        <f t="shared" si="28"/>
        <v>0</v>
      </c>
      <c r="BP24">
        <f t="shared" si="29"/>
        <v>0</v>
      </c>
      <c r="BQ24">
        <f t="shared" si="30"/>
        <v>0</v>
      </c>
      <c r="BR24">
        <f t="shared" si="31"/>
        <v>0</v>
      </c>
      <c r="BS24">
        <f t="shared" si="32"/>
        <v>0</v>
      </c>
      <c r="BT24">
        <f t="shared" si="33"/>
        <v>0</v>
      </c>
      <c r="BU24">
        <f t="shared" si="34"/>
        <v>0</v>
      </c>
      <c r="BV24">
        <f t="shared" si="35"/>
        <v>0</v>
      </c>
      <c r="BW24">
        <f t="shared" si="36"/>
        <v>0</v>
      </c>
      <c r="BX24">
        <f t="shared" si="37"/>
        <v>0</v>
      </c>
      <c r="BY24">
        <f t="shared" si="38"/>
        <v>0</v>
      </c>
      <c r="BZ24">
        <f t="shared" si="39"/>
        <v>0</v>
      </c>
      <c r="CA24">
        <f t="shared" si="40"/>
        <v>0</v>
      </c>
      <c r="CB24">
        <f t="shared" si="41"/>
        <v>0</v>
      </c>
      <c r="CC24">
        <f t="shared" si="42"/>
        <v>0</v>
      </c>
      <c r="CD24">
        <f t="shared" si="43"/>
        <v>0</v>
      </c>
      <c r="CE24">
        <f t="shared" si="44"/>
        <v>0</v>
      </c>
      <c r="CF24">
        <f t="shared" si="45"/>
        <v>0</v>
      </c>
      <c r="CG24">
        <f t="shared" si="46"/>
        <v>0</v>
      </c>
      <c r="CH24">
        <f t="shared" si="47"/>
        <v>1</v>
      </c>
      <c r="CI24">
        <f t="shared" si="48"/>
        <v>0.51713525490856194</v>
      </c>
      <c r="CJ24">
        <f t="shared" si="49"/>
        <v>0.1732633716835498</v>
      </c>
      <c r="CK24">
        <f t="shared" si="50"/>
        <v>0.19143263857762258</v>
      </c>
      <c r="CL24">
        <f t="shared" si="51"/>
        <v>0.79628230000524558</v>
      </c>
    </row>
    <row r="25" spans="1:90" x14ac:dyDescent="0.2">
      <c r="A25" t="str">
        <f>Y1</f>
        <v>X24</v>
      </c>
      <c r="W25" s="38"/>
      <c r="Y25" s="1">
        <f>PEARSON('dane po Vs'!Y3:Y30,'dane po Vs'!$Y$3:$Y$30)</f>
        <v>1</v>
      </c>
      <c r="Z25" s="1">
        <f>PEARSON('dane po Vs'!Z3:Z30,'dane po Vs'!$Y$3:$Y$30)</f>
        <v>-9.43717559514934E-2</v>
      </c>
      <c r="AA25" s="1">
        <f>PEARSON('dane po Vs'!AA3:AA30,'dane po Vs'!$Y$3:$Y$30)</f>
        <v>-0.2220473103743055</v>
      </c>
      <c r="AB25" s="32">
        <f>PEARSON('dane po Vs'!AB3:AB30,'dane po Vs'!$Y$3:$Y$30)</f>
        <v>0.30417412359212992</v>
      </c>
      <c r="AC25" s="29">
        <f t="shared" si="22"/>
        <v>0.30417412359212992</v>
      </c>
      <c r="AD25" s="27" t="str">
        <f t="shared" si="23"/>
        <v/>
      </c>
      <c r="AH25" t="s">
        <v>23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>
        <v>1</v>
      </c>
      <c r="BG25" s="5">
        <v>-9.43717559514934E-2</v>
      </c>
      <c r="BH25" s="5">
        <v>-0.2220473103743055</v>
      </c>
      <c r="BI25" s="5">
        <v>0.30417412359212992</v>
      </c>
      <c r="BK25" t="str">
        <f t="shared" si="24"/>
        <v>X24</v>
      </c>
      <c r="BL25">
        <f t="shared" si="25"/>
        <v>0</v>
      </c>
      <c r="BM25">
        <f t="shared" si="26"/>
        <v>0</v>
      </c>
      <c r="BN25">
        <f t="shared" si="27"/>
        <v>0</v>
      </c>
      <c r="BO25">
        <f t="shared" si="28"/>
        <v>0</v>
      </c>
      <c r="BP25">
        <f t="shared" si="29"/>
        <v>0</v>
      </c>
      <c r="BQ25">
        <f t="shared" si="30"/>
        <v>0</v>
      </c>
      <c r="BR25">
        <f t="shared" si="31"/>
        <v>0</v>
      </c>
      <c r="BS25">
        <f t="shared" si="32"/>
        <v>0</v>
      </c>
      <c r="BT25">
        <f t="shared" si="33"/>
        <v>0</v>
      </c>
      <c r="BU25">
        <f t="shared" si="34"/>
        <v>0</v>
      </c>
      <c r="BV25">
        <f t="shared" si="35"/>
        <v>0</v>
      </c>
      <c r="BW25">
        <f t="shared" si="36"/>
        <v>0</v>
      </c>
      <c r="BX25">
        <f t="shared" si="37"/>
        <v>0</v>
      </c>
      <c r="BY25">
        <f t="shared" si="38"/>
        <v>0</v>
      </c>
      <c r="BZ25">
        <f t="shared" si="39"/>
        <v>0</v>
      </c>
      <c r="CA25">
        <f t="shared" si="40"/>
        <v>0</v>
      </c>
      <c r="CB25">
        <f t="shared" si="41"/>
        <v>0</v>
      </c>
      <c r="CC25">
        <f t="shared" si="42"/>
        <v>0</v>
      </c>
      <c r="CD25">
        <f t="shared" si="43"/>
        <v>0</v>
      </c>
      <c r="CE25">
        <f t="shared" si="44"/>
        <v>0</v>
      </c>
      <c r="CF25">
        <f t="shared" si="45"/>
        <v>0</v>
      </c>
      <c r="CG25">
        <f t="shared" si="46"/>
        <v>0</v>
      </c>
      <c r="CH25">
        <f t="shared" si="47"/>
        <v>0</v>
      </c>
      <c r="CI25">
        <f t="shared" si="48"/>
        <v>1</v>
      </c>
      <c r="CJ25">
        <f t="shared" si="49"/>
        <v>9.43717559514934E-2</v>
      </c>
      <c r="CK25">
        <f t="shared" si="50"/>
        <v>0.2220473103743055</v>
      </c>
      <c r="CL25">
        <f t="shared" si="51"/>
        <v>0.30417412359212992</v>
      </c>
    </row>
    <row r="26" spans="1:90" x14ac:dyDescent="0.2">
      <c r="A26" t="str">
        <f>Z1</f>
        <v>X25</v>
      </c>
      <c r="W26" s="38"/>
      <c r="Z26" s="1">
        <f>PEARSON('dane po Vs'!Z3:Z30,'dane po Vs'!$Z$3:$Z$30)</f>
        <v>0.99999999999999978</v>
      </c>
      <c r="AA26" s="24">
        <f>PEARSON('dane po Vs'!AA3:AA30,'dane po Vs'!$Z$3:$Z$30)</f>
        <v>0.3676086531234099</v>
      </c>
      <c r="AB26" s="32">
        <f>PEARSON('dane po Vs'!AB3:AB30,'dane po Vs'!$Z$3:$Z$30)</f>
        <v>2.5393347757590255E-2</v>
      </c>
      <c r="AC26" s="29">
        <f t="shared" si="22"/>
        <v>2.5393347757590255E-2</v>
      </c>
      <c r="AD26" s="27" t="str">
        <f t="shared" si="23"/>
        <v/>
      </c>
      <c r="AH26" t="s">
        <v>24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>
        <v>0.99999999999999978</v>
      </c>
      <c r="BH26" s="5">
        <v>0.3676086531234099</v>
      </c>
      <c r="BI26" s="5">
        <v>2.5393347757590255E-2</v>
      </c>
      <c r="BK26" t="str">
        <f t="shared" si="24"/>
        <v>X25</v>
      </c>
      <c r="BL26">
        <f t="shared" si="25"/>
        <v>0</v>
      </c>
      <c r="BM26">
        <f t="shared" si="26"/>
        <v>0</v>
      </c>
      <c r="BN26">
        <f t="shared" si="27"/>
        <v>0</v>
      </c>
      <c r="BO26">
        <f t="shared" si="28"/>
        <v>0</v>
      </c>
      <c r="BP26">
        <f t="shared" si="29"/>
        <v>0</v>
      </c>
      <c r="BQ26">
        <f t="shared" si="30"/>
        <v>0</v>
      </c>
      <c r="BR26">
        <f t="shared" si="31"/>
        <v>0</v>
      </c>
      <c r="BS26">
        <f t="shared" si="32"/>
        <v>0</v>
      </c>
      <c r="BT26">
        <f t="shared" si="33"/>
        <v>0</v>
      </c>
      <c r="BU26">
        <f t="shared" si="34"/>
        <v>0</v>
      </c>
      <c r="BV26">
        <f t="shared" si="35"/>
        <v>0</v>
      </c>
      <c r="BW26">
        <f t="shared" si="36"/>
        <v>0</v>
      </c>
      <c r="BX26">
        <f t="shared" si="37"/>
        <v>0</v>
      </c>
      <c r="BY26">
        <f t="shared" si="38"/>
        <v>0</v>
      </c>
      <c r="BZ26">
        <f t="shared" si="39"/>
        <v>0</v>
      </c>
      <c r="CA26">
        <f t="shared" si="40"/>
        <v>0</v>
      </c>
      <c r="CB26">
        <f t="shared" si="41"/>
        <v>0</v>
      </c>
      <c r="CC26">
        <f t="shared" si="42"/>
        <v>0</v>
      </c>
      <c r="CD26">
        <f t="shared" si="43"/>
        <v>0</v>
      </c>
      <c r="CE26">
        <f t="shared" si="44"/>
        <v>0</v>
      </c>
      <c r="CF26">
        <f t="shared" si="45"/>
        <v>0</v>
      </c>
      <c r="CG26">
        <f t="shared" si="46"/>
        <v>0</v>
      </c>
      <c r="CH26">
        <f t="shared" si="47"/>
        <v>0</v>
      </c>
      <c r="CI26">
        <f t="shared" si="48"/>
        <v>0</v>
      </c>
      <c r="CJ26">
        <f t="shared" si="49"/>
        <v>0.99999999999999978</v>
      </c>
      <c r="CK26">
        <f t="shared" si="50"/>
        <v>0.3676086531234099</v>
      </c>
      <c r="CL26">
        <f t="shared" si="51"/>
        <v>2.5393347757590255E-2</v>
      </c>
    </row>
    <row r="27" spans="1:90" x14ac:dyDescent="0.2">
      <c r="A27" t="str">
        <f>AA1</f>
        <v>X26</v>
      </c>
      <c r="W27" s="38"/>
      <c r="AA27" s="1">
        <f>PEARSON('dane po Vs'!AA3:AA30,'dane po Vs'!$AA$3:$AA$30)</f>
        <v>1.0000000000000002</v>
      </c>
      <c r="AB27" s="32">
        <f>PEARSON('dane po Vs'!AB3:AB30,'dane po Vs'!$AA$3:$AA$30)</f>
        <v>-0.11418167158876988</v>
      </c>
      <c r="AC27" s="29">
        <f t="shared" si="22"/>
        <v>0.11418167158876988</v>
      </c>
      <c r="AD27" s="27" t="str">
        <f t="shared" si="23"/>
        <v/>
      </c>
      <c r="AH27" t="s">
        <v>25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>
        <v>1.0000000000000002</v>
      </c>
      <c r="BI27" s="5">
        <v>-0.11418167158876988</v>
      </c>
      <c r="BK27" t="str">
        <f t="shared" si="24"/>
        <v>X26</v>
      </c>
      <c r="BL27">
        <f t="shared" si="25"/>
        <v>0</v>
      </c>
      <c r="BM27">
        <f t="shared" si="26"/>
        <v>0</v>
      </c>
      <c r="BN27">
        <f t="shared" si="27"/>
        <v>0</v>
      </c>
      <c r="BO27">
        <f t="shared" si="28"/>
        <v>0</v>
      </c>
      <c r="BP27">
        <f t="shared" si="29"/>
        <v>0</v>
      </c>
      <c r="BQ27">
        <f t="shared" si="30"/>
        <v>0</v>
      </c>
      <c r="BR27">
        <f t="shared" si="31"/>
        <v>0</v>
      </c>
      <c r="BS27">
        <f t="shared" si="32"/>
        <v>0</v>
      </c>
      <c r="BT27">
        <f t="shared" si="33"/>
        <v>0</v>
      </c>
      <c r="BU27">
        <f t="shared" si="34"/>
        <v>0</v>
      </c>
      <c r="BV27">
        <f t="shared" si="35"/>
        <v>0</v>
      </c>
      <c r="BW27">
        <f t="shared" si="36"/>
        <v>0</v>
      </c>
      <c r="BX27">
        <f t="shared" si="37"/>
        <v>0</v>
      </c>
      <c r="BY27">
        <f t="shared" si="38"/>
        <v>0</v>
      </c>
      <c r="BZ27">
        <f t="shared" si="39"/>
        <v>0</v>
      </c>
      <c r="CA27">
        <f t="shared" si="40"/>
        <v>0</v>
      </c>
      <c r="CB27">
        <f t="shared" si="41"/>
        <v>0</v>
      </c>
      <c r="CC27">
        <f t="shared" si="42"/>
        <v>0</v>
      </c>
      <c r="CD27">
        <f t="shared" si="43"/>
        <v>0</v>
      </c>
      <c r="CE27">
        <f t="shared" si="44"/>
        <v>0</v>
      </c>
      <c r="CF27">
        <f t="shared" si="45"/>
        <v>0</v>
      </c>
      <c r="CG27">
        <f t="shared" si="46"/>
        <v>0</v>
      </c>
      <c r="CH27">
        <f t="shared" si="47"/>
        <v>0</v>
      </c>
      <c r="CI27">
        <f t="shared" si="48"/>
        <v>0</v>
      </c>
      <c r="CJ27">
        <f t="shared" si="49"/>
        <v>0</v>
      </c>
      <c r="CK27">
        <f t="shared" si="50"/>
        <v>1.0000000000000002</v>
      </c>
      <c r="CL27">
        <f t="shared" si="51"/>
        <v>0.11418167158876988</v>
      </c>
    </row>
    <row r="28" spans="1:90" x14ac:dyDescent="0.2">
      <c r="A28" t="str">
        <f>AB1</f>
        <v>X27</v>
      </c>
      <c r="W28" s="38"/>
      <c r="AB28" s="32">
        <f>PEARSON('dane po Vs'!AB3:AB30,'dane po Vs'!$AB$3:$AB$30)</f>
        <v>1</v>
      </c>
      <c r="AC28" s="29">
        <f t="shared" si="22"/>
        <v>1</v>
      </c>
      <c r="AD28" s="27">
        <f t="shared" si="23"/>
        <v>1</v>
      </c>
      <c r="AH28" t="s">
        <v>26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>
        <v>1</v>
      </c>
      <c r="BK28" t="str">
        <f t="shared" si="24"/>
        <v>X27</v>
      </c>
      <c r="BL28">
        <f t="shared" si="25"/>
        <v>0</v>
      </c>
      <c r="BM28">
        <f t="shared" si="26"/>
        <v>0</v>
      </c>
      <c r="BN28">
        <f t="shared" si="27"/>
        <v>0</v>
      </c>
      <c r="BO28">
        <f t="shared" si="28"/>
        <v>0</v>
      </c>
      <c r="BP28">
        <f t="shared" si="29"/>
        <v>0</v>
      </c>
      <c r="BQ28">
        <f t="shared" si="30"/>
        <v>0</v>
      </c>
      <c r="BR28">
        <f t="shared" si="31"/>
        <v>0</v>
      </c>
      <c r="BS28">
        <f t="shared" si="32"/>
        <v>0</v>
      </c>
      <c r="BT28">
        <f t="shared" si="33"/>
        <v>0</v>
      </c>
      <c r="BU28">
        <f t="shared" si="34"/>
        <v>0</v>
      </c>
      <c r="BV28">
        <f t="shared" si="35"/>
        <v>0</v>
      </c>
      <c r="BW28">
        <f t="shared" si="36"/>
        <v>0</v>
      </c>
      <c r="BX28">
        <f t="shared" si="37"/>
        <v>0</v>
      </c>
      <c r="BY28">
        <f t="shared" si="38"/>
        <v>0</v>
      </c>
      <c r="BZ28">
        <f t="shared" si="39"/>
        <v>0</v>
      </c>
      <c r="CA28">
        <f t="shared" si="40"/>
        <v>0</v>
      </c>
      <c r="CB28">
        <f t="shared" si="41"/>
        <v>0</v>
      </c>
      <c r="CC28">
        <f t="shared" si="42"/>
        <v>0</v>
      </c>
      <c r="CD28">
        <f t="shared" si="43"/>
        <v>0</v>
      </c>
      <c r="CE28">
        <f t="shared" si="44"/>
        <v>0</v>
      </c>
      <c r="CF28">
        <f t="shared" si="45"/>
        <v>0</v>
      </c>
      <c r="CG28">
        <f t="shared" si="46"/>
        <v>0</v>
      </c>
      <c r="CH28">
        <f t="shared" si="47"/>
        <v>0</v>
      </c>
      <c r="CI28">
        <f t="shared" si="48"/>
        <v>0</v>
      </c>
      <c r="CJ28">
        <f t="shared" si="49"/>
        <v>0</v>
      </c>
      <c r="CK28">
        <f t="shared" si="50"/>
        <v>0</v>
      </c>
      <c r="CL28">
        <f t="shared" si="51"/>
        <v>1</v>
      </c>
    </row>
    <row r="30" spans="1:90" x14ac:dyDescent="0.2">
      <c r="B30" t="s">
        <v>140</v>
      </c>
      <c r="C30">
        <f>SQRT((2.0595^2)/((2.0595^2)+25))</f>
        <v>0.38085676481143882</v>
      </c>
    </row>
    <row r="31" spans="1:90" x14ac:dyDescent="0.2">
      <c r="B31" t="s">
        <v>131</v>
      </c>
    </row>
    <row r="32" spans="1:90" x14ac:dyDescent="0.2">
      <c r="B32" t="s">
        <v>133</v>
      </c>
    </row>
    <row r="34" spans="1:29" x14ac:dyDescent="0.2">
      <c r="A34" t="str">
        <f>A2</f>
        <v>X1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s="34" t="s">
        <v>26</v>
      </c>
    </row>
    <row r="35" spans="1:29" x14ac:dyDescent="0.2">
      <c r="A35" t="str">
        <f t="shared" ref="A35:A61" si="52">A3</f>
        <v>X2</v>
      </c>
      <c r="B35" s="22" t="s">
        <v>132</v>
      </c>
      <c r="C35" s="22">
        <f>C2/(SQRT((1-(C2^2))/25))</f>
        <v>1.496490627845628</v>
      </c>
      <c r="D35" s="22">
        <f t="shared" ref="D35:AB35" si="53">D2/(SQRT((1-(D2^2))/25))</f>
        <v>-0.5198485864178336</v>
      </c>
      <c r="E35" s="22">
        <f t="shared" si="53"/>
        <v>-1.830862327588356</v>
      </c>
      <c r="F35" s="22">
        <f t="shared" si="53"/>
        <v>-0.57681392082023242</v>
      </c>
      <c r="G35" s="22">
        <f t="shared" si="53"/>
        <v>-0.68598894056696402</v>
      </c>
      <c r="H35" s="22">
        <f t="shared" si="53"/>
        <v>2.1423798013954363</v>
      </c>
      <c r="I35" s="22">
        <f t="shared" si="53"/>
        <v>0.50083833568961467</v>
      </c>
      <c r="J35" s="22">
        <f t="shared" si="53"/>
        <v>1.9152689777733571</v>
      </c>
      <c r="K35" s="22">
        <f t="shared" si="53"/>
        <v>2.1088097746982646</v>
      </c>
      <c r="L35" s="22">
        <f t="shared" si="53"/>
        <v>0.97983914899930591</v>
      </c>
      <c r="M35" s="22">
        <f t="shared" si="53"/>
        <v>-0.53784892526844263</v>
      </c>
      <c r="N35" s="22">
        <f t="shared" si="53"/>
        <v>-0.83562101227724284</v>
      </c>
      <c r="O35" s="22">
        <f t="shared" si="53"/>
        <v>-0.23150553655116943</v>
      </c>
      <c r="P35" s="22">
        <f t="shared" si="53"/>
        <v>-1.3759128381517911</v>
      </c>
      <c r="Q35" s="22">
        <f t="shared" si="53"/>
        <v>-0.10705315615085385</v>
      </c>
      <c r="R35" s="22">
        <f t="shared" si="53"/>
        <v>0.80268198154139692</v>
      </c>
      <c r="S35" s="22">
        <f t="shared" si="53"/>
        <v>-0.72457619307114807</v>
      </c>
      <c r="T35" s="22">
        <f t="shared" si="53"/>
        <v>-1.7207113179802545</v>
      </c>
      <c r="U35" s="22">
        <f t="shared" si="53"/>
        <v>2.8690403612579534</v>
      </c>
      <c r="V35" s="22">
        <f t="shared" si="53"/>
        <v>0.41580681438259659</v>
      </c>
      <c r="W35" s="22">
        <f t="shared" si="53"/>
        <v>-2.8471905116606284</v>
      </c>
      <c r="X35" s="22">
        <f t="shared" si="53"/>
        <v>-1.1834736863563013</v>
      </c>
      <c r="Y35" s="22">
        <f t="shared" si="53"/>
        <v>0.83931552505521956</v>
      </c>
      <c r="Z35" s="22">
        <f t="shared" si="53"/>
        <v>2.8370680894955238</v>
      </c>
      <c r="AA35" s="22">
        <f t="shared" si="53"/>
        <v>2.3302503026106942</v>
      </c>
      <c r="AB35" s="35">
        <f t="shared" si="53"/>
        <v>-0.79034642235453412</v>
      </c>
      <c r="AC35" s="30"/>
    </row>
    <row r="36" spans="1:29" x14ac:dyDescent="0.2">
      <c r="A36" t="str">
        <f t="shared" si="52"/>
        <v>X3</v>
      </c>
      <c r="B36" s="22">
        <f>B3/(SQRT((1-(B3^2))/25))</f>
        <v>0</v>
      </c>
      <c r="C36" s="22" t="s">
        <v>132</v>
      </c>
      <c r="D36" s="22">
        <f t="shared" ref="D36:AB36" si="54">D3/(SQRT((1-(D3^2))/25))</f>
        <v>0.79446669436407691</v>
      </c>
      <c r="E36" s="22">
        <f t="shared" si="54"/>
        <v>1.6788971936418313</v>
      </c>
      <c r="F36" s="22">
        <f t="shared" si="54"/>
        <v>-0.64736767463444556</v>
      </c>
      <c r="G36" s="22">
        <f t="shared" si="54"/>
        <v>-1.1203404450475618</v>
      </c>
      <c r="H36" s="22">
        <f t="shared" si="54"/>
        <v>6.5774305926309895E-2</v>
      </c>
      <c r="I36" s="22">
        <f t="shared" si="54"/>
        <v>-1.345311163649664</v>
      </c>
      <c r="J36" s="22">
        <f t="shared" si="54"/>
        <v>0.13598340913853377</v>
      </c>
      <c r="K36" s="22">
        <f t="shared" si="54"/>
        <v>0.45361288462741195</v>
      </c>
      <c r="L36" s="22">
        <f t="shared" si="54"/>
        <v>3.5016433508683296</v>
      </c>
      <c r="M36" s="22">
        <f t="shared" si="54"/>
        <v>-2.6242563902063729</v>
      </c>
      <c r="N36" s="22">
        <f t="shared" si="54"/>
        <v>2.6387583846746652</v>
      </c>
      <c r="O36" s="22">
        <f t="shared" si="54"/>
        <v>-2.2860255590923901</v>
      </c>
      <c r="P36" s="22">
        <f t="shared" si="54"/>
        <v>-2.4463542674067482</v>
      </c>
      <c r="Q36" s="22">
        <f t="shared" si="54"/>
        <v>5.663013467427997</v>
      </c>
      <c r="R36" s="22">
        <f t="shared" si="54"/>
        <v>-0.8339358758125226</v>
      </c>
      <c r="S36" s="22">
        <f t="shared" si="54"/>
        <v>3.8587799879290579</v>
      </c>
      <c r="T36" s="22">
        <f t="shared" si="54"/>
        <v>0.29175223575922982</v>
      </c>
      <c r="U36" s="22">
        <f t="shared" si="54"/>
        <v>1.4043220333520019</v>
      </c>
      <c r="V36" s="22">
        <f t="shared" si="54"/>
        <v>3.5337171083926741E-2</v>
      </c>
      <c r="W36" s="22">
        <f t="shared" si="54"/>
        <v>7.1402631233367056E-2</v>
      </c>
      <c r="X36" s="22">
        <f t="shared" si="54"/>
        <v>-0.5659801910398754</v>
      </c>
      <c r="Y36" s="22">
        <f t="shared" si="54"/>
        <v>2.145621946891128</v>
      </c>
      <c r="Z36" s="22">
        <f t="shared" si="54"/>
        <v>0.2242984122553027</v>
      </c>
      <c r="AA36" s="22">
        <f t="shared" si="54"/>
        <v>-2.9734410400089475E-2</v>
      </c>
      <c r="AB36" s="35">
        <f t="shared" si="54"/>
        <v>-1.2123878456940482</v>
      </c>
      <c r="AC36" s="30"/>
    </row>
    <row r="37" spans="1:29" x14ac:dyDescent="0.2">
      <c r="A37" t="str">
        <f t="shared" si="52"/>
        <v>X4</v>
      </c>
      <c r="B37" s="22">
        <f t="shared" ref="B37:B60" si="55">B4/(SQRT((1-(B4^2))/26))</f>
        <v>0</v>
      </c>
      <c r="C37" s="22">
        <f t="shared" ref="C37:AB37" si="56">C4/(SQRT((1-(C4^2))/25))</f>
        <v>0</v>
      </c>
      <c r="D37" s="22" t="s">
        <v>132</v>
      </c>
      <c r="E37" s="22">
        <f t="shared" si="56"/>
        <v>0.52829040397299964</v>
      </c>
      <c r="F37" s="22">
        <f t="shared" si="56"/>
        <v>3.0736205036738768</v>
      </c>
      <c r="G37" s="22">
        <f t="shared" si="56"/>
        <v>0.77584642018732652</v>
      </c>
      <c r="H37" s="22">
        <f t="shared" si="56"/>
        <v>0.37145031372662701</v>
      </c>
      <c r="I37" s="22">
        <f t="shared" si="56"/>
        <v>0.17572627409299552</v>
      </c>
      <c r="J37" s="22">
        <f t="shared" si="56"/>
        <v>-0.98803701020278434</v>
      </c>
      <c r="K37" s="22">
        <f t="shared" si="56"/>
        <v>-0.90058677758955685</v>
      </c>
      <c r="L37" s="22">
        <f t="shared" si="56"/>
        <v>-1.175668916485985</v>
      </c>
      <c r="M37" s="22">
        <f t="shared" si="56"/>
        <v>0.53785821234505704</v>
      </c>
      <c r="N37" s="22">
        <f t="shared" si="56"/>
        <v>-0.23489403334910933</v>
      </c>
      <c r="O37" s="22">
        <f t="shared" si="56"/>
        <v>-1.2567226341720528</v>
      </c>
      <c r="P37" s="22">
        <f t="shared" si="56"/>
        <v>0.52082324467165209</v>
      </c>
      <c r="Q37" s="22">
        <f t="shared" si="56"/>
        <v>0.34840682987264765</v>
      </c>
      <c r="R37" s="22">
        <f t="shared" si="56"/>
        <v>1.552265026513961</v>
      </c>
      <c r="S37" s="22">
        <f t="shared" si="56"/>
        <v>0.53990031432074637</v>
      </c>
      <c r="T37" s="22">
        <f t="shared" si="56"/>
        <v>-1.1369101666340176</v>
      </c>
      <c r="U37" s="22">
        <f t="shared" si="56"/>
        <v>-0.48042454132943668</v>
      </c>
      <c r="V37" s="22">
        <f t="shared" si="56"/>
        <v>-1.6044650349643192</v>
      </c>
      <c r="W37" s="22">
        <f t="shared" si="56"/>
        <v>2.61683742852501</v>
      </c>
      <c r="X37" s="22">
        <f t="shared" si="56"/>
        <v>8.0093658546413629</v>
      </c>
      <c r="Y37" s="22">
        <f t="shared" si="56"/>
        <v>3.167688830760008</v>
      </c>
      <c r="Z37" s="22">
        <f t="shared" si="56"/>
        <v>0.44652086271879671</v>
      </c>
      <c r="AA37" s="22">
        <f t="shared" si="56"/>
        <v>-0.81946830716750474</v>
      </c>
      <c r="AB37" s="35">
        <f t="shared" si="56"/>
        <v>4.196189945832236</v>
      </c>
      <c r="AC37" s="30"/>
    </row>
    <row r="38" spans="1:29" x14ac:dyDescent="0.2">
      <c r="A38" t="str">
        <f t="shared" si="52"/>
        <v>X5</v>
      </c>
      <c r="B38" s="22">
        <f t="shared" si="55"/>
        <v>0</v>
      </c>
      <c r="C38" s="22">
        <f t="shared" ref="C38:AB38" si="57">C5/(SQRT((1-(C5^2))/25))</f>
        <v>0</v>
      </c>
      <c r="D38" s="22">
        <f t="shared" si="57"/>
        <v>0</v>
      </c>
      <c r="E38" s="22" t="s">
        <v>132</v>
      </c>
      <c r="F38" s="22">
        <f t="shared" si="57"/>
        <v>-0.72732356272505105</v>
      </c>
      <c r="G38" s="22">
        <f t="shared" si="57"/>
        <v>-0.81207615019367629</v>
      </c>
      <c r="H38" s="22">
        <f t="shared" si="57"/>
        <v>-1.8050638192519266</v>
      </c>
      <c r="I38" s="22">
        <f t="shared" si="57"/>
        <v>-1.6037808401149736</v>
      </c>
      <c r="J38" s="22">
        <f t="shared" si="57"/>
        <v>-0.84466927142485404</v>
      </c>
      <c r="K38" s="22">
        <f t="shared" si="57"/>
        <v>-0.55785730902813957</v>
      </c>
      <c r="L38" s="22">
        <f t="shared" si="57"/>
        <v>0.31190423690678898</v>
      </c>
      <c r="M38" s="22">
        <f t="shared" si="57"/>
        <v>-0.69972903886846771</v>
      </c>
      <c r="N38" s="22">
        <f t="shared" si="57"/>
        <v>2.0192663279086922</v>
      </c>
      <c r="O38" s="22">
        <f t="shared" si="57"/>
        <v>-0.50067761780153763</v>
      </c>
      <c r="P38" s="22">
        <f t="shared" si="57"/>
        <v>-0.16536659386908478</v>
      </c>
      <c r="Q38" s="22">
        <f t="shared" si="57"/>
        <v>2.3062891884475905</v>
      </c>
      <c r="R38" s="22">
        <f t="shared" si="57"/>
        <v>-0.93521197744801265</v>
      </c>
      <c r="S38" s="22">
        <f t="shared" si="57"/>
        <v>1.3817044485912573</v>
      </c>
      <c r="T38" s="22">
        <f t="shared" si="57"/>
        <v>-4.5420208593954972E-2</v>
      </c>
      <c r="U38" s="22">
        <f t="shared" si="57"/>
        <v>-1.0591039357520033</v>
      </c>
      <c r="V38" s="22">
        <f t="shared" si="57"/>
        <v>0.98645739515674491</v>
      </c>
      <c r="W38" s="22">
        <f t="shared" si="57"/>
        <v>1.7251707535245273</v>
      </c>
      <c r="X38" s="22">
        <f t="shared" si="57"/>
        <v>-9.9775457837323472E-2</v>
      </c>
      <c r="Y38" s="22">
        <f t="shared" si="57"/>
        <v>0.23435914559878829</v>
      </c>
      <c r="Z38" s="22">
        <f t="shared" si="57"/>
        <v>-1.1162688885209693</v>
      </c>
      <c r="AA38" s="22">
        <f t="shared" si="57"/>
        <v>-1.6199264076417497</v>
      </c>
      <c r="AB38" s="35">
        <f t="shared" si="57"/>
        <v>-0.53136281146260433</v>
      </c>
      <c r="AC38" s="30"/>
    </row>
    <row r="39" spans="1:29" x14ac:dyDescent="0.2">
      <c r="A39" t="str">
        <f t="shared" si="52"/>
        <v>X6</v>
      </c>
      <c r="B39" s="22">
        <f t="shared" si="55"/>
        <v>0</v>
      </c>
      <c r="C39" s="22">
        <f t="shared" ref="C39:AB39" si="58">C6/(SQRT((1-(C6^2))/25))</f>
        <v>0</v>
      </c>
      <c r="D39" s="22">
        <f t="shared" si="58"/>
        <v>0</v>
      </c>
      <c r="E39" s="22">
        <f t="shared" si="58"/>
        <v>0</v>
      </c>
      <c r="F39" s="22" t="s">
        <v>132</v>
      </c>
      <c r="G39" s="22">
        <f t="shared" si="58"/>
        <v>-1.0125052201250473</v>
      </c>
      <c r="H39" s="22">
        <f t="shared" si="58"/>
        <v>-0.10226779487473638</v>
      </c>
      <c r="I39" s="22">
        <f t="shared" si="58"/>
        <v>-3.7558815577206552E-3</v>
      </c>
      <c r="J39" s="22">
        <f t="shared" si="58"/>
        <v>-0.91848540643672172</v>
      </c>
      <c r="K39" s="22">
        <f t="shared" si="58"/>
        <v>-1.1360496177788826</v>
      </c>
      <c r="L39" s="22">
        <f t="shared" si="58"/>
        <v>-0.64372229836007411</v>
      </c>
      <c r="M39" s="22">
        <f t="shared" si="58"/>
        <v>0.40007871426313457</v>
      </c>
      <c r="N39" s="22">
        <f t="shared" si="58"/>
        <v>-0.78067797085706436</v>
      </c>
      <c r="O39" s="22">
        <f t="shared" si="58"/>
        <v>1.9244502776167571E-2</v>
      </c>
      <c r="P39" s="22">
        <f t="shared" si="58"/>
        <v>0.81174760229215959</v>
      </c>
      <c r="Q39" s="22">
        <f t="shared" si="58"/>
        <v>-0.10439790083398656</v>
      </c>
      <c r="R39" s="22">
        <f t="shared" si="58"/>
        <v>1.6709500970986508</v>
      </c>
      <c r="S39" s="22">
        <f t="shared" si="58"/>
        <v>-0.58649556062167385</v>
      </c>
      <c r="T39" s="22">
        <f t="shared" si="58"/>
        <v>-0.95097354500411591</v>
      </c>
      <c r="U39" s="22">
        <f t="shared" si="58"/>
        <v>-0.72207797729354217</v>
      </c>
      <c r="V39" s="22">
        <f t="shared" si="58"/>
        <v>-0.77844851466888021</v>
      </c>
      <c r="W39" s="22">
        <f t="shared" si="58"/>
        <v>1.2470236159284882</v>
      </c>
      <c r="X39" s="22">
        <f t="shared" si="58"/>
        <v>3.5748355823703446</v>
      </c>
      <c r="Y39" s="22">
        <f t="shared" si="58"/>
        <v>1.2030043803133768</v>
      </c>
      <c r="Z39" s="22">
        <f t="shared" si="58"/>
        <v>-0.43176699609274632</v>
      </c>
      <c r="AA39" s="22">
        <f t="shared" si="58"/>
        <v>-0.46919749679286726</v>
      </c>
      <c r="AB39" s="35">
        <f t="shared" si="58"/>
        <v>3.3986858974989489</v>
      </c>
      <c r="AC39" s="30"/>
    </row>
    <row r="40" spans="1:29" x14ac:dyDescent="0.2">
      <c r="A40" t="str">
        <f t="shared" si="52"/>
        <v>X7</v>
      </c>
      <c r="B40" s="22">
        <f t="shared" si="55"/>
        <v>0</v>
      </c>
      <c r="C40" s="22">
        <f t="shared" ref="C40:AB40" si="59">C7/(SQRT((1-(C7^2))/25))</f>
        <v>0</v>
      </c>
      <c r="D40" s="22">
        <f t="shared" si="59"/>
        <v>0</v>
      </c>
      <c r="E40" s="22">
        <f t="shared" si="59"/>
        <v>0</v>
      </c>
      <c r="F40" s="22">
        <f t="shared" si="59"/>
        <v>0</v>
      </c>
      <c r="G40" s="22" t="s">
        <v>132</v>
      </c>
      <c r="H40" s="22">
        <f t="shared" si="59"/>
        <v>0.8183677763920818</v>
      </c>
      <c r="I40" s="22">
        <f t="shared" si="59"/>
        <v>1.5884151790884937</v>
      </c>
      <c r="J40" s="22">
        <f t="shared" si="59"/>
        <v>-0.80358325400808661</v>
      </c>
      <c r="K40" s="22">
        <f t="shared" si="59"/>
        <v>-1.3226409342515175</v>
      </c>
      <c r="L40" s="22">
        <f t="shared" si="59"/>
        <v>-1.6629049614920206</v>
      </c>
      <c r="M40" s="22">
        <f t="shared" si="59"/>
        <v>-1.3172351837222949</v>
      </c>
      <c r="N40" s="22">
        <f t="shared" si="59"/>
        <v>-1.4266547740724256</v>
      </c>
      <c r="O40" s="22">
        <f t="shared" si="59"/>
        <v>-0.48106672545644014</v>
      </c>
      <c r="P40" s="22">
        <f t="shared" si="59"/>
        <v>1.3160426201629487</v>
      </c>
      <c r="Q40" s="22">
        <f t="shared" si="59"/>
        <v>-1.7158193641932624</v>
      </c>
      <c r="R40" s="22">
        <f t="shared" si="59"/>
        <v>0.67924708124325117</v>
      </c>
      <c r="S40" s="22">
        <f t="shared" si="59"/>
        <v>-6.122217653588493E-2</v>
      </c>
      <c r="T40" s="22">
        <f t="shared" si="59"/>
        <v>-0.26543522341264913</v>
      </c>
      <c r="U40" s="22">
        <f t="shared" si="59"/>
        <v>-0.47994290966024478</v>
      </c>
      <c r="V40" s="22">
        <f t="shared" si="59"/>
        <v>1.6594454681592864E-2</v>
      </c>
      <c r="W40" s="22">
        <f t="shared" si="59"/>
        <v>1.2147146335156529</v>
      </c>
      <c r="X40" s="22">
        <f t="shared" si="59"/>
        <v>0.7801379418374037</v>
      </c>
      <c r="Y40" s="22">
        <f t="shared" si="59"/>
        <v>0.65207993899966654</v>
      </c>
      <c r="Z40" s="22">
        <f t="shared" si="59"/>
        <v>0.156915740952426</v>
      </c>
      <c r="AA40" s="22">
        <f t="shared" si="59"/>
        <v>-1.204348877451008</v>
      </c>
      <c r="AB40" s="35">
        <f t="shared" si="59"/>
        <v>0.2088769768369913</v>
      </c>
      <c r="AC40" s="30"/>
    </row>
    <row r="41" spans="1:29" x14ac:dyDescent="0.2">
      <c r="A41" t="str">
        <f t="shared" si="52"/>
        <v>X8</v>
      </c>
      <c r="B41" s="22">
        <f t="shared" si="55"/>
        <v>0</v>
      </c>
      <c r="C41" s="22">
        <f t="shared" ref="C41:AB41" si="60">C8/(SQRT((1-(C8^2))/25))</f>
        <v>0</v>
      </c>
      <c r="D41" s="22">
        <f t="shared" si="60"/>
        <v>0</v>
      </c>
      <c r="E41" s="22">
        <f t="shared" si="60"/>
        <v>0</v>
      </c>
      <c r="F41" s="22">
        <f t="shared" si="60"/>
        <v>0</v>
      </c>
      <c r="G41" s="22">
        <f t="shared" si="60"/>
        <v>0</v>
      </c>
      <c r="H41" s="22" t="s">
        <v>132</v>
      </c>
      <c r="I41" s="22">
        <f t="shared" si="60"/>
        <v>1.6747078344967943</v>
      </c>
      <c r="J41" s="22">
        <f t="shared" si="60"/>
        <v>-0.42532616904941667</v>
      </c>
      <c r="K41" s="22">
        <f t="shared" si="60"/>
        <v>-0.50549453154812529</v>
      </c>
      <c r="L41" s="22">
        <f t="shared" si="60"/>
        <v>-1.1347816939079571</v>
      </c>
      <c r="M41" s="22">
        <f t="shared" si="60"/>
        <v>1.5029855509322785</v>
      </c>
      <c r="N41" s="22">
        <f t="shared" si="60"/>
        <v>-1.781944201415214</v>
      </c>
      <c r="O41" s="22">
        <f t="shared" si="60"/>
        <v>0.66714796501840767</v>
      </c>
      <c r="P41" s="22">
        <f t="shared" si="60"/>
        <v>0.41661033856325186</v>
      </c>
      <c r="Q41" s="22">
        <f t="shared" si="60"/>
        <v>-0.29984809265896023</v>
      </c>
      <c r="R41" s="22">
        <f t="shared" si="60"/>
        <v>0.39319724165644176</v>
      </c>
      <c r="S41" s="22">
        <f t="shared" si="60"/>
        <v>0.67210692333263722</v>
      </c>
      <c r="T41" s="22">
        <f t="shared" si="60"/>
        <v>-0.75013043604035268</v>
      </c>
      <c r="U41" s="22">
        <f t="shared" si="60"/>
        <v>1.4426873802061673</v>
      </c>
      <c r="V41" s="22">
        <f t="shared" si="60"/>
        <v>0.98186048827492978</v>
      </c>
      <c r="W41" s="22">
        <f t="shared" si="60"/>
        <v>-6.2342795100211394E-2</v>
      </c>
      <c r="X41" s="22">
        <f t="shared" si="60"/>
        <v>-4.412243415528451E-2</v>
      </c>
      <c r="Y41" s="22">
        <f t="shared" si="60"/>
        <v>-0.23391854680713647</v>
      </c>
      <c r="Z41" s="22">
        <f t="shared" si="60"/>
        <v>1.0834507596219163</v>
      </c>
      <c r="AA41" s="22">
        <f t="shared" si="60"/>
        <v>0.31294311434150796</v>
      </c>
      <c r="AB41" s="35">
        <f t="shared" si="60"/>
        <v>-6.895349648396254E-2</v>
      </c>
      <c r="AC41" s="30"/>
    </row>
    <row r="42" spans="1:29" x14ac:dyDescent="0.2">
      <c r="A42" t="str">
        <f t="shared" si="52"/>
        <v>X9</v>
      </c>
      <c r="B42" s="22">
        <f t="shared" si="55"/>
        <v>0</v>
      </c>
      <c r="C42" s="22">
        <f t="shared" ref="C42:AB42" si="61">C9/(SQRT((1-(C9^2))/25))</f>
        <v>0</v>
      </c>
      <c r="D42" s="22">
        <f t="shared" si="61"/>
        <v>0</v>
      </c>
      <c r="E42" s="22">
        <f t="shared" si="61"/>
        <v>0</v>
      </c>
      <c r="F42" s="22">
        <f t="shared" si="61"/>
        <v>0</v>
      </c>
      <c r="G42" s="22">
        <f t="shared" si="61"/>
        <v>0</v>
      </c>
      <c r="H42" s="22">
        <f t="shared" si="61"/>
        <v>0</v>
      </c>
      <c r="I42" s="22" t="s">
        <v>132</v>
      </c>
      <c r="J42" s="22">
        <f t="shared" si="61"/>
        <v>0.63626910564690864</v>
      </c>
      <c r="K42" s="22">
        <f t="shared" si="61"/>
        <v>-0.9766433918121864</v>
      </c>
      <c r="L42" s="22">
        <f t="shared" si="61"/>
        <v>-1.5706125525877959</v>
      </c>
      <c r="M42" s="22">
        <f t="shared" si="61"/>
        <v>1.3536582909191819</v>
      </c>
      <c r="N42" s="22">
        <f t="shared" si="61"/>
        <v>-1.0005530589667337</v>
      </c>
      <c r="O42" s="22">
        <f t="shared" si="61"/>
        <v>2.5888009876346518</v>
      </c>
      <c r="P42" s="22">
        <f t="shared" si="61"/>
        <v>1.5368035904652686</v>
      </c>
      <c r="Q42" s="22">
        <f t="shared" si="61"/>
        <v>-2.0462799234472326</v>
      </c>
      <c r="R42" s="22">
        <f t="shared" si="61"/>
        <v>1.0798912718524161</v>
      </c>
      <c r="S42" s="22">
        <f t="shared" si="61"/>
        <v>-1.2018575657276163</v>
      </c>
      <c r="T42" s="22">
        <f t="shared" si="61"/>
        <v>-1.6613533723819853</v>
      </c>
      <c r="U42" s="22">
        <f t="shared" si="61"/>
        <v>-1.6824164361494898</v>
      </c>
      <c r="V42" s="22">
        <f t="shared" si="61"/>
        <v>-1.5524882343349879</v>
      </c>
      <c r="W42" s="22">
        <f t="shared" si="61"/>
        <v>-0.1149831045747956</v>
      </c>
      <c r="X42" s="22">
        <f t="shared" si="61"/>
        <v>-0.15559863189882214</v>
      </c>
      <c r="Y42" s="22">
        <f t="shared" si="61"/>
        <v>-0.55906962474689592</v>
      </c>
      <c r="Z42" s="22">
        <f t="shared" si="61"/>
        <v>1.3551706677073636</v>
      </c>
      <c r="AA42" s="22">
        <f t="shared" si="61"/>
        <v>-3.6751822306823535E-2</v>
      </c>
      <c r="AB42" s="35">
        <f t="shared" si="61"/>
        <v>-0.51890132812808099</v>
      </c>
      <c r="AC42" s="30"/>
    </row>
    <row r="43" spans="1:29" x14ac:dyDescent="0.2">
      <c r="A43" t="str">
        <f t="shared" si="52"/>
        <v>X10</v>
      </c>
      <c r="B43" s="22">
        <f t="shared" si="55"/>
        <v>0</v>
      </c>
      <c r="C43" s="22">
        <f t="shared" ref="C43:AB43" si="62">C10/(SQRT((1-(C10^2))/25))</f>
        <v>0</v>
      </c>
      <c r="D43" s="22">
        <f t="shared" si="62"/>
        <v>0</v>
      </c>
      <c r="E43" s="22">
        <f t="shared" si="62"/>
        <v>0</v>
      </c>
      <c r="F43" s="22">
        <f t="shared" si="62"/>
        <v>0</v>
      </c>
      <c r="G43" s="22">
        <f t="shared" si="62"/>
        <v>0</v>
      </c>
      <c r="H43" s="22">
        <f t="shared" si="62"/>
        <v>0</v>
      </c>
      <c r="I43" s="22">
        <f t="shared" si="62"/>
        <v>0</v>
      </c>
      <c r="J43" s="22" t="s">
        <v>132</v>
      </c>
      <c r="K43" s="22">
        <f t="shared" si="62"/>
        <v>2.8946573661646546</v>
      </c>
      <c r="L43" s="22">
        <f t="shared" si="62"/>
        <v>0.40512413064481217</v>
      </c>
      <c r="M43" s="22">
        <f t="shared" si="62"/>
        <v>-4.9791929784663229E-2</v>
      </c>
      <c r="N43" s="22">
        <f t="shared" si="62"/>
        <v>0.28086291952166459</v>
      </c>
      <c r="O43" s="22">
        <f t="shared" si="62"/>
        <v>0.2311302563902122</v>
      </c>
      <c r="P43" s="22">
        <f t="shared" si="62"/>
        <v>0.74363265037344073</v>
      </c>
      <c r="Q43" s="22">
        <f t="shared" si="62"/>
        <v>-1.2014457796419993</v>
      </c>
      <c r="R43" s="22">
        <f t="shared" si="62"/>
        <v>-6.6276226806042296E-2</v>
      </c>
      <c r="S43" s="22">
        <f t="shared" si="62"/>
        <v>-1.699400175606687</v>
      </c>
      <c r="T43" s="22">
        <f t="shared" si="62"/>
        <v>-1.477099369317826</v>
      </c>
      <c r="U43" s="22">
        <f t="shared" si="62"/>
        <v>0.53557204420568938</v>
      </c>
      <c r="V43" s="22">
        <f t="shared" si="62"/>
        <v>-9.2490776388838805E-2</v>
      </c>
      <c r="W43" s="22">
        <f t="shared" si="62"/>
        <v>-1.8849730949269485</v>
      </c>
      <c r="X43" s="22">
        <f t="shared" si="62"/>
        <v>-0.34246085490390565</v>
      </c>
      <c r="Y43" s="22">
        <f t="shared" si="62"/>
        <v>0.52401235782722522</v>
      </c>
      <c r="Z43" s="22">
        <f t="shared" si="62"/>
        <v>-0.27909721016120553</v>
      </c>
      <c r="AA43" s="22">
        <f t="shared" si="62"/>
        <v>2.3320765069101594</v>
      </c>
      <c r="AB43" s="35">
        <f t="shared" si="62"/>
        <v>-0.86247004575114206</v>
      </c>
      <c r="AC43" s="30"/>
    </row>
    <row r="44" spans="1:29" x14ac:dyDescent="0.2">
      <c r="A44" t="str">
        <f t="shared" si="52"/>
        <v>X11</v>
      </c>
      <c r="B44" s="22">
        <f t="shared" si="55"/>
        <v>0</v>
      </c>
      <c r="C44" s="22">
        <f t="shared" ref="C44:AB44" si="63">C11/(SQRT((1-(C11^2))/25))</f>
        <v>0</v>
      </c>
      <c r="D44" s="22">
        <f t="shared" si="63"/>
        <v>0</v>
      </c>
      <c r="E44" s="22">
        <f t="shared" si="63"/>
        <v>0</v>
      </c>
      <c r="F44" s="22">
        <f t="shared" si="63"/>
        <v>0</v>
      </c>
      <c r="G44" s="22">
        <f t="shared" si="63"/>
        <v>0</v>
      </c>
      <c r="H44" s="22">
        <f t="shared" si="63"/>
        <v>0</v>
      </c>
      <c r="I44" s="22">
        <f t="shared" si="63"/>
        <v>0</v>
      </c>
      <c r="J44" s="22">
        <f t="shared" si="63"/>
        <v>0</v>
      </c>
      <c r="K44" s="22" t="s">
        <v>132</v>
      </c>
      <c r="L44" s="22">
        <f t="shared" si="63"/>
        <v>1.4925858359304707</v>
      </c>
      <c r="M44" s="22">
        <f t="shared" si="63"/>
        <v>-0.56981587547187718</v>
      </c>
      <c r="N44" s="22">
        <f t="shared" si="63"/>
        <v>1.0209882649916902</v>
      </c>
      <c r="O44" s="22">
        <f t="shared" si="63"/>
        <v>5.1413029416083049E-2</v>
      </c>
      <c r="P44" s="22">
        <f t="shared" si="63"/>
        <v>-1.069201115497572</v>
      </c>
      <c r="Q44" s="22">
        <f t="shared" si="63"/>
        <v>-0.63689318112083892</v>
      </c>
      <c r="R44" s="22">
        <f t="shared" si="63"/>
        <v>0.18888272988329674</v>
      </c>
      <c r="S44" s="22">
        <f t="shared" si="63"/>
        <v>-0.62776805240444855</v>
      </c>
      <c r="T44" s="22">
        <f t="shared" si="63"/>
        <v>-0.89418744224794511</v>
      </c>
      <c r="U44" s="22">
        <f t="shared" si="63"/>
        <v>1.7700671583777714</v>
      </c>
      <c r="V44" s="22">
        <f t="shared" si="63"/>
        <v>8.8901117070002089E-2</v>
      </c>
      <c r="W44" s="22">
        <f t="shared" si="63"/>
        <v>-4.4164983348090576</v>
      </c>
      <c r="X44" s="22">
        <f t="shared" si="63"/>
        <v>-0.9765120748487699</v>
      </c>
      <c r="Y44" s="22">
        <f t="shared" si="63"/>
        <v>-0.73149375663029303</v>
      </c>
      <c r="Z44" s="22">
        <f t="shared" si="63"/>
        <v>0.36988192925965691</v>
      </c>
      <c r="AA44" s="22">
        <f t="shared" si="63"/>
        <v>2.8113820585309472</v>
      </c>
      <c r="AB44" s="35">
        <f t="shared" si="63"/>
        <v>-0.36749015458239553</v>
      </c>
      <c r="AC44" s="30"/>
    </row>
    <row r="45" spans="1:29" x14ac:dyDescent="0.2">
      <c r="A45" t="str">
        <f t="shared" si="52"/>
        <v>X12</v>
      </c>
      <c r="B45" s="22">
        <f t="shared" si="55"/>
        <v>0</v>
      </c>
      <c r="C45" s="22">
        <f t="shared" ref="C45:AB45" si="64">C12/(SQRT((1-(C12^2))/25))</f>
        <v>0</v>
      </c>
      <c r="D45" s="22">
        <f t="shared" si="64"/>
        <v>0</v>
      </c>
      <c r="E45" s="22">
        <f t="shared" si="64"/>
        <v>0</v>
      </c>
      <c r="F45" s="22">
        <f t="shared" si="64"/>
        <v>0</v>
      </c>
      <c r="G45" s="22">
        <f t="shared" si="64"/>
        <v>0</v>
      </c>
      <c r="H45" s="22">
        <f t="shared" si="64"/>
        <v>0</v>
      </c>
      <c r="I45" s="22">
        <f t="shared" si="64"/>
        <v>0</v>
      </c>
      <c r="J45" s="22">
        <f t="shared" si="64"/>
        <v>0</v>
      </c>
      <c r="K45" s="22">
        <f t="shared" si="64"/>
        <v>0</v>
      </c>
      <c r="L45" s="22" t="s">
        <v>132</v>
      </c>
      <c r="M45" s="22">
        <f t="shared" si="64"/>
        <v>-2.7565057520615532</v>
      </c>
      <c r="N45" s="22">
        <f t="shared" si="64"/>
        <v>2.3025465257078079</v>
      </c>
      <c r="O45" s="22">
        <f t="shared" si="64"/>
        <v>-1.5904149682091999</v>
      </c>
      <c r="P45" s="22">
        <f t="shared" si="64"/>
        <v>-2.7107283610753252</v>
      </c>
      <c r="Q45" s="22">
        <f t="shared" si="64"/>
        <v>3.0577393149141656</v>
      </c>
      <c r="R45" s="22">
        <f t="shared" si="64"/>
        <v>-1.2335658886590326</v>
      </c>
      <c r="S45" s="22">
        <f t="shared" si="64"/>
        <v>0.95157849721438592</v>
      </c>
      <c r="T45" s="22">
        <f t="shared" si="64"/>
        <v>1.5098953062439449</v>
      </c>
      <c r="U45" s="22">
        <f t="shared" si="64"/>
        <v>1.1250845986502496</v>
      </c>
      <c r="V45" s="22">
        <f t="shared" si="64"/>
        <v>0.57612794758930685</v>
      </c>
      <c r="W45" s="22">
        <f t="shared" si="64"/>
        <v>-2.2704651968169829</v>
      </c>
      <c r="X45" s="22">
        <f t="shared" si="64"/>
        <v>-2.110724344097525</v>
      </c>
      <c r="Y45" s="22">
        <f t="shared" si="64"/>
        <v>-0.30100153564136423</v>
      </c>
      <c r="Z45" s="22">
        <f t="shared" si="64"/>
        <v>0.64552317140229387</v>
      </c>
      <c r="AA45" s="22">
        <f t="shared" si="64"/>
        <v>2.3090257368180906</v>
      </c>
      <c r="AB45" s="35">
        <f t="shared" si="64"/>
        <v>-2.0629255587988098</v>
      </c>
      <c r="AC45" s="30"/>
    </row>
    <row r="46" spans="1:29" x14ac:dyDescent="0.2">
      <c r="A46" t="str">
        <f t="shared" si="52"/>
        <v>X13</v>
      </c>
      <c r="B46" s="22">
        <f t="shared" si="55"/>
        <v>0</v>
      </c>
      <c r="C46" s="22">
        <f t="shared" ref="C46:AB46" si="65">C13/(SQRT((1-(C13^2))/25))</f>
        <v>0</v>
      </c>
      <c r="D46" s="22">
        <f t="shared" si="65"/>
        <v>0</v>
      </c>
      <c r="E46" s="22">
        <f t="shared" si="65"/>
        <v>0</v>
      </c>
      <c r="F46" s="22">
        <f t="shared" si="65"/>
        <v>0</v>
      </c>
      <c r="G46" s="22">
        <f t="shared" si="65"/>
        <v>0</v>
      </c>
      <c r="H46" s="22">
        <f t="shared" si="65"/>
        <v>0</v>
      </c>
      <c r="I46" s="22">
        <f t="shared" si="65"/>
        <v>0</v>
      </c>
      <c r="J46" s="22">
        <f t="shared" si="65"/>
        <v>0</v>
      </c>
      <c r="K46" s="22">
        <f t="shared" si="65"/>
        <v>0</v>
      </c>
      <c r="L46" s="22">
        <f t="shared" si="65"/>
        <v>0</v>
      </c>
      <c r="M46" s="22" t="s">
        <v>132</v>
      </c>
      <c r="N46" s="22">
        <f t="shared" si="65"/>
        <v>-0.87867305789338868</v>
      </c>
      <c r="O46" s="22">
        <f t="shared" si="65"/>
        <v>2.8076230784331737</v>
      </c>
      <c r="P46" s="22">
        <f t="shared" si="65"/>
        <v>1.5991087763961029</v>
      </c>
      <c r="Q46" s="22">
        <f t="shared" si="65"/>
        <v>-1.9088180707939768</v>
      </c>
      <c r="R46" s="22">
        <f t="shared" si="65"/>
        <v>1.024263176854032</v>
      </c>
      <c r="S46" s="22">
        <f t="shared" si="65"/>
        <v>-1.1378659932692547</v>
      </c>
      <c r="T46" s="22">
        <f t="shared" si="65"/>
        <v>0.28860622342503295</v>
      </c>
      <c r="U46" s="22">
        <f t="shared" si="65"/>
        <v>-1.5037651791734976</v>
      </c>
      <c r="V46" s="22">
        <f t="shared" si="65"/>
        <v>0.10541015433791559</v>
      </c>
      <c r="W46" s="22">
        <f t="shared" si="65"/>
        <v>0.53867292490633101</v>
      </c>
      <c r="X46" s="22">
        <f t="shared" si="65"/>
        <v>1.339865876955912</v>
      </c>
      <c r="Y46" s="22">
        <f t="shared" si="65"/>
        <v>-0.60907239289980686</v>
      </c>
      <c r="Z46" s="22">
        <f t="shared" si="65"/>
        <v>-0.61871339198637654</v>
      </c>
      <c r="AA46" s="22">
        <f t="shared" si="65"/>
        <v>-0.44642140533178976</v>
      </c>
      <c r="AB46" s="35">
        <f t="shared" si="65"/>
        <v>1.5930290446451347</v>
      </c>
      <c r="AC46" s="30"/>
    </row>
    <row r="47" spans="1:29" x14ac:dyDescent="0.2">
      <c r="A47" t="str">
        <f t="shared" si="52"/>
        <v>X14</v>
      </c>
      <c r="B47" s="22">
        <f t="shared" si="55"/>
        <v>0</v>
      </c>
      <c r="C47" s="22">
        <f t="shared" ref="C47:AB47" si="66">C14/(SQRT((1-(C14^2))/25))</f>
        <v>0</v>
      </c>
      <c r="D47" s="22">
        <f t="shared" si="66"/>
        <v>0</v>
      </c>
      <c r="E47" s="22">
        <f t="shared" si="66"/>
        <v>0</v>
      </c>
      <c r="F47" s="22">
        <f t="shared" si="66"/>
        <v>0</v>
      </c>
      <c r="G47" s="22">
        <f t="shared" si="66"/>
        <v>0</v>
      </c>
      <c r="H47" s="22">
        <f t="shared" si="66"/>
        <v>0</v>
      </c>
      <c r="I47" s="22">
        <f t="shared" si="66"/>
        <v>0</v>
      </c>
      <c r="J47" s="22">
        <f t="shared" si="66"/>
        <v>0</v>
      </c>
      <c r="K47" s="22">
        <f t="shared" si="66"/>
        <v>0</v>
      </c>
      <c r="L47" s="22">
        <f t="shared" si="66"/>
        <v>0</v>
      </c>
      <c r="M47" s="22">
        <f t="shared" si="66"/>
        <v>0</v>
      </c>
      <c r="N47" s="22" t="s">
        <v>132</v>
      </c>
      <c r="O47" s="22">
        <f t="shared" si="66"/>
        <v>-7.067433062862398E-2</v>
      </c>
      <c r="P47" s="22">
        <f t="shared" si="66"/>
        <v>0.57646088656049288</v>
      </c>
      <c r="Q47" s="22">
        <f t="shared" si="66"/>
        <v>2.7472318508725762</v>
      </c>
      <c r="R47" s="22">
        <f t="shared" si="66"/>
        <v>-0.19161539055814511</v>
      </c>
      <c r="S47" s="22">
        <f t="shared" si="66"/>
        <v>1.597532493877035</v>
      </c>
      <c r="T47" s="22">
        <f t="shared" si="66"/>
        <v>0.62610357350223012</v>
      </c>
      <c r="U47" s="22">
        <f t="shared" si="66"/>
        <v>-0.53848055998074917</v>
      </c>
      <c r="V47" s="22">
        <f t="shared" si="66"/>
        <v>0.61532046291130238</v>
      </c>
      <c r="W47" s="22">
        <f t="shared" si="66"/>
        <v>0.82201506904619492</v>
      </c>
      <c r="X47" s="22">
        <f t="shared" si="66"/>
        <v>-1.0346796388645678</v>
      </c>
      <c r="Y47" s="22">
        <f t="shared" si="66"/>
        <v>-0.24801887490722116</v>
      </c>
      <c r="Z47" s="22">
        <f t="shared" si="66"/>
        <v>-1.2312106559130496</v>
      </c>
      <c r="AA47" s="22">
        <f t="shared" si="66"/>
        <v>-0.26370562103361933</v>
      </c>
      <c r="AB47" s="35">
        <f t="shared" si="66"/>
        <v>-1.4295544860702678</v>
      </c>
      <c r="AC47" s="30"/>
    </row>
    <row r="48" spans="1:29" x14ac:dyDescent="0.2">
      <c r="A48" t="str">
        <f t="shared" si="52"/>
        <v>X15</v>
      </c>
      <c r="B48" s="22">
        <f t="shared" si="55"/>
        <v>0</v>
      </c>
      <c r="C48" s="22">
        <f t="shared" ref="C48:AB48" si="67">C15/(SQRT((1-(C15^2))/25))</f>
        <v>0</v>
      </c>
      <c r="D48" s="22">
        <f t="shared" si="67"/>
        <v>0</v>
      </c>
      <c r="E48" s="22">
        <f t="shared" si="67"/>
        <v>0</v>
      </c>
      <c r="F48" s="22">
        <f t="shared" si="67"/>
        <v>0</v>
      </c>
      <c r="G48" s="22">
        <f t="shared" si="67"/>
        <v>0</v>
      </c>
      <c r="H48" s="22">
        <f t="shared" si="67"/>
        <v>0</v>
      </c>
      <c r="I48" s="22">
        <f t="shared" si="67"/>
        <v>0</v>
      </c>
      <c r="J48" s="22">
        <f t="shared" si="67"/>
        <v>0</v>
      </c>
      <c r="K48" s="22">
        <f t="shared" si="67"/>
        <v>0</v>
      </c>
      <c r="L48" s="22">
        <f t="shared" si="67"/>
        <v>0</v>
      </c>
      <c r="M48" s="22">
        <f t="shared" si="67"/>
        <v>0</v>
      </c>
      <c r="N48" s="22">
        <f t="shared" si="67"/>
        <v>0</v>
      </c>
      <c r="O48" s="22" t="s">
        <v>132</v>
      </c>
      <c r="P48" s="22">
        <f t="shared" si="67"/>
        <v>2.6089383172676737</v>
      </c>
      <c r="Q48" s="22">
        <f t="shared" si="67"/>
        <v>-1.4662616633144794</v>
      </c>
      <c r="R48" s="22">
        <f t="shared" si="67"/>
        <v>1.3850717203677372</v>
      </c>
      <c r="S48" s="22">
        <f t="shared" si="67"/>
        <v>-1.8790058927447746</v>
      </c>
      <c r="T48" s="22">
        <f t="shared" si="67"/>
        <v>-0.11838996220958933</v>
      </c>
      <c r="U48" s="22">
        <f t="shared" si="67"/>
        <v>-1.643520896109417</v>
      </c>
      <c r="V48" s="22">
        <f t="shared" si="67"/>
        <v>1.5387292770440788</v>
      </c>
      <c r="W48" s="22">
        <f t="shared" si="67"/>
        <v>-0.51372904093025329</v>
      </c>
      <c r="X48" s="22">
        <f t="shared" si="67"/>
        <v>-0.92604007217987105</v>
      </c>
      <c r="Y48" s="22">
        <f t="shared" si="67"/>
        <v>-2.4361298842444965</v>
      </c>
      <c r="Z48" s="22">
        <f t="shared" si="67"/>
        <v>-0.57384770613853509</v>
      </c>
      <c r="AA48" s="22">
        <f t="shared" si="67"/>
        <v>-0.76748151142764676</v>
      </c>
      <c r="AB48" s="35">
        <f t="shared" si="67"/>
        <v>-0.19213407938078847</v>
      </c>
      <c r="AC48" s="30"/>
    </row>
    <row r="49" spans="1:29" x14ac:dyDescent="0.2">
      <c r="A49" t="str">
        <f t="shared" si="52"/>
        <v>X16</v>
      </c>
      <c r="B49" s="22">
        <f t="shared" si="55"/>
        <v>0</v>
      </c>
      <c r="C49" s="22">
        <f t="shared" ref="C49:AB49" si="68">C16/(SQRT((1-(C16^2))/25))</f>
        <v>0</v>
      </c>
      <c r="D49" s="22">
        <f t="shared" si="68"/>
        <v>0</v>
      </c>
      <c r="E49" s="22">
        <f t="shared" si="68"/>
        <v>0</v>
      </c>
      <c r="F49" s="22">
        <f t="shared" si="68"/>
        <v>0</v>
      </c>
      <c r="G49" s="22">
        <f t="shared" si="68"/>
        <v>0</v>
      </c>
      <c r="H49" s="22">
        <f t="shared" si="68"/>
        <v>0</v>
      </c>
      <c r="I49" s="22">
        <f t="shared" si="68"/>
        <v>0</v>
      </c>
      <c r="J49" s="22">
        <f t="shared" si="68"/>
        <v>0</v>
      </c>
      <c r="K49" s="22">
        <f t="shared" si="68"/>
        <v>0</v>
      </c>
      <c r="L49" s="22">
        <f t="shared" si="68"/>
        <v>0</v>
      </c>
      <c r="M49" s="22">
        <f t="shared" si="68"/>
        <v>0</v>
      </c>
      <c r="N49" s="22">
        <f t="shared" si="68"/>
        <v>0</v>
      </c>
      <c r="O49" s="22">
        <f t="shared" si="68"/>
        <v>0</v>
      </c>
      <c r="P49" s="22" t="s">
        <v>132</v>
      </c>
      <c r="Q49" s="22">
        <f t="shared" si="68"/>
        <v>-1.3159832091258008</v>
      </c>
      <c r="R49" s="22">
        <f t="shared" si="68"/>
        <v>0.53391085257017501</v>
      </c>
      <c r="S49" s="22">
        <f t="shared" si="68"/>
        <v>-1.1101446373238073</v>
      </c>
      <c r="T49" s="22">
        <f t="shared" si="68"/>
        <v>-0.97307485993611764</v>
      </c>
      <c r="U49" s="22">
        <f t="shared" si="68"/>
        <v>-2.6602508341002569</v>
      </c>
      <c r="V49" s="22">
        <f t="shared" si="68"/>
        <v>2.0117435951595879</v>
      </c>
      <c r="W49" s="22">
        <f t="shared" si="68"/>
        <v>3.0368429951110687</v>
      </c>
      <c r="X49" s="22">
        <f t="shared" si="68"/>
        <v>0.80272626773081268</v>
      </c>
      <c r="Y49" s="22">
        <f t="shared" si="68"/>
        <v>-0.82194121194506009</v>
      </c>
      <c r="Z49" s="22">
        <f t="shared" si="68"/>
        <v>-1.3549924191253733</v>
      </c>
      <c r="AA49" s="22">
        <f t="shared" si="68"/>
        <v>-1.7763131528521725</v>
      </c>
      <c r="AB49" s="35">
        <f t="shared" si="68"/>
        <v>-0.2021797734300064</v>
      </c>
      <c r="AC49" s="30"/>
    </row>
    <row r="50" spans="1:29" x14ac:dyDescent="0.2">
      <c r="A50" t="str">
        <f t="shared" si="52"/>
        <v>X17</v>
      </c>
      <c r="B50" s="22">
        <f t="shared" si="55"/>
        <v>0</v>
      </c>
      <c r="C50" s="22">
        <f t="shared" ref="C50:AB50" si="69">C17/(SQRT((1-(C17^2))/25))</f>
        <v>0</v>
      </c>
      <c r="D50" s="22">
        <f t="shared" si="69"/>
        <v>0</v>
      </c>
      <c r="E50" s="22">
        <f t="shared" si="69"/>
        <v>0</v>
      </c>
      <c r="F50" s="22">
        <f t="shared" si="69"/>
        <v>0</v>
      </c>
      <c r="G50" s="22">
        <f t="shared" si="69"/>
        <v>0</v>
      </c>
      <c r="H50" s="22">
        <f t="shared" si="69"/>
        <v>0</v>
      </c>
      <c r="I50" s="22">
        <f t="shared" si="69"/>
        <v>0</v>
      </c>
      <c r="J50" s="22">
        <f t="shared" si="69"/>
        <v>0</v>
      </c>
      <c r="K50" s="22">
        <f t="shared" si="69"/>
        <v>0</v>
      </c>
      <c r="L50" s="22">
        <f t="shared" si="69"/>
        <v>0</v>
      </c>
      <c r="M50" s="22">
        <f t="shared" si="69"/>
        <v>0</v>
      </c>
      <c r="N50" s="22">
        <f t="shared" si="69"/>
        <v>0</v>
      </c>
      <c r="O50" s="22">
        <f t="shared" si="69"/>
        <v>0</v>
      </c>
      <c r="P50" s="22">
        <f t="shared" si="69"/>
        <v>0</v>
      </c>
      <c r="Q50" s="22" t="s">
        <v>132</v>
      </c>
      <c r="R50" s="22">
        <f t="shared" si="69"/>
        <v>-0.82490305842930811</v>
      </c>
      <c r="S50" s="22">
        <f t="shared" si="69"/>
        <v>4.1326605986970177</v>
      </c>
      <c r="T50" s="22">
        <f t="shared" si="69"/>
        <v>1.5269396887833069</v>
      </c>
      <c r="U50" s="22">
        <f t="shared" si="69"/>
        <v>-1.0365134633769705E-2</v>
      </c>
      <c r="V50" s="22">
        <f t="shared" si="69"/>
        <v>0.52028756707489476</v>
      </c>
      <c r="W50" s="22">
        <f t="shared" si="69"/>
        <v>0.92250828422897191</v>
      </c>
      <c r="X50" s="22">
        <f t="shared" si="69"/>
        <v>-0.99731551256241935</v>
      </c>
      <c r="Y50" s="22">
        <f t="shared" si="69"/>
        <v>-0.2582650832530356</v>
      </c>
      <c r="Z50" s="22">
        <f t="shared" si="69"/>
        <v>-5.2652807591820443E-2</v>
      </c>
      <c r="AA50" s="22">
        <f t="shared" si="69"/>
        <v>0.28061889945126811</v>
      </c>
      <c r="AB50" s="35">
        <f t="shared" si="69"/>
        <v>-1.3745882002944039</v>
      </c>
      <c r="AC50" s="30"/>
    </row>
    <row r="51" spans="1:29" x14ac:dyDescent="0.2">
      <c r="A51" t="str">
        <f t="shared" si="52"/>
        <v>X18</v>
      </c>
      <c r="B51" s="22">
        <f t="shared" si="55"/>
        <v>0</v>
      </c>
      <c r="C51" s="22">
        <f t="shared" ref="C51:AB51" si="70">C18/(SQRT((1-(C18^2))/25))</f>
        <v>0</v>
      </c>
      <c r="D51" s="22">
        <f t="shared" si="70"/>
        <v>0</v>
      </c>
      <c r="E51" s="22">
        <f t="shared" si="70"/>
        <v>0</v>
      </c>
      <c r="F51" s="22">
        <f t="shared" si="70"/>
        <v>0</v>
      </c>
      <c r="G51" s="22">
        <f t="shared" si="70"/>
        <v>0</v>
      </c>
      <c r="H51" s="22">
        <f t="shared" si="70"/>
        <v>0</v>
      </c>
      <c r="I51" s="22">
        <f t="shared" si="70"/>
        <v>0</v>
      </c>
      <c r="J51" s="22">
        <f t="shared" si="70"/>
        <v>0</v>
      </c>
      <c r="K51" s="22">
        <f t="shared" si="70"/>
        <v>0</v>
      </c>
      <c r="L51" s="22">
        <f t="shared" si="70"/>
        <v>0</v>
      </c>
      <c r="M51" s="22">
        <f t="shared" si="70"/>
        <v>0</v>
      </c>
      <c r="N51" s="22">
        <f t="shared" si="70"/>
        <v>0</v>
      </c>
      <c r="O51" s="22">
        <f t="shared" si="70"/>
        <v>0</v>
      </c>
      <c r="P51" s="22">
        <f t="shared" si="70"/>
        <v>0</v>
      </c>
      <c r="Q51" s="22">
        <f t="shared" si="70"/>
        <v>0</v>
      </c>
      <c r="R51" s="22" t="s">
        <v>132</v>
      </c>
      <c r="S51" s="22">
        <f t="shared" si="70"/>
        <v>-1.0031422349994841</v>
      </c>
      <c r="T51" s="22">
        <f t="shared" si="70"/>
        <v>-0.39642671376251848</v>
      </c>
      <c r="U51" s="22">
        <f t="shared" si="70"/>
        <v>-1.850796799808418</v>
      </c>
      <c r="V51" s="22">
        <f t="shared" si="70"/>
        <v>-0.85746570780444153</v>
      </c>
      <c r="W51" s="22">
        <f t="shared" si="70"/>
        <v>-0.16543799419152136</v>
      </c>
      <c r="X51" s="22">
        <f t="shared" si="70"/>
        <v>0.96753895015684555</v>
      </c>
      <c r="Y51" s="22">
        <f t="shared" si="70"/>
        <v>-0.37356144477790421</v>
      </c>
      <c r="Z51" s="22">
        <f t="shared" si="70"/>
        <v>1.5681582125905773</v>
      </c>
      <c r="AA51" s="22">
        <f t="shared" si="70"/>
        <v>0.36741943537003918</v>
      </c>
      <c r="AB51" s="35">
        <f t="shared" si="70"/>
        <v>2.4207069245590209</v>
      </c>
      <c r="AC51" s="30"/>
    </row>
    <row r="52" spans="1:29" x14ac:dyDescent="0.2">
      <c r="A52" t="str">
        <f t="shared" si="52"/>
        <v>X19</v>
      </c>
      <c r="B52" s="22">
        <f t="shared" si="55"/>
        <v>0</v>
      </c>
      <c r="C52" s="22">
        <f t="shared" ref="C52:AB52" si="71">C19/(SQRT((1-(C19^2))/25))</f>
        <v>0</v>
      </c>
      <c r="D52" s="22">
        <f t="shared" si="71"/>
        <v>0</v>
      </c>
      <c r="E52" s="22">
        <f t="shared" si="71"/>
        <v>0</v>
      </c>
      <c r="F52" s="22">
        <f t="shared" si="71"/>
        <v>0</v>
      </c>
      <c r="G52" s="22">
        <f t="shared" si="71"/>
        <v>0</v>
      </c>
      <c r="H52" s="22">
        <f t="shared" si="71"/>
        <v>0</v>
      </c>
      <c r="I52" s="22">
        <f t="shared" si="71"/>
        <v>0</v>
      </c>
      <c r="J52" s="22">
        <f t="shared" si="71"/>
        <v>0</v>
      </c>
      <c r="K52" s="22">
        <f t="shared" si="71"/>
        <v>0</v>
      </c>
      <c r="L52" s="22">
        <f t="shared" si="71"/>
        <v>0</v>
      </c>
      <c r="M52" s="22">
        <f t="shared" si="71"/>
        <v>0</v>
      </c>
      <c r="N52" s="22">
        <f t="shared" si="71"/>
        <v>0</v>
      </c>
      <c r="O52" s="22">
        <f t="shared" si="71"/>
        <v>0</v>
      </c>
      <c r="P52" s="22">
        <f t="shared" si="71"/>
        <v>0</v>
      </c>
      <c r="Q52" s="22">
        <f t="shared" si="71"/>
        <v>0</v>
      </c>
      <c r="R52" s="22">
        <f t="shared" si="71"/>
        <v>0</v>
      </c>
      <c r="S52" s="22" t="s">
        <v>132</v>
      </c>
      <c r="T52" s="22">
        <f t="shared" si="71"/>
        <v>1.1955622314401144</v>
      </c>
      <c r="U52" s="22">
        <f t="shared" si="71"/>
        <v>-0.21352763049623133</v>
      </c>
      <c r="V52" s="22">
        <f t="shared" si="71"/>
        <v>-0.24886196436988384</v>
      </c>
      <c r="W52" s="22">
        <f t="shared" si="71"/>
        <v>1.1446705112945379</v>
      </c>
      <c r="X52" s="22">
        <f t="shared" si="71"/>
        <v>-0.24927031789804691</v>
      </c>
      <c r="Y52" s="22">
        <f t="shared" si="71"/>
        <v>0.25965364494221671</v>
      </c>
      <c r="Z52" s="22">
        <f t="shared" si="71"/>
        <v>-0.36747651857423419</v>
      </c>
      <c r="AA52" s="22">
        <f t="shared" si="71"/>
        <v>-1.87382409463498</v>
      </c>
      <c r="AB52" s="35">
        <f t="shared" si="71"/>
        <v>-0.69998101506897981</v>
      </c>
      <c r="AC52" s="30"/>
    </row>
    <row r="53" spans="1:29" x14ac:dyDescent="0.2">
      <c r="A53" t="str">
        <f t="shared" si="52"/>
        <v>X20</v>
      </c>
      <c r="B53" s="22">
        <f t="shared" si="55"/>
        <v>0</v>
      </c>
      <c r="C53" s="22">
        <f t="shared" ref="C53:AB53" si="72">C20/(SQRT((1-(C20^2))/25))</f>
        <v>0</v>
      </c>
      <c r="D53" s="22">
        <f t="shared" si="72"/>
        <v>0</v>
      </c>
      <c r="E53" s="22">
        <f t="shared" si="72"/>
        <v>0</v>
      </c>
      <c r="F53" s="22">
        <f t="shared" si="72"/>
        <v>0</v>
      </c>
      <c r="G53" s="22">
        <f t="shared" si="72"/>
        <v>0</v>
      </c>
      <c r="H53" s="22">
        <f t="shared" si="72"/>
        <v>0</v>
      </c>
      <c r="I53" s="22">
        <f t="shared" si="72"/>
        <v>0</v>
      </c>
      <c r="J53" s="22">
        <f t="shared" si="72"/>
        <v>0</v>
      </c>
      <c r="K53" s="22">
        <f t="shared" si="72"/>
        <v>0</v>
      </c>
      <c r="L53" s="22">
        <f t="shared" si="72"/>
        <v>0</v>
      </c>
      <c r="M53" s="22">
        <f t="shared" si="72"/>
        <v>0</v>
      </c>
      <c r="N53" s="22">
        <f t="shared" si="72"/>
        <v>0</v>
      </c>
      <c r="O53" s="22">
        <f t="shared" si="72"/>
        <v>0</v>
      </c>
      <c r="P53" s="22">
        <f t="shared" si="72"/>
        <v>0</v>
      </c>
      <c r="Q53" s="22">
        <f t="shared" si="72"/>
        <v>0</v>
      </c>
      <c r="R53" s="22">
        <f t="shared" si="72"/>
        <v>0</v>
      </c>
      <c r="S53" s="22">
        <f t="shared" si="72"/>
        <v>0</v>
      </c>
      <c r="T53" s="22" t="s">
        <v>132</v>
      </c>
      <c r="U53" s="22">
        <f t="shared" si="72"/>
        <v>-0.5239807861805067</v>
      </c>
      <c r="V53" s="22">
        <f t="shared" si="72"/>
        <v>1.5029873922083401</v>
      </c>
      <c r="W53" s="22">
        <f t="shared" si="72"/>
        <v>-0.39332563535204185</v>
      </c>
      <c r="X53" s="22">
        <f t="shared" si="72"/>
        <v>-0.51765557354286607</v>
      </c>
      <c r="Y53" s="22">
        <f t="shared" si="72"/>
        <v>-1.3184048579853123</v>
      </c>
      <c r="Z53" s="22">
        <f t="shared" si="72"/>
        <v>-0.22721744115311365</v>
      </c>
      <c r="AA53" s="22">
        <f t="shared" si="72"/>
        <v>0.77639000716280382</v>
      </c>
      <c r="AB53" s="35">
        <f t="shared" si="72"/>
        <v>-0.10625473550333454</v>
      </c>
      <c r="AC53" s="30"/>
    </row>
    <row r="54" spans="1:29" x14ac:dyDescent="0.2">
      <c r="A54" t="str">
        <f t="shared" si="52"/>
        <v>X21</v>
      </c>
      <c r="B54" s="22">
        <f t="shared" si="55"/>
        <v>0</v>
      </c>
      <c r="C54" s="22">
        <f t="shared" ref="C54:AB54" si="73">C21/(SQRT((1-(C21^2))/25))</f>
        <v>0</v>
      </c>
      <c r="D54" s="22">
        <f t="shared" si="73"/>
        <v>0</v>
      </c>
      <c r="E54" s="22">
        <f t="shared" si="73"/>
        <v>0</v>
      </c>
      <c r="F54" s="22">
        <f t="shared" si="73"/>
        <v>0</v>
      </c>
      <c r="G54" s="22">
        <f t="shared" si="73"/>
        <v>0</v>
      </c>
      <c r="H54" s="22">
        <f t="shared" si="73"/>
        <v>0</v>
      </c>
      <c r="I54" s="22">
        <f t="shared" si="73"/>
        <v>0</v>
      </c>
      <c r="J54" s="22">
        <f t="shared" si="73"/>
        <v>0</v>
      </c>
      <c r="K54" s="22">
        <f t="shared" si="73"/>
        <v>0</v>
      </c>
      <c r="L54" s="22">
        <f t="shared" si="73"/>
        <v>0</v>
      </c>
      <c r="M54" s="22">
        <f t="shared" si="73"/>
        <v>0</v>
      </c>
      <c r="N54" s="22">
        <f t="shared" si="73"/>
        <v>0</v>
      </c>
      <c r="O54" s="22">
        <f t="shared" si="73"/>
        <v>0</v>
      </c>
      <c r="P54" s="22">
        <f t="shared" si="73"/>
        <v>0</v>
      </c>
      <c r="Q54" s="22">
        <f t="shared" si="73"/>
        <v>0</v>
      </c>
      <c r="R54" s="22">
        <f t="shared" si="73"/>
        <v>0</v>
      </c>
      <c r="S54" s="22">
        <f t="shared" si="73"/>
        <v>0</v>
      </c>
      <c r="T54" s="22">
        <f t="shared" si="73"/>
        <v>0</v>
      </c>
      <c r="U54" s="22" t="s">
        <v>132</v>
      </c>
      <c r="V54" s="22">
        <f t="shared" si="73"/>
        <v>0.7699520708905756</v>
      </c>
      <c r="W54" s="22">
        <f t="shared" si="73"/>
        <v>-2.2951939281877123</v>
      </c>
      <c r="X54" s="22">
        <f t="shared" si="73"/>
        <v>-0.22802299628156689</v>
      </c>
      <c r="Y54" s="22">
        <f t="shared" si="73"/>
        <v>1.5233105131599116</v>
      </c>
      <c r="Z54" s="22">
        <f t="shared" si="73"/>
        <v>1.0779104678579673E-2</v>
      </c>
      <c r="AA54" s="22">
        <f t="shared" si="73"/>
        <v>1.7400908327193851</v>
      </c>
      <c r="AB54" s="35">
        <f t="shared" si="73"/>
        <v>-0.4534461140373382</v>
      </c>
      <c r="AC54" s="30"/>
    </row>
    <row r="55" spans="1:29" x14ac:dyDescent="0.2">
      <c r="A55" t="str">
        <f t="shared" si="52"/>
        <v>X22</v>
      </c>
      <c r="B55" s="22">
        <f t="shared" si="55"/>
        <v>0</v>
      </c>
      <c r="C55" s="22">
        <f t="shared" ref="C55:AB55" si="74">C22/(SQRT((1-(C22^2))/25))</f>
        <v>0</v>
      </c>
      <c r="D55" s="22">
        <f t="shared" si="74"/>
        <v>0</v>
      </c>
      <c r="E55" s="22">
        <f t="shared" si="74"/>
        <v>0</v>
      </c>
      <c r="F55" s="22">
        <f t="shared" si="74"/>
        <v>0</v>
      </c>
      <c r="G55" s="22">
        <f t="shared" si="74"/>
        <v>0</v>
      </c>
      <c r="H55" s="22">
        <f t="shared" si="74"/>
        <v>0</v>
      </c>
      <c r="I55" s="22">
        <f t="shared" si="74"/>
        <v>0</v>
      </c>
      <c r="J55" s="22">
        <f t="shared" si="74"/>
        <v>0</v>
      </c>
      <c r="K55" s="22">
        <f t="shared" si="74"/>
        <v>0</v>
      </c>
      <c r="L55" s="22">
        <f t="shared" si="74"/>
        <v>0</v>
      </c>
      <c r="M55" s="22">
        <f t="shared" si="74"/>
        <v>0</v>
      </c>
      <c r="N55" s="22">
        <f t="shared" si="74"/>
        <v>0</v>
      </c>
      <c r="O55" s="22">
        <f t="shared" si="74"/>
        <v>0</v>
      </c>
      <c r="P55" s="22">
        <f t="shared" si="74"/>
        <v>0</v>
      </c>
      <c r="Q55" s="22">
        <f t="shared" si="74"/>
        <v>0</v>
      </c>
      <c r="R55" s="22">
        <f t="shared" si="74"/>
        <v>0</v>
      </c>
      <c r="S55" s="22">
        <f t="shared" si="74"/>
        <v>0</v>
      </c>
      <c r="T55" s="22">
        <f t="shared" si="74"/>
        <v>0</v>
      </c>
      <c r="U55" s="22">
        <f t="shared" si="74"/>
        <v>0</v>
      </c>
      <c r="V55" s="22" t="s">
        <v>132</v>
      </c>
      <c r="W55" s="22">
        <f t="shared" si="74"/>
        <v>0.19806824332940814</v>
      </c>
      <c r="X55" s="22">
        <f t="shared" si="74"/>
        <v>-1.1849320044147797</v>
      </c>
      <c r="Y55" s="22">
        <f t="shared" si="74"/>
        <v>-0.9260014027081227</v>
      </c>
      <c r="Z55" s="22">
        <f t="shared" si="74"/>
        <v>-1.163748135800472</v>
      </c>
      <c r="AA55" s="22">
        <f t="shared" si="74"/>
        <v>-0.43347948482962018</v>
      </c>
      <c r="AB55" s="35">
        <f t="shared" si="74"/>
        <v>-1.7065974168130293</v>
      </c>
      <c r="AC55" s="30"/>
    </row>
    <row r="56" spans="1:29" x14ac:dyDescent="0.2">
      <c r="A56" t="str">
        <f t="shared" si="52"/>
        <v>X23</v>
      </c>
      <c r="B56" s="22">
        <f t="shared" si="55"/>
        <v>0</v>
      </c>
      <c r="C56" s="22">
        <f t="shared" ref="C56:AB56" si="75">C23/(SQRT((1-(C23^2))/25))</f>
        <v>0</v>
      </c>
      <c r="D56" s="22">
        <f t="shared" si="75"/>
        <v>0</v>
      </c>
      <c r="E56" s="22">
        <f t="shared" si="75"/>
        <v>0</v>
      </c>
      <c r="F56" s="22">
        <f t="shared" si="75"/>
        <v>0</v>
      </c>
      <c r="G56" s="22">
        <f t="shared" si="75"/>
        <v>0</v>
      </c>
      <c r="H56" s="22">
        <f t="shared" si="75"/>
        <v>0</v>
      </c>
      <c r="I56" s="22">
        <f t="shared" si="75"/>
        <v>0</v>
      </c>
      <c r="J56" s="22">
        <f t="shared" si="75"/>
        <v>0</v>
      </c>
      <c r="K56" s="22">
        <f t="shared" si="75"/>
        <v>0</v>
      </c>
      <c r="L56" s="22">
        <f t="shared" si="75"/>
        <v>0</v>
      </c>
      <c r="M56" s="22">
        <f t="shared" si="75"/>
        <v>0</v>
      </c>
      <c r="N56" s="22">
        <f t="shared" si="75"/>
        <v>0</v>
      </c>
      <c r="O56" s="22">
        <f t="shared" si="75"/>
        <v>0</v>
      </c>
      <c r="P56" s="22">
        <f t="shared" si="75"/>
        <v>0</v>
      </c>
      <c r="Q56" s="22">
        <f t="shared" si="75"/>
        <v>0</v>
      </c>
      <c r="R56" s="22">
        <f t="shared" si="75"/>
        <v>0</v>
      </c>
      <c r="S56" s="22">
        <f t="shared" si="75"/>
        <v>0</v>
      </c>
      <c r="T56" s="22">
        <f t="shared" si="75"/>
        <v>0</v>
      </c>
      <c r="U56" s="22">
        <f t="shared" si="75"/>
        <v>0</v>
      </c>
      <c r="V56" s="22">
        <f t="shared" si="75"/>
        <v>0</v>
      </c>
      <c r="W56" s="22" t="s">
        <v>132</v>
      </c>
      <c r="X56" s="22">
        <f t="shared" si="75"/>
        <v>2.1217695371402803</v>
      </c>
      <c r="Y56" s="22">
        <f t="shared" si="75"/>
        <v>1.4730038432423165</v>
      </c>
      <c r="Z56" s="22">
        <f t="shared" si="75"/>
        <v>-1.2040353280022706</v>
      </c>
      <c r="AA56" s="22">
        <f t="shared" si="75"/>
        <v>-4.0926645374785791</v>
      </c>
      <c r="AB56" s="35">
        <f t="shared" si="75"/>
        <v>0.71413238418264424</v>
      </c>
      <c r="AC56" s="30"/>
    </row>
    <row r="57" spans="1:29" x14ac:dyDescent="0.2">
      <c r="A57" t="str">
        <f t="shared" si="52"/>
        <v>X24</v>
      </c>
      <c r="B57" s="22">
        <f t="shared" si="55"/>
        <v>0</v>
      </c>
      <c r="C57" s="22">
        <f t="shared" ref="C57:AB57" si="76">C24/(SQRT((1-(C24^2))/25))</f>
        <v>0</v>
      </c>
      <c r="D57" s="22">
        <f t="shared" si="76"/>
        <v>0</v>
      </c>
      <c r="E57" s="22">
        <f t="shared" si="76"/>
        <v>0</v>
      </c>
      <c r="F57" s="22">
        <f t="shared" si="76"/>
        <v>0</v>
      </c>
      <c r="G57" s="22">
        <f t="shared" si="76"/>
        <v>0</v>
      </c>
      <c r="H57" s="22">
        <f t="shared" si="76"/>
        <v>0</v>
      </c>
      <c r="I57" s="22">
        <f t="shared" si="76"/>
        <v>0</v>
      </c>
      <c r="J57" s="22">
        <f t="shared" si="76"/>
        <v>0</v>
      </c>
      <c r="K57" s="22">
        <f t="shared" si="76"/>
        <v>0</v>
      </c>
      <c r="L57" s="22">
        <f t="shared" si="76"/>
        <v>0</v>
      </c>
      <c r="M57" s="22">
        <f t="shared" si="76"/>
        <v>0</v>
      </c>
      <c r="N57" s="22">
        <f t="shared" si="76"/>
        <v>0</v>
      </c>
      <c r="O57" s="22">
        <f t="shared" si="76"/>
        <v>0</v>
      </c>
      <c r="P57" s="22">
        <f t="shared" si="76"/>
        <v>0</v>
      </c>
      <c r="Q57" s="22">
        <f t="shared" si="76"/>
        <v>0</v>
      </c>
      <c r="R57" s="22">
        <f t="shared" si="76"/>
        <v>0</v>
      </c>
      <c r="S57" s="22">
        <f t="shared" si="76"/>
        <v>0</v>
      </c>
      <c r="T57" s="22">
        <f t="shared" si="76"/>
        <v>0</v>
      </c>
      <c r="U57" s="22">
        <f t="shared" si="76"/>
        <v>0</v>
      </c>
      <c r="V57" s="22">
        <f t="shared" si="76"/>
        <v>0</v>
      </c>
      <c r="W57" s="22">
        <f t="shared" si="76"/>
        <v>0</v>
      </c>
      <c r="X57" s="22" t="s">
        <v>132</v>
      </c>
      <c r="Y57" s="22">
        <f t="shared" si="76"/>
        <v>3.0209897468290916</v>
      </c>
      <c r="Z57" s="22">
        <f t="shared" si="76"/>
        <v>-0.87962065714092519</v>
      </c>
      <c r="AA57" s="22">
        <f t="shared" si="76"/>
        <v>-0.97519875875456763</v>
      </c>
      <c r="AB57" s="35">
        <f t="shared" si="76"/>
        <v>6.5816591770753172</v>
      </c>
      <c r="AC57" s="30"/>
    </row>
    <row r="58" spans="1:29" x14ac:dyDescent="0.2">
      <c r="A58" t="str">
        <f t="shared" si="52"/>
        <v>X25</v>
      </c>
      <c r="B58" s="22">
        <f t="shared" si="55"/>
        <v>0</v>
      </c>
      <c r="C58" s="22">
        <f t="shared" ref="C58:AB58" si="77">C25/(SQRT((1-(C25^2))/25))</f>
        <v>0</v>
      </c>
      <c r="D58" s="22">
        <f t="shared" si="77"/>
        <v>0</v>
      </c>
      <c r="E58" s="22">
        <f t="shared" si="77"/>
        <v>0</v>
      </c>
      <c r="F58" s="22">
        <f t="shared" si="77"/>
        <v>0</v>
      </c>
      <c r="G58" s="22">
        <f t="shared" si="77"/>
        <v>0</v>
      </c>
      <c r="H58" s="22">
        <f t="shared" si="77"/>
        <v>0</v>
      </c>
      <c r="I58" s="22">
        <f t="shared" si="77"/>
        <v>0</v>
      </c>
      <c r="J58" s="22">
        <f t="shared" si="77"/>
        <v>0</v>
      </c>
      <c r="K58" s="22">
        <f t="shared" si="77"/>
        <v>0</v>
      </c>
      <c r="L58" s="22">
        <f t="shared" si="77"/>
        <v>0</v>
      </c>
      <c r="M58" s="22">
        <f t="shared" si="77"/>
        <v>0</v>
      </c>
      <c r="N58" s="22">
        <f t="shared" si="77"/>
        <v>0</v>
      </c>
      <c r="O58" s="22">
        <f t="shared" si="77"/>
        <v>0</v>
      </c>
      <c r="P58" s="22">
        <f t="shared" si="77"/>
        <v>0</v>
      </c>
      <c r="Q58" s="22">
        <f t="shared" si="77"/>
        <v>0</v>
      </c>
      <c r="R58" s="22">
        <f t="shared" si="77"/>
        <v>0</v>
      </c>
      <c r="S58" s="22">
        <f t="shared" si="77"/>
        <v>0</v>
      </c>
      <c r="T58" s="22">
        <f t="shared" si="77"/>
        <v>0</v>
      </c>
      <c r="U58" s="22">
        <f t="shared" si="77"/>
        <v>0</v>
      </c>
      <c r="V58" s="22">
        <f t="shared" si="77"/>
        <v>0</v>
      </c>
      <c r="W58" s="22">
        <f t="shared" si="77"/>
        <v>0</v>
      </c>
      <c r="X58" s="22">
        <f t="shared" si="77"/>
        <v>0</v>
      </c>
      <c r="Y58" s="22" t="s">
        <v>132</v>
      </c>
      <c r="Z58" s="22">
        <f t="shared" si="77"/>
        <v>-0.47397411353584801</v>
      </c>
      <c r="AA58" s="22">
        <f t="shared" si="77"/>
        <v>-1.138662238222037</v>
      </c>
      <c r="AB58" s="35">
        <f t="shared" si="77"/>
        <v>1.5965193720033093</v>
      </c>
      <c r="AC58" s="30"/>
    </row>
    <row r="59" spans="1:29" x14ac:dyDescent="0.2">
      <c r="A59" t="str">
        <f t="shared" si="52"/>
        <v>X26</v>
      </c>
      <c r="B59" s="22">
        <f t="shared" si="55"/>
        <v>0</v>
      </c>
      <c r="C59" s="22">
        <f t="shared" ref="C59:AB59" si="78">C26/(SQRT((1-(C26^2))/25))</f>
        <v>0</v>
      </c>
      <c r="D59" s="22">
        <f t="shared" si="78"/>
        <v>0</v>
      </c>
      <c r="E59" s="22">
        <f t="shared" si="78"/>
        <v>0</v>
      </c>
      <c r="F59" s="22">
        <f t="shared" si="78"/>
        <v>0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0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22">
        <f t="shared" si="78"/>
        <v>0</v>
      </c>
      <c r="O59" s="22">
        <f t="shared" si="78"/>
        <v>0</v>
      </c>
      <c r="P59" s="22">
        <f t="shared" si="78"/>
        <v>0</v>
      </c>
      <c r="Q59" s="22">
        <f t="shared" si="78"/>
        <v>0</v>
      </c>
      <c r="R59" s="22">
        <f t="shared" si="78"/>
        <v>0</v>
      </c>
      <c r="S59" s="22">
        <f t="shared" si="78"/>
        <v>0</v>
      </c>
      <c r="T59" s="22">
        <f t="shared" si="78"/>
        <v>0</v>
      </c>
      <c r="U59" s="22">
        <f t="shared" si="78"/>
        <v>0</v>
      </c>
      <c r="V59" s="22">
        <f t="shared" si="78"/>
        <v>0</v>
      </c>
      <c r="W59" s="22">
        <f t="shared" si="78"/>
        <v>0</v>
      </c>
      <c r="X59" s="22">
        <f t="shared" si="78"/>
        <v>0</v>
      </c>
      <c r="Y59" s="22">
        <f t="shared" si="78"/>
        <v>0</v>
      </c>
      <c r="Z59" s="22" t="s">
        <v>132</v>
      </c>
      <c r="AA59" s="22">
        <f t="shared" si="78"/>
        <v>1.976431880663345</v>
      </c>
      <c r="AB59" s="35">
        <f t="shared" si="78"/>
        <v>0.12700769407589632</v>
      </c>
      <c r="AC59" s="30"/>
    </row>
    <row r="60" spans="1:29" x14ac:dyDescent="0.2">
      <c r="A60" t="str">
        <f t="shared" si="52"/>
        <v>X27</v>
      </c>
      <c r="B60" s="22">
        <f t="shared" si="55"/>
        <v>0</v>
      </c>
      <c r="C60" s="22">
        <f t="shared" ref="C60:AB60" si="79">C27/(SQRT((1-(C27^2))/25))</f>
        <v>0</v>
      </c>
      <c r="D60" s="22">
        <f t="shared" si="79"/>
        <v>0</v>
      </c>
      <c r="E60" s="22">
        <f t="shared" si="79"/>
        <v>0</v>
      </c>
      <c r="F60" s="22">
        <f t="shared" si="79"/>
        <v>0</v>
      </c>
      <c r="G60" s="22">
        <f t="shared" si="79"/>
        <v>0</v>
      </c>
      <c r="H60" s="22">
        <f t="shared" si="79"/>
        <v>0</v>
      </c>
      <c r="I60" s="22">
        <f t="shared" si="79"/>
        <v>0</v>
      </c>
      <c r="J60" s="22">
        <f t="shared" si="79"/>
        <v>0</v>
      </c>
      <c r="K60" s="22">
        <f t="shared" si="79"/>
        <v>0</v>
      </c>
      <c r="L60" s="22">
        <f t="shared" si="79"/>
        <v>0</v>
      </c>
      <c r="M60" s="22">
        <f t="shared" si="79"/>
        <v>0</v>
      </c>
      <c r="N60" s="22">
        <f t="shared" si="79"/>
        <v>0</v>
      </c>
      <c r="O60" s="22">
        <f t="shared" si="79"/>
        <v>0</v>
      </c>
      <c r="P60" s="22">
        <f t="shared" si="79"/>
        <v>0</v>
      </c>
      <c r="Q60" s="22">
        <f t="shared" si="79"/>
        <v>0</v>
      </c>
      <c r="R60" s="22">
        <f t="shared" si="79"/>
        <v>0</v>
      </c>
      <c r="S60" s="22">
        <f t="shared" si="79"/>
        <v>0</v>
      </c>
      <c r="T60" s="22">
        <f t="shared" si="79"/>
        <v>0</v>
      </c>
      <c r="U60" s="22">
        <f t="shared" si="79"/>
        <v>0</v>
      </c>
      <c r="V60" s="22">
        <f t="shared" si="79"/>
        <v>0</v>
      </c>
      <c r="W60" s="22">
        <f t="shared" si="79"/>
        <v>0</v>
      </c>
      <c r="X60" s="22">
        <f t="shared" si="79"/>
        <v>0</v>
      </c>
      <c r="Y60" s="22">
        <f t="shared" si="79"/>
        <v>0</v>
      </c>
      <c r="Z60" s="22">
        <f t="shared" si="79"/>
        <v>0</v>
      </c>
      <c r="AA60" s="22" t="s">
        <v>132</v>
      </c>
      <c r="AB60" s="35">
        <f t="shared" si="79"/>
        <v>-0.57466674373368487</v>
      </c>
      <c r="AC60" s="30"/>
    </row>
    <row r="61" spans="1:29" x14ac:dyDescent="0.2">
      <c r="A61">
        <f t="shared" si="52"/>
        <v>0</v>
      </c>
      <c r="B61" s="22">
        <f>B28/(SQRT((1-(B28^2))/26))</f>
        <v>0</v>
      </c>
      <c r="C61" s="22">
        <f t="shared" ref="C61:AA61" si="80">C28/(SQRT((1-(C28^2))/25))</f>
        <v>0</v>
      </c>
      <c r="D61" s="22">
        <f t="shared" si="80"/>
        <v>0</v>
      </c>
      <c r="E61" s="22">
        <f t="shared" si="80"/>
        <v>0</v>
      </c>
      <c r="F61" s="22">
        <f t="shared" si="80"/>
        <v>0</v>
      </c>
      <c r="G61" s="22">
        <f t="shared" si="80"/>
        <v>0</v>
      </c>
      <c r="H61" s="22">
        <f t="shared" si="80"/>
        <v>0</v>
      </c>
      <c r="I61" s="22">
        <f t="shared" si="80"/>
        <v>0</v>
      </c>
      <c r="J61" s="22">
        <f t="shared" si="80"/>
        <v>0</v>
      </c>
      <c r="K61" s="22">
        <f t="shared" si="80"/>
        <v>0</v>
      </c>
      <c r="L61" s="22">
        <f t="shared" si="80"/>
        <v>0</v>
      </c>
      <c r="M61" s="22">
        <f t="shared" si="80"/>
        <v>0</v>
      </c>
      <c r="N61" s="22">
        <f t="shared" si="80"/>
        <v>0</v>
      </c>
      <c r="O61" s="22">
        <f t="shared" si="80"/>
        <v>0</v>
      </c>
      <c r="P61" s="22">
        <f t="shared" si="80"/>
        <v>0</v>
      </c>
      <c r="Q61" s="22">
        <f t="shared" si="80"/>
        <v>0</v>
      </c>
      <c r="R61" s="22">
        <f t="shared" si="80"/>
        <v>0</v>
      </c>
      <c r="S61" s="22">
        <f t="shared" si="80"/>
        <v>0</v>
      </c>
      <c r="T61" s="22">
        <f t="shared" si="80"/>
        <v>0</v>
      </c>
      <c r="U61" s="22">
        <f t="shared" si="80"/>
        <v>0</v>
      </c>
      <c r="V61" s="22">
        <f t="shared" si="80"/>
        <v>0</v>
      </c>
      <c r="W61" s="22">
        <f t="shared" si="80"/>
        <v>0</v>
      </c>
      <c r="X61" s="22">
        <f t="shared" si="80"/>
        <v>0</v>
      </c>
      <c r="Y61" s="22">
        <f t="shared" si="80"/>
        <v>0</v>
      </c>
      <c r="Z61" s="22">
        <f t="shared" si="80"/>
        <v>0</v>
      </c>
      <c r="AA61" s="22">
        <f t="shared" si="80"/>
        <v>0</v>
      </c>
      <c r="AB61" s="35" t="s">
        <v>132</v>
      </c>
      <c r="AC61" s="30"/>
    </row>
    <row r="62" spans="1:29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5"/>
      <c r="AC62" s="30"/>
    </row>
    <row r="63" spans="1:29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5"/>
      <c r="AC63" s="30"/>
    </row>
    <row r="64" spans="1:29" x14ac:dyDescent="0.2">
      <c r="B64" t="str">
        <f>A65</f>
        <v>X1</v>
      </c>
      <c r="C64" t="str">
        <f>A66</f>
        <v>X2</v>
      </c>
      <c r="D64" t="str">
        <f>A67</f>
        <v>X3</v>
      </c>
      <c r="E64" t="str">
        <f>A68</f>
        <v>X4</v>
      </c>
      <c r="F64" t="str">
        <f>A69</f>
        <v>X5</v>
      </c>
      <c r="G64" t="str">
        <f>A70</f>
        <v>X6</v>
      </c>
      <c r="H64" t="str">
        <f>A71</f>
        <v>X7</v>
      </c>
      <c r="I64" t="str">
        <f>A72</f>
        <v>X8</v>
      </c>
      <c r="J64" t="str">
        <f>A73</f>
        <v>X9</v>
      </c>
      <c r="K64" t="str">
        <f>A74</f>
        <v>X10</v>
      </c>
      <c r="L64" t="str">
        <f>A75</f>
        <v>X11</v>
      </c>
      <c r="M64" t="str">
        <f>A76</f>
        <v>X12</v>
      </c>
      <c r="N64" t="str">
        <f>A77</f>
        <v>X13</v>
      </c>
      <c r="O64" t="str">
        <f>A78</f>
        <v>X14</v>
      </c>
      <c r="P64" t="str">
        <f>A79</f>
        <v>X15</v>
      </c>
      <c r="Q64" t="str">
        <f>A80</f>
        <v>X16</v>
      </c>
      <c r="R64" t="str">
        <f>A81</f>
        <v>X17</v>
      </c>
      <c r="S64" t="str">
        <f>A82</f>
        <v>X18</v>
      </c>
      <c r="T64" t="str">
        <f>A83</f>
        <v>X19</v>
      </c>
      <c r="U64" t="str">
        <f>A84</f>
        <v>X20</v>
      </c>
      <c r="V64" t="str">
        <f>A85</f>
        <v>X21</v>
      </c>
      <c r="W64" t="str">
        <f>A86</f>
        <v>X22</v>
      </c>
      <c r="X64" t="str">
        <f>A87</f>
        <v>X23</v>
      </c>
      <c r="Y64" t="str">
        <f>A88</f>
        <v>X24</v>
      </c>
      <c r="Z64" t="str">
        <f>A89</f>
        <v>X25</v>
      </c>
      <c r="AA64" t="str">
        <f>A90</f>
        <v>X26</v>
      </c>
      <c r="AB64" s="34" t="str">
        <f>A91</f>
        <v>X27</v>
      </c>
    </row>
    <row r="65" spans="1:29" x14ac:dyDescent="0.2">
      <c r="A65" t="s">
        <v>0</v>
      </c>
      <c r="B65" s="22" t="str">
        <f>IF(B35&gt;1.717,B35,"")</f>
        <v>x</v>
      </c>
      <c r="C65" s="22" t="str">
        <f t="shared" ref="C65:AB65" si="81">IF(C35&gt;1.717,C35,"")</f>
        <v/>
      </c>
      <c r="D65" s="22" t="str">
        <f t="shared" si="81"/>
        <v/>
      </c>
      <c r="E65" s="22" t="str">
        <f t="shared" si="81"/>
        <v/>
      </c>
      <c r="F65" s="22" t="str">
        <f t="shared" si="81"/>
        <v/>
      </c>
      <c r="G65" s="22" t="str">
        <f t="shared" si="81"/>
        <v/>
      </c>
      <c r="H65" s="22">
        <f t="shared" si="81"/>
        <v>2.1423798013954363</v>
      </c>
      <c r="I65" s="22" t="str">
        <f t="shared" si="81"/>
        <v/>
      </c>
      <c r="J65" s="22">
        <f t="shared" si="81"/>
        <v>1.9152689777733571</v>
      </c>
      <c r="K65" s="22">
        <f t="shared" si="81"/>
        <v>2.1088097746982646</v>
      </c>
      <c r="L65" s="22" t="str">
        <f t="shared" si="81"/>
        <v/>
      </c>
      <c r="M65" s="22" t="str">
        <f t="shared" si="81"/>
        <v/>
      </c>
      <c r="N65" s="22" t="str">
        <f t="shared" si="81"/>
        <v/>
      </c>
      <c r="O65" s="22" t="str">
        <f t="shared" si="81"/>
        <v/>
      </c>
      <c r="P65" s="22" t="str">
        <f t="shared" si="81"/>
        <v/>
      </c>
      <c r="Q65" s="22" t="str">
        <f t="shared" si="81"/>
        <v/>
      </c>
      <c r="R65" s="22" t="str">
        <f t="shared" si="81"/>
        <v/>
      </c>
      <c r="S65" s="22" t="str">
        <f t="shared" si="81"/>
        <v/>
      </c>
      <c r="T65" s="22" t="str">
        <f t="shared" si="81"/>
        <v/>
      </c>
      <c r="U65" s="22">
        <f t="shared" si="81"/>
        <v>2.8690403612579534</v>
      </c>
      <c r="V65" s="22" t="str">
        <f t="shared" si="81"/>
        <v/>
      </c>
      <c r="W65" s="22" t="str">
        <f t="shared" si="81"/>
        <v/>
      </c>
      <c r="X65" s="22" t="str">
        <f t="shared" si="81"/>
        <v/>
      </c>
      <c r="Y65" s="22" t="str">
        <f t="shared" si="81"/>
        <v/>
      </c>
      <c r="Z65" s="22">
        <f t="shared" si="81"/>
        <v>2.8370680894955238</v>
      </c>
      <c r="AA65" s="22">
        <f t="shared" si="81"/>
        <v>2.3302503026106942</v>
      </c>
      <c r="AB65" s="35" t="str">
        <f t="shared" si="81"/>
        <v/>
      </c>
      <c r="AC65" s="30"/>
    </row>
    <row r="66" spans="1:29" x14ac:dyDescent="0.2">
      <c r="A66" t="s">
        <v>1</v>
      </c>
      <c r="B66" s="22" t="str">
        <f t="shared" ref="B66:AB66" si="82">IF(B36&gt;1.717,B36,"")</f>
        <v/>
      </c>
      <c r="C66" s="22" t="str">
        <f t="shared" si="82"/>
        <v>x</v>
      </c>
      <c r="D66" s="22" t="str">
        <f t="shared" si="82"/>
        <v/>
      </c>
      <c r="E66" s="22" t="str">
        <f t="shared" si="82"/>
        <v/>
      </c>
      <c r="F66" s="22" t="str">
        <f t="shared" si="82"/>
        <v/>
      </c>
      <c r="G66" s="22" t="str">
        <f t="shared" si="82"/>
        <v/>
      </c>
      <c r="H66" s="22" t="str">
        <f t="shared" si="82"/>
        <v/>
      </c>
      <c r="I66" s="22" t="str">
        <f t="shared" si="82"/>
        <v/>
      </c>
      <c r="J66" s="22" t="str">
        <f t="shared" si="82"/>
        <v/>
      </c>
      <c r="K66" s="22" t="str">
        <f t="shared" si="82"/>
        <v/>
      </c>
      <c r="L66" s="22">
        <f t="shared" si="82"/>
        <v>3.5016433508683296</v>
      </c>
      <c r="M66" s="22" t="str">
        <f t="shared" si="82"/>
        <v/>
      </c>
      <c r="N66" s="22">
        <f t="shared" si="82"/>
        <v>2.6387583846746652</v>
      </c>
      <c r="O66" s="22" t="str">
        <f t="shared" si="82"/>
        <v/>
      </c>
      <c r="P66" s="22" t="str">
        <f t="shared" si="82"/>
        <v/>
      </c>
      <c r="Q66" s="22">
        <f t="shared" si="82"/>
        <v>5.663013467427997</v>
      </c>
      <c r="R66" s="22" t="str">
        <f t="shared" si="82"/>
        <v/>
      </c>
      <c r="S66" s="22">
        <f t="shared" si="82"/>
        <v>3.8587799879290579</v>
      </c>
      <c r="T66" s="22" t="str">
        <f t="shared" si="82"/>
        <v/>
      </c>
      <c r="U66" s="22" t="str">
        <f t="shared" si="82"/>
        <v/>
      </c>
      <c r="V66" s="22" t="str">
        <f t="shared" si="82"/>
        <v/>
      </c>
      <c r="W66" s="22" t="str">
        <f t="shared" si="82"/>
        <v/>
      </c>
      <c r="X66" s="22" t="str">
        <f t="shared" si="82"/>
        <v/>
      </c>
      <c r="Y66" s="22">
        <f t="shared" si="82"/>
        <v>2.145621946891128</v>
      </c>
      <c r="Z66" s="22" t="str">
        <f t="shared" si="82"/>
        <v/>
      </c>
      <c r="AA66" s="22" t="str">
        <f t="shared" si="82"/>
        <v/>
      </c>
      <c r="AB66" s="35" t="str">
        <f t="shared" si="82"/>
        <v/>
      </c>
      <c r="AC66" s="30"/>
    </row>
    <row r="67" spans="1:29" x14ac:dyDescent="0.2">
      <c r="A67" t="s">
        <v>2</v>
      </c>
      <c r="B67" s="22" t="str">
        <f t="shared" ref="B67:AB67" si="83">IF(B37&gt;1.717,B37,"")</f>
        <v/>
      </c>
      <c r="C67" s="22" t="str">
        <f t="shared" si="83"/>
        <v/>
      </c>
      <c r="D67" s="22" t="str">
        <f t="shared" si="83"/>
        <v>x</v>
      </c>
      <c r="E67" s="22" t="str">
        <f t="shared" si="83"/>
        <v/>
      </c>
      <c r="F67" s="22">
        <f>IF(F37&gt;1.717,F37,"")</f>
        <v>3.0736205036738768</v>
      </c>
      <c r="G67" s="22" t="str">
        <f t="shared" si="83"/>
        <v/>
      </c>
      <c r="H67" s="22" t="str">
        <f t="shared" si="83"/>
        <v/>
      </c>
      <c r="I67" s="22" t="str">
        <f t="shared" si="83"/>
        <v/>
      </c>
      <c r="J67" s="22" t="str">
        <f t="shared" si="83"/>
        <v/>
      </c>
      <c r="K67" s="22" t="str">
        <f t="shared" si="83"/>
        <v/>
      </c>
      <c r="L67" s="22" t="str">
        <f t="shared" si="83"/>
        <v/>
      </c>
      <c r="M67" s="22" t="str">
        <f t="shared" si="83"/>
        <v/>
      </c>
      <c r="N67" s="22" t="str">
        <f t="shared" si="83"/>
        <v/>
      </c>
      <c r="O67" s="22" t="str">
        <f t="shared" si="83"/>
        <v/>
      </c>
      <c r="P67" s="22" t="str">
        <f t="shared" si="83"/>
        <v/>
      </c>
      <c r="Q67" s="22" t="str">
        <f t="shared" si="83"/>
        <v/>
      </c>
      <c r="R67" s="22" t="str">
        <f t="shared" si="83"/>
        <v/>
      </c>
      <c r="S67" s="22" t="str">
        <f t="shared" si="83"/>
        <v/>
      </c>
      <c r="T67" s="22" t="str">
        <f t="shared" si="83"/>
        <v/>
      </c>
      <c r="U67" s="22" t="str">
        <f t="shared" si="83"/>
        <v/>
      </c>
      <c r="V67" s="22" t="str">
        <f t="shared" si="83"/>
        <v/>
      </c>
      <c r="W67" s="22">
        <f t="shared" si="83"/>
        <v>2.61683742852501</v>
      </c>
      <c r="X67" s="22">
        <f t="shared" si="83"/>
        <v>8.0093658546413629</v>
      </c>
      <c r="Y67" s="22">
        <f t="shared" si="83"/>
        <v>3.167688830760008</v>
      </c>
      <c r="Z67" s="22" t="str">
        <f t="shared" si="83"/>
        <v/>
      </c>
      <c r="AA67" s="22" t="str">
        <f t="shared" si="83"/>
        <v/>
      </c>
      <c r="AB67" s="35">
        <f t="shared" si="83"/>
        <v>4.196189945832236</v>
      </c>
      <c r="AC67" s="30"/>
    </row>
    <row r="68" spans="1:29" x14ac:dyDescent="0.2">
      <c r="A68" t="s">
        <v>3</v>
      </c>
      <c r="B68" s="22" t="str">
        <f t="shared" ref="B68:AB68" si="84">IF(B38&gt;1.717,B38,"")</f>
        <v/>
      </c>
      <c r="C68" s="22" t="str">
        <f t="shared" si="84"/>
        <v/>
      </c>
      <c r="D68" s="22" t="str">
        <f t="shared" si="84"/>
        <v/>
      </c>
      <c r="E68" s="22" t="str">
        <f t="shared" si="84"/>
        <v>x</v>
      </c>
      <c r="F68" s="22" t="str">
        <f t="shared" si="84"/>
        <v/>
      </c>
      <c r="G68" s="22" t="str">
        <f t="shared" si="84"/>
        <v/>
      </c>
      <c r="H68" s="22" t="str">
        <f t="shared" si="84"/>
        <v/>
      </c>
      <c r="I68" s="22" t="str">
        <f t="shared" si="84"/>
        <v/>
      </c>
      <c r="J68" s="22" t="str">
        <f t="shared" si="84"/>
        <v/>
      </c>
      <c r="K68" s="22" t="str">
        <f t="shared" si="84"/>
        <v/>
      </c>
      <c r="L68" s="22" t="str">
        <f t="shared" si="84"/>
        <v/>
      </c>
      <c r="M68" s="22" t="str">
        <f t="shared" si="84"/>
        <v/>
      </c>
      <c r="N68" s="22">
        <f t="shared" si="84"/>
        <v>2.0192663279086922</v>
      </c>
      <c r="O68" s="22" t="str">
        <f t="shared" si="84"/>
        <v/>
      </c>
      <c r="P68" s="22" t="str">
        <f t="shared" si="84"/>
        <v/>
      </c>
      <c r="Q68" s="22">
        <f t="shared" si="84"/>
        <v>2.3062891884475905</v>
      </c>
      <c r="R68" s="22" t="str">
        <f t="shared" si="84"/>
        <v/>
      </c>
      <c r="S68" s="22" t="str">
        <f t="shared" si="84"/>
        <v/>
      </c>
      <c r="T68" s="22" t="str">
        <f t="shared" si="84"/>
        <v/>
      </c>
      <c r="U68" s="22" t="str">
        <f t="shared" si="84"/>
        <v/>
      </c>
      <c r="V68" s="22" t="str">
        <f t="shared" si="84"/>
        <v/>
      </c>
      <c r="W68" s="22">
        <f t="shared" si="84"/>
        <v>1.7251707535245273</v>
      </c>
      <c r="X68" s="22" t="str">
        <f t="shared" si="84"/>
        <v/>
      </c>
      <c r="Y68" s="22" t="str">
        <f t="shared" si="84"/>
        <v/>
      </c>
      <c r="Z68" s="22" t="str">
        <f t="shared" si="84"/>
        <v/>
      </c>
      <c r="AA68" s="22" t="str">
        <f t="shared" si="84"/>
        <v/>
      </c>
      <c r="AB68" s="35" t="str">
        <f t="shared" si="84"/>
        <v/>
      </c>
      <c r="AC68" s="30"/>
    </row>
    <row r="69" spans="1:29" x14ac:dyDescent="0.2">
      <c r="A69" t="s">
        <v>4</v>
      </c>
      <c r="B69" s="22" t="str">
        <f t="shared" ref="B69:AB69" si="85">IF(B39&gt;1.717,B39,"")</f>
        <v/>
      </c>
      <c r="C69" s="22" t="str">
        <f t="shared" si="85"/>
        <v/>
      </c>
      <c r="D69" s="22" t="str">
        <f t="shared" si="85"/>
        <v/>
      </c>
      <c r="E69" s="22" t="str">
        <f t="shared" si="85"/>
        <v/>
      </c>
      <c r="F69" s="22" t="str">
        <f t="shared" si="85"/>
        <v>x</v>
      </c>
      <c r="G69" s="22" t="str">
        <f t="shared" si="85"/>
        <v/>
      </c>
      <c r="H69" s="22" t="str">
        <f t="shared" si="85"/>
        <v/>
      </c>
      <c r="I69" s="22" t="str">
        <f t="shared" si="85"/>
        <v/>
      </c>
      <c r="J69" s="22" t="str">
        <f t="shared" si="85"/>
        <v/>
      </c>
      <c r="K69" s="22" t="str">
        <f t="shared" si="85"/>
        <v/>
      </c>
      <c r="L69" s="22" t="str">
        <f t="shared" si="85"/>
        <v/>
      </c>
      <c r="M69" s="22" t="str">
        <f t="shared" si="85"/>
        <v/>
      </c>
      <c r="N69" s="22" t="str">
        <f t="shared" si="85"/>
        <v/>
      </c>
      <c r="O69" s="22" t="str">
        <f t="shared" si="85"/>
        <v/>
      </c>
      <c r="P69" s="22" t="str">
        <f t="shared" si="85"/>
        <v/>
      </c>
      <c r="Q69" s="22" t="str">
        <f t="shared" si="85"/>
        <v/>
      </c>
      <c r="R69" s="22" t="str">
        <f t="shared" si="85"/>
        <v/>
      </c>
      <c r="S69" s="22" t="str">
        <f t="shared" si="85"/>
        <v/>
      </c>
      <c r="T69" s="22" t="str">
        <f t="shared" si="85"/>
        <v/>
      </c>
      <c r="U69" s="22" t="str">
        <f t="shared" si="85"/>
        <v/>
      </c>
      <c r="V69" s="22" t="str">
        <f t="shared" si="85"/>
        <v/>
      </c>
      <c r="W69" s="22" t="str">
        <f t="shared" si="85"/>
        <v/>
      </c>
      <c r="X69" s="22">
        <f t="shared" si="85"/>
        <v>3.5748355823703446</v>
      </c>
      <c r="Y69" s="22" t="str">
        <f t="shared" si="85"/>
        <v/>
      </c>
      <c r="Z69" s="22" t="str">
        <f t="shared" si="85"/>
        <v/>
      </c>
      <c r="AA69" s="22" t="str">
        <f t="shared" si="85"/>
        <v/>
      </c>
      <c r="AB69" s="35">
        <f t="shared" si="85"/>
        <v>3.3986858974989489</v>
      </c>
      <c r="AC69" s="30"/>
    </row>
    <row r="70" spans="1:29" x14ac:dyDescent="0.2">
      <c r="A70" t="s">
        <v>5</v>
      </c>
      <c r="B70" s="22" t="str">
        <f t="shared" ref="B70:AB70" si="86">IF(B40&gt;1.717,B40,"")</f>
        <v/>
      </c>
      <c r="C70" s="22" t="str">
        <f t="shared" si="86"/>
        <v/>
      </c>
      <c r="D70" s="22" t="str">
        <f t="shared" si="86"/>
        <v/>
      </c>
      <c r="E70" s="22" t="str">
        <f t="shared" si="86"/>
        <v/>
      </c>
      <c r="F70" s="22" t="str">
        <f t="shared" si="86"/>
        <v/>
      </c>
      <c r="G70" s="22" t="str">
        <f t="shared" si="86"/>
        <v>x</v>
      </c>
      <c r="H70" s="22" t="str">
        <f t="shared" si="86"/>
        <v/>
      </c>
      <c r="I70" s="22" t="str">
        <f t="shared" si="86"/>
        <v/>
      </c>
      <c r="J70" s="22" t="str">
        <f t="shared" si="86"/>
        <v/>
      </c>
      <c r="K70" s="22" t="str">
        <f t="shared" si="86"/>
        <v/>
      </c>
      <c r="L70" s="22" t="str">
        <f t="shared" si="86"/>
        <v/>
      </c>
      <c r="M70" s="22" t="str">
        <f t="shared" si="86"/>
        <v/>
      </c>
      <c r="N70" s="22" t="str">
        <f t="shared" si="86"/>
        <v/>
      </c>
      <c r="O70" s="22" t="str">
        <f t="shared" si="86"/>
        <v/>
      </c>
      <c r="P70" s="22" t="str">
        <f t="shared" si="86"/>
        <v/>
      </c>
      <c r="Q70" s="22" t="str">
        <f t="shared" si="86"/>
        <v/>
      </c>
      <c r="R70" s="22" t="str">
        <f t="shared" si="86"/>
        <v/>
      </c>
      <c r="S70" s="22" t="str">
        <f t="shared" si="86"/>
        <v/>
      </c>
      <c r="T70" s="22" t="str">
        <f t="shared" si="86"/>
        <v/>
      </c>
      <c r="U70" s="22" t="str">
        <f t="shared" si="86"/>
        <v/>
      </c>
      <c r="V70" s="22" t="str">
        <f t="shared" si="86"/>
        <v/>
      </c>
      <c r="W70" s="22" t="str">
        <f t="shared" si="86"/>
        <v/>
      </c>
      <c r="X70" s="22" t="str">
        <f t="shared" si="86"/>
        <v/>
      </c>
      <c r="Y70" s="22" t="str">
        <f t="shared" si="86"/>
        <v/>
      </c>
      <c r="Z70" s="22" t="str">
        <f t="shared" si="86"/>
        <v/>
      </c>
      <c r="AA70" s="22" t="str">
        <f t="shared" si="86"/>
        <v/>
      </c>
      <c r="AB70" s="35" t="str">
        <f t="shared" si="86"/>
        <v/>
      </c>
      <c r="AC70" s="30"/>
    </row>
    <row r="71" spans="1:29" x14ac:dyDescent="0.2">
      <c r="A71" t="s">
        <v>6</v>
      </c>
      <c r="B71" s="22" t="str">
        <f t="shared" ref="B71:AB71" si="87">IF(B41&gt;1.717,B41,"")</f>
        <v/>
      </c>
      <c r="C71" s="22" t="str">
        <f t="shared" si="87"/>
        <v/>
      </c>
      <c r="D71" s="22" t="str">
        <f t="shared" si="87"/>
        <v/>
      </c>
      <c r="E71" s="22" t="str">
        <f t="shared" si="87"/>
        <v/>
      </c>
      <c r="F71" s="22" t="str">
        <f t="shared" si="87"/>
        <v/>
      </c>
      <c r="G71" s="22" t="str">
        <f t="shared" si="87"/>
        <v/>
      </c>
      <c r="H71" s="22" t="str">
        <f t="shared" si="87"/>
        <v>x</v>
      </c>
      <c r="I71" s="22" t="str">
        <f t="shared" si="87"/>
        <v/>
      </c>
      <c r="J71" s="22" t="str">
        <f t="shared" si="87"/>
        <v/>
      </c>
      <c r="K71" s="22" t="str">
        <f t="shared" si="87"/>
        <v/>
      </c>
      <c r="L71" s="22" t="str">
        <f t="shared" si="87"/>
        <v/>
      </c>
      <c r="M71" s="22" t="str">
        <f t="shared" si="87"/>
        <v/>
      </c>
      <c r="N71" s="22" t="str">
        <f t="shared" si="87"/>
        <v/>
      </c>
      <c r="O71" s="22" t="str">
        <f t="shared" si="87"/>
        <v/>
      </c>
      <c r="P71" s="22" t="str">
        <f t="shared" si="87"/>
        <v/>
      </c>
      <c r="Q71" s="22" t="str">
        <f t="shared" si="87"/>
        <v/>
      </c>
      <c r="R71" s="22" t="str">
        <f t="shared" si="87"/>
        <v/>
      </c>
      <c r="S71" s="22" t="str">
        <f t="shared" si="87"/>
        <v/>
      </c>
      <c r="T71" s="22" t="str">
        <f t="shared" si="87"/>
        <v/>
      </c>
      <c r="U71" s="22" t="str">
        <f t="shared" si="87"/>
        <v/>
      </c>
      <c r="V71" s="22" t="str">
        <f t="shared" si="87"/>
        <v/>
      </c>
      <c r="W71" s="22" t="str">
        <f t="shared" si="87"/>
        <v/>
      </c>
      <c r="X71" s="22" t="str">
        <f t="shared" si="87"/>
        <v/>
      </c>
      <c r="Y71" s="22" t="str">
        <f t="shared" si="87"/>
        <v/>
      </c>
      <c r="Z71" s="22" t="str">
        <f t="shared" si="87"/>
        <v/>
      </c>
      <c r="AA71" s="22" t="str">
        <f t="shared" si="87"/>
        <v/>
      </c>
      <c r="AB71" s="35" t="str">
        <f t="shared" si="87"/>
        <v/>
      </c>
      <c r="AC71" s="30"/>
    </row>
    <row r="72" spans="1:29" x14ac:dyDescent="0.2">
      <c r="A72" t="s">
        <v>7</v>
      </c>
      <c r="B72" s="22" t="str">
        <f t="shared" ref="B72:AB72" si="88">IF(B42&gt;1.717,B42,"")</f>
        <v/>
      </c>
      <c r="C72" s="22" t="str">
        <f t="shared" si="88"/>
        <v/>
      </c>
      <c r="D72" s="22" t="str">
        <f t="shared" si="88"/>
        <v/>
      </c>
      <c r="E72" s="22" t="str">
        <f t="shared" si="88"/>
        <v/>
      </c>
      <c r="F72" s="22" t="str">
        <f t="shared" si="88"/>
        <v/>
      </c>
      <c r="G72" s="22" t="str">
        <f t="shared" si="88"/>
        <v/>
      </c>
      <c r="H72" s="22" t="str">
        <f t="shared" si="88"/>
        <v/>
      </c>
      <c r="I72" s="22" t="str">
        <f t="shared" si="88"/>
        <v>x</v>
      </c>
      <c r="J72" s="22" t="str">
        <f t="shared" si="88"/>
        <v/>
      </c>
      <c r="K72" s="22" t="str">
        <f t="shared" si="88"/>
        <v/>
      </c>
      <c r="L72" s="22" t="str">
        <f t="shared" si="88"/>
        <v/>
      </c>
      <c r="M72" s="22" t="str">
        <f t="shared" si="88"/>
        <v/>
      </c>
      <c r="N72" s="22" t="str">
        <f t="shared" si="88"/>
        <v/>
      </c>
      <c r="O72" s="22">
        <f t="shared" si="88"/>
        <v>2.5888009876346518</v>
      </c>
      <c r="P72" s="22" t="str">
        <f t="shared" si="88"/>
        <v/>
      </c>
      <c r="Q72" s="22" t="str">
        <f t="shared" si="88"/>
        <v/>
      </c>
      <c r="R72" s="22" t="str">
        <f t="shared" si="88"/>
        <v/>
      </c>
      <c r="S72" s="22" t="str">
        <f t="shared" si="88"/>
        <v/>
      </c>
      <c r="T72" s="22" t="str">
        <f t="shared" si="88"/>
        <v/>
      </c>
      <c r="U72" s="22" t="str">
        <f t="shared" si="88"/>
        <v/>
      </c>
      <c r="V72" s="22" t="str">
        <f t="shared" si="88"/>
        <v/>
      </c>
      <c r="W72" s="22" t="str">
        <f t="shared" si="88"/>
        <v/>
      </c>
      <c r="X72" s="22" t="str">
        <f t="shared" si="88"/>
        <v/>
      </c>
      <c r="Y72" s="22" t="str">
        <f t="shared" si="88"/>
        <v/>
      </c>
      <c r="Z72" s="22" t="str">
        <f t="shared" si="88"/>
        <v/>
      </c>
      <c r="AA72" s="22" t="str">
        <f t="shared" si="88"/>
        <v/>
      </c>
      <c r="AB72" s="35" t="str">
        <f t="shared" si="88"/>
        <v/>
      </c>
      <c r="AC72" s="30"/>
    </row>
    <row r="73" spans="1:29" x14ac:dyDescent="0.2">
      <c r="A73" t="s">
        <v>8</v>
      </c>
      <c r="B73" s="22" t="str">
        <f t="shared" ref="B73:AB73" si="89">IF(B43&gt;1.717,B43,"")</f>
        <v/>
      </c>
      <c r="C73" s="22" t="str">
        <f t="shared" si="89"/>
        <v/>
      </c>
      <c r="D73" s="22" t="str">
        <f t="shared" si="89"/>
        <v/>
      </c>
      <c r="E73" s="22" t="str">
        <f t="shared" si="89"/>
        <v/>
      </c>
      <c r="F73" s="22" t="str">
        <f t="shared" si="89"/>
        <v/>
      </c>
      <c r="G73" s="22" t="str">
        <f t="shared" si="89"/>
        <v/>
      </c>
      <c r="H73" s="22" t="str">
        <f t="shared" si="89"/>
        <v/>
      </c>
      <c r="I73" s="22" t="str">
        <f t="shared" si="89"/>
        <v/>
      </c>
      <c r="J73" s="22" t="str">
        <f t="shared" si="89"/>
        <v>x</v>
      </c>
      <c r="K73" s="22">
        <f t="shared" si="89"/>
        <v>2.8946573661646546</v>
      </c>
      <c r="L73" s="22" t="str">
        <f t="shared" si="89"/>
        <v/>
      </c>
      <c r="M73" s="22" t="str">
        <f t="shared" si="89"/>
        <v/>
      </c>
      <c r="N73" s="22" t="str">
        <f t="shared" si="89"/>
        <v/>
      </c>
      <c r="O73" s="22" t="str">
        <f t="shared" si="89"/>
        <v/>
      </c>
      <c r="P73" s="22" t="str">
        <f t="shared" si="89"/>
        <v/>
      </c>
      <c r="Q73" s="22" t="str">
        <f t="shared" si="89"/>
        <v/>
      </c>
      <c r="R73" s="22" t="str">
        <f t="shared" si="89"/>
        <v/>
      </c>
      <c r="S73" s="22" t="str">
        <f t="shared" si="89"/>
        <v/>
      </c>
      <c r="T73" s="22" t="str">
        <f t="shared" si="89"/>
        <v/>
      </c>
      <c r="U73" s="22" t="str">
        <f t="shared" si="89"/>
        <v/>
      </c>
      <c r="V73" s="22" t="str">
        <f t="shared" si="89"/>
        <v/>
      </c>
      <c r="W73" s="22" t="str">
        <f t="shared" si="89"/>
        <v/>
      </c>
      <c r="X73" s="22" t="str">
        <f t="shared" si="89"/>
        <v/>
      </c>
      <c r="Y73" s="22" t="str">
        <f t="shared" si="89"/>
        <v/>
      </c>
      <c r="Z73" s="22" t="str">
        <f t="shared" si="89"/>
        <v/>
      </c>
      <c r="AA73" s="22">
        <f t="shared" si="89"/>
        <v>2.3320765069101594</v>
      </c>
      <c r="AB73" s="35" t="str">
        <f t="shared" si="89"/>
        <v/>
      </c>
      <c r="AC73" s="30"/>
    </row>
    <row r="74" spans="1:29" x14ac:dyDescent="0.2">
      <c r="A74" t="s">
        <v>9</v>
      </c>
      <c r="B74" s="22" t="str">
        <f t="shared" ref="B74:AB74" si="90">IF(B44&gt;1.717,B44,"")</f>
        <v/>
      </c>
      <c r="C74" s="22" t="str">
        <f t="shared" si="90"/>
        <v/>
      </c>
      <c r="D74" s="22" t="str">
        <f t="shared" si="90"/>
        <v/>
      </c>
      <c r="E74" s="22" t="str">
        <f t="shared" si="90"/>
        <v/>
      </c>
      <c r="F74" s="22" t="str">
        <f t="shared" si="90"/>
        <v/>
      </c>
      <c r="G74" s="22" t="str">
        <f t="shared" si="90"/>
        <v/>
      </c>
      <c r="H74" s="22" t="str">
        <f t="shared" si="90"/>
        <v/>
      </c>
      <c r="I74" s="22" t="str">
        <f t="shared" si="90"/>
        <v/>
      </c>
      <c r="J74" s="22" t="str">
        <f t="shared" si="90"/>
        <v/>
      </c>
      <c r="K74" s="22" t="str">
        <f t="shared" si="90"/>
        <v>x</v>
      </c>
      <c r="L74" s="22" t="str">
        <f t="shared" si="90"/>
        <v/>
      </c>
      <c r="M74" s="22" t="str">
        <f t="shared" si="90"/>
        <v/>
      </c>
      <c r="N74" s="22" t="str">
        <f t="shared" si="90"/>
        <v/>
      </c>
      <c r="O74" s="22" t="str">
        <f t="shared" si="90"/>
        <v/>
      </c>
      <c r="P74" s="22" t="str">
        <f t="shared" si="90"/>
        <v/>
      </c>
      <c r="Q74" s="22" t="str">
        <f t="shared" si="90"/>
        <v/>
      </c>
      <c r="R74" s="22" t="str">
        <f t="shared" si="90"/>
        <v/>
      </c>
      <c r="S74" s="22" t="str">
        <f t="shared" si="90"/>
        <v/>
      </c>
      <c r="T74" s="22" t="str">
        <f t="shared" si="90"/>
        <v/>
      </c>
      <c r="U74" s="22">
        <f t="shared" si="90"/>
        <v>1.7700671583777714</v>
      </c>
      <c r="V74" s="22" t="str">
        <f t="shared" si="90"/>
        <v/>
      </c>
      <c r="W74" s="22" t="str">
        <f t="shared" si="90"/>
        <v/>
      </c>
      <c r="X74" s="22" t="str">
        <f t="shared" si="90"/>
        <v/>
      </c>
      <c r="Y74" s="22" t="str">
        <f t="shared" si="90"/>
        <v/>
      </c>
      <c r="Z74" s="22" t="str">
        <f t="shared" si="90"/>
        <v/>
      </c>
      <c r="AA74" s="22">
        <f t="shared" si="90"/>
        <v>2.8113820585309472</v>
      </c>
      <c r="AB74" s="35" t="str">
        <f t="shared" si="90"/>
        <v/>
      </c>
      <c r="AC74" s="30"/>
    </row>
    <row r="75" spans="1:29" x14ac:dyDescent="0.2">
      <c r="A75" t="s">
        <v>10</v>
      </c>
      <c r="B75" s="22" t="str">
        <f t="shared" ref="B75:AB75" si="91">IF(B45&gt;1.717,B45,"")</f>
        <v/>
      </c>
      <c r="C75" s="22" t="str">
        <f t="shared" si="91"/>
        <v/>
      </c>
      <c r="D75" s="22" t="str">
        <f t="shared" si="91"/>
        <v/>
      </c>
      <c r="E75" s="22" t="str">
        <f t="shared" si="91"/>
        <v/>
      </c>
      <c r="F75" s="22" t="str">
        <f t="shared" si="91"/>
        <v/>
      </c>
      <c r="G75" s="22" t="str">
        <f t="shared" si="91"/>
        <v/>
      </c>
      <c r="H75" s="22" t="str">
        <f t="shared" si="91"/>
        <v/>
      </c>
      <c r="I75" s="22" t="str">
        <f t="shared" si="91"/>
        <v/>
      </c>
      <c r="J75" s="22" t="str">
        <f t="shared" si="91"/>
        <v/>
      </c>
      <c r="K75" s="22" t="str">
        <f t="shared" si="91"/>
        <v/>
      </c>
      <c r="L75" s="22" t="str">
        <f t="shared" si="91"/>
        <v>x</v>
      </c>
      <c r="M75" s="22" t="str">
        <f t="shared" si="91"/>
        <v/>
      </c>
      <c r="N75" s="22">
        <f t="shared" si="91"/>
        <v>2.3025465257078079</v>
      </c>
      <c r="O75" s="22" t="str">
        <f t="shared" si="91"/>
        <v/>
      </c>
      <c r="P75" s="22" t="str">
        <f t="shared" si="91"/>
        <v/>
      </c>
      <c r="Q75" s="22">
        <f t="shared" si="91"/>
        <v>3.0577393149141656</v>
      </c>
      <c r="R75" s="22" t="str">
        <f t="shared" si="91"/>
        <v/>
      </c>
      <c r="S75" s="22" t="str">
        <f t="shared" si="91"/>
        <v/>
      </c>
      <c r="T75" s="22" t="str">
        <f t="shared" si="91"/>
        <v/>
      </c>
      <c r="U75" s="22" t="str">
        <f t="shared" si="91"/>
        <v/>
      </c>
      <c r="V75" s="22" t="str">
        <f t="shared" si="91"/>
        <v/>
      </c>
      <c r="W75" s="22" t="str">
        <f t="shared" si="91"/>
        <v/>
      </c>
      <c r="X75" s="22" t="str">
        <f t="shared" si="91"/>
        <v/>
      </c>
      <c r="Y75" s="22" t="str">
        <f t="shared" si="91"/>
        <v/>
      </c>
      <c r="Z75" s="22" t="str">
        <f t="shared" si="91"/>
        <v/>
      </c>
      <c r="AA75" s="22">
        <f t="shared" si="91"/>
        <v>2.3090257368180906</v>
      </c>
      <c r="AB75" s="35" t="str">
        <f t="shared" si="91"/>
        <v/>
      </c>
      <c r="AC75" s="30"/>
    </row>
    <row r="76" spans="1:29" x14ac:dyDescent="0.2">
      <c r="A76" t="s">
        <v>11</v>
      </c>
      <c r="B76" s="22" t="str">
        <f t="shared" ref="B76:AB76" si="92">IF(B46&gt;1.717,B46,"")</f>
        <v/>
      </c>
      <c r="C76" s="22" t="str">
        <f t="shared" si="92"/>
        <v/>
      </c>
      <c r="D76" s="22" t="str">
        <f t="shared" si="92"/>
        <v/>
      </c>
      <c r="E76" s="22" t="str">
        <f t="shared" si="92"/>
        <v/>
      </c>
      <c r="F76" s="22" t="str">
        <f t="shared" si="92"/>
        <v/>
      </c>
      <c r="G76" s="22" t="str">
        <f t="shared" si="92"/>
        <v/>
      </c>
      <c r="H76" s="22" t="str">
        <f t="shared" si="92"/>
        <v/>
      </c>
      <c r="I76" s="22" t="str">
        <f t="shared" si="92"/>
        <v/>
      </c>
      <c r="J76" s="22" t="str">
        <f t="shared" si="92"/>
        <v/>
      </c>
      <c r="K76" s="22" t="str">
        <f t="shared" si="92"/>
        <v/>
      </c>
      <c r="L76" s="22" t="str">
        <f t="shared" si="92"/>
        <v/>
      </c>
      <c r="M76" s="22" t="str">
        <f t="shared" si="92"/>
        <v>x</v>
      </c>
      <c r="N76" s="22" t="str">
        <f t="shared" si="92"/>
        <v/>
      </c>
      <c r="O76" s="22">
        <f t="shared" si="92"/>
        <v>2.8076230784331737</v>
      </c>
      <c r="P76" s="22" t="str">
        <f t="shared" si="92"/>
        <v/>
      </c>
      <c r="Q76" s="22" t="str">
        <f t="shared" si="92"/>
        <v/>
      </c>
      <c r="R76" s="22" t="str">
        <f t="shared" si="92"/>
        <v/>
      </c>
      <c r="S76" s="22" t="str">
        <f t="shared" si="92"/>
        <v/>
      </c>
      <c r="T76" s="22" t="str">
        <f t="shared" si="92"/>
        <v/>
      </c>
      <c r="U76" s="22" t="str">
        <f t="shared" si="92"/>
        <v/>
      </c>
      <c r="V76" s="22" t="str">
        <f t="shared" si="92"/>
        <v/>
      </c>
      <c r="W76" s="22" t="str">
        <f t="shared" si="92"/>
        <v/>
      </c>
      <c r="X76" s="22" t="str">
        <f t="shared" si="92"/>
        <v/>
      </c>
      <c r="Y76" s="22" t="str">
        <f t="shared" si="92"/>
        <v/>
      </c>
      <c r="Z76" s="22" t="str">
        <f t="shared" si="92"/>
        <v/>
      </c>
      <c r="AA76" s="22" t="str">
        <f t="shared" si="92"/>
        <v/>
      </c>
      <c r="AB76" s="35" t="str">
        <f t="shared" si="92"/>
        <v/>
      </c>
      <c r="AC76" s="30"/>
    </row>
    <row r="77" spans="1:29" x14ac:dyDescent="0.2">
      <c r="A77" t="s">
        <v>12</v>
      </c>
      <c r="B77" s="22" t="str">
        <f t="shared" ref="B77:AB77" si="93">IF(B47&gt;1.717,B47,"")</f>
        <v/>
      </c>
      <c r="C77" s="22" t="str">
        <f t="shared" si="93"/>
        <v/>
      </c>
      <c r="D77" s="22" t="str">
        <f t="shared" si="93"/>
        <v/>
      </c>
      <c r="E77" s="22" t="str">
        <f t="shared" si="93"/>
        <v/>
      </c>
      <c r="F77" s="22" t="str">
        <f t="shared" si="93"/>
        <v/>
      </c>
      <c r="G77" s="22" t="str">
        <f t="shared" si="93"/>
        <v/>
      </c>
      <c r="H77" s="22" t="str">
        <f t="shared" si="93"/>
        <v/>
      </c>
      <c r="I77" s="22" t="str">
        <f t="shared" si="93"/>
        <v/>
      </c>
      <c r="J77" s="22" t="str">
        <f t="shared" si="93"/>
        <v/>
      </c>
      <c r="K77" s="22" t="str">
        <f t="shared" si="93"/>
        <v/>
      </c>
      <c r="L77" s="22" t="str">
        <f t="shared" si="93"/>
        <v/>
      </c>
      <c r="M77" s="22" t="str">
        <f t="shared" si="93"/>
        <v/>
      </c>
      <c r="N77" s="22" t="str">
        <f t="shared" si="93"/>
        <v>x</v>
      </c>
      <c r="O77" s="22" t="str">
        <f t="shared" si="93"/>
        <v/>
      </c>
      <c r="P77" s="22" t="str">
        <f t="shared" si="93"/>
        <v/>
      </c>
      <c r="Q77" s="22">
        <f t="shared" si="93"/>
        <v>2.7472318508725762</v>
      </c>
      <c r="R77" s="22" t="str">
        <f t="shared" si="93"/>
        <v/>
      </c>
      <c r="S77" s="22" t="str">
        <f t="shared" si="93"/>
        <v/>
      </c>
      <c r="T77" s="22" t="str">
        <f t="shared" si="93"/>
        <v/>
      </c>
      <c r="U77" s="22" t="str">
        <f t="shared" si="93"/>
        <v/>
      </c>
      <c r="V77" s="22" t="str">
        <f t="shared" si="93"/>
        <v/>
      </c>
      <c r="W77" s="22" t="str">
        <f t="shared" si="93"/>
        <v/>
      </c>
      <c r="X77" s="22" t="str">
        <f t="shared" si="93"/>
        <v/>
      </c>
      <c r="Y77" s="22" t="str">
        <f t="shared" si="93"/>
        <v/>
      </c>
      <c r="Z77" s="22" t="str">
        <f t="shared" si="93"/>
        <v/>
      </c>
      <c r="AA77" s="22" t="str">
        <f t="shared" si="93"/>
        <v/>
      </c>
      <c r="AB77" s="35" t="str">
        <f t="shared" si="93"/>
        <v/>
      </c>
      <c r="AC77" s="30"/>
    </row>
    <row r="78" spans="1:29" x14ac:dyDescent="0.2">
      <c r="A78" t="s">
        <v>13</v>
      </c>
      <c r="B78" s="22" t="str">
        <f t="shared" ref="B78:AB78" si="94">IF(B48&gt;1.717,B48,"")</f>
        <v/>
      </c>
      <c r="C78" s="22" t="str">
        <f t="shared" si="94"/>
        <v/>
      </c>
      <c r="D78" s="22" t="str">
        <f t="shared" si="94"/>
        <v/>
      </c>
      <c r="E78" s="22" t="str">
        <f t="shared" si="94"/>
        <v/>
      </c>
      <c r="F78" s="22" t="str">
        <f t="shared" si="94"/>
        <v/>
      </c>
      <c r="G78" s="22" t="str">
        <f t="shared" si="94"/>
        <v/>
      </c>
      <c r="H78" s="22" t="str">
        <f t="shared" si="94"/>
        <v/>
      </c>
      <c r="I78" s="22" t="str">
        <f t="shared" si="94"/>
        <v/>
      </c>
      <c r="J78" s="22" t="str">
        <f t="shared" si="94"/>
        <v/>
      </c>
      <c r="K78" s="22" t="str">
        <f t="shared" si="94"/>
        <v/>
      </c>
      <c r="L78" s="22" t="str">
        <f t="shared" si="94"/>
        <v/>
      </c>
      <c r="M78" s="22" t="str">
        <f t="shared" si="94"/>
        <v/>
      </c>
      <c r="N78" s="22" t="str">
        <f t="shared" si="94"/>
        <v/>
      </c>
      <c r="O78" s="22" t="str">
        <f t="shared" si="94"/>
        <v>x</v>
      </c>
      <c r="P78" s="22">
        <f t="shared" si="94"/>
        <v>2.6089383172676737</v>
      </c>
      <c r="Q78" s="22" t="str">
        <f t="shared" si="94"/>
        <v/>
      </c>
      <c r="R78" s="22" t="str">
        <f t="shared" si="94"/>
        <v/>
      </c>
      <c r="S78" s="22" t="str">
        <f t="shared" si="94"/>
        <v/>
      </c>
      <c r="T78" s="22" t="str">
        <f t="shared" si="94"/>
        <v/>
      </c>
      <c r="U78" s="22" t="str">
        <f t="shared" si="94"/>
        <v/>
      </c>
      <c r="V78" s="22" t="str">
        <f t="shared" si="94"/>
        <v/>
      </c>
      <c r="W78" s="22" t="str">
        <f t="shared" si="94"/>
        <v/>
      </c>
      <c r="X78" s="22" t="str">
        <f t="shared" si="94"/>
        <v/>
      </c>
      <c r="Y78" s="22" t="str">
        <f t="shared" si="94"/>
        <v/>
      </c>
      <c r="Z78" s="22" t="str">
        <f t="shared" si="94"/>
        <v/>
      </c>
      <c r="AA78" s="22" t="str">
        <f t="shared" si="94"/>
        <v/>
      </c>
      <c r="AB78" s="35" t="str">
        <f t="shared" si="94"/>
        <v/>
      </c>
      <c r="AC78" s="30"/>
    </row>
    <row r="79" spans="1:29" x14ac:dyDescent="0.2">
      <c r="A79" t="s">
        <v>14</v>
      </c>
      <c r="B79" s="22" t="str">
        <f t="shared" ref="B79:AB79" si="95">IF(B49&gt;1.717,B49,"")</f>
        <v/>
      </c>
      <c r="C79" s="22" t="str">
        <f t="shared" si="95"/>
        <v/>
      </c>
      <c r="D79" s="22" t="str">
        <f t="shared" si="95"/>
        <v/>
      </c>
      <c r="E79" s="22" t="str">
        <f t="shared" si="95"/>
        <v/>
      </c>
      <c r="F79" s="22" t="str">
        <f t="shared" si="95"/>
        <v/>
      </c>
      <c r="G79" s="22" t="str">
        <f t="shared" si="95"/>
        <v/>
      </c>
      <c r="H79" s="22" t="str">
        <f t="shared" si="95"/>
        <v/>
      </c>
      <c r="I79" s="22" t="str">
        <f t="shared" si="95"/>
        <v/>
      </c>
      <c r="J79" s="22" t="str">
        <f t="shared" si="95"/>
        <v/>
      </c>
      <c r="K79" s="22" t="str">
        <f t="shared" si="95"/>
        <v/>
      </c>
      <c r="L79" s="22" t="str">
        <f t="shared" si="95"/>
        <v/>
      </c>
      <c r="M79" s="22" t="str">
        <f t="shared" si="95"/>
        <v/>
      </c>
      <c r="N79" s="22" t="str">
        <f t="shared" si="95"/>
        <v/>
      </c>
      <c r="O79" s="22" t="str">
        <f t="shared" si="95"/>
        <v/>
      </c>
      <c r="P79" s="22" t="str">
        <f t="shared" si="95"/>
        <v>x</v>
      </c>
      <c r="Q79" s="22" t="str">
        <f t="shared" si="95"/>
        <v/>
      </c>
      <c r="R79" s="22" t="str">
        <f t="shared" si="95"/>
        <v/>
      </c>
      <c r="S79" s="22" t="str">
        <f t="shared" si="95"/>
        <v/>
      </c>
      <c r="T79" s="22" t="str">
        <f t="shared" si="95"/>
        <v/>
      </c>
      <c r="U79" s="22" t="str">
        <f t="shared" si="95"/>
        <v/>
      </c>
      <c r="V79" s="22">
        <f t="shared" si="95"/>
        <v>2.0117435951595879</v>
      </c>
      <c r="W79" s="22">
        <f t="shared" si="95"/>
        <v>3.0368429951110687</v>
      </c>
      <c r="X79" s="22" t="str">
        <f t="shared" si="95"/>
        <v/>
      </c>
      <c r="Y79" s="22" t="str">
        <f t="shared" si="95"/>
        <v/>
      </c>
      <c r="Z79" s="22" t="str">
        <f t="shared" si="95"/>
        <v/>
      </c>
      <c r="AA79" s="22" t="str">
        <f t="shared" si="95"/>
        <v/>
      </c>
      <c r="AB79" s="35" t="str">
        <f t="shared" si="95"/>
        <v/>
      </c>
      <c r="AC79" s="30"/>
    </row>
    <row r="80" spans="1:29" x14ac:dyDescent="0.2">
      <c r="A80" t="s">
        <v>15</v>
      </c>
      <c r="B80" s="22" t="str">
        <f t="shared" ref="B80:AB80" si="96">IF(B50&gt;1.717,B50,"")</f>
        <v/>
      </c>
      <c r="C80" s="22" t="str">
        <f t="shared" si="96"/>
        <v/>
      </c>
      <c r="D80" s="22" t="str">
        <f t="shared" si="96"/>
        <v/>
      </c>
      <c r="E80" s="22" t="str">
        <f t="shared" si="96"/>
        <v/>
      </c>
      <c r="F80" s="22" t="str">
        <f t="shared" si="96"/>
        <v/>
      </c>
      <c r="G80" s="22" t="str">
        <f t="shared" si="96"/>
        <v/>
      </c>
      <c r="H80" s="22" t="str">
        <f t="shared" si="96"/>
        <v/>
      </c>
      <c r="I80" s="22" t="str">
        <f t="shared" si="96"/>
        <v/>
      </c>
      <c r="J80" s="22" t="str">
        <f t="shared" si="96"/>
        <v/>
      </c>
      <c r="K80" s="22" t="str">
        <f t="shared" si="96"/>
        <v/>
      </c>
      <c r="L80" s="22" t="str">
        <f t="shared" si="96"/>
        <v/>
      </c>
      <c r="M80" s="22" t="str">
        <f t="shared" si="96"/>
        <v/>
      </c>
      <c r="N80" s="22" t="str">
        <f t="shared" si="96"/>
        <v/>
      </c>
      <c r="O80" s="22" t="str">
        <f t="shared" si="96"/>
        <v/>
      </c>
      <c r="P80" s="22" t="str">
        <f t="shared" si="96"/>
        <v/>
      </c>
      <c r="Q80" s="22" t="str">
        <f t="shared" si="96"/>
        <v>x</v>
      </c>
      <c r="R80" s="22" t="str">
        <f t="shared" si="96"/>
        <v/>
      </c>
      <c r="S80" s="22">
        <f t="shared" si="96"/>
        <v>4.1326605986970177</v>
      </c>
      <c r="T80" s="22" t="str">
        <f t="shared" si="96"/>
        <v/>
      </c>
      <c r="U80" s="22" t="str">
        <f t="shared" si="96"/>
        <v/>
      </c>
      <c r="V80" s="22" t="str">
        <f t="shared" si="96"/>
        <v/>
      </c>
      <c r="W80" s="22" t="str">
        <f t="shared" si="96"/>
        <v/>
      </c>
      <c r="X80" s="22" t="str">
        <f t="shared" si="96"/>
        <v/>
      </c>
      <c r="Y80" s="22" t="str">
        <f t="shared" si="96"/>
        <v/>
      </c>
      <c r="Z80" s="22" t="str">
        <f t="shared" si="96"/>
        <v/>
      </c>
      <c r="AA80" s="22" t="str">
        <f t="shared" si="96"/>
        <v/>
      </c>
      <c r="AB80" s="35" t="str">
        <f t="shared" si="96"/>
        <v/>
      </c>
      <c r="AC80" s="30"/>
    </row>
    <row r="81" spans="1:29" x14ac:dyDescent="0.2">
      <c r="A81" t="s">
        <v>16</v>
      </c>
      <c r="B81" s="22" t="str">
        <f t="shared" ref="B81:AB81" si="97">IF(B51&gt;1.717,B51,"")</f>
        <v/>
      </c>
      <c r="C81" s="22" t="str">
        <f t="shared" si="97"/>
        <v/>
      </c>
      <c r="D81" s="22" t="str">
        <f t="shared" si="97"/>
        <v/>
      </c>
      <c r="E81" s="22" t="str">
        <f t="shared" si="97"/>
        <v/>
      </c>
      <c r="F81" s="22" t="str">
        <f t="shared" si="97"/>
        <v/>
      </c>
      <c r="G81" s="22" t="str">
        <f t="shared" si="97"/>
        <v/>
      </c>
      <c r="H81" s="22" t="str">
        <f t="shared" si="97"/>
        <v/>
      </c>
      <c r="I81" s="22" t="str">
        <f t="shared" si="97"/>
        <v/>
      </c>
      <c r="J81" s="22" t="str">
        <f t="shared" si="97"/>
        <v/>
      </c>
      <c r="K81" s="22" t="str">
        <f t="shared" si="97"/>
        <v/>
      </c>
      <c r="L81" s="22" t="str">
        <f t="shared" si="97"/>
        <v/>
      </c>
      <c r="M81" s="22" t="str">
        <f t="shared" si="97"/>
        <v/>
      </c>
      <c r="N81" s="22" t="str">
        <f t="shared" si="97"/>
        <v/>
      </c>
      <c r="O81" s="22" t="str">
        <f t="shared" si="97"/>
        <v/>
      </c>
      <c r="P81" s="22" t="str">
        <f t="shared" si="97"/>
        <v/>
      </c>
      <c r="Q81" s="22" t="str">
        <f t="shared" si="97"/>
        <v/>
      </c>
      <c r="R81" s="22" t="str">
        <f t="shared" si="97"/>
        <v>x</v>
      </c>
      <c r="S81" s="22" t="str">
        <f t="shared" si="97"/>
        <v/>
      </c>
      <c r="T81" s="22" t="str">
        <f t="shared" si="97"/>
        <v/>
      </c>
      <c r="U81" s="22" t="str">
        <f t="shared" si="97"/>
        <v/>
      </c>
      <c r="V81" s="22" t="str">
        <f t="shared" si="97"/>
        <v/>
      </c>
      <c r="W81" s="22" t="str">
        <f t="shared" si="97"/>
        <v/>
      </c>
      <c r="X81" s="22" t="str">
        <f t="shared" si="97"/>
        <v/>
      </c>
      <c r="Y81" s="22" t="str">
        <f t="shared" si="97"/>
        <v/>
      </c>
      <c r="Z81" s="22" t="str">
        <f t="shared" si="97"/>
        <v/>
      </c>
      <c r="AA81" s="22" t="str">
        <f t="shared" si="97"/>
        <v/>
      </c>
      <c r="AB81" s="35">
        <f t="shared" si="97"/>
        <v>2.4207069245590209</v>
      </c>
      <c r="AC81" s="30"/>
    </row>
    <row r="82" spans="1:29" x14ac:dyDescent="0.2">
      <c r="A82" t="s">
        <v>17</v>
      </c>
      <c r="B82" s="22" t="str">
        <f t="shared" ref="B82:AB82" si="98">IF(B52&gt;1.717,B52,"")</f>
        <v/>
      </c>
      <c r="C82" s="22" t="str">
        <f t="shared" si="98"/>
        <v/>
      </c>
      <c r="D82" s="22" t="str">
        <f t="shared" si="98"/>
        <v/>
      </c>
      <c r="E82" s="22" t="str">
        <f t="shared" si="98"/>
        <v/>
      </c>
      <c r="F82" s="22" t="str">
        <f t="shared" si="98"/>
        <v/>
      </c>
      <c r="G82" s="22" t="str">
        <f t="shared" si="98"/>
        <v/>
      </c>
      <c r="H82" s="22" t="str">
        <f t="shared" si="98"/>
        <v/>
      </c>
      <c r="I82" s="22" t="str">
        <f t="shared" si="98"/>
        <v/>
      </c>
      <c r="J82" s="22" t="str">
        <f t="shared" si="98"/>
        <v/>
      </c>
      <c r="K82" s="22" t="str">
        <f t="shared" si="98"/>
        <v/>
      </c>
      <c r="L82" s="22" t="str">
        <f t="shared" si="98"/>
        <v/>
      </c>
      <c r="M82" s="22" t="str">
        <f t="shared" si="98"/>
        <v/>
      </c>
      <c r="N82" s="22" t="str">
        <f t="shared" si="98"/>
        <v/>
      </c>
      <c r="O82" s="22" t="str">
        <f t="shared" si="98"/>
        <v/>
      </c>
      <c r="P82" s="22" t="str">
        <f t="shared" si="98"/>
        <v/>
      </c>
      <c r="Q82" s="22" t="str">
        <f t="shared" si="98"/>
        <v/>
      </c>
      <c r="R82" s="22" t="str">
        <f t="shared" si="98"/>
        <v/>
      </c>
      <c r="S82" s="22" t="str">
        <f t="shared" si="98"/>
        <v>x</v>
      </c>
      <c r="T82" s="22" t="str">
        <f t="shared" si="98"/>
        <v/>
      </c>
      <c r="U82" s="22" t="str">
        <f t="shared" si="98"/>
        <v/>
      </c>
      <c r="V82" s="22" t="str">
        <f t="shared" si="98"/>
        <v/>
      </c>
      <c r="W82" s="22" t="str">
        <f t="shared" si="98"/>
        <v/>
      </c>
      <c r="X82" s="22" t="str">
        <f t="shared" si="98"/>
        <v/>
      </c>
      <c r="Y82" s="22" t="str">
        <f t="shared" si="98"/>
        <v/>
      </c>
      <c r="Z82" s="22" t="str">
        <f t="shared" si="98"/>
        <v/>
      </c>
      <c r="AA82" s="22" t="str">
        <f t="shared" si="98"/>
        <v/>
      </c>
      <c r="AB82" s="35" t="str">
        <f t="shared" si="98"/>
        <v/>
      </c>
      <c r="AC82" s="30"/>
    </row>
    <row r="83" spans="1:29" x14ac:dyDescent="0.2">
      <c r="A83" t="s">
        <v>18</v>
      </c>
      <c r="B83" s="22" t="str">
        <f t="shared" ref="B83:AB83" si="99">IF(B53&gt;1.717,B53,"")</f>
        <v/>
      </c>
      <c r="C83" s="22" t="str">
        <f t="shared" si="99"/>
        <v/>
      </c>
      <c r="D83" s="22" t="str">
        <f t="shared" si="99"/>
        <v/>
      </c>
      <c r="E83" s="22" t="str">
        <f t="shared" si="99"/>
        <v/>
      </c>
      <c r="F83" s="22" t="str">
        <f t="shared" si="99"/>
        <v/>
      </c>
      <c r="G83" s="22" t="str">
        <f t="shared" si="99"/>
        <v/>
      </c>
      <c r="H83" s="22" t="str">
        <f t="shared" si="99"/>
        <v/>
      </c>
      <c r="I83" s="22" t="str">
        <f t="shared" si="99"/>
        <v/>
      </c>
      <c r="J83" s="22" t="str">
        <f t="shared" si="99"/>
        <v/>
      </c>
      <c r="K83" s="22" t="str">
        <f t="shared" si="99"/>
        <v/>
      </c>
      <c r="L83" s="22" t="str">
        <f t="shared" si="99"/>
        <v/>
      </c>
      <c r="M83" s="22" t="str">
        <f t="shared" si="99"/>
        <v/>
      </c>
      <c r="N83" s="22" t="str">
        <f t="shared" si="99"/>
        <v/>
      </c>
      <c r="O83" s="22" t="str">
        <f t="shared" si="99"/>
        <v/>
      </c>
      <c r="P83" s="22" t="str">
        <f t="shared" si="99"/>
        <v/>
      </c>
      <c r="Q83" s="22" t="str">
        <f t="shared" si="99"/>
        <v/>
      </c>
      <c r="R83" s="22" t="str">
        <f t="shared" si="99"/>
        <v/>
      </c>
      <c r="S83" s="22" t="str">
        <f t="shared" si="99"/>
        <v/>
      </c>
      <c r="T83" s="22" t="str">
        <f t="shared" si="99"/>
        <v>x</v>
      </c>
      <c r="U83" s="22" t="str">
        <f t="shared" si="99"/>
        <v/>
      </c>
      <c r="V83" s="22" t="str">
        <f t="shared" si="99"/>
        <v/>
      </c>
      <c r="W83" s="22" t="str">
        <f t="shared" si="99"/>
        <v/>
      </c>
      <c r="X83" s="22" t="str">
        <f t="shared" si="99"/>
        <v/>
      </c>
      <c r="Y83" s="22" t="str">
        <f t="shared" si="99"/>
        <v/>
      </c>
      <c r="Z83" s="22" t="str">
        <f t="shared" si="99"/>
        <v/>
      </c>
      <c r="AA83" s="22" t="str">
        <f t="shared" si="99"/>
        <v/>
      </c>
      <c r="AB83" s="35" t="str">
        <f t="shared" si="99"/>
        <v/>
      </c>
      <c r="AC83" s="30"/>
    </row>
    <row r="84" spans="1:29" x14ac:dyDescent="0.2">
      <c r="A84" t="s">
        <v>19</v>
      </c>
      <c r="B84" s="22" t="str">
        <f t="shared" ref="B84:AB84" si="100">IF(B54&gt;1.717,B54,"")</f>
        <v/>
      </c>
      <c r="C84" s="22" t="str">
        <f t="shared" si="100"/>
        <v/>
      </c>
      <c r="D84" s="22" t="str">
        <f t="shared" si="100"/>
        <v/>
      </c>
      <c r="E84" s="22" t="str">
        <f t="shared" si="100"/>
        <v/>
      </c>
      <c r="F84" s="22" t="str">
        <f t="shared" si="100"/>
        <v/>
      </c>
      <c r="G84" s="22" t="str">
        <f t="shared" si="100"/>
        <v/>
      </c>
      <c r="H84" s="22" t="str">
        <f t="shared" si="100"/>
        <v/>
      </c>
      <c r="I84" s="22" t="str">
        <f t="shared" si="100"/>
        <v/>
      </c>
      <c r="J84" s="22" t="str">
        <f t="shared" si="100"/>
        <v/>
      </c>
      <c r="K84" s="22" t="str">
        <f t="shared" si="100"/>
        <v/>
      </c>
      <c r="L84" s="22" t="str">
        <f t="shared" si="100"/>
        <v/>
      </c>
      <c r="M84" s="22" t="str">
        <f t="shared" si="100"/>
        <v/>
      </c>
      <c r="N84" s="22" t="str">
        <f t="shared" si="100"/>
        <v/>
      </c>
      <c r="O84" s="22" t="str">
        <f t="shared" si="100"/>
        <v/>
      </c>
      <c r="P84" s="22" t="str">
        <f t="shared" si="100"/>
        <v/>
      </c>
      <c r="Q84" s="22" t="str">
        <f t="shared" si="100"/>
        <v/>
      </c>
      <c r="R84" s="22" t="str">
        <f t="shared" si="100"/>
        <v/>
      </c>
      <c r="S84" s="22" t="str">
        <f t="shared" si="100"/>
        <v/>
      </c>
      <c r="T84" s="22" t="str">
        <f t="shared" si="100"/>
        <v/>
      </c>
      <c r="U84" s="22" t="str">
        <f t="shared" si="100"/>
        <v>x</v>
      </c>
      <c r="V84" s="22" t="str">
        <f t="shared" si="100"/>
        <v/>
      </c>
      <c r="W84" s="22" t="str">
        <f t="shared" si="100"/>
        <v/>
      </c>
      <c r="X84" s="22" t="str">
        <f t="shared" si="100"/>
        <v/>
      </c>
      <c r="Y84" s="22" t="str">
        <f t="shared" si="100"/>
        <v/>
      </c>
      <c r="Z84" s="22" t="str">
        <f t="shared" si="100"/>
        <v/>
      </c>
      <c r="AA84" s="22">
        <f t="shared" si="100"/>
        <v>1.7400908327193851</v>
      </c>
      <c r="AB84" s="35" t="str">
        <f t="shared" si="100"/>
        <v/>
      </c>
      <c r="AC84" s="30"/>
    </row>
    <row r="85" spans="1:29" x14ac:dyDescent="0.2">
      <c r="A85" t="s">
        <v>20</v>
      </c>
      <c r="B85" s="22" t="str">
        <f t="shared" ref="B85:AB85" si="101">IF(B55&gt;1.717,B55,"")</f>
        <v/>
      </c>
      <c r="C85" s="22" t="str">
        <f t="shared" si="101"/>
        <v/>
      </c>
      <c r="D85" s="22" t="str">
        <f t="shared" si="101"/>
        <v/>
      </c>
      <c r="E85" s="22" t="str">
        <f t="shared" si="101"/>
        <v/>
      </c>
      <c r="F85" s="22" t="str">
        <f t="shared" si="101"/>
        <v/>
      </c>
      <c r="G85" s="22" t="str">
        <f t="shared" si="101"/>
        <v/>
      </c>
      <c r="H85" s="22" t="str">
        <f t="shared" si="101"/>
        <v/>
      </c>
      <c r="I85" s="22" t="str">
        <f t="shared" si="101"/>
        <v/>
      </c>
      <c r="J85" s="22" t="str">
        <f t="shared" si="101"/>
        <v/>
      </c>
      <c r="K85" s="22" t="str">
        <f t="shared" si="101"/>
        <v/>
      </c>
      <c r="L85" s="22" t="str">
        <f t="shared" si="101"/>
        <v/>
      </c>
      <c r="M85" s="22" t="str">
        <f t="shared" si="101"/>
        <v/>
      </c>
      <c r="N85" s="22" t="str">
        <f t="shared" si="101"/>
        <v/>
      </c>
      <c r="O85" s="22" t="str">
        <f t="shared" si="101"/>
        <v/>
      </c>
      <c r="P85" s="22" t="str">
        <f t="shared" si="101"/>
        <v/>
      </c>
      <c r="Q85" s="22" t="str">
        <f t="shared" si="101"/>
        <v/>
      </c>
      <c r="R85" s="22" t="str">
        <f t="shared" si="101"/>
        <v/>
      </c>
      <c r="S85" s="22" t="str">
        <f t="shared" si="101"/>
        <v/>
      </c>
      <c r="T85" s="22" t="str">
        <f t="shared" si="101"/>
        <v/>
      </c>
      <c r="U85" s="22" t="str">
        <f t="shared" si="101"/>
        <v/>
      </c>
      <c r="V85" s="22" t="str">
        <f t="shared" si="101"/>
        <v>x</v>
      </c>
      <c r="W85" s="22" t="str">
        <f t="shared" si="101"/>
        <v/>
      </c>
      <c r="X85" s="22" t="str">
        <f t="shared" si="101"/>
        <v/>
      </c>
      <c r="Y85" s="22" t="str">
        <f t="shared" si="101"/>
        <v/>
      </c>
      <c r="Z85" s="22" t="str">
        <f t="shared" si="101"/>
        <v/>
      </c>
      <c r="AA85" s="22" t="str">
        <f t="shared" si="101"/>
        <v/>
      </c>
      <c r="AB85" s="35" t="str">
        <f t="shared" si="101"/>
        <v/>
      </c>
      <c r="AC85" s="30"/>
    </row>
    <row r="86" spans="1:29" x14ac:dyDescent="0.2">
      <c r="A86" t="s">
        <v>21</v>
      </c>
      <c r="B86" s="22" t="str">
        <f t="shared" ref="B86:AB86" si="102">IF(B56&gt;1.717,B56,"")</f>
        <v/>
      </c>
      <c r="C86" s="22" t="str">
        <f t="shared" si="102"/>
        <v/>
      </c>
      <c r="D86" s="22" t="str">
        <f t="shared" si="102"/>
        <v/>
      </c>
      <c r="E86" s="22" t="str">
        <f t="shared" si="102"/>
        <v/>
      </c>
      <c r="F86" s="22" t="str">
        <f t="shared" si="102"/>
        <v/>
      </c>
      <c r="G86" s="22" t="str">
        <f t="shared" si="102"/>
        <v/>
      </c>
      <c r="H86" s="22" t="str">
        <f t="shared" si="102"/>
        <v/>
      </c>
      <c r="I86" s="22" t="str">
        <f t="shared" si="102"/>
        <v/>
      </c>
      <c r="J86" s="22" t="str">
        <f t="shared" si="102"/>
        <v/>
      </c>
      <c r="K86" s="22" t="str">
        <f t="shared" si="102"/>
        <v/>
      </c>
      <c r="L86" s="22" t="str">
        <f t="shared" si="102"/>
        <v/>
      </c>
      <c r="M86" s="22" t="str">
        <f t="shared" si="102"/>
        <v/>
      </c>
      <c r="N86" s="22" t="str">
        <f t="shared" si="102"/>
        <v/>
      </c>
      <c r="O86" s="22" t="str">
        <f t="shared" si="102"/>
        <v/>
      </c>
      <c r="P86" s="22" t="str">
        <f t="shared" si="102"/>
        <v/>
      </c>
      <c r="Q86" s="22" t="str">
        <f t="shared" si="102"/>
        <v/>
      </c>
      <c r="R86" s="22" t="str">
        <f t="shared" si="102"/>
        <v/>
      </c>
      <c r="S86" s="22" t="str">
        <f t="shared" si="102"/>
        <v/>
      </c>
      <c r="T86" s="22" t="str">
        <f t="shared" si="102"/>
        <v/>
      </c>
      <c r="U86" s="22" t="str">
        <f t="shared" si="102"/>
        <v/>
      </c>
      <c r="V86" s="22" t="str">
        <f t="shared" si="102"/>
        <v/>
      </c>
      <c r="W86" s="22" t="str">
        <f t="shared" si="102"/>
        <v>x</v>
      </c>
      <c r="X86" s="22">
        <f t="shared" si="102"/>
        <v>2.1217695371402803</v>
      </c>
      <c r="Y86" s="22" t="str">
        <f t="shared" si="102"/>
        <v/>
      </c>
      <c r="Z86" s="22" t="str">
        <f t="shared" si="102"/>
        <v/>
      </c>
      <c r="AA86" s="22" t="str">
        <f t="shared" si="102"/>
        <v/>
      </c>
      <c r="AB86" s="35" t="str">
        <f t="shared" si="102"/>
        <v/>
      </c>
      <c r="AC86" s="30"/>
    </row>
    <row r="87" spans="1:29" x14ac:dyDescent="0.2">
      <c r="A87" t="s">
        <v>22</v>
      </c>
      <c r="B87" s="22" t="str">
        <f t="shared" ref="B87:AB87" si="103">IF(B57&gt;1.717,B57,"")</f>
        <v/>
      </c>
      <c r="C87" s="22" t="str">
        <f t="shared" si="103"/>
        <v/>
      </c>
      <c r="D87" s="22" t="str">
        <f t="shared" si="103"/>
        <v/>
      </c>
      <c r="E87" s="22" t="str">
        <f t="shared" si="103"/>
        <v/>
      </c>
      <c r="F87" s="22" t="str">
        <f t="shared" si="103"/>
        <v/>
      </c>
      <c r="G87" s="22" t="str">
        <f t="shared" si="103"/>
        <v/>
      </c>
      <c r="H87" s="22" t="str">
        <f t="shared" si="103"/>
        <v/>
      </c>
      <c r="I87" s="22" t="str">
        <f t="shared" si="103"/>
        <v/>
      </c>
      <c r="J87" s="22" t="str">
        <f t="shared" si="103"/>
        <v/>
      </c>
      <c r="K87" s="22" t="str">
        <f t="shared" si="103"/>
        <v/>
      </c>
      <c r="L87" s="22" t="str">
        <f t="shared" si="103"/>
        <v/>
      </c>
      <c r="M87" s="22" t="str">
        <f t="shared" si="103"/>
        <v/>
      </c>
      <c r="N87" s="22" t="str">
        <f t="shared" si="103"/>
        <v/>
      </c>
      <c r="O87" s="22" t="str">
        <f t="shared" si="103"/>
        <v/>
      </c>
      <c r="P87" s="22" t="str">
        <f t="shared" si="103"/>
        <v/>
      </c>
      <c r="Q87" s="22" t="str">
        <f t="shared" si="103"/>
        <v/>
      </c>
      <c r="R87" s="22" t="str">
        <f t="shared" si="103"/>
        <v/>
      </c>
      <c r="S87" s="22" t="str">
        <f t="shared" si="103"/>
        <v/>
      </c>
      <c r="T87" s="22" t="str">
        <f t="shared" si="103"/>
        <v/>
      </c>
      <c r="U87" s="22" t="str">
        <f t="shared" si="103"/>
        <v/>
      </c>
      <c r="V87" s="22" t="str">
        <f t="shared" si="103"/>
        <v/>
      </c>
      <c r="W87" s="22" t="str">
        <f t="shared" si="103"/>
        <v/>
      </c>
      <c r="X87" s="22" t="str">
        <f t="shared" si="103"/>
        <v>x</v>
      </c>
      <c r="Y87" s="22">
        <f t="shared" si="103"/>
        <v>3.0209897468290916</v>
      </c>
      <c r="Z87" s="22" t="str">
        <f t="shared" si="103"/>
        <v/>
      </c>
      <c r="AA87" s="22" t="str">
        <f t="shared" si="103"/>
        <v/>
      </c>
      <c r="AB87" s="35">
        <f t="shared" si="103"/>
        <v>6.5816591770753172</v>
      </c>
      <c r="AC87" s="30"/>
    </row>
    <row r="88" spans="1:29" x14ac:dyDescent="0.2">
      <c r="A88" t="s">
        <v>23</v>
      </c>
      <c r="B88" s="22" t="str">
        <f t="shared" ref="B88:AB88" si="104">IF(B58&gt;1.717,B58,"")</f>
        <v/>
      </c>
      <c r="C88" s="22" t="str">
        <f t="shared" si="104"/>
        <v/>
      </c>
      <c r="D88" s="22" t="str">
        <f t="shared" si="104"/>
        <v/>
      </c>
      <c r="E88" s="22" t="str">
        <f t="shared" si="104"/>
        <v/>
      </c>
      <c r="F88" s="22" t="str">
        <f t="shared" si="104"/>
        <v/>
      </c>
      <c r="G88" s="22" t="str">
        <f t="shared" si="104"/>
        <v/>
      </c>
      <c r="H88" s="22" t="str">
        <f t="shared" si="104"/>
        <v/>
      </c>
      <c r="I88" s="22" t="str">
        <f t="shared" si="104"/>
        <v/>
      </c>
      <c r="J88" s="22" t="str">
        <f t="shared" si="104"/>
        <v/>
      </c>
      <c r="K88" s="22" t="str">
        <f t="shared" si="104"/>
        <v/>
      </c>
      <c r="L88" s="22" t="str">
        <f t="shared" si="104"/>
        <v/>
      </c>
      <c r="M88" s="22" t="str">
        <f t="shared" si="104"/>
        <v/>
      </c>
      <c r="N88" s="22" t="str">
        <f t="shared" si="104"/>
        <v/>
      </c>
      <c r="O88" s="22" t="str">
        <f t="shared" si="104"/>
        <v/>
      </c>
      <c r="P88" s="22" t="str">
        <f t="shared" si="104"/>
        <v/>
      </c>
      <c r="Q88" s="22" t="str">
        <f t="shared" si="104"/>
        <v/>
      </c>
      <c r="R88" s="22" t="str">
        <f t="shared" si="104"/>
        <v/>
      </c>
      <c r="S88" s="22" t="str">
        <f t="shared" si="104"/>
        <v/>
      </c>
      <c r="T88" s="22" t="str">
        <f t="shared" si="104"/>
        <v/>
      </c>
      <c r="U88" s="22" t="str">
        <f t="shared" si="104"/>
        <v/>
      </c>
      <c r="V88" s="22" t="str">
        <f t="shared" si="104"/>
        <v/>
      </c>
      <c r="W88" s="22" t="str">
        <f t="shared" si="104"/>
        <v/>
      </c>
      <c r="X88" s="22" t="str">
        <f t="shared" si="104"/>
        <v/>
      </c>
      <c r="Y88" s="22" t="str">
        <f t="shared" si="104"/>
        <v>x</v>
      </c>
      <c r="Z88" s="22" t="str">
        <f t="shared" si="104"/>
        <v/>
      </c>
      <c r="AA88" s="22" t="str">
        <f t="shared" si="104"/>
        <v/>
      </c>
      <c r="AB88" s="35" t="str">
        <f t="shared" si="104"/>
        <v/>
      </c>
      <c r="AC88" s="30"/>
    </row>
    <row r="89" spans="1:29" x14ac:dyDescent="0.2">
      <c r="A89" t="s">
        <v>24</v>
      </c>
      <c r="B89" s="22" t="str">
        <f t="shared" ref="B89:AB89" si="105">IF(B59&gt;1.717,B59,"")</f>
        <v/>
      </c>
      <c r="C89" s="22" t="str">
        <f t="shared" si="105"/>
        <v/>
      </c>
      <c r="D89" s="22" t="str">
        <f t="shared" si="105"/>
        <v/>
      </c>
      <c r="E89" s="22" t="str">
        <f t="shared" si="105"/>
        <v/>
      </c>
      <c r="F89" s="22" t="str">
        <f t="shared" si="105"/>
        <v/>
      </c>
      <c r="G89" s="22" t="str">
        <f t="shared" si="105"/>
        <v/>
      </c>
      <c r="H89" s="22" t="str">
        <f t="shared" si="105"/>
        <v/>
      </c>
      <c r="I89" s="22" t="str">
        <f t="shared" si="105"/>
        <v/>
      </c>
      <c r="J89" s="22" t="str">
        <f t="shared" si="105"/>
        <v/>
      </c>
      <c r="K89" s="22" t="str">
        <f t="shared" si="105"/>
        <v/>
      </c>
      <c r="L89" s="22" t="str">
        <f t="shared" si="105"/>
        <v/>
      </c>
      <c r="M89" s="22" t="str">
        <f t="shared" si="105"/>
        <v/>
      </c>
      <c r="N89" s="22" t="str">
        <f t="shared" si="105"/>
        <v/>
      </c>
      <c r="O89" s="22" t="str">
        <f t="shared" si="105"/>
        <v/>
      </c>
      <c r="P89" s="22" t="str">
        <f t="shared" si="105"/>
        <v/>
      </c>
      <c r="Q89" s="22" t="str">
        <f t="shared" si="105"/>
        <v/>
      </c>
      <c r="R89" s="22" t="str">
        <f t="shared" si="105"/>
        <v/>
      </c>
      <c r="S89" s="22" t="str">
        <f t="shared" si="105"/>
        <v/>
      </c>
      <c r="T89" s="22" t="str">
        <f t="shared" si="105"/>
        <v/>
      </c>
      <c r="U89" s="22" t="str">
        <f t="shared" si="105"/>
        <v/>
      </c>
      <c r="V89" s="22" t="str">
        <f t="shared" si="105"/>
        <v/>
      </c>
      <c r="W89" s="22" t="str">
        <f t="shared" si="105"/>
        <v/>
      </c>
      <c r="X89" s="22" t="str">
        <f t="shared" si="105"/>
        <v/>
      </c>
      <c r="Y89" s="22" t="str">
        <f t="shared" si="105"/>
        <v/>
      </c>
      <c r="Z89" s="22" t="str">
        <f t="shared" si="105"/>
        <v>x</v>
      </c>
      <c r="AA89" s="22">
        <f t="shared" si="105"/>
        <v>1.976431880663345</v>
      </c>
      <c r="AB89" s="35" t="str">
        <f t="shared" si="105"/>
        <v/>
      </c>
      <c r="AC89" s="30"/>
    </row>
    <row r="90" spans="1:29" x14ac:dyDescent="0.2">
      <c r="A90" t="s">
        <v>25</v>
      </c>
      <c r="B90" s="22" t="str">
        <f t="shared" ref="B90:AB90" si="106">IF(B60&gt;1.717,B60,"")</f>
        <v/>
      </c>
      <c r="C90" s="22" t="str">
        <f t="shared" si="106"/>
        <v/>
      </c>
      <c r="D90" s="22" t="str">
        <f t="shared" si="106"/>
        <v/>
      </c>
      <c r="E90" s="22" t="str">
        <f t="shared" si="106"/>
        <v/>
      </c>
      <c r="F90" s="22" t="str">
        <f t="shared" si="106"/>
        <v/>
      </c>
      <c r="G90" s="22" t="str">
        <f t="shared" si="106"/>
        <v/>
      </c>
      <c r="H90" s="22" t="str">
        <f t="shared" si="106"/>
        <v/>
      </c>
      <c r="I90" s="22" t="str">
        <f t="shared" si="106"/>
        <v/>
      </c>
      <c r="J90" s="22" t="str">
        <f t="shared" si="106"/>
        <v/>
      </c>
      <c r="K90" s="22" t="str">
        <f t="shared" si="106"/>
        <v/>
      </c>
      <c r="L90" s="22" t="str">
        <f t="shared" si="106"/>
        <v/>
      </c>
      <c r="M90" s="22" t="str">
        <f t="shared" si="106"/>
        <v/>
      </c>
      <c r="N90" s="22" t="str">
        <f t="shared" si="106"/>
        <v/>
      </c>
      <c r="O90" s="22" t="str">
        <f t="shared" si="106"/>
        <v/>
      </c>
      <c r="P90" s="22" t="str">
        <f t="shared" si="106"/>
        <v/>
      </c>
      <c r="Q90" s="22" t="str">
        <f t="shared" si="106"/>
        <v/>
      </c>
      <c r="R90" s="22" t="str">
        <f t="shared" si="106"/>
        <v/>
      </c>
      <c r="S90" s="22" t="str">
        <f t="shared" si="106"/>
        <v/>
      </c>
      <c r="T90" s="22" t="str">
        <f t="shared" si="106"/>
        <v/>
      </c>
      <c r="U90" s="22" t="str">
        <f t="shared" si="106"/>
        <v/>
      </c>
      <c r="V90" s="22" t="str">
        <f t="shared" si="106"/>
        <v/>
      </c>
      <c r="W90" s="22" t="str">
        <f t="shared" si="106"/>
        <v/>
      </c>
      <c r="X90" s="22" t="str">
        <f t="shared" si="106"/>
        <v/>
      </c>
      <c r="Y90" s="22" t="str">
        <f t="shared" si="106"/>
        <v/>
      </c>
      <c r="Z90" s="22" t="str">
        <f t="shared" si="106"/>
        <v/>
      </c>
      <c r="AA90" s="22" t="str">
        <f t="shared" si="106"/>
        <v>x</v>
      </c>
      <c r="AB90" s="35" t="str">
        <f t="shared" si="106"/>
        <v/>
      </c>
      <c r="AC90" s="30"/>
    </row>
    <row r="91" spans="1:29" x14ac:dyDescent="0.2">
      <c r="A91" t="s">
        <v>26</v>
      </c>
      <c r="B91" s="22" t="str">
        <f t="shared" ref="B91:AB91" si="107">IF(B61&gt;1.717,B61,"")</f>
        <v/>
      </c>
      <c r="C91" s="22" t="str">
        <f t="shared" si="107"/>
        <v/>
      </c>
      <c r="D91" s="22" t="str">
        <f t="shared" si="107"/>
        <v/>
      </c>
      <c r="E91" s="22" t="str">
        <f t="shared" si="107"/>
        <v/>
      </c>
      <c r="F91" s="22" t="str">
        <f t="shared" si="107"/>
        <v/>
      </c>
      <c r="G91" s="22" t="str">
        <f t="shared" si="107"/>
        <v/>
      </c>
      <c r="H91" s="22" t="str">
        <f t="shared" si="107"/>
        <v/>
      </c>
      <c r="I91" s="22" t="str">
        <f t="shared" si="107"/>
        <v/>
      </c>
      <c r="J91" s="22" t="str">
        <f t="shared" si="107"/>
        <v/>
      </c>
      <c r="K91" s="22" t="str">
        <f t="shared" si="107"/>
        <v/>
      </c>
      <c r="L91" s="22" t="str">
        <f t="shared" si="107"/>
        <v/>
      </c>
      <c r="M91" s="22" t="str">
        <f t="shared" si="107"/>
        <v/>
      </c>
      <c r="N91" s="22" t="str">
        <f t="shared" si="107"/>
        <v/>
      </c>
      <c r="O91" s="22" t="str">
        <f t="shared" si="107"/>
        <v/>
      </c>
      <c r="P91" s="22" t="str">
        <f t="shared" si="107"/>
        <v/>
      </c>
      <c r="Q91" s="22" t="str">
        <f t="shared" si="107"/>
        <v/>
      </c>
      <c r="R91" s="22" t="str">
        <f t="shared" si="107"/>
        <v/>
      </c>
      <c r="S91" s="22" t="str">
        <f t="shared" si="107"/>
        <v/>
      </c>
      <c r="T91" s="22" t="str">
        <f t="shared" si="107"/>
        <v/>
      </c>
      <c r="U91" s="22" t="str">
        <f t="shared" si="107"/>
        <v/>
      </c>
      <c r="V91" s="22" t="str">
        <f t="shared" si="107"/>
        <v/>
      </c>
      <c r="W91" s="22" t="str">
        <f t="shared" si="107"/>
        <v/>
      </c>
      <c r="X91" s="22" t="str">
        <f t="shared" si="107"/>
        <v/>
      </c>
      <c r="Y91" s="22" t="str">
        <f t="shared" si="107"/>
        <v/>
      </c>
      <c r="Z91" s="22" t="str">
        <f t="shared" si="107"/>
        <v/>
      </c>
      <c r="AA91" s="22" t="str">
        <f t="shared" si="107"/>
        <v/>
      </c>
      <c r="AB91" s="35" t="str">
        <f t="shared" si="107"/>
        <v>x</v>
      </c>
      <c r="AC91" s="30"/>
    </row>
    <row r="92" spans="1:29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35"/>
      <c r="AC92" s="30"/>
    </row>
    <row r="93" spans="1:29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35"/>
      <c r="AC93" s="30"/>
    </row>
    <row r="94" spans="1:29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35"/>
      <c r="AC94" s="30"/>
    </row>
    <row r="95" spans="1:29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35"/>
      <c r="AC95" s="30"/>
    </row>
    <row r="96" spans="1:29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5"/>
      <c r="AC96" s="30"/>
    </row>
    <row r="97" spans="2:29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35"/>
      <c r="AC97" s="30"/>
    </row>
    <row r="98" spans="2:29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35"/>
      <c r="AC98" s="30"/>
    </row>
    <row r="99" spans="2:29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35"/>
      <c r="AC99" s="30"/>
    </row>
    <row r="100" spans="2:29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5"/>
      <c r="AC100" s="30"/>
    </row>
    <row r="101" spans="2:29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35"/>
      <c r="AC101" s="30"/>
    </row>
    <row r="102" spans="2:29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35"/>
      <c r="AC102" s="30"/>
    </row>
    <row r="103" spans="2:29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35"/>
      <c r="AC103" s="30"/>
    </row>
    <row r="104" spans="2:29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35"/>
      <c r="AC104" s="30"/>
    </row>
    <row r="105" spans="2:29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35"/>
      <c r="AC105" s="30"/>
    </row>
    <row r="106" spans="2:29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35"/>
      <c r="AC106" s="30"/>
    </row>
    <row r="107" spans="2:29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35"/>
      <c r="AC107" s="30"/>
    </row>
    <row r="108" spans="2:29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35"/>
      <c r="AC108" s="30"/>
    </row>
    <row r="109" spans="2:29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35"/>
      <c r="AC109" s="30"/>
    </row>
    <row r="110" spans="2:29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35"/>
      <c r="AC110" s="30"/>
    </row>
    <row r="111" spans="2:29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35"/>
      <c r="AC111" s="30"/>
    </row>
    <row r="112" spans="2:29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35"/>
      <c r="AC112" s="30"/>
    </row>
    <row r="113" spans="2:29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35"/>
      <c r="AC113" s="30"/>
    </row>
    <row r="114" spans="2:29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35"/>
      <c r="AC114" s="30"/>
    </row>
    <row r="115" spans="2:29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35"/>
      <c r="AC115" s="30"/>
    </row>
    <row r="116" spans="2:29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35"/>
      <c r="AC116" s="30"/>
    </row>
    <row r="117" spans="2:29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35"/>
      <c r="AC117" s="30"/>
    </row>
    <row r="118" spans="2:29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35"/>
      <c r="AC118" s="30"/>
    </row>
    <row r="119" spans="2:29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35"/>
      <c r="AC119" s="30"/>
    </row>
    <row r="120" spans="2:29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35"/>
      <c r="AC120" s="30"/>
    </row>
    <row r="121" spans="2:29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35"/>
      <c r="AC121" s="30"/>
    </row>
    <row r="122" spans="2:29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35"/>
      <c r="AC122" s="30"/>
    </row>
    <row r="123" spans="2:29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35"/>
      <c r="AC123" s="30"/>
    </row>
    <row r="124" spans="2:29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35"/>
      <c r="AC124" s="30"/>
    </row>
    <row r="125" spans="2:29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35"/>
      <c r="AC125" s="30"/>
    </row>
    <row r="126" spans="2:29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35"/>
      <c r="AC126" s="30"/>
    </row>
    <row r="127" spans="2:29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35"/>
      <c r="AC127" s="30"/>
    </row>
    <row r="128" spans="2:29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35"/>
      <c r="AC128" s="30"/>
    </row>
    <row r="129" spans="2:29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35"/>
      <c r="AC129" s="30"/>
    </row>
    <row r="130" spans="2:29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35"/>
      <c r="AC130" s="30"/>
    </row>
    <row r="131" spans="2:29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35"/>
      <c r="AC131" s="30"/>
    </row>
    <row r="132" spans="2:29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35"/>
      <c r="AC132" s="30"/>
    </row>
    <row r="133" spans="2:29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35"/>
      <c r="AC133" s="30"/>
    </row>
    <row r="134" spans="2:29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35"/>
      <c r="AC134" s="30"/>
    </row>
    <row r="135" spans="2:29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35"/>
      <c r="AC135" s="30"/>
    </row>
    <row r="136" spans="2:29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35"/>
      <c r="AC136" s="30"/>
    </row>
    <row r="137" spans="2:29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35"/>
      <c r="AC137" s="30"/>
    </row>
    <row r="138" spans="2:29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35"/>
      <c r="AC138" s="30"/>
    </row>
    <row r="139" spans="2:29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35"/>
      <c r="AC139" s="30"/>
    </row>
    <row r="140" spans="2:29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35"/>
      <c r="AC140" s="30"/>
    </row>
    <row r="141" spans="2:29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35"/>
      <c r="AC141" s="30"/>
    </row>
    <row r="142" spans="2:29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35"/>
      <c r="AC142" s="30"/>
    </row>
    <row r="143" spans="2:29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35"/>
      <c r="AC143" s="30"/>
    </row>
    <row r="144" spans="2:29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35"/>
      <c r="AC144" s="30"/>
    </row>
    <row r="145" spans="2:29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35"/>
      <c r="AC145" s="30"/>
    </row>
    <row r="146" spans="2:29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35"/>
      <c r="AC146" s="30"/>
    </row>
    <row r="147" spans="2:29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35"/>
      <c r="AC147" s="30"/>
    </row>
    <row r="148" spans="2:29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35"/>
      <c r="AC148" s="30"/>
    </row>
    <row r="149" spans="2:29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35"/>
      <c r="AC149" s="30"/>
    </row>
    <row r="150" spans="2:29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35"/>
      <c r="AC150" s="30"/>
    </row>
    <row r="151" spans="2:29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35"/>
      <c r="AC151" s="30"/>
    </row>
    <row r="152" spans="2:29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35"/>
      <c r="AC152" s="30"/>
    </row>
    <row r="153" spans="2:29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35"/>
      <c r="AC153" s="30"/>
    </row>
    <row r="154" spans="2:29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35"/>
      <c r="AC154" s="30"/>
    </row>
    <row r="155" spans="2:29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35"/>
      <c r="AC155" s="30"/>
    </row>
    <row r="156" spans="2:29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35"/>
      <c r="AC156" s="30"/>
    </row>
    <row r="157" spans="2:29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35"/>
      <c r="AC157" s="30"/>
    </row>
    <row r="158" spans="2:29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35"/>
      <c r="AC158" s="30"/>
    </row>
    <row r="159" spans="2:29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35"/>
      <c r="AC159" s="30"/>
    </row>
    <row r="160" spans="2:29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35"/>
      <c r="AC160" s="30"/>
    </row>
    <row r="161" spans="2:29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35"/>
      <c r="AC161" s="30"/>
    </row>
    <row r="162" spans="2:29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35"/>
      <c r="AC162" s="30"/>
    </row>
    <row r="163" spans="2:29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35"/>
      <c r="AC163" s="30"/>
    </row>
    <row r="164" spans="2:29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35"/>
      <c r="AC164" s="30"/>
    </row>
    <row r="165" spans="2:29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35"/>
      <c r="AC165" s="30"/>
    </row>
    <row r="166" spans="2:29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35"/>
      <c r="AC166" s="30"/>
    </row>
    <row r="167" spans="2:29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35"/>
      <c r="AC167" s="30"/>
    </row>
    <row r="168" spans="2:29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35"/>
      <c r="AC168" s="30"/>
    </row>
    <row r="169" spans="2:29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35"/>
      <c r="AC169" s="30"/>
    </row>
    <row r="170" spans="2:29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35"/>
      <c r="AC170" s="30"/>
    </row>
    <row r="171" spans="2:29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35"/>
      <c r="AC171" s="30"/>
    </row>
    <row r="172" spans="2:29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35"/>
      <c r="AC172" s="30"/>
    </row>
    <row r="173" spans="2:29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35"/>
      <c r="AC173" s="30"/>
    </row>
    <row r="174" spans="2:29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35"/>
      <c r="AC174" s="30"/>
    </row>
    <row r="175" spans="2:29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35"/>
      <c r="AC175" s="30"/>
    </row>
    <row r="176" spans="2:29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35"/>
      <c r="AC176" s="30"/>
    </row>
    <row r="177" spans="2:29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35"/>
      <c r="AC177" s="30"/>
    </row>
    <row r="178" spans="2:29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35"/>
      <c r="AC178" s="30"/>
    </row>
    <row r="179" spans="2:29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35"/>
      <c r="AC179" s="30"/>
    </row>
    <row r="180" spans="2:29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35"/>
      <c r="AC180" s="30"/>
    </row>
    <row r="181" spans="2:29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35"/>
      <c r="AC181" s="30"/>
    </row>
    <row r="182" spans="2:29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35"/>
      <c r="AC182" s="30"/>
    </row>
    <row r="183" spans="2:29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35"/>
      <c r="AC183" s="30"/>
    </row>
    <row r="184" spans="2:29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35"/>
      <c r="AC184" s="30"/>
    </row>
    <row r="185" spans="2:29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35"/>
      <c r="AC185" s="30"/>
    </row>
    <row r="186" spans="2:29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35"/>
      <c r="AC186" s="30"/>
    </row>
    <row r="187" spans="2:29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35"/>
      <c r="AC187" s="30"/>
    </row>
    <row r="188" spans="2:29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35"/>
      <c r="AC188" s="30"/>
    </row>
    <row r="189" spans="2:29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35"/>
      <c r="AC189" s="30"/>
    </row>
    <row r="190" spans="2:29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35"/>
      <c r="AC190" s="30"/>
    </row>
    <row r="191" spans="2:29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35"/>
      <c r="AC191" s="30"/>
    </row>
    <row r="192" spans="2:29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35"/>
      <c r="AC192" s="30"/>
    </row>
    <row r="193" spans="2:29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35"/>
      <c r="AC193" s="30"/>
    </row>
    <row r="194" spans="2:29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35"/>
      <c r="AC194" s="30"/>
    </row>
    <row r="195" spans="2:29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35"/>
      <c r="AC195" s="30"/>
    </row>
    <row r="196" spans="2:29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35"/>
      <c r="AC196" s="30"/>
    </row>
    <row r="197" spans="2:29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35"/>
      <c r="AC197" s="30"/>
    </row>
    <row r="198" spans="2:29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35"/>
      <c r="AC198" s="30"/>
    </row>
    <row r="199" spans="2:29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35"/>
      <c r="AC199" s="30"/>
    </row>
    <row r="200" spans="2:29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35"/>
      <c r="AC200" s="30"/>
    </row>
    <row r="201" spans="2:29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35"/>
      <c r="AC201" s="30"/>
    </row>
    <row r="202" spans="2:29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35"/>
      <c r="AC202" s="30"/>
    </row>
    <row r="203" spans="2:29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35"/>
      <c r="AC203" s="30"/>
    </row>
    <row r="204" spans="2:29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35"/>
      <c r="AC204" s="30"/>
    </row>
    <row r="205" spans="2:29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35"/>
      <c r="AC205" s="30"/>
    </row>
    <row r="206" spans="2:29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35"/>
      <c r="AC206" s="30"/>
    </row>
    <row r="207" spans="2:29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35"/>
      <c r="AC207" s="30"/>
    </row>
    <row r="208" spans="2:29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35"/>
      <c r="AC208" s="30"/>
    </row>
    <row r="209" spans="2:29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35"/>
      <c r="AC209" s="30"/>
    </row>
    <row r="210" spans="2:29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35"/>
      <c r="AC210" s="30"/>
    </row>
    <row r="211" spans="2:29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35"/>
      <c r="AC211" s="30"/>
    </row>
    <row r="212" spans="2:29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35"/>
      <c r="AC212" s="30"/>
    </row>
    <row r="213" spans="2:29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35"/>
      <c r="AC213" s="30"/>
    </row>
    <row r="214" spans="2:29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35"/>
      <c r="AC214" s="30"/>
    </row>
    <row r="215" spans="2:29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35"/>
      <c r="AC215" s="30"/>
    </row>
    <row r="216" spans="2:29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35"/>
      <c r="AC216" s="30"/>
    </row>
    <row r="217" spans="2:29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35"/>
      <c r="AC217" s="30"/>
    </row>
    <row r="218" spans="2:29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35"/>
      <c r="AC218" s="30"/>
    </row>
    <row r="219" spans="2:29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35"/>
      <c r="AC219" s="30"/>
    </row>
    <row r="220" spans="2:29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35"/>
      <c r="AC220" s="30"/>
    </row>
    <row r="221" spans="2:29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35"/>
      <c r="AC221" s="30"/>
    </row>
    <row r="222" spans="2:29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35"/>
      <c r="AC222" s="30"/>
    </row>
    <row r="223" spans="2:29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35"/>
      <c r="AC223" s="30"/>
    </row>
    <row r="224" spans="2:29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35"/>
      <c r="AC224" s="30"/>
    </row>
    <row r="225" spans="2:29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35"/>
      <c r="AC225" s="30"/>
    </row>
    <row r="226" spans="2:29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35"/>
      <c r="AC226" s="30"/>
    </row>
    <row r="227" spans="2:29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35"/>
      <c r="AC227" s="30"/>
    </row>
    <row r="228" spans="2:29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35"/>
      <c r="AC228" s="30"/>
    </row>
    <row r="229" spans="2:29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35"/>
      <c r="AC229" s="30"/>
    </row>
    <row r="230" spans="2:29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35"/>
      <c r="AC230" s="30"/>
    </row>
    <row r="231" spans="2:29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35"/>
      <c r="AC231" s="30"/>
    </row>
    <row r="232" spans="2:29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35"/>
      <c r="AC232" s="30"/>
    </row>
    <row r="233" spans="2:29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35"/>
      <c r="AC233" s="30"/>
    </row>
    <row r="234" spans="2:29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35"/>
      <c r="AC234" s="30"/>
    </row>
    <row r="235" spans="2:29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35"/>
      <c r="AC235" s="30"/>
    </row>
    <row r="236" spans="2:29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35"/>
      <c r="AC236" s="30"/>
    </row>
  </sheetData>
  <phoneticPr fontId="0" type="noConversion"/>
  <conditionalFormatting sqref="BL2:CL28">
    <cfRule type="cellIs" dxfId="0" priority="1" operator="greaterThan">
      <formula>0.5999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92"/>
  <sheetViews>
    <sheetView tabSelected="1" zoomScaleNormal="100"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AR14" sqref="AR14"/>
    </sheetView>
  </sheetViews>
  <sheetFormatPr defaultRowHeight="12.75" x14ac:dyDescent="0.2"/>
  <cols>
    <col min="1" max="1" width="13.85546875" style="7" customWidth="1"/>
    <col min="2" max="6" width="9.140625" style="7"/>
    <col min="7" max="7" width="10" style="6" bestFit="1" customWidth="1"/>
    <col min="8" max="11" width="9.140625" style="6"/>
    <col min="12" max="12" width="10.5703125" style="6" bestFit="1" customWidth="1"/>
    <col min="13" max="16" width="9.140625" style="6"/>
    <col min="17" max="17" width="9.140625" style="7"/>
    <col min="18" max="18" width="31.85546875" style="7" customWidth="1"/>
    <col min="19" max="19" width="9.140625" style="7"/>
    <col min="20" max="20" width="17.140625" style="7" customWidth="1"/>
    <col min="21" max="21" width="9.140625" style="7"/>
    <col min="22" max="22" width="15" style="7" customWidth="1"/>
    <col min="23" max="23" width="9.140625" style="7"/>
    <col min="24" max="24" width="23.28515625" style="7" customWidth="1"/>
    <col min="25" max="25" width="9.140625" style="7"/>
    <col min="26" max="27" width="9.140625" style="6"/>
    <col min="28" max="28" width="9.140625" style="7"/>
    <col min="29" max="29" width="9.7109375" style="7" bestFit="1" customWidth="1"/>
    <col min="30" max="35" width="9.140625" style="7"/>
    <col min="36" max="36" width="12.140625" style="7" customWidth="1"/>
    <col min="37" max="38" width="9.140625" style="7"/>
    <col min="39" max="40" width="15.42578125" style="7" customWidth="1"/>
    <col min="41" max="41" width="14.140625" style="7" customWidth="1"/>
    <col min="42" max="16384" width="9.140625" style="7"/>
  </cols>
  <sheetData>
    <row r="1" spans="1:41" x14ac:dyDescent="0.2">
      <c r="A1" s="7" t="s">
        <v>213</v>
      </c>
      <c r="B1" t="s">
        <v>93</v>
      </c>
      <c r="C1" t="s">
        <v>92</v>
      </c>
      <c r="D1" t="s">
        <v>94</v>
      </c>
      <c r="E1" t="s">
        <v>95</v>
      </c>
      <c r="F1" t="s">
        <v>138</v>
      </c>
      <c r="G1" s="6" t="s">
        <v>139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103</v>
      </c>
      <c r="P1" s="6" t="s">
        <v>104</v>
      </c>
      <c r="Q1" s="8" t="s">
        <v>105</v>
      </c>
      <c r="R1" s="8" t="s">
        <v>106</v>
      </c>
      <c r="S1" s="8" t="s">
        <v>107</v>
      </c>
      <c r="T1" s="8" t="s">
        <v>108</v>
      </c>
      <c r="U1" s="8" t="s">
        <v>134</v>
      </c>
      <c r="V1" s="8" t="s">
        <v>135</v>
      </c>
      <c r="W1" s="8" t="s">
        <v>136</v>
      </c>
      <c r="X1" s="8" t="s">
        <v>112</v>
      </c>
      <c r="Y1" s="8" t="s">
        <v>115</v>
      </c>
      <c r="Z1" s="6" t="s">
        <v>114</v>
      </c>
      <c r="AA1" s="25" t="s">
        <v>137</v>
      </c>
      <c r="AB1" s="8" t="s">
        <v>113</v>
      </c>
      <c r="AC1" s="9" t="s">
        <v>60</v>
      </c>
      <c r="AD1" s="9" t="s">
        <v>61</v>
      </c>
      <c r="AE1" s="7" t="s">
        <v>59</v>
      </c>
      <c r="AF1" s="7" t="s">
        <v>61</v>
      </c>
      <c r="AG1" t="s">
        <v>109</v>
      </c>
      <c r="AH1" t="s">
        <v>211</v>
      </c>
      <c r="AI1" t="s">
        <v>212</v>
      </c>
      <c r="AJ1" s="7" t="s">
        <v>214</v>
      </c>
      <c r="AK1" s="7" t="s">
        <v>215</v>
      </c>
      <c r="AL1" s="7" t="s">
        <v>219</v>
      </c>
      <c r="AM1" s="7" t="s">
        <v>216</v>
      </c>
      <c r="AN1" s="7" t="s">
        <v>218</v>
      </c>
      <c r="AO1" s="7" t="s">
        <v>217</v>
      </c>
    </row>
    <row r="2" spans="1:41" x14ac:dyDescent="0.2">
      <c r="A2" s="7" t="str">
        <f>'dane po Vs'!A3</f>
        <v>Austria</v>
      </c>
      <c r="B2" s="18">
        <f>'x1'!M2</f>
        <v>15</v>
      </c>
      <c r="C2">
        <f>'x2'!E2</f>
        <v>41</v>
      </c>
      <c r="D2" s="18">
        <f>'x3'!D2</f>
        <v>746.68499999999995</v>
      </c>
      <c r="E2" s="5">
        <f>'x4'!E2</f>
        <v>1.7</v>
      </c>
      <c r="F2" s="5">
        <f>'x6'!M2</f>
        <v>366</v>
      </c>
      <c r="G2" s="23">
        <f>'x5'!M2</f>
        <v>127.2</v>
      </c>
      <c r="H2" s="23">
        <f>'x7'!D2</f>
        <v>15.745000000000001</v>
      </c>
      <c r="I2" s="23">
        <f>'x8'!M2</f>
        <v>65.8</v>
      </c>
      <c r="J2" s="23">
        <f>'x9'!M2</f>
        <v>90.4</v>
      </c>
      <c r="K2" s="23">
        <f>'x10'!M2</f>
        <v>1.8</v>
      </c>
      <c r="L2" s="23">
        <f>'x11'!M2</f>
        <v>3.9</v>
      </c>
      <c r="M2" s="23">
        <f>'x12'!M2</f>
        <v>19.2</v>
      </c>
      <c r="N2" s="23">
        <f>'x13'!M2</f>
        <v>20.9</v>
      </c>
      <c r="O2" s="23">
        <f>'x14'!M2</f>
        <v>2</v>
      </c>
      <c r="P2" s="23">
        <f>'x15'!M2</f>
        <v>578</v>
      </c>
      <c r="Q2" s="5">
        <f>'x16'!M2</f>
        <v>30.6</v>
      </c>
      <c r="R2" s="5">
        <f>'x17'!M2</f>
        <v>27</v>
      </c>
      <c r="S2" s="5">
        <f>'x18'!M2</f>
        <v>18.62</v>
      </c>
      <c r="T2" s="5">
        <f>'x19'!G2</f>
        <v>4346</v>
      </c>
      <c r="U2" s="5">
        <f>'x20'!J2</f>
        <v>0.31</v>
      </c>
      <c r="V2" s="5">
        <f>'x21'!M2</f>
        <v>2.38</v>
      </c>
      <c r="W2" s="5">
        <f>'x22'!I2</f>
        <v>109</v>
      </c>
      <c r="X2" s="5">
        <f>'x23'!J2</f>
        <v>7.55</v>
      </c>
      <c r="Y2" s="5">
        <f>'x24'!M2</f>
        <v>0.14000000000000001</v>
      </c>
      <c r="Z2" s="23">
        <f>'x25'!M2</f>
        <v>9.6999999999999993</v>
      </c>
      <c r="AA2" s="23">
        <f>'x26'!M2</f>
        <v>18.8</v>
      </c>
      <c r="AB2" s="5">
        <f>'x27'!M2</f>
        <v>169.6</v>
      </c>
      <c r="AC2" s="10">
        <f t="shared" ref="AC2:AC29" si="0"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+(X2-$X$30)^2+(Y2-$Y$30)^2+(Z2-$Z$30)^2+(AA2-$AA$30)^2+(AB2-$AB$30)^2)^(0.5)</f>
        <v>14764.607277474399</v>
      </c>
      <c r="AD2" s="10">
        <f t="shared" ref="AD2:AD29" si="1">1-(AC2/$AI$2)</f>
        <v>0.32509732118001555</v>
      </c>
      <c r="AE2" s="7" t="str">
        <f t="shared" ref="AE2:AE29" si="2">A2</f>
        <v>Austria</v>
      </c>
      <c r="AF2" s="11">
        <f t="shared" ref="AF2:AF29" si="3">AD2</f>
        <v>0.32509732118001555</v>
      </c>
      <c r="AG2" s="11">
        <f>AVERAGE(AC2:AC29)</f>
        <v>15489.776493376063</v>
      </c>
      <c r="AH2" s="11">
        <f>STDEV(AC2:AC29)</f>
        <v>3193.4349670301171</v>
      </c>
      <c r="AI2" s="11">
        <f>AG2+2*AH2</f>
        <v>21876.646427436295</v>
      </c>
      <c r="AJ2" s="7" t="s">
        <v>77</v>
      </c>
      <c r="AK2" s="7">
        <v>0.80783356775259652</v>
      </c>
      <c r="AL2" s="7" t="s">
        <v>76</v>
      </c>
      <c r="AM2" s="7">
        <v>1</v>
      </c>
      <c r="AN2" s="7" t="s">
        <v>68</v>
      </c>
      <c r="AO2" s="7">
        <v>1</v>
      </c>
    </row>
    <row r="3" spans="1:41" x14ac:dyDescent="0.2">
      <c r="A3" s="7" t="str">
        <f>'dane po Vs'!A4</f>
        <v>Belgia</v>
      </c>
      <c r="B3" s="18">
        <f>'x1'!M3</f>
        <v>13</v>
      </c>
      <c r="C3">
        <f>'x2'!E3</f>
        <v>24.5</v>
      </c>
      <c r="D3" s="18">
        <f>'x3'!D3</f>
        <v>45.135000000000005</v>
      </c>
      <c r="E3" s="5">
        <f>'x4'!E3</f>
        <v>1.4</v>
      </c>
      <c r="F3" s="5">
        <f>'x6'!M3</f>
        <v>231.76190476190476</v>
      </c>
      <c r="G3" s="23">
        <f>'x5'!M3</f>
        <v>109.4</v>
      </c>
      <c r="H3" s="23">
        <f>'x7'!D3</f>
        <v>0.41</v>
      </c>
      <c r="I3" s="23">
        <f>'x8'!M3</f>
        <v>77.400000000000006</v>
      </c>
      <c r="J3" s="23">
        <f>'x9'!M3</f>
        <v>90.2</v>
      </c>
      <c r="K3" s="23">
        <f>'x10'!M3</f>
        <v>5.15</v>
      </c>
      <c r="L3" s="23">
        <f>'x11'!M3</f>
        <v>3.8499999999999996</v>
      </c>
      <c r="M3" s="23">
        <f>'x12'!M3</f>
        <v>18.899999999999999</v>
      </c>
      <c r="N3" s="23">
        <f>'x13'!M3</f>
        <v>15.1</v>
      </c>
      <c r="O3" s="23">
        <f>'x14'!M3</f>
        <v>5</v>
      </c>
      <c r="P3" s="23">
        <f>'x15'!M3</f>
        <v>456</v>
      </c>
      <c r="Q3" s="5">
        <f>'x16'!M3</f>
        <v>6.3</v>
      </c>
      <c r="R3" s="5">
        <f>'x17'!M3</f>
        <v>9.8000000000000007</v>
      </c>
      <c r="S3" s="5">
        <f>'x18'!M3</f>
        <v>4.0999999999999996</v>
      </c>
      <c r="T3" s="5">
        <f>'x19'!G3</f>
        <v>4866</v>
      </c>
      <c r="U3" s="5">
        <f>'x20'!J3</f>
        <v>0.28999999999999998</v>
      </c>
      <c r="V3" s="5">
        <f>'x21'!M3</f>
        <v>2.1800000000000002</v>
      </c>
      <c r="W3" s="5">
        <f>'x22'!I3</f>
        <v>98</v>
      </c>
      <c r="X3" s="5">
        <f>'x23'!J3</f>
        <v>7.33</v>
      </c>
      <c r="Y3" s="5">
        <f>'x24'!M3</f>
        <v>0.18</v>
      </c>
      <c r="Z3" s="23">
        <f>'x25'!M3</f>
        <v>20.5</v>
      </c>
      <c r="AA3" s="23">
        <f>'x26'!M3</f>
        <v>21</v>
      </c>
      <c r="AB3" s="5">
        <f>'x27'!M3</f>
        <v>83.65</v>
      </c>
      <c r="AC3" s="10">
        <f t="shared" si="0"/>
        <v>14474.510647603947</v>
      </c>
      <c r="AD3" s="10">
        <f t="shared" si="1"/>
        <v>0.33835788334308226</v>
      </c>
      <c r="AE3" s="7" t="str">
        <f t="shared" si="2"/>
        <v>Belgia</v>
      </c>
      <c r="AF3" s="11">
        <f t="shared" si="3"/>
        <v>0.33835788334308226</v>
      </c>
      <c r="AG3" s="11">
        <f>AVERAGE(AD2:AD29)</f>
        <v>0.29194922335309265</v>
      </c>
      <c r="AH3" s="11">
        <f>STDEV(AD2:AD29)</f>
        <v>0.14597461167654696</v>
      </c>
      <c r="AI3" s="7" t="s">
        <v>210</v>
      </c>
      <c r="AJ3" s="7" t="s">
        <v>67</v>
      </c>
      <c r="AK3" s="7">
        <v>0.52242903741281177</v>
      </c>
      <c r="AL3" s="7" t="s">
        <v>73</v>
      </c>
      <c r="AM3" s="7">
        <v>0.66086547507055504</v>
      </c>
      <c r="AN3" s="7" t="s">
        <v>73</v>
      </c>
      <c r="AO3" s="7">
        <v>0.4570400094417561</v>
      </c>
    </row>
    <row r="4" spans="1:41" x14ac:dyDescent="0.2">
      <c r="A4" s="7" t="str">
        <f>'dane po Vs'!A5</f>
        <v>Bułgaria</v>
      </c>
      <c r="B4" s="18">
        <f>'x1'!M4</f>
        <v>34</v>
      </c>
      <c r="C4">
        <f>'x2'!E4</f>
        <v>39.6</v>
      </c>
      <c r="D4" s="18">
        <f>'x3'!D4</f>
        <v>579</v>
      </c>
      <c r="E4" s="5">
        <f>'x4'!E4</f>
        <v>1</v>
      </c>
      <c r="F4" s="5">
        <f>'x6'!M4</f>
        <v>24</v>
      </c>
      <c r="G4" s="23">
        <f>'x5'!M4</f>
        <v>121.4</v>
      </c>
      <c r="H4" s="23">
        <f>'x7'!D4</f>
        <v>2.9349999999999996</v>
      </c>
      <c r="I4" s="23">
        <f>'x8'!M4</f>
        <v>37.700000000000003</v>
      </c>
      <c r="J4" s="23">
        <f>'x9'!M4</f>
        <v>113.4</v>
      </c>
      <c r="K4" s="23">
        <f>'x10'!M4</f>
        <v>48.900000000000006</v>
      </c>
      <c r="L4" s="23">
        <f>'x11'!M4</f>
        <v>6.85</v>
      </c>
      <c r="M4" s="23">
        <f>'x12'!M4</f>
        <v>12.2</v>
      </c>
      <c r="N4" s="23">
        <f>'x13'!M4</f>
        <v>18.2</v>
      </c>
      <c r="O4" s="23">
        <f>'x14'!M4</f>
        <v>-4.5</v>
      </c>
      <c r="P4" s="23">
        <f>'x15'!M4</f>
        <v>508</v>
      </c>
      <c r="Q4" s="5">
        <f>'x16'!M4</f>
        <v>14.3</v>
      </c>
      <c r="R4" s="5">
        <f>'x17'!M4</f>
        <v>30.4</v>
      </c>
      <c r="S4" s="5">
        <f>'x18'!M4</f>
        <v>0.5</v>
      </c>
      <c r="T4" s="5">
        <f>'x19'!G4</f>
        <v>513</v>
      </c>
      <c r="U4" s="5">
        <f>'x20'!J4</f>
        <v>0.78500000000000003</v>
      </c>
      <c r="V4" s="5">
        <f>'x21'!M4</f>
        <v>2.8</v>
      </c>
      <c r="W4" s="5">
        <f>'x22'!I4</f>
        <v>31</v>
      </c>
      <c r="X4" s="5">
        <f>'x23'!J4</f>
        <v>1</v>
      </c>
      <c r="Y4" s="5">
        <f>'x24'!M4</f>
        <v>0.2</v>
      </c>
      <c r="Z4" s="23">
        <f>'x25'!M4</f>
        <v>21.6</v>
      </c>
      <c r="AA4" s="23">
        <f>'x26'!M4</f>
        <v>48</v>
      </c>
      <c r="AB4" s="5">
        <f>'x27'!M4</f>
        <v>32</v>
      </c>
      <c r="AC4" s="10">
        <f t="shared" si="0"/>
        <v>18522.685103174161</v>
      </c>
      <c r="AD4" s="10">
        <f t="shared" si="1"/>
        <v>0.15331240715468208</v>
      </c>
      <c r="AE4" s="7" t="str">
        <f t="shared" si="2"/>
        <v>Bułgaria</v>
      </c>
      <c r="AF4" s="11">
        <f t="shared" si="3"/>
        <v>0.15331240715468208</v>
      </c>
      <c r="AG4" s="7" t="s">
        <v>210</v>
      </c>
      <c r="AH4" s="7" t="s">
        <v>210</v>
      </c>
      <c r="AI4" s="7" t="s">
        <v>210</v>
      </c>
      <c r="AJ4" s="7" t="s">
        <v>84</v>
      </c>
      <c r="AK4" s="7">
        <v>0.46642488429496165</v>
      </c>
      <c r="AL4" s="7" t="s">
        <v>72</v>
      </c>
      <c r="AM4" s="7">
        <v>0.54609595484477891</v>
      </c>
      <c r="AN4" s="7" t="s">
        <v>84</v>
      </c>
      <c r="AO4" s="7">
        <v>0.34108344152012271</v>
      </c>
    </row>
    <row r="5" spans="1:41" x14ac:dyDescent="0.2">
      <c r="A5" s="7" t="str">
        <f>'dane po Vs'!A6</f>
        <v>Chorwacja</v>
      </c>
      <c r="B5" s="18">
        <f>'x1'!M5</f>
        <v>37</v>
      </c>
      <c r="C5">
        <f>'x2'!E5</f>
        <v>45.7</v>
      </c>
      <c r="D5" s="18">
        <f>'x3'!D5</f>
        <v>299.5</v>
      </c>
      <c r="E5" s="5">
        <f>'x4'!E5</f>
        <v>1.1000000000000001</v>
      </c>
      <c r="F5" s="5">
        <f>'x6'!M5</f>
        <v>497</v>
      </c>
      <c r="G5" s="23">
        <f>'x5'!M5</f>
        <v>97</v>
      </c>
      <c r="H5" s="23">
        <f>'x7'!D5</f>
        <v>6.92</v>
      </c>
      <c r="I5" s="23">
        <f>'x8'!M5</f>
        <v>48.3</v>
      </c>
      <c r="J5" s="23">
        <f>'x9'!M5</f>
        <v>96.9</v>
      </c>
      <c r="K5" s="23">
        <f>'x10'!M5</f>
        <v>6.45</v>
      </c>
      <c r="L5" s="23">
        <f>'x11'!M5</f>
        <v>8</v>
      </c>
      <c r="M5" s="23">
        <f>'x12'!M5</f>
        <v>10</v>
      </c>
      <c r="N5" s="23">
        <f>'x13'!M5</f>
        <v>10.3</v>
      </c>
      <c r="O5" s="23">
        <f>'x14'!M5</f>
        <v>6</v>
      </c>
      <c r="P5" s="23">
        <f>'x15'!M5</f>
        <v>393</v>
      </c>
      <c r="Q5" s="5">
        <f>'x16'!M5</f>
        <v>25.4</v>
      </c>
      <c r="R5" s="5">
        <f>'x17'!M5</f>
        <v>32.299999999999997</v>
      </c>
      <c r="S5" s="5">
        <f>'x18'!M5</f>
        <v>4.03</v>
      </c>
      <c r="T5" s="5">
        <f>'x19'!G5</f>
        <v>2597</v>
      </c>
      <c r="U5" s="5">
        <f>'x20'!J5</f>
        <v>0.745</v>
      </c>
      <c r="V5" s="5">
        <f>'x21'!M5</f>
        <v>3.03</v>
      </c>
      <c r="W5" s="5">
        <f>'x22'!I5</f>
        <v>70.5</v>
      </c>
      <c r="X5" s="5">
        <f>'x23'!J5</f>
        <v>0.125</v>
      </c>
      <c r="Y5" s="5">
        <f>'x24'!M5</f>
        <v>0.21</v>
      </c>
      <c r="Z5" s="23">
        <f>'x25'!M5</f>
        <v>32.299999999999997</v>
      </c>
      <c r="AA5" s="23">
        <f>'x26'!M5</f>
        <v>29.9</v>
      </c>
      <c r="AB5" s="5">
        <f>'x27'!M5</f>
        <v>48.1</v>
      </c>
      <c r="AC5" s="10">
        <f t="shared" si="0"/>
        <v>16570.543530112398</v>
      </c>
      <c r="AD5" s="10">
        <f t="shared" si="1"/>
        <v>0.24254644855755048</v>
      </c>
      <c r="AE5" s="7" t="str">
        <f t="shared" si="2"/>
        <v>Chorwacja</v>
      </c>
      <c r="AF5" s="11">
        <f t="shared" si="3"/>
        <v>0.24254644855755048</v>
      </c>
      <c r="AG5" s="7" t="s">
        <v>210</v>
      </c>
      <c r="AH5" s="7" t="s">
        <v>210</v>
      </c>
      <c r="AI5" s="7" t="s">
        <v>210</v>
      </c>
      <c r="AJ5" s="7" t="s">
        <v>66</v>
      </c>
      <c r="AK5" s="7">
        <v>0.4087974100761228</v>
      </c>
      <c r="AL5" s="7" t="s">
        <v>91</v>
      </c>
      <c r="AM5" s="7">
        <v>0.50987770460959547</v>
      </c>
      <c r="AN5" s="7" t="s">
        <v>75</v>
      </c>
      <c r="AO5" s="7">
        <v>0.33671662929304852</v>
      </c>
    </row>
    <row r="6" spans="1:41" x14ac:dyDescent="0.2">
      <c r="A6" s="7" t="str">
        <f>'dane po Vs'!A7</f>
        <v>Cypr</v>
      </c>
      <c r="B6" s="18">
        <f>'x1'!M6</f>
        <v>28</v>
      </c>
      <c r="C6">
        <f>'x2'!E6</f>
        <v>21.5</v>
      </c>
      <c r="D6" s="18">
        <f>'x3'!D6</f>
        <v>26.41</v>
      </c>
      <c r="E6" s="5">
        <f>'x4'!E6</f>
        <v>0.5</v>
      </c>
      <c r="F6" s="5">
        <f>'x6'!M6</f>
        <v>213</v>
      </c>
      <c r="G6" s="23">
        <f>'x5'!M6</f>
        <v>115.4</v>
      </c>
      <c r="H6" s="23">
        <f>'x7'!D6</f>
        <v>6.15</v>
      </c>
      <c r="I6" s="23">
        <f>'x8'!M6</f>
        <v>96.3</v>
      </c>
      <c r="J6" s="23">
        <f>'x9'!M6</f>
        <v>101.7</v>
      </c>
      <c r="K6" s="23">
        <f>'x10'!M6</f>
        <v>20.95</v>
      </c>
      <c r="L6" s="23">
        <f>'x11'!M6</f>
        <v>2.95</v>
      </c>
      <c r="M6" s="23">
        <f>'x12'!M6</f>
        <v>27.5</v>
      </c>
      <c r="N6" s="23">
        <f>'x13'!M6</f>
        <v>24.2</v>
      </c>
      <c r="O6" s="23">
        <f>'x14'!M6</f>
        <v>31</v>
      </c>
      <c r="P6" s="23">
        <f>'x15'!M6</f>
        <v>672</v>
      </c>
      <c r="Q6" s="5">
        <f>'x16'!M6</f>
        <v>6</v>
      </c>
      <c r="R6" s="5">
        <f>'x17'!M6</f>
        <v>212.6</v>
      </c>
      <c r="S6" s="5">
        <f>'x18'!M6</f>
        <v>2.9</v>
      </c>
      <c r="T6" s="5">
        <f>'x19'!G6</f>
        <v>3368</v>
      </c>
      <c r="U6" s="5">
        <f>'x20'!J6</f>
        <v>0.2</v>
      </c>
      <c r="V6" s="5">
        <f>'x21'!M6</f>
        <v>2.96</v>
      </c>
      <c r="W6" s="5">
        <f>'x22'!I6</f>
        <v>56</v>
      </c>
      <c r="X6" s="5">
        <f>'x23'!J6</f>
        <v>0.05</v>
      </c>
      <c r="Y6" s="5">
        <f>'x24'!M6</f>
        <v>7.0000000000000007E-2</v>
      </c>
      <c r="Z6" s="23">
        <f>'x25'!M6</f>
        <v>22.4</v>
      </c>
      <c r="AA6" s="23">
        <f>'x26'!M6</f>
        <v>25.4</v>
      </c>
      <c r="AB6" s="5">
        <f>'x27'!M6</f>
        <v>144.90352633826882</v>
      </c>
      <c r="AC6" s="10">
        <f t="shared" si="0"/>
        <v>15906.383989462982</v>
      </c>
      <c r="AD6" s="10">
        <f t="shared" si="1"/>
        <v>0.27290574255868538</v>
      </c>
      <c r="AE6" s="7" t="str">
        <f t="shared" si="2"/>
        <v>Cypr</v>
      </c>
      <c r="AF6" s="11">
        <f t="shared" si="3"/>
        <v>0.27290574255868538</v>
      </c>
      <c r="AG6" s="7" t="s">
        <v>210</v>
      </c>
      <c r="AH6" s="7" t="s">
        <v>210</v>
      </c>
      <c r="AI6" s="7" t="s">
        <v>210</v>
      </c>
      <c r="AJ6" s="7" t="s">
        <v>91</v>
      </c>
      <c r="AK6" s="7">
        <v>0.39614835863188236</v>
      </c>
      <c r="AL6" s="7" t="s">
        <v>80</v>
      </c>
      <c r="AM6" s="7">
        <v>0.38617121354656631</v>
      </c>
      <c r="AN6" s="7" t="s">
        <v>91</v>
      </c>
      <c r="AO6" s="7">
        <v>0.23657500295054881</v>
      </c>
    </row>
    <row r="7" spans="1:41" x14ac:dyDescent="0.2">
      <c r="A7" s="7" t="str">
        <f>'dane po Vs'!A8</f>
        <v>Czechy</v>
      </c>
      <c r="B7" s="18">
        <f>'x1'!M7</f>
        <v>14</v>
      </c>
      <c r="C7">
        <f>'x2'!E7</f>
        <v>37.5</v>
      </c>
      <c r="D7" s="18">
        <f>'x3'!D7</f>
        <v>751.25</v>
      </c>
      <c r="E7" s="5">
        <f>'x4'!E7</f>
        <v>1.4</v>
      </c>
      <c r="F7" s="5">
        <f>'x6'!M7</f>
        <v>9</v>
      </c>
      <c r="G7" s="23">
        <f>'x5'!M7</f>
        <v>146.5</v>
      </c>
      <c r="H7" s="23">
        <f>'x7'!D7</f>
        <v>1.3</v>
      </c>
      <c r="I7" s="23">
        <f>'x8'!M7</f>
        <v>27.7</v>
      </c>
      <c r="J7" s="23">
        <f>'x9'!M7</f>
        <v>84.1</v>
      </c>
      <c r="K7" s="23">
        <f>'x10'!M7</f>
        <v>15</v>
      </c>
      <c r="L7" s="23">
        <f>'x11'!M7</f>
        <v>3.6</v>
      </c>
      <c r="M7" s="23">
        <f>'x12'!M7</f>
        <v>15.3</v>
      </c>
      <c r="N7" s="23">
        <f>'x13'!M7</f>
        <v>16</v>
      </c>
      <c r="O7" s="23">
        <f>'x14'!M7</f>
        <v>-2</v>
      </c>
      <c r="P7" s="23">
        <f>'x15'!M7</f>
        <v>310</v>
      </c>
      <c r="Q7" s="5">
        <f>'x16'!M7</f>
        <v>10.9</v>
      </c>
      <c r="R7" s="5">
        <f>'x17'!M7</f>
        <v>8</v>
      </c>
      <c r="S7" s="5">
        <f>'x18'!M7</f>
        <v>13.1</v>
      </c>
      <c r="T7" s="5">
        <f>'x19'!G7</f>
        <v>6256</v>
      </c>
      <c r="U7" s="5">
        <f>'x20'!J7</f>
        <v>0.81499999999999995</v>
      </c>
      <c r="V7" s="5">
        <f>'x21'!M7</f>
        <v>2.2599999999999998</v>
      </c>
      <c r="W7" s="5">
        <f>'x22'!I7</f>
        <v>81</v>
      </c>
      <c r="X7" s="5">
        <f>'x23'!J7</f>
        <v>6.62</v>
      </c>
      <c r="Y7" s="5">
        <f>'x24'!M7</f>
        <v>0.31</v>
      </c>
      <c r="Z7" s="23">
        <f>'x25'!M7</f>
        <v>16.600000000000001</v>
      </c>
      <c r="AA7" s="23">
        <f>'x26'!M7</f>
        <v>14.8</v>
      </c>
      <c r="AB7" s="5">
        <f>'x27'!M7</f>
        <v>104.30000000000001</v>
      </c>
      <c r="AC7" s="10">
        <f t="shared" si="0"/>
        <v>12933.530026749273</v>
      </c>
      <c r="AD7" s="10">
        <f t="shared" si="1"/>
        <v>0.4087974100761228</v>
      </c>
      <c r="AE7" s="7" t="str">
        <f t="shared" si="2"/>
        <v>Czechy</v>
      </c>
      <c r="AF7" s="11">
        <f t="shared" si="3"/>
        <v>0.4087974100761228</v>
      </c>
      <c r="AG7" s="7" t="s">
        <v>210</v>
      </c>
      <c r="AH7" s="7" t="s">
        <v>210</v>
      </c>
      <c r="AI7" s="7" t="s">
        <v>210</v>
      </c>
      <c r="AJ7" s="7" t="s">
        <v>71</v>
      </c>
      <c r="AK7" s="7">
        <v>0.39071585671509834</v>
      </c>
      <c r="AL7" s="7" t="s">
        <v>85</v>
      </c>
      <c r="AM7" s="7">
        <v>0.34901222953904049</v>
      </c>
      <c r="AN7" s="7" t="s">
        <v>72</v>
      </c>
      <c r="AO7" s="7">
        <v>0.19644753924229905</v>
      </c>
    </row>
    <row r="8" spans="1:41" x14ac:dyDescent="0.2">
      <c r="A8" s="7" t="str">
        <f>'dane po Vs'!A9</f>
        <v>Dania</v>
      </c>
      <c r="B8" s="18">
        <f>'x1'!M8</f>
        <v>8</v>
      </c>
      <c r="C8">
        <f>'x2'!E8</f>
        <v>17.600000000000001</v>
      </c>
      <c r="D8" s="18">
        <f>'x3'!D8</f>
        <v>121.985</v>
      </c>
      <c r="E8" s="5">
        <f>'x4'!E8</f>
        <v>1.4</v>
      </c>
      <c r="F8" s="5">
        <f>'x6'!M8</f>
        <v>231.76190476190476</v>
      </c>
      <c r="G8" s="23">
        <f>'x5'!M8</f>
        <v>116.3</v>
      </c>
      <c r="H8" s="23">
        <f>'x7'!D8</f>
        <v>5.0000000000000001E-3</v>
      </c>
      <c r="I8" s="23">
        <f>'x8'!M8</f>
        <v>-5.6</v>
      </c>
      <c r="J8" s="23">
        <f>'x9'!M8</f>
        <v>87</v>
      </c>
      <c r="K8" s="23">
        <f>'x10'!M8</f>
        <v>2.7</v>
      </c>
      <c r="L8" s="23">
        <f>'x11'!M8</f>
        <v>6.4</v>
      </c>
      <c r="M8" s="23">
        <f>'x12'!M8</f>
        <v>18.399999999999999</v>
      </c>
      <c r="N8" s="23">
        <f>'x13'!M8</f>
        <v>22.9</v>
      </c>
      <c r="O8" s="23">
        <f>'x14'!M8</f>
        <v>7</v>
      </c>
      <c r="P8" s="23">
        <f>'x15'!M8</f>
        <v>789</v>
      </c>
      <c r="Q8" s="5">
        <f>'x16'!M8</f>
        <v>23.5</v>
      </c>
      <c r="R8" s="5">
        <f>'x17'!M8</f>
        <v>3.6</v>
      </c>
      <c r="S8" s="5">
        <f>'x18'!M8</f>
        <v>6.1</v>
      </c>
      <c r="T8" s="5">
        <f>'x19'!G8</f>
        <v>9199</v>
      </c>
      <c r="U8" s="5">
        <f>'x20'!J8</f>
        <v>0.4</v>
      </c>
      <c r="V8" s="5">
        <f>'x21'!M8</f>
        <v>4.0199999999999996</v>
      </c>
      <c r="W8" s="5">
        <f>'x22'!I8</f>
        <v>131</v>
      </c>
      <c r="X8" s="5">
        <f>'x23'!J8</f>
        <v>2.9750000000000001</v>
      </c>
      <c r="Y8" s="5">
        <f>'x24'!M8</f>
        <v>7.0000000000000007E-2</v>
      </c>
      <c r="Z8" s="23">
        <f>'x25'!M8</f>
        <v>12</v>
      </c>
      <c r="AA8" s="23">
        <f>'x26'!M8</f>
        <v>17.600000000000001</v>
      </c>
      <c r="AB8" s="5">
        <f>'x27'!M8</f>
        <v>66.7</v>
      </c>
      <c r="AC8" s="10">
        <f t="shared" si="0"/>
        <v>10447.651092530325</v>
      </c>
      <c r="AD8" s="10">
        <f t="shared" si="1"/>
        <v>0.52242903741281177</v>
      </c>
      <c r="AE8" s="7" t="str">
        <f t="shared" si="2"/>
        <v>Dania</v>
      </c>
      <c r="AF8" s="11">
        <f t="shared" si="3"/>
        <v>0.52242903741281177</v>
      </c>
      <c r="AG8" s="7" t="s">
        <v>210</v>
      </c>
      <c r="AH8" s="7" t="s">
        <v>210</v>
      </c>
      <c r="AI8" s="7" t="s">
        <v>210</v>
      </c>
      <c r="AJ8" s="7" t="s">
        <v>86</v>
      </c>
      <c r="AK8" s="7">
        <v>0.3890939657937722</v>
      </c>
      <c r="AL8" s="7" t="s">
        <v>89</v>
      </c>
      <c r="AM8" s="7">
        <v>0.31796801505174033</v>
      </c>
      <c r="AN8" s="7" t="s">
        <v>82</v>
      </c>
      <c r="AO8" s="7">
        <v>0.15095007671426883</v>
      </c>
    </row>
    <row r="9" spans="1:41" x14ac:dyDescent="0.2">
      <c r="A9" s="7" t="str">
        <f>'dane po Vs'!A10</f>
        <v>Estonia</v>
      </c>
      <c r="B9" s="18">
        <f>'x1'!M9</f>
        <v>18</v>
      </c>
      <c r="C9">
        <f>'x2'!E9</f>
        <v>54.9</v>
      </c>
      <c r="D9" s="18">
        <f>'x3'!D9</f>
        <v>551.28</v>
      </c>
      <c r="E9" s="5">
        <f>'x4'!E9</f>
        <v>4.8</v>
      </c>
      <c r="F9" s="5">
        <f>'x6'!M9</f>
        <v>218</v>
      </c>
      <c r="G9" s="23">
        <f>'x5'!M9</f>
        <v>99.4</v>
      </c>
      <c r="H9" s="23">
        <f>'x7'!D9</f>
        <v>0</v>
      </c>
      <c r="I9" s="23">
        <f>'x8'!M9</f>
        <v>13.6</v>
      </c>
      <c r="J9" s="23">
        <f>'x9'!M9</f>
        <v>95.9</v>
      </c>
      <c r="K9" s="23">
        <f>'x10'!M9</f>
        <v>36.1</v>
      </c>
      <c r="L9" s="23">
        <f>'x11'!M9</f>
        <v>12.45</v>
      </c>
      <c r="M9" s="23">
        <f>'x12'!M9</f>
        <v>12.7</v>
      </c>
      <c r="N9" s="23">
        <f>'x13'!M9</f>
        <v>26.8</v>
      </c>
      <c r="O9" s="23">
        <f>'x14'!M9</f>
        <v>-6</v>
      </c>
      <c r="P9" s="23">
        <f>'x15'!M9</f>
        <v>357</v>
      </c>
      <c r="Q9" s="5">
        <f>'x16'!M9</f>
        <v>25.5</v>
      </c>
      <c r="R9" s="5">
        <f>'x17'!M9</f>
        <v>11.8</v>
      </c>
      <c r="S9" s="5">
        <f>'x18'!M9</f>
        <v>14.1</v>
      </c>
      <c r="T9" s="5">
        <f>'x19'!G9</f>
        <v>2322</v>
      </c>
      <c r="U9" s="5">
        <f>'x20'!J9</f>
        <v>0.47</v>
      </c>
      <c r="V9" s="5">
        <f>'x21'!M9</f>
        <v>2.73</v>
      </c>
      <c r="W9" s="5">
        <f>'x22'!I9</f>
        <v>59</v>
      </c>
      <c r="X9" s="5">
        <f>'x23'!J9</f>
        <v>8.5000000000000006E-2</v>
      </c>
      <c r="Y9" s="5">
        <f>'x24'!M9</f>
        <v>0.15</v>
      </c>
      <c r="Z9" s="23">
        <f>'x25'!M9</f>
        <v>15</v>
      </c>
      <c r="AA9" s="23">
        <f>'x26'!M9</f>
        <v>23.4</v>
      </c>
      <c r="AB9" s="5">
        <f>'x27'!M9</f>
        <v>28.25</v>
      </c>
      <c r="AC9" s="10">
        <f t="shared" si="0"/>
        <v>16769.417946074482</v>
      </c>
      <c r="AD9" s="10">
        <f t="shared" si="1"/>
        <v>0.23345573090017369</v>
      </c>
      <c r="AE9" s="7" t="str">
        <f t="shared" si="2"/>
        <v>Estonia</v>
      </c>
      <c r="AF9" s="11">
        <f t="shared" si="3"/>
        <v>0.23345573090017369</v>
      </c>
      <c r="AG9" s="7" t="s">
        <v>210</v>
      </c>
      <c r="AH9" s="7" t="s">
        <v>210</v>
      </c>
      <c r="AI9" s="7" t="s">
        <v>210</v>
      </c>
      <c r="AJ9" s="7" t="s">
        <v>75</v>
      </c>
      <c r="AK9" s="7">
        <v>0.34348859065314652</v>
      </c>
      <c r="AL9" s="7" t="s">
        <v>75</v>
      </c>
      <c r="AM9" s="7">
        <v>0.29115710253998117</v>
      </c>
      <c r="AN9" s="7" t="s">
        <v>89</v>
      </c>
      <c r="AO9" s="7">
        <v>0.1095833825091467</v>
      </c>
    </row>
    <row r="10" spans="1:41" x14ac:dyDescent="0.2">
      <c r="A10" s="7" t="str">
        <f>'dane po Vs'!A11</f>
        <v>Finlandia</v>
      </c>
      <c r="B10" s="18">
        <f>'x1'!M10</f>
        <v>14</v>
      </c>
      <c r="C10">
        <f>'x2'!E10</f>
        <v>68</v>
      </c>
      <c r="D10" s="18">
        <f>'x3'!D10</f>
        <v>4327</v>
      </c>
      <c r="E10" s="5">
        <f>'x4'!E10</f>
        <v>10.1</v>
      </c>
      <c r="F10" s="5">
        <f>'x6'!M10</f>
        <v>231.76190476190476</v>
      </c>
      <c r="G10" s="23">
        <f>'x5'!M10</f>
        <v>113.5</v>
      </c>
      <c r="H10" s="23">
        <f>'x7'!D10</f>
        <v>5.0000000000000001E-3</v>
      </c>
      <c r="I10" s="23">
        <f>'x8'!M10</f>
        <v>48.9</v>
      </c>
      <c r="J10" s="23">
        <f>'x9'!M10</f>
        <v>88.7</v>
      </c>
      <c r="K10" s="23">
        <f>'x10'!M10</f>
        <v>10.3</v>
      </c>
      <c r="L10" s="23">
        <f>'x11'!M10</f>
        <v>8.6999999999999993</v>
      </c>
      <c r="M10" s="23">
        <f>'x12'!M10</f>
        <v>13.4</v>
      </c>
      <c r="N10" s="23">
        <f>'x13'!M10</f>
        <v>34.4</v>
      </c>
      <c r="O10" s="23">
        <f>'x14'!M10</f>
        <v>4</v>
      </c>
      <c r="P10" s="23">
        <f>'x15'!M10</f>
        <v>500</v>
      </c>
      <c r="Q10" s="5">
        <f>'x16'!M10</f>
        <v>32.799999999999997</v>
      </c>
      <c r="R10" s="5">
        <f>'x17'!M10</f>
        <v>67.599999999999994</v>
      </c>
      <c r="S10" s="5">
        <f>'x18'!M10</f>
        <v>8.1999999999999993</v>
      </c>
      <c r="T10" s="5">
        <f>'x19'!G10</f>
        <v>1411</v>
      </c>
      <c r="U10" s="5">
        <f>'x20'!J10</f>
        <v>0.39</v>
      </c>
      <c r="V10" s="5">
        <f>'x21'!M10</f>
        <v>2.91</v>
      </c>
      <c r="W10" s="5">
        <f>'x22'!I10</f>
        <v>133</v>
      </c>
      <c r="X10" s="5">
        <f>'x23'!J10</f>
        <v>9.2850000000000001</v>
      </c>
      <c r="Y10" s="5">
        <f>'x24'!M10</f>
        <v>0.28999999999999998</v>
      </c>
      <c r="Z10" s="23">
        <f>'x25'!M10</f>
        <v>20.100000000000001</v>
      </c>
      <c r="AA10" s="23">
        <f>'x26'!M10</f>
        <v>17.100000000000001</v>
      </c>
      <c r="AB10" s="5">
        <f>'x27'!M10</f>
        <v>132.69999999999999</v>
      </c>
      <c r="AC10" s="10">
        <f t="shared" si="0"/>
        <v>17159.649463789319</v>
      </c>
      <c r="AD10" s="10">
        <f t="shared" si="1"/>
        <v>0.21561791837213307</v>
      </c>
      <c r="AE10" s="7" t="str">
        <f t="shared" si="2"/>
        <v>Finlandia</v>
      </c>
      <c r="AF10" s="11">
        <f t="shared" si="3"/>
        <v>0.21561791837213307</v>
      </c>
      <c r="AG10" s="7" t="s">
        <v>210</v>
      </c>
      <c r="AH10" s="7" t="s">
        <v>210</v>
      </c>
      <c r="AI10" s="7" t="s">
        <v>210</v>
      </c>
      <c r="AJ10" s="7" t="s">
        <v>64</v>
      </c>
      <c r="AK10" s="7">
        <v>0.33835788334308226</v>
      </c>
      <c r="AL10" s="7" t="s">
        <v>84</v>
      </c>
      <c r="AM10" s="7">
        <v>0.25117591721542804</v>
      </c>
      <c r="AN10" s="7" t="s">
        <v>83</v>
      </c>
      <c r="AO10" s="7">
        <v>8.9106573822731017E-2</v>
      </c>
    </row>
    <row r="11" spans="1:41" x14ac:dyDescent="0.2">
      <c r="A11" s="7" t="str">
        <f>'dane po Vs'!A12</f>
        <v>Francja</v>
      </c>
      <c r="B11" s="18">
        <f>'x1'!M11</f>
        <v>13</v>
      </c>
      <c r="C11">
        <f>'x2'!E11</f>
        <v>30.1</v>
      </c>
      <c r="D11" s="18">
        <f>'x3'!D11</f>
        <v>6179.99</v>
      </c>
      <c r="E11" s="5">
        <f>'x4'!E11</f>
        <v>1.4</v>
      </c>
      <c r="F11" s="5">
        <f>'x6'!M11</f>
        <v>799</v>
      </c>
      <c r="G11" s="23">
        <f>'x5'!M11</f>
        <v>127.7</v>
      </c>
      <c r="H11" s="23">
        <f>'x7'!D11</f>
        <v>3.38</v>
      </c>
      <c r="I11" s="23">
        <f>'x8'!M11</f>
        <v>48.6</v>
      </c>
      <c r="J11" s="23">
        <f>'x9'!M11</f>
        <v>87.6</v>
      </c>
      <c r="K11" s="23">
        <f>'x10'!M11</f>
        <v>3.6</v>
      </c>
      <c r="L11" s="23">
        <f>'x11'!M11</f>
        <v>4.5</v>
      </c>
      <c r="M11" s="23">
        <f>'x12'!M11</f>
        <v>17.8</v>
      </c>
      <c r="N11" s="23">
        <f>'x13'!M11</f>
        <v>12.1</v>
      </c>
      <c r="O11" s="23">
        <f>'x14'!M11</f>
        <v>1</v>
      </c>
      <c r="P11" s="23">
        <f>'x15'!M11</f>
        <v>534</v>
      </c>
      <c r="Q11" s="5">
        <f>'x16'!M11</f>
        <v>12.7</v>
      </c>
      <c r="R11" s="5">
        <f>'x17'!M11</f>
        <v>140.5</v>
      </c>
      <c r="S11" s="5">
        <f>'x18'!M11</f>
        <v>3.4</v>
      </c>
      <c r="T11" s="5">
        <f>'x19'!G11</f>
        <v>2241</v>
      </c>
      <c r="U11" s="5">
        <f>'x20'!J11</f>
        <v>0.14000000000000001</v>
      </c>
      <c r="V11" s="5">
        <f>'x21'!M11</f>
        <v>1.95</v>
      </c>
      <c r="W11" s="5">
        <f>'x22'!I11</f>
        <v>109</v>
      </c>
      <c r="X11" s="5">
        <f>'x23'!J11</f>
        <v>38.724999999999994</v>
      </c>
      <c r="Y11" s="5">
        <f>'x24'!M11</f>
        <v>0.3</v>
      </c>
      <c r="Z11" s="23">
        <f>'x25'!M11</f>
        <v>23.6</v>
      </c>
      <c r="AA11" s="23">
        <f>'x26'!M11</f>
        <v>18.5</v>
      </c>
      <c r="AB11" s="5">
        <f>'x27'!M11</f>
        <v>441.65</v>
      </c>
      <c r="AC11" s="10">
        <f t="shared" si="0"/>
        <v>16399.212374255203</v>
      </c>
      <c r="AD11" s="10">
        <f t="shared" si="1"/>
        <v>0.25037814051387897</v>
      </c>
      <c r="AE11" s="7" t="str">
        <f t="shared" si="2"/>
        <v>Francja</v>
      </c>
      <c r="AF11" s="11">
        <f t="shared" si="3"/>
        <v>0.25037814051387897</v>
      </c>
      <c r="AG11" s="7" t="s">
        <v>210</v>
      </c>
      <c r="AH11" s="7" t="s">
        <v>210</v>
      </c>
      <c r="AI11" s="7" t="s">
        <v>210</v>
      </c>
      <c r="AJ11" s="7" t="s">
        <v>83</v>
      </c>
      <c r="AK11" s="7">
        <v>0.32509732118001555</v>
      </c>
      <c r="AL11" s="7" t="s">
        <v>88</v>
      </c>
      <c r="AM11" s="7">
        <v>0.17920978363123238</v>
      </c>
      <c r="AN11" s="7" t="s">
        <v>64</v>
      </c>
      <c r="AO11" s="7">
        <v>8.6510090876903104E-2</v>
      </c>
    </row>
    <row r="12" spans="1:41" x14ac:dyDescent="0.2">
      <c r="A12" s="7" t="str">
        <f>'dane po Vs'!A13</f>
        <v>Grecja</v>
      </c>
      <c r="B12" s="18">
        <f>'x1'!M12</f>
        <v>27</v>
      </c>
      <c r="C12">
        <f>'x2'!E12</f>
        <v>30.7</v>
      </c>
      <c r="D12" s="18">
        <f>'x3'!D12</f>
        <v>197</v>
      </c>
      <c r="E12" s="5">
        <f>'x4'!E12</f>
        <v>1.2</v>
      </c>
      <c r="F12" s="5">
        <f>'x6'!M12</f>
        <v>235</v>
      </c>
      <c r="G12" s="23">
        <f>'x5'!M12</f>
        <v>105.7</v>
      </c>
      <c r="H12" s="23">
        <f>'x7'!D12</f>
        <v>9.5650000000000013</v>
      </c>
      <c r="I12" s="23">
        <f>'x8'!M12</f>
        <v>69.099999999999994</v>
      </c>
      <c r="J12" s="23">
        <f>'x9'!M12</f>
        <v>94.9</v>
      </c>
      <c r="K12" s="23">
        <f>'x10'!M12</f>
        <v>15.4</v>
      </c>
      <c r="L12" s="23">
        <f>'x11'!M12</f>
        <v>7.45</v>
      </c>
      <c r="M12" s="23">
        <f>'x12'!M12</f>
        <v>22.3</v>
      </c>
      <c r="N12" s="23">
        <f>'x13'!M12</f>
        <v>14.3</v>
      </c>
      <c r="O12" s="23">
        <f>'x14'!M12</f>
        <v>2</v>
      </c>
      <c r="P12" s="23">
        <f>'x15'!M12</f>
        <v>488</v>
      </c>
      <c r="Q12" s="5">
        <f>'x16'!M12</f>
        <v>10.9</v>
      </c>
      <c r="R12" s="5">
        <f>'x17'!M12</f>
        <v>12.4</v>
      </c>
      <c r="S12" s="5">
        <f>'x18'!M12</f>
        <v>7.6</v>
      </c>
      <c r="T12" s="5">
        <f>'x19'!G12</f>
        <v>6026</v>
      </c>
      <c r="U12" s="5">
        <f>'x20'!J12</f>
        <v>0.4</v>
      </c>
      <c r="V12" s="5">
        <f>'x21'!M12</f>
        <v>2.91</v>
      </c>
      <c r="W12" s="5">
        <f>'x22'!I12</f>
        <v>65</v>
      </c>
      <c r="X12" s="5">
        <f>'x23'!J12</f>
        <v>0.25</v>
      </c>
      <c r="Y12" s="5">
        <f>'x24'!M12</f>
        <v>0.17</v>
      </c>
      <c r="Z12" s="23">
        <f>'x25'!M12</f>
        <v>44.7</v>
      </c>
      <c r="AA12" s="23">
        <f>'x26'!M12</f>
        <v>31</v>
      </c>
      <c r="AB12" s="5">
        <f>'x27'!M12</f>
        <v>145.53229055046864</v>
      </c>
      <c r="AC12" s="10">
        <f t="shared" si="0"/>
        <v>13329.093776487227</v>
      </c>
      <c r="AD12" s="10">
        <f t="shared" si="1"/>
        <v>0.39071585671509834</v>
      </c>
      <c r="AE12" s="7" t="str">
        <f t="shared" si="2"/>
        <v>Grecja</v>
      </c>
      <c r="AF12" s="11">
        <f t="shared" si="3"/>
        <v>0.39071585671509834</v>
      </c>
      <c r="AG12" s="7" t="s">
        <v>210</v>
      </c>
      <c r="AH12" s="7" t="s">
        <v>210</v>
      </c>
      <c r="AI12" s="7" t="s">
        <v>210</v>
      </c>
      <c r="AJ12" s="7" t="s">
        <v>85</v>
      </c>
      <c r="AK12" s="7">
        <v>0.32188911885146287</v>
      </c>
      <c r="AL12" s="7" t="s">
        <v>74</v>
      </c>
      <c r="AM12" s="7">
        <v>0.15192850423330195</v>
      </c>
      <c r="AN12" s="7" t="s">
        <v>66</v>
      </c>
      <c r="AO12" s="7">
        <v>7.8130532279003892E-2</v>
      </c>
    </row>
    <row r="13" spans="1:41" x14ac:dyDescent="0.2">
      <c r="A13" s="7" t="str">
        <f>'dane po Vs'!A14</f>
        <v>Hiszpania</v>
      </c>
      <c r="B13" s="18">
        <f>'x1'!M13</f>
        <v>27</v>
      </c>
      <c r="C13">
        <f>'x2'!E13</f>
        <v>27.9</v>
      </c>
      <c r="D13" s="18">
        <f>'x3'!D13</f>
        <v>5472.415</v>
      </c>
      <c r="E13" s="5">
        <f>'x4'!E13</f>
        <v>0.9</v>
      </c>
      <c r="F13" s="5">
        <f>'x6'!M13</f>
        <v>67</v>
      </c>
      <c r="G13" s="23">
        <f>'x5'!M13</f>
        <v>163.69999999999999</v>
      </c>
      <c r="H13" s="23">
        <f>'x7'!D13</f>
        <v>8.6349999999999998</v>
      </c>
      <c r="I13" s="23">
        <f>'x8'!M13</f>
        <v>76.3</v>
      </c>
      <c r="J13" s="23">
        <f>'x9'!M13</f>
        <v>89</v>
      </c>
      <c r="K13" s="23">
        <f>'x10'!M13</f>
        <v>8.9499999999999993</v>
      </c>
      <c r="L13" s="23">
        <f>'x11'!M13</f>
        <v>3.8499999999999996</v>
      </c>
      <c r="M13" s="23">
        <f>'x12'!M13</f>
        <v>18.3</v>
      </c>
      <c r="N13" s="23">
        <f>'x13'!M13</f>
        <v>11.1</v>
      </c>
      <c r="O13" s="23">
        <f>'x14'!M13</f>
        <v>0</v>
      </c>
      <c r="P13" s="23">
        <f>'x15'!M13</f>
        <v>485</v>
      </c>
      <c r="Q13" s="5">
        <f>'x16'!M13</f>
        <v>13.8</v>
      </c>
      <c r="R13" s="5">
        <f>'x17'!M13</f>
        <v>116.1</v>
      </c>
      <c r="S13" s="5">
        <f>'x18'!M13</f>
        <v>6.85</v>
      </c>
      <c r="T13" s="5">
        <f>'x19'!G13</f>
        <v>214</v>
      </c>
      <c r="U13" s="5">
        <f>'x20'!J13</f>
        <v>0.25</v>
      </c>
      <c r="V13" s="5">
        <f>'x21'!M13</f>
        <v>1.77</v>
      </c>
      <c r="W13" s="5">
        <f>'x22'!I13</f>
        <v>111</v>
      </c>
      <c r="X13" s="5">
        <f>'x23'!J13</f>
        <v>16.645</v>
      </c>
      <c r="Y13" s="5">
        <f>'x24'!M13</f>
        <v>0.24</v>
      </c>
      <c r="Z13" s="23">
        <f>'x25'!M13</f>
        <v>44.4</v>
      </c>
      <c r="AA13" s="23">
        <f>'x26'!M13</f>
        <v>26.7</v>
      </c>
      <c r="AB13" s="5">
        <f>'x27'!M13</f>
        <v>259.75</v>
      </c>
      <c r="AC13" s="10">
        <f t="shared" si="0"/>
        <v>18366.290644590568</v>
      </c>
      <c r="AD13" s="10">
        <f t="shared" si="1"/>
        <v>0.160461330053004</v>
      </c>
      <c r="AE13" s="7" t="str">
        <f t="shared" si="2"/>
        <v>Hiszpania</v>
      </c>
      <c r="AF13" s="11">
        <f t="shared" si="3"/>
        <v>0.160461330053004</v>
      </c>
      <c r="AG13" s="7" t="s">
        <v>210</v>
      </c>
      <c r="AH13" s="7" t="s">
        <v>210</v>
      </c>
      <c r="AI13" s="7" t="s">
        <v>210</v>
      </c>
      <c r="AJ13" s="7" t="s">
        <v>90</v>
      </c>
      <c r="AK13" s="7">
        <v>0.32124147003889858</v>
      </c>
      <c r="AL13" s="7" t="s">
        <v>65</v>
      </c>
      <c r="AM13" s="7">
        <v>0.14299153339604892</v>
      </c>
      <c r="AN13" s="7" t="s">
        <v>80</v>
      </c>
      <c r="AO13" s="7">
        <v>4.2074825917620677E-2</v>
      </c>
    </row>
    <row r="14" spans="1:41" x14ac:dyDescent="0.2">
      <c r="A14" s="7" t="str">
        <f>'dane po Vs'!A15</f>
        <v>Holandia</v>
      </c>
      <c r="B14" s="18">
        <f>'x1'!M14</f>
        <v>13</v>
      </c>
      <c r="C14">
        <f>'x2'!E14</f>
        <v>12.1</v>
      </c>
      <c r="D14" s="18">
        <f>'x3'!D14</f>
        <v>91</v>
      </c>
      <c r="E14" s="5">
        <f>'x4'!E14</f>
        <v>10.4</v>
      </c>
      <c r="F14" s="5">
        <f>'x6'!M14</f>
        <v>2</v>
      </c>
      <c r="G14" s="23">
        <f>'x5'!M14</f>
        <v>125.6</v>
      </c>
      <c r="H14" s="23">
        <f>'x7'!D14</f>
        <v>0.01</v>
      </c>
      <c r="I14" s="23">
        <f>'x8'!M14</f>
        <v>34.299999999999997</v>
      </c>
      <c r="J14" s="23">
        <f>'x9'!M14</f>
        <v>95.2</v>
      </c>
      <c r="K14" s="23">
        <f>'x10'!M14</f>
        <v>2</v>
      </c>
      <c r="L14" s="23">
        <f>'x11'!M14</f>
        <v>1.8</v>
      </c>
      <c r="M14" s="23">
        <f>'x12'!M14</f>
        <v>24.9</v>
      </c>
      <c r="N14" s="23">
        <f>'x13'!M14</f>
        <v>11.1</v>
      </c>
      <c r="O14" s="23">
        <f>'x14'!M14</f>
        <v>6</v>
      </c>
      <c r="P14" s="23">
        <f>'x15'!M14</f>
        <v>568</v>
      </c>
      <c r="Q14" s="5">
        <f>'x16'!M14</f>
        <v>4.5</v>
      </c>
      <c r="R14" s="5">
        <f>'x17'!M14</f>
        <v>0.4</v>
      </c>
      <c r="S14" s="5">
        <f>'x18'!M14</f>
        <v>2.6</v>
      </c>
      <c r="T14" s="5">
        <f>'x19'!G14</f>
        <v>3180</v>
      </c>
      <c r="U14" s="5">
        <f>'x20'!J14</f>
        <v>0.28999999999999998</v>
      </c>
      <c r="V14" s="5">
        <f>'x21'!M14</f>
        <v>3.4</v>
      </c>
      <c r="W14" s="5">
        <f>'x22'!I14</f>
        <v>100</v>
      </c>
      <c r="X14" s="5">
        <f>'x23'!J14</f>
        <v>12.79</v>
      </c>
      <c r="Y14" s="5">
        <f>'x24'!M14</f>
        <v>0.22</v>
      </c>
      <c r="Z14" s="23">
        <f>'x25'!M14</f>
        <v>10.8</v>
      </c>
      <c r="AA14" s="23">
        <f>'x26'!M14</f>
        <v>15.7</v>
      </c>
      <c r="AB14" s="5">
        <f>'x27'!M14</f>
        <v>130.75</v>
      </c>
      <c r="AC14" s="10">
        <f t="shared" si="0"/>
        <v>16067.48470675793</v>
      </c>
      <c r="AD14" s="10">
        <f t="shared" si="1"/>
        <v>0.26554169259658023</v>
      </c>
      <c r="AE14" s="7" t="str">
        <f t="shared" si="2"/>
        <v>Holandia</v>
      </c>
      <c r="AF14" s="11">
        <f t="shared" si="3"/>
        <v>0.26554169259658023</v>
      </c>
      <c r="AG14" s="7" t="s">
        <v>210</v>
      </c>
      <c r="AH14" s="7" t="s">
        <v>210</v>
      </c>
      <c r="AI14" s="7" t="s">
        <v>210</v>
      </c>
      <c r="AJ14" s="7" t="s">
        <v>76</v>
      </c>
      <c r="AK14" s="7">
        <v>0.27290574255868538</v>
      </c>
      <c r="AL14" s="7" t="s">
        <v>86</v>
      </c>
      <c r="AM14" s="7">
        <v>0.13687676387582315</v>
      </c>
      <c r="AN14" s="7" t="s">
        <v>67</v>
      </c>
      <c r="AO14" s="7">
        <v>3.5111530744718518E-2</v>
      </c>
    </row>
    <row r="15" spans="1:41" x14ac:dyDescent="0.2">
      <c r="A15" s="7" t="str">
        <f>'dane po Vs'!A16</f>
        <v>Irlandia</v>
      </c>
      <c r="B15" s="18">
        <f>'x1'!M15</f>
        <v>13</v>
      </c>
      <c r="C15">
        <f>'x2'!E15</f>
        <v>11.9</v>
      </c>
      <c r="D15" s="18">
        <f>'x3'!D15</f>
        <v>6.47</v>
      </c>
      <c r="E15" s="5">
        <f>'x4'!E15</f>
        <v>2.2999999999999998</v>
      </c>
      <c r="F15" s="5">
        <f>'x6'!M15</f>
        <v>79</v>
      </c>
      <c r="G15" s="23">
        <f>'x5'!M15</f>
        <v>180.3</v>
      </c>
      <c r="H15" s="23">
        <f>'x7'!D15</f>
        <v>0.90500000000000003</v>
      </c>
      <c r="I15" s="23">
        <f>'x8'!M15</f>
        <v>88.5</v>
      </c>
      <c r="J15" s="23">
        <f>'x9'!M15</f>
        <v>90.3</v>
      </c>
      <c r="K15" s="23">
        <f>'x10'!M15</f>
        <v>6</v>
      </c>
      <c r="L15" s="23">
        <f>'x11'!M15</f>
        <v>5.65</v>
      </c>
      <c r="M15" s="23">
        <f>'x12'!M15</f>
        <v>9.4</v>
      </c>
      <c r="N15" s="23">
        <f>'x13'!M15</f>
        <v>22.2</v>
      </c>
      <c r="O15" s="23">
        <f>'x14'!M15</f>
        <v>3</v>
      </c>
      <c r="P15" s="23">
        <f>'x15'!M15</f>
        <v>624</v>
      </c>
      <c r="Q15" s="5">
        <f>'x16'!M15</f>
        <v>6.5</v>
      </c>
      <c r="R15" s="5">
        <f>'x17'!M15</f>
        <v>12.7</v>
      </c>
      <c r="S15" s="5">
        <f>'x18'!M15</f>
        <v>1.1000000000000001</v>
      </c>
      <c r="T15" s="5">
        <f>'x19'!G15</f>
        <v>1484</v>
      </c>
      <c r="U15" s="5">
        <f>'x20'!J15</f>
        <v>0.4</v>
      </c>
      <c r="V15" s="5">
        <f>'x21'!M15</f>
        <v>2.38</v>
      </c>
      <c r="W15" s="5">
        <f>'x22'!I15</f>
        <v>98</v>
      </c>
      <c r="X15" s="5">
        <f>'x23'!J15</f>
        <v>1.79</v>
      </c>
      <c r="Y15" s="5">
        <f>'x24'!M15</f>
        <v>0.08</v>
      </c>
      <c r="Z15" s="23">
        <f>'x25'!M15</f>
        <v>23.4</v>
      </c>
      <c r="AA15" s="23">
        <f>'x26'!M15</f>
        <v>26</v>
      </c>
      <c r="AB15" s="5">
        <f>'x27'!M15</f>
        <v>23.3</v>
      </c>
      <c r="AC15" s="10">
        <f t="shared" si="0"/>
        <v>17723.218691254278</v>
      </c>
      <c r="AD15" s="10">
        <f t="shared" si="1"/>
        <v>0.18985669261322669</v>
      </c>
      <c r="AE15" s="7" t="str">
        <f t="shared" si="2"/>
        <v>Irlandia</v>
      </c>
      <c r="AF15" s="11">
        <f t="shared" si="3"/>
        <v>0.18985669261322669</v>
      </c>
      <c r="AG15" s="7" t="s">
        <v>210</v>
      </c>
      <c r="AH15" s="7" t="s">
        <v>210</v>
      </c>
      <c r="AI15" s="7" t="s">
        <v>210</v>
      </c>
      <c r="AJ15" s="7" t="s">
        <v>82</v>
      </c>
      <c r="AK15" s="7">
        <v>0.26554169259658023</v>
      </c>
      <c r="AL15" s="7" t="s">
        <v>68</v>
      </c>
      <c r="AM15" s="7">
        <v>0.13170272812793979</v>
      </c>
      <c r="AN15" s="7" t="s">
        <v>86</v>
      </c>
      <c r="AO15" s="7">
        <v>3.2456036822849046E-2</v>
      </c>
    </row>
    <row r="16" spans="1:41" x14ac:dyDescent="0.2">
      <c r="A16" s="7" t="str">
        <f>'dane po Vs'!A17</f>
        <v>Litwa</v>
      </c>
      <c r="B16" s="18">
        <f>'x1'!M16</f>
        <v>12</v>
      </c>
      <c r="C16">
        <f>'x2'!E16</f>
        <v>36.700000000000003</v>
      </c>
      <c r="D16" s="18">
        <f>'x3'!D16</f>
        <v>376</v>
      </c>
      <c r="E16" s="5">
        <f>'x4'!E16</f>
        <v>2.1</v>
      </c>
      <c r="F16" s="5">
        <f>'x6'!M16</f>
        <v>140</v>
      </c>
      <c r="G16" s="23">
        <f>'x5'!M16</f>
        <v>116</v>
      </c>
      <c r="H16" s="23">
        <f>'x7'!D16</f>
        <v>0.02</v>
      </c>
      <c r="I16" s="23">
        <f>'x8'!M16</f>
        <v>78</v>
      </c>
      <c r="J16" s="23">
        <f>'x9'!M16</f>
        <v>105.7</v>
      </c>
      <c r="K16" s="23">
        <f>'x10'!M16</f>
        <v>6.95</v>
      </c>
      <c r="L16" s="23">
        <f>'x11'!M16</f>
        <v>8.6</v>
      </c>
      <c r="M16" s="23">
        <f>'x12'!M16</f>
        <v>14.4</v>
      </c>
      <c r="N16" s="23">
        <f>'x13'!M16</f>
        <v>14.8</v>
      </c>
      <c r="O16" s="23">
        <f>'x14'!M16</f>
        <v>4.5</v>
      </c>
      <c r="P16" s="23">
        <f>'x15'!M16</f>
        <v>433</v>
      </c>
      <c r="Q16" s="5">
        <f>'x16'!M16</f>
        <v>19.899999999999999</v>
      </c>
      <c r="R16" s="5">
        <f>'x17'!M16</f>
        <v>10</v>
      </c>
      <c r="S16" s="5">
        <f>'x18'!M16</f>
        <v>5.4</v>
      </c>
      <c r="T16" s="5">
        <f>'x19'!G16</f>
        <v>328</v>
      </c>
      <c r="U16" s="5">
        <f>'x20'!J16</f>
        <v>0.41000000000000003</v>
      </c>
      <c r="V16" s="5">
        <f>'x21'!M16</f>
        <v>1.75</v>
      </c>
      <c r="W16" s="5">
        <f>'x22'!I16</f>
        <v>63</v>
      </c>
      <c r="X16" s="5">
        <f>'x23'!J16</f>
        <v>1.4750000000000001</v>
      </c>
      <c r="Y16" s="5">
        <f>'x24'!M16</f>
        <v>0.18</v>
      </c>
      <c r="Z16" s="23">
        <f>'x25'!M16</f>
        <v>19.3</v>
      </c>
      <c r="AA16" s="23">
        <f>'x26'!M16</f>
        <v>30.1</v>
      </c>
      <c r="AB16" s="5">
        <f>'x27'!M16</f>
        <v>37.150000000000006</v>
      </c>
      <c r="AC16" s="10">
        <f t="shared" si="0"/>
        <v>18747.178048000314</v>
      </c>
      <c r="AD16" s="10">
        <f t="shared" si="1"/>
        <v>0.14305064488820374</v>
      </c>
      <c r="AE16" s="7" t="str">
        <f t="shared" si="2"/>
        <v>Litwa</v>
      </c>
      <c r="AF16" s="11">
        <f t="shared" si="3"/>
        <v>0.14305064488820374</v>
      </c>
      <c r="AG16" s="7" t="s">
        <v>210</v>
      </c>
      <c r="AH16" s="7" t="s">
        <v>210</v>
      </c>
      <c r="AI16" s="7" t="s">
        <v>210</v>
      </c>
      <c r="AJ16" s="7" t="s">
        <v>73</v>
      </c>
      <c r="AK16" s="7">
        <v>0.25037814051387897</v>
      </c>
      <c r="AL16" s="7" t="s">
        <v>83</v>
      </c>
      <c r="AM16" s="7">
        <v>0.12699905926622765</v>
      </c>
      <c r="AN16" s="7" t="s">
        <v>90</v>
      </c>
      <c r="AO16" s="7">
        <v>3.0095597781187297E-2</v>
      </c>
    </row>
    <row r="17" spans="1:41" x14ac:dyDescent="0.2">
      <c r="A17" s="7" t="str">
        <f>'dane po Vs'!A18</f>
        <v>Luksemburg</v>
      </c>
      <c r="B17" s="18">
        <f>'x1'!M17</f>
        <v>18</v>
      </c>
      <c r="C17">
        <f>'x2'!E17</f>
        <v>33.6</v>
      </c>
      <c r="D17" s="18">
        <f>'x3'!D17</f>
        <v>2</v>
      </c>
      <c r="E17" s="5">
        <f>'x4'!E17</f>
        <v>0.3</v>
      </c>
      <c r="F17" s="5">
        <f>'x6'!M17</f>
        <v>138</v>
      </c>
      <c r="G17" s="23">
        <f>'x5'!M17</f>
        <v>130.69999999999999</v>
      </c>
      <c r="H17" s="23">
        <f>'x7'!D17</f>
        <v>2.6749999999999998</v>
      </c>
      <c r="I17" s="23">
        <f>'x8'!M17</f>
        <v>97.1</v>
      </c>
      <c r="J17" s="23">
        <f>'x9'!M17</f>
        <v>104.6</v>
      </c>
      <c r="K17" s="23">
        <f>'x10'!M17</f>
        <v>2.8</v>
      </c>
      <c r="L17" s="23">
        <f>'x11'!M17</f>
        <v>4.3499999999999996</v>
      </c>
      <c r="M17" s="23">
        <f>'x12'!M17</f>
        <v>19.7</v>
      </c>
      <c r="N17" s="23">
        <f>'x13'!M17</f>
        <v>21.8</v>
      </c>
      <c r="O17" s="23">
        <f>'x14'!M17</f>
        <v>4</v>
      </c>
      <c r="P17" s="23">
        <f>'x15'!M17</f>
        <v>666</v>
      </c>
      <c r="Q17" s="5">
        <f>'x16'!M17</f>
        <v>2.9</v>
      </c>
      <c r="R17" s="5">
        <f>'x17'!M17</f>
        <v>1.1000000000000001</v>
      </c>
      <c r="S17" s="5">
        <f>'x18'!M17</f>
        <v>2.8</v>
      </c>
      <c r="T17" s="5">
        <f>'x19'!G17</f>
        <v>722</v>
      </c>
      <c r="U17" s="5">
        <f>'x20'!J17</f>
        <v>0.4</v>
      </c>
      <c r="V17" s="5">
        <f>'x21'!M17</f>
        <v>2.36</v>
      </c>
      <c r="W17" s="5">
        <f>'x22'!I17</f>
        <v>120</v>
      </c>
      <c r="X17" s="5">
        <f>'x23'!J17</f>
        <v>1.5299999999999998</v>
      </c>
      <c r="Y17" s="5">
        <f>'x24'!M17</f>
        <v>0.34</v>
      </c>
      <c r="Z17" s="23">
        <f>'x25'!M17</f>
        <v>16.600000000000001</v>
      </c>
      <c r="AA17" s="23">
        <f>'x26'!M17</f>
        <v>17.8</v>
      </c>
      <c r="AB17" s="5">
        <f>'x27'!M17</f>
        <v>9.8000000000000007</v>
      </c>
      <c r="AC17" s="10">
        <f t="shared" si="0"/>
        <v>18460.475414016968</v>
      </c>
      <c r="AD17" s="10">
        <f t="shared" si="1"/>
        <v>0.15615606463040799</v>
      </c>
      <c r="AE17" s="7" t="str">
        <f t="shared" si="2"/>
        <v>Luksemburg</v>
      </c>
      <c r="AF17" s="11">
        <f t="shared" si="3"/>
        <v>0.15615606463040799</v>
      </c>
      <c r="AG17" s="7" t="s">
        <v>210</v>
      </c>
      <c r="AH17" s="7" t="s">
        <v>210</v>
      </c>
      <c r="AI17" s="7" t="s">
        <v>210</v>
      </c>
      <c r="AJ17" s="7" t="s">
        <v>74</v>
      </c>
      <c r="AK17" s="7">
        <v>0.24254644855755048</v>
      </c>
      <c r="AL17" s="7" t="s">
        <v>77</v>
      </c>
      <c r="AM17" s="7">
        <v>0.12511759172154283</v>
      </c>
      <c r="AN17" s="7" t="s">
        <v>85</v>
      </c>
      <c r="AO17" s="7">
        <v>2.5551752625988432E-2</v>
      </c>
    </row>
    <row r="18" spans="1:41" x14ac:dyDescent="0.2">
      <c r="A18" s="7" t="str">
        <f>'dane po Vs'!A19</f>
        <v>Łotwa</v>
      </c>
      <c r="B18" s="18">
        <f>'x1'!M18</f>
        <v>12</v>
      </c>
      <c r="C18">
        <f>'x2'!E18</f>
        <v>53.6</v>
      </c>
      <c r="D18" s="18">
        <f>'x3'!D18</f>
        <v>540.09500000000003</v>
      </c>
      <c r="E18" s="5">
        <f>'x4'!E18</f>
        <v>2.8</v>
      </c>
      <c r="F18" s="5">
        <f>'x6'!M18</f>
        <v>1</v>
      </c>
      <c r="G18" s="23">
        <f>'x5'!M18</f>
        <v>140.69999999999999</v>
      </c>
      <c r="H18" s="23">
        <f>'x7'!D18</f>
        <v>0.01</v>
      </c>
      <c r="I18" s="23">
        <f>'x8'!M18</f>
        <v>56.4</v>
      </c>
      <c r="J18" s="23">
        <f>'x9'!M18</f>
        <v>89.4</v>
      </c>
      <c r="K18" s="23">
        <f>'x10'!M18</f>
        <v>2.1500000000000004</v>
      </c>
      <c r="L18" s="23">
        <f>'x11'!M18</f>
        <v>12</v>
      </c>
      <c r="M18" s="23">
        <f>'x12'!M18</f>
        <v>15.9</v>
      </c>
      <c r="N18" s="23">
        <f>'x13'!M18</f>
        <v>20.2</v>
      </c>
      <c r="O18" s="23">
        <f>'x14'!M18</f>
        <v>2</v>
      </c>
      <c r="P18" s="23">
        <f>'x15'!M18</f>
        <v>350</v>
      </c>
      <c r="Q18" s="5">
        <f>'x16'!M18</f>
        <v>34.299999999999997</v>
      </c>
      <c r="R18" s="5">
        <f>'x17'!M18</f>
        <v>26.6</v>
      </c>
      <c r="S18" s="5">
        <f>'x18'!M18</f>
        <v>9.89</v>
      </c>
      <c r="T18" s="5">
        <f>'x19'!G18</f>
        <v>18560</v>
      </c>
      <c r="U18" s="5">
        <f>'x20'!J18</f>
        <v>0.28500000000000003</v>
      </c>
      <c r="V18" s="5">
        <f>'x21'!M18</f>
        <v>2.99</v>
      </c>
      <c r="W18" s="5">
        <f>'x22'!I18</f>
        <v>65</v>
      </c>
      <c r="X18" s="5">
        <f>'x23'!J18</f>
        <v>0.66500000000000004</v>
      </c>
      <c r="Y18" s="5">
        <f>'x24'!M18</f>
        <v>0.16</v>
      </c>
      <c r="Z18" s="23">
        <f>'x25'!M18</f>
        <v>19.600000000000001</v>
      </c>
      <c r="AA18" s="23">
        <f>'x26'!M18</f>
        <v>35.1</v>
      </c>
      <c r="AB18" s="5">
        <f>'x27'!M18</f>
        <v>27.95</v>
      </c>
      <c r="AC18" s="10">
        <f t="shared" si="0"/>
        <v>4203.9570934983385</v>
      </c>
      <c r="AD18" s="10">
        <f t="shared" si="1"/>
        <v>0.80783356775259652</v>
      </c>
      <c r="AE18" s="7" t="str">
        <f t="shared" si="2"/>
        <v>Łotwa</v>
      </c>
      <c r="AF18" s="11">
        <f t="shared" si="3"/>
        <v>0.80783356775259652</v>
      </c>
      <c r="AG18" s="7" t="s">
        <v>210</v>
      </c>
      <c r="AH18" s="7" t="s">
        <v>210</v>
      </c>
      <c r="AI18" s="7" t="s">
        <v>210</v>
      </c>
      <c r="AJ18" s="7" t="s">
        <v>69</v>
      </c>
      <c r="AK18" s="7">
        <v>0.23345573090017369</v>
      </c>
      <c r="AL18" s="7" t="s">
        <v>70</v>
      </c>
      <c r="AM18" s="7">
        <v>5.9736594543744116E-2</v>
      </c>
      <c r="AN18" s="7" t="s">
        <v>70</v>
      </c>
      <c r="AO18" s="7">
        <v>2.1125929422872655E-2</v>
      </c>
    </row>
    <row r="19" spans="1:41" x14ac:dyDescent="0.2">
      <c r="A19" s="7" t="str">
        <f>'dane po Vs'!A20</f>
        <v>Malta</v>
      </c>
      <c r="B19" s="18">
        <f>'x1'!M19</f>
        <v>13</v>
      </c>
      <c r="C19">
        <f>'x2'!E19</f>
        <v>4.75</v>
      </c>
      <c r="D19" s="18">
        <f>'x3'!D19</f>
        <v>0</v>
      </c>
      <c r="E19" s="5">
        <f>'x4'!E19</f>
        <v>1.35</v>
      </c>
      <c r="F19" s="5">
        <f>'x6'!M19</f>
        <v>231.76190476190473</v>
      </c>
      <c r="G19" s="23">
        <f>'x5'!M19</f>
        <v>119.3</v>
      </c>
      <c r="H19" s="23">
        <f>'x7'!D19</f>
        <v>12.05</v>
      </c>
      <c r="I19" s="23">
        <f>'x8'!M19</f>
        <v>100</v>
      </c>
      <c r="J19" s="23">
        <f>'x9'!M19</f>
        <v>88.2</v>
      </c>
      <c r="K19" s="23">
        <f>'x10'!M19</f>
        <v>18.7</v>
      </c>
      <c r="L19" s="23">
        <f>'x11'!M19</f>
        <v>3.2</v>
      </c>
      <c r="M19" s="23">
        <f>'x12'!M19</f>
        <v>27.5</v>
      </c>
      <c r="N19" s="23">
        <f>'x13'!M19</f>
        <v>9.1</v>
      </c>
      <c r="O19" s="23">
        <f>'x14'!M19</f>
        <v>31.5</v>
      </c>
      <c r="P19" s="23">
        <f>'x15'!M19</f>
        <v>606</v>
      </c>
      <c r="Q19" s="5">
        <f>'x16'!M19</f>
        <v>1.9</v>
      </c>
      <c r="R19" s="5">
        <f>'x17'!M19</f>
        <v>0</v>
      </c>
      <c r="S19" s="5">
        <f>'x18'!M19</f>
        <v>0.25</v>
      </c>
      <c r="T19" s="5">
        <f>'x19'!G19</f>
        <v>1112</v>
      </c>
      <c r="U19" s="5">
        <f>'x20'!J19</f>
        <v>0.4</v>
      </c>
      <c r="V19" s="5">
        <f>'x21'!M19</f>
        <v>2.9</v>
      </c>
      <c r="W19" s="5">
        <f>'x22'!I19</f>
        <v>67</v>
      </c>
      <c r="X19" s="5">
        <f>'x23'!J19</f>
        <v>0</v>
      </c>
      <c r="Y19" s="5">
        <f>'x24'!M19</f>
        <v>0.03</v>
      </c>
      <c r="Z19" s="23">
        <f>'x25'!M19</f>
        <v>14</v>
      </c>
      <c r="AA19" s="23">
        <f>'x26'!M19</f>
        <v>21.2</v>
      </c>
      <c r="AB19" s="5">
        <f>'x27'!M19</f>
        <v>143.91419305977459</v>
      </c>
      <c r="AC19" s="10">
        <f t="shared" si="0"/>
        <v>18080.195670093955</v>
      </c>
      <c r="AD19" s="10">
        <f t="shared" si="1"/>
        <v>0.17353897316642986</v>
      </c>
      <c r="AE19" s="7" t="str">
        <f t="shared" si="2"/>
        <v>Malta</v>
      </c>
      <c r="AF19" s="11">
        <f t="shared" si="3"/>
        <v>0.17353897316642986</v>
      </c>
      <c r="AG19" s="7" t="s">
        <v>210</v>
      </c>
      <c r="AH19" s="7" t="s">
        <v>210</v>
      </c>
      <c r="AI19" s="7" t="s">
        <v>210</v>
      </c>
      <c r="AJ19" s="7" t="s">
        <v>89</v>
      </c>
      <c r="AK19" s="7">
        <v>0.21561791837213307</v>
      </c>
      <c r="AL19" s="7" t="s">
        <v>71</v>
      </c>
      <c r="AM19" s="7">
        <v>5.8325493885230485E-2</v>
      </c>
      <c r="AN19" s="7" t="s">
        <v>79</v>
      </c>
      <c r="AO19" s="7">
        <v>1.8057358668712376E-2</v>
      </c>
    </row>
    <row r="20" spans="1:41" x14ac:dyDescent="0.2">
      <c r="A20" s="7" t="str">
        <f>'dane po Vs'!A21</f>
        <v>Niemcy</v>
      </c>
      <c r="B20" s="18">
        <f>'x1'!M20</f>
        <v>15</v>
      </c>
      <c r="C20">
        <f>'x2'!E20</f>
        <v>32.799999999999997</v>
      </c>
      <c r="D20" s="18">
        <f>'x3'!D20</f>
        <v>9264</v>
      </c>
      <c r="E20" s="5">
        <f>'x4'!E20</f>
        <v>1.8</v>
      </c>
      <c r="F20" s="5">
        <f>'x6'!M20</f>
        <v>716</v>
      </c>
      <c r="G20" s="23">
        <f>'x5'!M20</f>
        <v>124.6</v>
      </c>
      <c r="H20" s="23">
        <f>'x7'!D20</f>
        <v>1.2949999999999999</v>
      </c>
      <c r="I20" s="23">
        <f>'x8'!M20</f>
        <v>61.5</v>
      </c>
      <c r="J20" s="23">
        <f>'x9'!M20</f>
        <v>95.7</v>
      </c>
      <c r="K20" s="23">
        <f>'x10'!M20</f>
        <v>4.75</v>
      </c>
      <c r="L20" s="23">
        <f>'x11'!M20</f>
        <v>2.8</v>
      </c>
      <c r="M20" s="23">
        <f>'x12'!M20</f>
        <v>25.9</v>
      </c>
      <c r="N20" s="23">
        <f>'x13'!M20</f>
        <v>16.2</v>
      </c>
      <c r="O20" s="23">
        <f>'x14'!M20</f>
        <v>-1</v>
      </c>
      <c r="P20" s="23">
        <f>'x15'!M20</f>
        <v>615</v>
      </c>
      <c r="Q20" s="5">
        <f>'x16'!M20</f>
        <v>11.4</v>
      </c>
      <c r="R20" s="5">
        <f>'x17'!M20</f>
        <v>28</v>
      </c>
      <c r="S20" s="5">
        <f>'x18'!M20</f>
        <v>5.9</v>
      </c>
      <c r="T20" s="5">
        <f>'x19'!G20</f>
        <v>854</v>
      </c>
      <c r="U20" s="5">
        <f>'x20'!J20</f>
        <v>0.48</v>
      </c>
      <c r="V20" s="5">
        <f>'x21'!M20</f>
        <v>2.13</v>
      </c>
      <c r="W20" s="5">
        <f>'x22'!I20</f>
        <v>134</v>
      </c>
      <c r="X20" s="5">
        <f>'x23'!J20</f>
        <v>84.73</v>
      </c>
      <c r="Y20" s="5">
        <f>'x24'!M20</f>
        <v>0.4</v>
      </c>
      <c r="Z20" s="23">
        <f>'x25'!M20</f>
        <v>8.5</v>
      </c>
      <c r="AA20" s="23">
        <f>'x26'!M20</f>
        <v>20</v>
      </c>
      <c r="AB20" s="5">
        <f>'x27'!M20</f>
        <v>470.4</v>
      </c>
      <c r="AC20" s="10">
        <f t="shared" si="0"/>
        <v>18295.239542280528</v>
      </c>
      <c r="AD20" s="10">
        <f t="shared" si="1"/>
        <v>0.16370913599738013</v>
      </c>
      <c r="AE20" s="7" t="str">
        <f t="shared" si="2"/>
        <v>Niemcy</v>
      </c>
      <c r="AF20" s="11">
        <f t="shared" si="3"/>
        <v>0.16370913599738013</v>
      </c>
      <c r="AG20" s="7" t="s">
        <v>210</v>
      </c>
      <c r="AH20" s="7" t="s">
        <v>210</v>
      </c>
      <c r="AI20" s="7" t="s">
        <v>210</v>
      </c>
      <c r="AJ20" s="7" t="s">
        <v>70</v>
      </c>
      <c r="AK20" s="7">
        <v>0.18985669261322669</v>
      </c>
      <c r="AL20" s="7" t="s">
        <v>69</v>
      </c>
      <c r="AM20" s="7">
        <v>5.5503292568203202E-2</v>
      </c>
      <c r="AN20" s="7" t="s">
        <v>78</v>
      </c>
      <c r="AO20" s="7">
        <v>1.7408237932255401E-2</v>
      </c>
    </row>
    <row r="21" spans="1:41" x14ac:dyDescent="0.2">
      <c r="A21" s="7" t="str">
        <f>'dane po Vs'!A22</f>
        <v>Polska</v>
      </c>
      <c r="B21" s="18">
        <f>'x1'!M21</f>
        <v>20</v>
      </c>
      <c r="C21">
        <f>'x2'!E21</f>
        <v>34</v>
      </c>
      <c r="D21" s="18">
        <f>'x3'!D21</f>
        <v>1607.45</v>
      </c>
      <c r="E21" s="5">
        <f>'x4'!E21</f>
        <v>1.7</v>
      </c>
      <c r="F21" s="5">
        <f>'x6'!M21</f>
        <v>231.76190476190473</v>
      </c>
      <c r="G21" s="23">
        <f>'x5'!M21</f>
        <v>122.9</v>
      </c>
      <c r="H21" s="23">
        <f>'x7'!D21</f>
        <v>1.085</v>
      </c>
      <c r="I21" s="23">
        <f>'x8'!M21</f>
        <v>30.2</v>
      </c>
      <c r="J21" s="23">
        <f>'x9'!M21</f>
        <v>93</v>
      </c>
      <c r="K21" s="23">
        <f>'x10'!M21</f>
        <v>21</v>
      </c>
      <c r="L21" s="23">
        <f>'x11'!M21</f>
        <v>6.5</v>
      </c>
      <c r="M21" s="23">
        <f>'x12'!M21</f>
        <v>14.5</v>
      </c>
      <c r="N21" s="23">
        <f>'x13'!M21</f>
        <v>17</v>
      </c>
      <c r="O21" s="23">
        <f>'x14'!M21</f>
        <v>5</v>
      </c>
      <c r="P21" s="23">
        <f>'x15'!M21</f>
        <v>316</v>
      </c>
      <c r="Q21" s="5">
        <f>'x16'!M21</f>
        <v>10.3</v>
      </c>
      <c r="R21" s="5">
        <f>'x17'!M21</f>
        <v>53.4</v>
      </c>
      <c r="S21" s="5">
        <f>'x18'!M21</f>
        <v>3.72</v>
      </c>
      <c r="T21" s="5">
        <f>'x19'!G21</f>
        <v>7308</v>
      </c>
      <c r="U21" s="5">
        <f>'x20'!J21</f>
        <v>0.79</v>
      </c>
      <c r="V21" s="5">
        <f>'x21'!M21</f>
        <v>2.64</v>
      </c>
      <c r="W21" s="5">
        <f>'x22'!I21</f>
        <v>41</v>
      </c>
      <c r="X21" s="5">
        <f>'x23'!J21</f>
        <v>28.9</v>
      </c>
      <c r="Y21" s="5">
        <f>'x24'!M21</f>
        <v>0.23</v>
      </c>
      <c r="Z21" s="23">
        <f>'x25'!M21</f>
        <v>23.7</v>
      </c>
      <c r="AA21" s="23">
        <f>'x26'!M21</f>
        <v>27.2</v>
      </c>
      <c r="AB21" s="5">
        <f>'x27'!M21</f>
        <v>491.7</v>
      </c>
      <c r="AC21" s="10">
        <f t="shared" si="0"/>
        <v>11672.834148757534</v>
      </c>
      <c r="AD21" s="10">
        <f t="shared" si="1"/>
        <v>0.46642488429496165</v>
      </c>
      <c r="AE21" s="7" t="str">
        <f t="shared" si="2"/>
        <v>Polska</v>
      </c>
      <c r="AF21" s="11">
        <f t="shared" si="3"/>
        <v>0.46642488429496165</v>
      </c>
      <c r="AG21" s="7" t="s">
        <v>210</v>
      </c>
      <c r="AH21" s="7" t="s">
        <v>210</v>
      </c>
      <c r="AI21" s="7" t="s">
        <v>210</v>
      </c>
      <c r="AJ21" s="7" t="s">
        <v>88</v>
      </c>
      <c r="AK21" s="7">
        <v>0.17965450863016208</v>
      </c>
      <c r="AL21" s="7" t="s">
        <v>78</v>
      </c>
      <c r="AM21" s="7">
        <v>4.7036688617121354E-2</v>
      </c>
      <c r="AN21" s="7" t="s">
        <v>65</v>
      </c>
      <c r="AO21" s="7">
        <v>1.1802195208308745E-2</v>
      </c>
    </row>
    <row r="22" spans="1:41" x14ac:dyDescent="0.2">
      <c r="A22" s="7" t="str">
        <f>'dane po Vs'!A23</f>
        <v>Portugalia</v>
      </c>
      <c r="B22" s="18">
        <f>'x1'!M22</f>
        <v>21</v>
      </c>
      <c r="C22">
        <f>'x2'!E22</f>
        <v>31.5</v>
      </c>
      <c r="D22" s="18">
        <f>'x3'!D22</f>
        <v>535.05499999999995</v>
      </c>
      <c r="E22" s="5">
        <f>'x4'!E22</f>
        <v>1.2</v>
      </c>
      <c r="F22" s="5">
        <f>'x6'!M22</f>
        <v>175</v>
      </c>
      <c r="G22" s="23">
        <f>'x5'!M22</f>
        <v>116.3</v>
      </c>
      <c r="H22" s="23">
        <f>'x7'!D22</f>
        <v>4.2750000000000004</v>
      </c>
      <c r="I22" s="23">
        <f>'x8'!M22</f>
        <v>77.7</v>
      </c>
      <c r="J22" s="23">
        <f>'x9'!M22</f>
        <v>87.2</v>
      </c>
      <c r="K22" s="23">
        <f>'x10'!M22</f>
        <v>6.4</v>
      </c>
      <c r="L22" s="23">
        <f>'x11'!M22</f>
        <v>6.35</v>
      </c>
      <c r="M22" s="23">
        <f>'x12'!M22</f>
        <v>23.6</v>
      </c>
      <c r="N22" s="23">
        <f>'x13'!M22</f>
        <v>17.3</v>
      </c>
      <c r="O22" s="23">
        <f>'x14'!M22</f>
        <v>5</v>
      </c>
      <c r="P22" s="23">
        <f>'x15'!M22</f>
        <v>471</v>
      </c>
      <c r="Q22" s="5">
        <f>'x16'!M22</f>
        <v>24.6</v>
      </c>
      <c r="R22" s="5">
        <f>'x17'!M22</f>
        <v>74.2</v>
      </c>
      <c r="S22" s="5">
        <f>'x18'!M22</f>
        <v>5.8</v>
      </c>
      <c r="T22" s="5">
        <f>'x19'!G22</f>
        <v>4332</v>
      </c>
      <c r="U22" s="5">
        <f>'x20'!J22</f>
        <v>0.24</v>
      </c>
      <c r="V22" s="5">
        <f>'x21'!M22</f>
        <v>2.42</v>
      </c>
      <c r="W22" s="5">
        <f>'x22'!I22</f>
        <v>88</v>
      </c>
      <c r="X22" s="5">
        <f>'x23'!J22</f>
        <v>2.165</v>
      </c>
      <c r="Y22" s="5">
        <f>'x24'!M22</f>
        <v>0.11</v>
      </c>
      <c r="Z22" s="23">
        <f>'x25'!M22</f>
        <v>28.2</v>
      </c>
      <c r="AA22" s="23">
        <f>'x26'!M22</f>
        <v>25.3</v>
      </c>
      <c r="AB22" s="5">
        <f>'x27'!M22</f>
        <v>95.699999999999989</v>
      </c>
      <c r="AC22" s="10">
        <f t="shared" si="0"/>
        <v>14834.791985483822</v>
      </c>
      <c r="AD22" s="10">
        <f t="shared" si="1"/>
        <v>0.32188911885146287</v>
      </c>
      <c r="AE22" s="7" t="str">
        <f t="shared" si="2"/>
        <v>Portugalia</v>
      </c>
      <c r="AF22" s="11">
        <f t="shared" si="3"/>
        <v>0.32188911885146287</v>
      </c>
      <c r="AG22" s="7" t="s">
        <v>210</v>
      </c>
      <c r="AH22" s="7" t="s">
        <v>210</v>
      </c>
      <c r="AI22" s="7" t="s">
        <v>210</v>
      </c>
      <c r="AJ22" s="7" t="s">
        <v>80</v>
      </c>
      <c r="AK22" s="7">
        <v>0.17931715559699357</v>
      </c>
      <c r="AL22" s="7" t="s">
        <v>64</v>
      </c>
      <c r="AM22" s="7">
        <v>4.6095954844778929E-2</v>
      </c>
      <c r="AN22" s="7" t="s">
        <v>77</v>
      </c>
      <c r="AO22" s="7">
        <v>7.8484598135253152E-3</v>
      </c>
    </row>
    <row r="23" spans="1:41" x14ac:dyDescent="0.2">
      <c r="A23" s="7" t="str">
        <f>'dane po Vs'!A24</f>
        <v>Rumunia</v>
      </c>
      <c r="B23" s="18">
        <f>'x1'!M23</f>
        <v>23</v>
      </c>
      <c r="C23">
        <f>'x2'!E23</f>
        <v>32.049999999999997</v>
      </c>
      <c r="D23" s="18">
        <f>'x3'!D23</f>
        <v>538.9</v>
      </c>
      <c r="E23" s="5">
        <f>'x4'!E23</f>
        <v>1.6</v>
      </c>
      <c r="F23" s="5">
        <f>'x6'!M23</f>
        <v>199</v>
      </c>
      <c r="G23" s="23">
        <f>'x5'!M23</f>
        <v>61.7</v>
      </c>
      <c r="H23" s="23">
        <f>'x7'!D23</f>
        <v>7.585</v>
      </c>
      <c r="I23" s="23">
        <f>'x8'!M23</f>
        <v>21.9</v>
      </c>
      <c r="J23" s="23">
        <f>'x9'!M23</f>
        <v>92.2</v>
      </c>
      <c r="K23" s="23">
        <f>'x10'!M23</f>
        <v>14.350000000000001</v>
      </c>
      <c r="L23" s="23">
        <f>'x11'!M23</f>
        <v>7.85</v>
      </c>
      <c r="M23" s="23">
        <f>'x12'!M23</f>
        <v>27.35</v>
      </c>
      <c r="N23" s="23">
        <f>'x13'!M23</f>
        <v>22.1</v>
      </c>
      <c r="O23" s="23">
        <f>'x14'!M23</f>
        <v>-1</v>
      </c>
      <c r="P23" s="23">
        <f>'x15'!M23</f>
        <v>261</v>
      </c>
      <c r="Q23" s="5">
        <f>'x16'!M23</f>
        <v>22.8</v>
      </c>
      <c r="R23" s="5">
        <f>'x17'!M23</f>
        <v>29.1</v>
      </c>
      <c r="S23" s="5">
        <f>'x18'!M23</f>
        <v>1.6</v>
      </c>
      <c r="T23" s="5">
        <f>'x19'!G23</f>
        <v>5867</v>
      </c>
      <c r="U23" s="5">
        <f>'x20'!J23</f>
        <v>0.77</v>
      </c>
      <c r="V23" s="5">
        <f>'x21'!M23</f>
        <v>1.99</v>
      </c>
      <c r="W23" s="5">
        <f>'x22'!I23</f>
        <v>67</v>
      </c>
      <c r="X23" s="5">
        <f>'x23'!J23</f>
        <v>2.75</v>
      </c>
      <c r="Y23" s="5">
        <f>'x24'!M23</f>
        <v>0.17</v>
      </c>
      <c r="Z23" s="23">
        <f>'x25'!M23</f>
        <v>21.7</v>
      </c>
      <c r="AA23" s="23">
        <f>'x26'!M23</f>
        <v>41.7</v>
      </c>
      <c r="AB23" s="5">
        <f>'x27'!M23</f>
        <v>192.35</v>
      </c>
      <c r="AC23" s="10">
        <f t="shared" si="0"/>
        <v>13364.575310716949</v>
      </c>
      <c r="AD23" s="10">
        <f t="shared" si="1"/>
        <v>0.3890939657937722</v>
      </c>
      <c r="AE23" s="7" t="str">
        <f t="shared" si="2"/>
        <v>Rumunia</v>
      </c>
      <c r="AF23" s="11">
        <f t="shared" si="3"/>
        <v>0.3890939657937722</v>
      </c>
      <c r="AG23" s="7" t="s">
        <v>210</v>
      </c>
      <c r="AH23" s="7" t="s">
        <v>210</v>
      </c>
      <c r="AI23" s="7" t="s">
        <v>210</v>
      </c>
      <c r="AJ23" s="7" t="s">
        <v>81</v>
      </c>
      <c r="AK23" s="7">
        <v>0.17353897316642986</v>
      </c>
      <c r="AL23" s="7" t="s">
        <v>90</v>
      </c>
      <c r="AM23" s="7">
        <v>4.3273753527751646E-2</v>
      </c>
      <c r="AN23" s="7" t="s">
        <v>87</v>
      </c>
      <c r="AO23" s="7">
        <v>7.3763720051929658E-3</v>
      </c>
    </row>
    <row r="24" spans="1:41" x14ac:dyDescent="0.2">
      <c r="A24" s="7" t="str">
        <f>'dane po Vs'!A25</f>
        <v>Słowacja</v>
      </c>
      <c r="B24" s="18">
        <f>'x1'!M24</f>
        <v>30</v>
      </c>
      <c r="C24">
        <f>'x2'!E24</f>
        <v>44</v>
      </c>
      <c r="D24" s="18">
        <f>'x3'!D24</f>
        <v>849.65000000000009</v>
      </c>
      <c r="E24" s="5">
        <f>'x4'!E24</f>
        <v>1.1000000000000001</v>
      </c>
      <c r="F24" s="5">
        <f>'x6'!M24</f>
        <v>1</v>
      </c>
      <c r="G24" s="23">
        <f>'x5'!M24</f>
        <v>123.9</v>
      </c>
      <c r="H24" s="23">
        <f>'x7'!D24</f>
        <v>4.5950000000000006</v>
      </c>
      <c r="I24" s="23">
        <f>'x8'!M24</f>
        <v>63.1</v>
      </c>
      <c r="J24" s="23">
        <f>'x9'!M24</f>
        <v>91.8</v>
      </c>
      <c r="K24" s="23">
        <f>'x10'!M24</f>
        <v>12.899999999999999</v>
      </c>
      <c r="L24" s="23">
        <f>'x11'!M24</f>
        <v>6.7</v>
      </c>
      <c r="M24" s="23">
        <f>'x12'!M24</f>
        <v>16.3</v>
      </c>
      <c r="N24" s="23">
        <f>'x13'!M24</f>
        <v>13.3</v>
      </c>
      <c r="O24" s="23">
        <f>'x14'!M24</f>
        <v>-5</v>
      </c>
      <c r="P24" s="23">
        <f>'x15'!M24</f>
        <v>311</v>
      </c>
      <c r="Q24" s="5">
        <f>'x16'!M24</f>
        <v>10.1</v>
      </c>
      <c r="R24" s="5">
        <f>'x17'!M24</f>
        <v>38.1</v>
      </c>
      <c r="S24" s="5">
        <f>'x18'!M24</f>
        <v>8.5299999999999994</v>
      </c>
      <c r="T24" s="5">
        <f>'x19'!G24</f>
        <v>1039</v>
      </c>
      <c r="U24" s="5">
        <f>'x20'!J24</f>
        <v>0.61</v>
      </c>
      <c r="V24" s="5">
        <f>'x21'!M24</f>
        <v>1.81</v>
      </c>
      <c r="W24" s="5">
        <f>'x22'!I24</f>
        <v>50</v>
      </c>
      <c r="X24" s="5">
        <f>'x23'!J24</f>
        <v>0.41500000000000004</v>
      </c>
      <c r="Y24" s="5">
        <f>'x24'!M24</f>
        <v>0.17</v>
      </c>
      <c r="Z24" s="23">
        <f>'x25'!M24</f>
        <v>27.6</v>
      </c>
      <c r="AA24" s="23">
        <f>'x26'!M24</f>
        <v>20.5</v>
      </c>
      <c r="AB24" s="5">
        <f>'x27'!M24</f>
        <v>144.01113543840199</v>
      </c>
      <c r="AC24" s="10">
        <f t="shared" si="0"/>
        <v>17946.408263039437</v>
      </c>
      <c r="AD24" s="10">
        <f t="shared" si="1"/>
        <v>0.17965450863016208</v>
      </c>
      <c r="AE24" s="7" t="str">
        <f t="shared" si="2"/>
        <v>Słowacja</v>
      </c>
      <c r="AF24" s="11">
        <f t="shared" si="3"/>
        <v>0.17965450863016208</v>
      </c>
      <c r="AG24" s="7" t="s">
        <v>210</v>
      </c>
      <c r="AH24" s="7" t="s">
        <v>210</v>
      </c>
      <c r="AI24" s="7" t="s">
        <v>210</v>
      </c>
      <c r="AJ24" s="7" t="s">
        <v>68</v>
      </c>
      <c r="AK24" s="7">
        <v>0.16370913599738013</v>
      </c>
      <c r="AL24" s="7" t="s">
        <v>66</v>
      </c>
      <c r="AM24" s="7">
        <v>3.7629350893697087E-2</v>
      </c>
      <c r="AN24" s="7" t="s">
        <v>88</v>
      </c>
      <c r="AO24" s="7">
        <v>4.8979110114481294E-3</v>
      </c>
    </row>
    <row r="25" spans="1:41" x14ac:dyDescent="0.2">
      <c r="A25" s="7" t="str">
        <f>'dane po Vs'!A26</f>
        <v>Słowenia</v>
      </c>
      <c r="B25" s="18">
        <f>'x1'!M25</f>
        <v>36</v>
      </c>
      <c r="C25">
        <f>'x2'!E25</f>
        <v>61</v>
      </c>
      <c r="D25" s="18">
        <f>'x3'!D25</f>
        <v>268.10000000000002</v>
      </c>
      <c r="E25" s="5">
        <f>'x4'!E25</f>
        <v>0.6</v>
      </c>
      <c r="F25" s="5">
        <f>'x6'!M25</f>
        <v>1</v>
      </c>
      <c r="G25" s="23">
        <f>'x5'!M25</f>
        <v>151.30000000000001</v>
      </c>
      <c r="H25" s="23">
        <f>'x7'!D25</f>
        <v>18.96</v>
      </c>
      <c r="I25" s="23">
        <f>'x8'!M25</f>
        <v>48.7</v>
      </c>
      <c r="J25" s="23">
        <f>'x9'!M25</f>
        <v>94.2</v>
      </c>
      <c r="K25" s="23">
        <f>'x10'!M25</f>
        <v>5.3</v>
      </c>
      <c r="L25" s="23">
        <f>'x11'!M25</f>
        <v>7.1</v>
      </c>
      <c r="M25" s="23">
        <f>'x12'!M25</f>
        <v>16.5</v>
      </c>
      <c r="N25" s="23">
        <f>'x13'!M25</f>
        <v>14.4</v>
      </c>
      <c r="O25" s="23">
        <f>'x14'!M25</f>
        <v>3</v>
      </c>
      <c r="P25" s="23">
        <f>'x15'!M25</f>
        <v>466</v>
      </c>
      <c r="Q25" s="5">
        <f>'x16'!M25</f>
        <v>20.399999999999999</v>
      </c>
      <c r="R25" s="5">
        <f>'x17'!M25</f>
        <v>6.6</v>
      </c>
      <c r="S25" s="5">
        <f>'x18'!M25</f>
        <v>7</v>
      </c>
      <c r="T25" s="5">
        <f>'x19'!G25</f>
        <v>818</v>
      </c>
      <c r="U25" s="5">
        <f>'x20'!J25</f>
        <v>0.83</v>
      </c>
      <c r="V25" s="5">
        <f>'x21'!M25</f>
        <v>3.62</v>
      </c>
      <c r="W25" s="5">
        <f>'x22'!I25</f>
        <v>93</v>
      </c>
      <c r="X25" s="5">
        <f>'x23'!J25</f>
        <v>0.625</v>
      </c>
      <c r="Y25" s="5">
        <f>'x24'!M25</f>
        <v>0.35</v>
      </c>
      <c r="Z25" s="23">
        <f>'x25'!M25</f>
        <v>15.2</v>
      </c>
      <c r="AA25" s="23">
        <f>'x26'!M25</f>
        <v>18.5</v>
      </c>
      <c r="AB25" s="5">
        <f>'x27'!M25</f>
        <v>23.7</v>
      </c>
      <c r="AC25" s="10">
        <f t="shared" si="0"/>
        <v>18298.541451996251</v>
      </c>
      <c r="AD25" s="10">
        <f t="shared" si="1"/>
        <v>0.16355820291324974</v>
      </c>
      <c r="AE25" s="7" t="str">
        <f t="shared" si="2"/>
        <v>Słowenia</v>
      </c>
      <c r="AF25" s="11">
        <f t="shared" si="3"/>
        <v>0.16355820291324974</v>
      </c>
      <c r="AG25" s="7" t="s">
        <v>210</v>
      </c>
      <c r="AH25" s="7" t="s">
        <v>210</v>
      </c>
      <c r="AI25" s="7" t="s">
        <v>210</v>
      </c>
      <c r="AJ25" s="7" t="s">
        <v>87</v>
      </c>
      <c r="AK25" s="7">
        <v>0.16355820291324974</v>
      </c>
      <c r="AL25" s="7" t="s">
        <v>87</v>
      </c>
      <c r="AM25" s="7">
        <v>3.1044214487300093E-2</v>
      </c>
      <c r="AN25" s="7" t="s">
        <v>71</v>
      </c>
      <c r="AO25" s="7">
        <v>2.9505488020771862E-3</v>
      </c>
    </row>
    <row r="26" spans="1:41" x14ac:dyDescent="0.2">
      <c r="A26" s="7" t="str">
        <f>'dane po Vs'!A27</f>
        <v>Szwecja</v>
      </c>
      <c r="B26" s="18">
        <f>'x1'!M26</f>
        <v>14</v>
      </c>
      <c r="C26">
        <f>'x2'!E26</f>
        <v>64.2</v>
      </c>
      <c r="D26" s="18">
        <f>'x3'!D26</f>
        <v>2218.88</v>
      </c>
      <c r="E26" s="5">
        <f>'x4'!E26</f>
        <v>9</v>
      </c>
      <c r="F26" s="5">
        <f>'x6'!M26</f>
        <v>128</v>
      </c>
      <c r="G26" s="23">
        <f>'x5'!M26</f>
        <v>105.9</v>
      </c>
      <c r="H26" s="23">
        <f>'x7'!D26</f>
        <v>0.67500000000000004</v>
      </c>
      <c r="I26" s="23">
        <f>'x8'!M26</f>
        <v>35.799999999999997</v>
      </c>
      <c r="J26" s="23">
        <f>'x9'!M26</f>
        <v>87.2</v>
      </c>
      <c r="K26" s="23">
        <f>'x10'!M26</f>
        <v>2.75</v>
      </c>
      <c r="L26" s="23">
        <f>'x11'!M26</f>
        <v>4.45</v>
      </c>
      <c r="M26" s="23">
        <f>'x12'!M26</f>
        <v>13.2</v>
      </c>
      <c r="N26" s="23">
        <f>'x13'!M26</f>
        <v>22.3</v>
      </c>
      <c r="O26" s="23">
        <f>'x14'!M26</f>
        <v>0</v>
      </c>
      <c r="P26" s="23">
        <f>'x15'!M26</f>
        <v>450</v>
      </c>
      <c r="Q26" s="5">
        <f>'x16'!M26</f>
        <v>48.8</v>
      </c>
      <c r="R26" s="5">
        <f>'x17'!M26</f>
        <v>9.1999999999999993</v>
      </c>
      <c r="S26" s="5">
        <f>'x18'!M26</f>
        <v>15.7</v>
      </c>
      <c r="T26" s="5">
        <f>'x19'!G26</f>
        <v>3930</v>
      </c>
      <c r="U26" s="5">
        <f>'x20'!J26</f>
        <v>0.35</v>
      </c>
      <c r="V26" s="5">
        <f>'x21'!M26</f>
        <v>2.41</v>
      </c>
      <c r="W26" s="5">
        <f>'x22'!I26</f>
        <v>128</v>
      </c>
      <c r="X26" s="5">
        <f>'x23'!J26</f>
        <v>2.5499999999999998</v>
      </c>
      <c r="Y26" s="5">
        <f>'x24'!M26</f>
        <v>0.15</v>
      </c>
      <c r="Z26" s="23">
        <f>'x25'!M26</f>
        <v>22.8</v>
      </c>
      <c r="AA26" s="23">
        <f>'x26'!M26</f>
        <v>17.8</v>
      </c>
      <c r="AB26" s="5">
        <f>'x27'!M26</f>
        <v>71.900000000000006</v>
      </c>
      <c r="AC26" s="10">
        <f t="shared" si="0"/>
        <v>14848.96036956544</v>
      </c>
      <c r="AD26" s="10">
        <f t="shared" si="1"/>
        <v>0.32124147003889858</v>
      </c>
      <c r="AE26" s="7" t="str">
        <f t="shared" si="2"/>
        <v>Szwecja</v>
      </c>
      <c r="AF26" s="11">
        <f t="shared" si="3"/>
        <v>0.32124147003889858</v>
      </c>
      <c r="AG26" s="7" t="s">
        <v>210</v>
      </c>
      <c r="AH26" s="7" t="s">
        <v>210</v>
      </c>
      <c r="AI26" s="7" t="s">
        <v>210</v>
      </c>
      <c r="AJ26" s="7" t="s">
        <v>72</v>
      </c>
      <c r="AK26" s="7">
        <v>0.160461330053004</v>
      </c>
      <c r="AL26" s="7" t="s">
        <v>67</v>
      </c>
      <c r="AM26" s="7">
        <v>1.693320790216369E-2</v>
      </c>
      <c r="AN26" s="7" t="s">
        <v>74</v>
      </c>
      <c r="AO26" s="7">
        <v>1.4752744010385931E-3</v>
      </c>
    </row>
    <row r="27" spans="1:41" x14ac:dyDescent="0.2">
      <c r="A27" s="7" t="str">
        <f>'dane po Vs'!A28</f>
        <v>Węgry</v>
      </c>
      <c r="B27" s="18">
        <f>'x1'!M27</f>
        <v>21</v>
      </c>
      <c r="C27">
        <f>'x2'!E27</f>
        <v>23.1</v>
      </c>
      <c r="D27" s="18">
        <f>'x3'!D27</f>
        <v>873.21499999999992</v>
      </c>
      <c r="E27" s="5">
        <f>'x4'!E27</f>
        <v>2</v>
      </c>
      <c r="F27" s="5">
        <f>'x6'!M27</f>
        <v>615</v>
      </c>
      <c r="G27" s="23">
        <f>'x5'!M27</f>
        <v>135.1</v>
      </c>
      <c r="H27" s="23">
        <f>'x7'!D27</f>
        <v>2.4699999999999998</v>
      </c>
      <c r="I27" s="23">
        <f>'x8'!M27</f>
        <v>56.4</v>
      </c>
      <c r="J27" s="23">
        <f>'x9'!M27</f>
        <v>83.5</v>
      </c>
      <c r="K27" s="23">
        <f>'x10'!M27</f>
        <v>3.2</v>
      </c>
      <c r="L27" s="23">
        <f>'x11'!M27</f>
        <v>6.75</v>
      </c>
      <c r="M27" s="23">
        <f>'x12'!M27</f>
        <v>12.8</v>
      </c>
      <c r="N27" s="23">
        <f>'x13'!M27</f>
        <v>11.8</v>
      </c>
      <c r="O27" s="23">
        <f>'x14'!M27</f>
        <v>-2</v>
      </c>
      <c r="P27" s="23">
        <f>'x15'!M27</f>
        <v>402</v>
      </c>
      <c r="Q27" s="5">
        <f>'x16'!M27</f>
        <v>14</v>
      </c>
      <c r="R27" s="5">
        <f>'x17'!M27</f>
        <v>82.1</v>
      </c>
      <c r="S27" s="5">
        <f>'x18'!M27</f>
        <v>2.4</v>
      </c>
      <c r="T27" s="5">
        <f>'x19'!G27</f>
        <v>1030</v>
      </c>
      <c r="U27" s="5">
        <f>'x20'!J27</f>
        <v>0.63</v>
      </c>
      <c r="V27" s="5">
        <f>'x21'!M27</f>
        <v>2.66</v>
      </c>
      <c r="W27" s="5">
        <f>'x22'!I27</f>
        <v>70</v>
      </c>
      <c r="X27" s="5">
        <f>'x23'!J27</f>
        <v>3.5649999999999999</v>
      </c>
      <c r="Y27" s="5">
        <f>'x24'!M27</f>
        <v>0.21</v>
      </c>
      <c r="Z27" s="23">
        <f>'x25'!M27</f>
        <v>20.399999999999999</v>
      </c>
      <c r="AA27" s="23">
        <f>'x26'!M27</f>
        <v>29.9</v>
      </c>
      <c r="AB27" s="5">
        <f>'x27'!M27</f>
        <v>144.12425003756678</v>
      </c>
      <c r="AC27" s="10">
        <f t="shared" si="0"/>
        <v>17953.788416067287</v>
      </c>
      <c r="AD27" s="10">
        <f t="shared" si="1"/>
        <v>0.17931715559699357</v>
      </c>
      <c r="AE27" s="7" t="str">
        <f t="shared" si="2"/>
        <v>Węgry</v>
      </c>
      <c r="AF27" s="11">
        <f t="shared" si="3"/>
        <v>0.17931715559699357</v>
      </c>
      <c r="AG27" s="7" t="s">
        <v>210</v>
      </c>
      <c r="AH27" s="7" t="s">
        <v>210</v>
      </c>
      <c r="AI27" s="7" t="s">
        <v>210</v>
      </c>
      <c r="AJ27" s="7" t="s">
        <v>79</v>
      </c>
      <c r="AK27" s="7">
        <v>0.15615606463040799</v>
      </c>
      <c r="AL27" s="7" t="s">
        <v>79</v>
      </c>
      <c r="AM27" s="7">
        <v>5.1740357478833494E-3</v>
      </c>
      <c r="AN27" s="7" t="s">
        <v>69</v>
      </c>
      <c r="AO27" s="7">
        <v>1.0031865927062433E-3</v>
      </c>
    </row>
    <row r="28" spans="1:41" x14ac:dyDescent="0.2">
      <c r="A28" s="7" t="str">
        <f>'dane po Vs'!A29</f>
        <v>Wielka Brytania</v>
      </c>
      <c r="B28" s="18">
        <f>'x1'!M28</f>
        <v>9</v>
      </c>
      <c r="C28">
        <f>'x2'!E28</f>
        <v>12.9</v>
      </c>
      <c r="D28" s="18">
        <f>'x3'!D28</f>
        <v>290</v>
      </c>
      <c r="E28" s="5">
        <f>'x4'!E28</f>
        <v>1.6</v>
      </c>
      <c r="F28" s="5">
        <f>'x6'!M28</f>
        <v>231.76190476190473</v>
      </c>
      <c r="G28" s="23">
        <f>'x5'!M28</f>
        <v>151.69999999999999</v>
      </c>
      <c r="H28" s="23">
        <f>'x7'!D28</f>
        <v>3.6850000000000001</v>
      </c>
      <c r="I28" s="23">
        <f>'x8'!M28</f>
        <v>35.299999999999997</v>
      </c>
      <c r="J28" s="23">
        <f>'x9'!M28</f>
        <v>96.7</v>
      </c>
      <c r="K28" s="23">
        <f>'x10'!M28</f>
        <v>6.5500000000000007</v>
      </c>
      <c r="L28" s="23">
        <f>'x11'!M28</f>
        <v>2.2999999999999998</v>
      </c>
      <c r="M28" s="23">
        <f>'x12'!M28</f>
        <v>19.8</v>
      </c>
      <c r="N28" s="23">
        <f>'x13'!M28</f>
        <v>9.1999999999999993</v>
      </c>
      <c r="O28" s="23">
        <f>'x14'!M28</f>
        <v>-0.54545454545454541</v>
      </c>
      <c r="P28" s="23">
        <f>'x15'!M28</f>
        <v>491</v>
      </c>
      <c r="Q28" s="5">
        <f>'x16'!M28</f>
        <v>4.2</v>
      </c>
      <c r="R28" s="5">
        <f>'x17'!M28</f>
        <v>108.4</v>
      </c>
      <c r="S28" s="5">
        <f>'x18'!M28</f>
        <v>3.41</v>
      </c>
      <c r="T28" s="5">
        <f>'x19'!G28</f>
        <v>6114</v>
      </c>
      <c r="U28" s="5">
        <f>'x20'!J28</f>
        <v>0.26</v>
      </c>
      <c r="V28" s="5">
        <f>'x21'!M28</f>
        <v>2.44</v>
      </c>
      <c r="W28" s="5">
        <f>'x22'!I28</f>
        <v>113</v>
      </c>
      <c r="X28" s="5">
        <f>'x23'!J28</f>
        <v>20.045000000000002</v>
      </c>
      <c r="Y28" s="5">
        <f>'x24'!M28</f>
        <v>0.14000000000000001</v>
      </c>
      <c r="Z28" s="23">
        <f>'x25'!M28</f>
        <v>17</v>
      </c>
      <c r="AA28" s="23">
        <f>'x26'!M28</f>
        <v>23.2</v>
      </c>
      <c r="AB28" s="5">
        <f>'x27'!M28</f>
        <v>325.20000000000005</v>
      </c>
      <c r="AC28" s="10">
        <f t="shared" si="0"/>
        <v>13210.248852837374</v>
      </c>
      <c r="AD28" s="10">
        <f t="shared" si="1"/>
        <v>0.39614835863188236</v>
      </c>
      <c r="AE28" s="7" t="str">
        <f t="shared" si="2"/>
        <v>Wielka Brytania</v>
      </c>
      <c r="AF28" s="11">
        <f t="shared" si="3"/>
        <v>0.39614835863188236</v>
      </c>
      <c r="AG28" s="7" t="s">
        <v>210</v>
      </c>
      <c r="AH28" s="7" t="s">
        <v>210</v>
      </c>
      <c r="AI28" s="7" t="s">
        <v>210</v>
      </c>
      <c r="AJ28" s="7" t="s">
        <v>65</v>
      </c>
      <c r="AK28" s="7">
        <v>0.15331240715468208</v>
      </c>
      <c r="AL28" s="7" t="s">
        <v>82</v>
      </c>
      <c r="AM28" s="7">
        <v>1.8814675446848542E-3</v>
      </c>
      <c r="AN28" s="7" t="s">
        <v>76</v>
      </c>
      <c r="AO28" s="7">
        <v>5.9010976041543723E-4</v>
      </c>
    </row>
    <row r="29" spans="1:41" x14ac:dyDescent="0.2">
      <c r="A29" s="7" t="str">
        <f>'dane po Vs'!A30</f>
        <v>Włochy</v>
      </c>
      <c r="B29" s="18">
        <f>'x1'!M29</f>
        <v>19</v>
      </c>
      <c r="C29">
        <f>'x2'!E29</f>
        <v>32.700000000000003</v>
      </c>
      <c r="D29" s="18">
        <f>'x3'!D29</f>
        <v>4705.63</v>
      </c>
      <c r="E29" s="5">
        <f>'x4'!E29</f>
        <v>1.8</v>
      </c>
      <c r="F29" s="5">
        <f>'x6'!M29</f>
        <v>202</v>
      </c>
      <c r="G29" s="23">
        <f>'x5'!M29</f>
        <v>148.9</v>
      </c>
      <c r="H29" s="23">
        <f>'x7'!D29</f>
        <v>24.594999999999999</v>
      </c>
      <c r="I29" s="23">
        <f>'x8'!M29</f>
        <v>80.8</v>
      </c>
      <c r="J29" s="23">
        <f>'x9'!M29</f>
        <v>89</v>
      </c>
      <c r="K29" s="23">
        <f>'x10'!M29</f>
        <v>3.5</v>
      </c>
      <c r="L29" s="23">
        <f>'x11'!M29</f>
        <v>3.35</v>
      </c>
      <c r="M29" s="23">
        <f>'x12'!M29</f>
        <v>20.8</v>
      </c>
      <c r="N29" s="23">
        <f>'x13'!M29</f>
        <v>11.1</v>
      </c>
      <c r="O29" s="23">
        <f>'x14'!M29</f>
        <v>-1</v>
      </c>
      <c r="P29" s="23">
        <f>'x15'!M29</f>
        <v>529</v>
      </c>
      <c r="Q29" s="5">
        <f>'x16'!M29</f>
        <v>13</v>
      </c>
      <c r="R29" s="5">
        <f>'x17'!M29</f>
        <v>61.9</v>
      </c>
      <c r="S29" s="5">
        <f>'x18'!M29</f>
        <v>8.6</v>
      </c>
      <c r="T29" s="5">
        <f>'x19'!G29</f>
        <v>4206</v>
      </c>
      <c r="U29" s="5">
        <f>'x20'!J29</f>
        <v>0.745</v>
      </c>
      <c r="V29" s="5">
        <f>'x21'!M29</f>
        <v>3.05</v>
      </c>
      <c r="W29" s="5">
        <f>'x22'!I29</f>
        <v>100</v>
      </c>
      <c r="X29" s="5">
        <f>'x23'!J29</f>
        <v>28.53</v>
      </c>
      <c r="Y29" s="5">
        <f>'x24'!M29</f>
        <v>0.17</v>
      </c>
      <c r="Z29" s="23">
        <f>'x25'!M29</f>
        <v>29.2</v>
      </c>
      <c r="AA29" s="23">
        <f>'x26'!M29</f>
        <v>28.1</v>
      </c>
      <c r="AB29" s="5">
        <f>'x27'!M29</f>
        <v>144.2523062613476</v>
      </c>
      <c r="AC29" s="10">
        <f t="shared" si="0"/>
        <v>14362.267977859008</v>
      </c>
      <c r="AD29" s="10">
        <f t="shared" si="1"/>
        <v>0.34348859065314652</v>
      </c>
      <c r="AE29" s="7" t="str">
        <f t="shared" si="2"/>
        <v>Włochy</v>
      </c>
      <c r="AF29" s="11">
        <f t="shared" si="3"/>
        <v>0.34348859065314652</v>
      </c>
      <c r="AG29" s="7" t="s">
        <v>210</v>
      </c>
      <c r="AH29" s="7" t="s">
        <v>210</v>
      </c>
      <c r="AI29" s="7" t="s">
        <v>210</v>
      </c>
      <c r="AJ29" s="7" t="s">
        <v>78</v>
      </c>
      <c r="AK29" s="7">
        <v>0.14305064488820374</v>
      </c>
      <c r="AL29" s="7" t="s">
        <v>81</v>
      </c>
      <c r="AM29" s="7">
        <v>0</v>
      </c>
      <c r="AN29" s="7" t="s">
        <v>81</v>
      </c>
      <c r="AO29" s="7">
        <v>0</v>
      </c>
    </row>
    <row r="30" spans="1:41" x14ac:dyDescent="0.2">
      <c r="A30" s="7" t="s">
        <v>59</v>
      </c>
      <c r="B30" s="9">
        <f>MAX(B29:B29)</f>
        <v>19</v>
      </c>
      <c r="C30" s="9">
        <f>MAX(C29:C29)</f>
        <v>32.700000000000003</v>
      </c>
      <c r="D30" s="9">
        <f>MAX(D29:D29)</f>
        <v>4705.63</v>
      </c>
      <c r="E30" s="9">
        <f>MAX(E29:E29)</f>
        <v>1.8</v>
      </c>
      <c r="F30" s="9">
        <f>MAX(F29:F29)</f>
        <v>202</v>
      </c>
      <c r="G30" s="26">
        <f t="shared" ref="G30:P30" si="4">MIN(G2:G29)</f>
        <v>61.7</v>
      </c>
      <c r="H30" s="26">
        <f t="shared" si="4"/>
        <v>0</v>
      </c>
      <c r="I30" s="26">
        <f t="shared" si="4"/>
        <v>-5.6</v>
      </c>
      <c r="J30" s="26">
        <f t="shared" si="4"/>
        <v>83.5</v>
      </c>
      <c r="K30" s="26">
        <f t="shared" si="4"/>
        <v>1.8</v>
      </c>
      <c r="L30" s="26">
        <f t="shared" si="4"/>
        <v>1.8</v>
      </c>
      <c r="M30" s="26">
        <f t="shared" si="4"/>
        <v>9.4</v>
      </c>
      <c r="N30" s="26">
        <f t="shared" si="4"/>
        <v>9.1</v>
      </c>
      <c r="O30" s="26">
        <f t="shared" si="4"/>
        <v>-6</v>
      </c>
      <c r="P30" s="26">
        <f t="shared" si="4"/>
        <v>261</v>
      </c>
      <c r="Q30" s="9">
        <f t="shared" ref="Q30:Y30" si="5">MAX(Q2:Q29)</f>
        <v>48.8</v>
      </c>
      <c r="R30" s="9">
        <f t="shared" si="5"/>
        <v>212.6</v>
      </c>
      <c r="S30" s="9">
        <f t="shared" si="5"/>
        <v>18.62</v>
      </c>
      <c r="T30" s="9">
        <f t="shared" si="5"/>
        <v>18560</v>
      </c>
      <c r="U30" s="9">
        <f t="shared" si="5"/>
        <v>0.83</v>
      </c>
      <c r="V30" s="9">
        <f t="shared" si="5"/>
        <v>4.0199999999999996</v>
      </c>
      <c r="W30" s="9">
        <f t="shared" si="5"/>
        <v>134</v>
      </c>
      <c r="X30" s="9">
        <f t="shared" si="5"/>
        <v>84.73</v>
      </c>
      <c r="Y30" s="9">
        <f t="shared" si="5"/>
        <v>0.4</v>
      </c>
      <c r="Z30" s="26">
        <f>MIN(Z2:Z29)</f>
        <v>8.5</v>
      </c>
      <c r="AA30" s="26">
        <f>MIN(AA2:AA29)</f>
        <v>14.8</v>
      </c>
      <c r="AB30" s="10">
        <f>MAX(AB2:AB29)</f>
        <v>491.7</v>
      </c>
      <c r="AC30" s="7" t="s">
        <v>210</v>
      </c>
      <c r="AD30" s="7" t="s">
        <v>210</v>
      </c>
      <c r="AE30" s="7" t="s">
        <v>210</v>
      </c>
      <c r="AF30" s="7" t="s">
        <v>210</v>
      </c>
      <c r="AG30" s="7" t="s">
        <v>210</v>
      </c>
      <c r="AH30" s="7" t="s">
        <v>210</v>
      </c>
      <c r="AI30" s="7" t="s">
        <v>210</v>
      </c>
      <c r="AJ30" s="7" t="s">
        <v>210</v>
      </c>
      <c r="AK30" s="7" t="s">
        <v>210</v>
      </c>
      <c r="AL30" s="7" t="s">
        <v>210</v>
      </c>
      <c r="AM30" s="7" t="s">
        <v>210</v>
      </c>
      <c r="AN30" s="7" t="s">
        <v>210</v>
      </c>
      <c r="AO30" s="7" t="s">
        <v>210</v>
      </c>
    </row>
    <row r="33" spans="29:30" x14ac:dyDescent="0.2">
      <c r="AD33" s="21"/>
    </row>
    <row r="34" spans="29:30" x14ac:dyDescent="0.2">
      <c r="AD34" s="21"/>
    </row>
    <row r="35" spans="29:30" x14ac:dyDescent="0.2">
      <c r="AC35" s="11"/>
    </row>
    <row r="36" spans="29:30" x14ac:dyDescent="0.2">
      <c r="AD36" s="2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</sheetData>
  <sortState ref="AJ2:AK29">
    <sortCondition descending="1" ref="AK2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4"/>
  <sheetViews>
    <sheetView zoomScale="60" zoomScaleNormal="6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AD44" sqref="AD44"/>
    </sheetView>
  </sheetViews>
  <sheetFormatPr defaultRowHeight="12.75" x14ac:dyDescent="0.2"/>
  <cols>
    <col min="1" max="1" width="18.42578125" style="7" customWidth="1"/>
    <col min="2" max="6" width="9.140625" style="7"/>
    <col min="7" max="16" width="9.140625" style="6"/>
    <col min="17" max="25" width="9.140625" style="7"/>
    <col min="26" max="27" width="9.140625" style="6"/>
    <col min="28" max="16384" width="9.140625" style="7"/>
  </cols>
  <sheetData>
    <row r="1" spans="1:28" x14ac:dyDescent="0.2">
      <c r="B1" s="7" t="e">
        <f>wzorzec!#REF!</f>
        <v>#REF!</v>
      </c>
      <c r="C1" s="7" t="e">
        <f>wzorzec!#REF!</f>
        <v>#REF!</v>
      </c>
      <c r="D1" s="7" t="e">
        <f>wzorzec!#REF!</f>
        <v>#REF!</v>
      </c>
      <c r="E1" s="7" t="e">
        <f>wzorzec!#REF!</f>
        <v>#REF!</v>
      </c>
      <c r="F1" s="7" t="e">
        <f>wzorzec!#REF!</f>
        <v>#REF!</v>
      </c>
      <c r="G1" s="6" t="e">
        <f>wzorzec!#REF!</f>
        <v>#REF!</v>
      </c>
      <c r="H1" s="6" t="e">
        <f>wzorzec!#REF!</f>
        <v>#REF!</v>
      </c>
      <c r="I1" s="6" t="e">
        <f>wzorzec!#REF!</f>
        <v>#REF!</v>
      </c>
      <c r="J1" s="6" t="e">
        <f>wzorzec!#REF!</f>
        <v>#REF!</v>
      </c>
      <c r="K1" s="6" t="e">
        <f>wzorzec!#REF!</f>
        <v>#REF!</v>
      </c>
      <c r="L1" s="6" t="e">
        <f>wzorzec!#REF!</f>
        <v>#REF!</v>
      </c>
      <c r="M1" s="6" t="e">
        <f>wzorzec!#REF!</f>
        <v>#REF!</v>
      </c>
      <c r="N1" s="6" t="e">
        <f>wzorzec!#REF!</f>
        <v>#REF!</v>
      </c>
      <c r="O1" s="6" t="e">
        <f>wzorzec!#REF!</f>
        <v>#REF!</v>
      </c>
      <c r="P1" s="6" t="e">
        <f>wzorzec!#REF!</f>
        <v>#REF!</v>
      </c>
      <c r="Q1" s="7" t="e">
        <f>wzorzec!#REF!</f>
        <v>#REF!</v>
      </c>
      <c r="R1" s="7" t="e">
        <f>wzorzec!#REF!</f>
        <v>#REF!</v>
      </c>
      <c r="S1" s="7" t="e">
        <f>wzorzec!#REF!</f>
        <v>#REF!</v>
      </c>
      <c r="T1" s="7" t="e">
        <f>wzorzec!#REF!</f>
        <v>#REF!</v>
      </c>
      <c r="U1" s="7" t="e">
        <f>wzorzec!#REF!</f>
        <v>#REF!</v>
      </c>
      <c r="V1" s="7" t="e">
        <f>wzorzec!#REF!</f>
        <v>#REF!</v>
      </c>
      <c r="W1" s="7" t="e">
        <f>wzorzec!#REF!</f>
        <v>#REF!</v>
      </c>
      <c r="X1" s="7" t="e">
        <f>wzorzec!#REF!</f>
        <v>#REF!</v>
      </c>
      <c r="Y1" s="7" t="e">
        <f>wzorzec!#REF!</f>
        <v>#REF!</v>
      </c>
      <c r="Z1" s="6" t="e">
        <f>wzorzec!#REF!</f>
        <v>#REF!</v>
      </c>
      <c r="AA1" s="6" t="e">
        <f>wzorzec!#REF!</f>
        <v>#REF!</v>
      </c>
      <c r="AB1" s="7" t="e">
        <f>wzorzec!#REF!</f>
        <v>#REF!</v>
      </c>
    </row>
    <row r="2" spans="1:28" x14ac:dyDescent="0.2">
      <c r="B2" s="7" t="str">
        <f>wzorzec!B1</f>
        <v>Chroniony obszar lądowy (% powierzchni państwa)</v>
      </c>
      <c r="C2" s="7" t="str">
        <f>wzorzec!C1</f>
        <v>Zalesienie (% powierzchni kraju)</v>
      </c>
      <c r="D2" s="7" t="str">
        <f>wzorzec!D1</f>
        <v>Chroniona powierzchnia lasów (tys. ha)</v>
      </c>
      <c r="E2" s="7" t="str">
        <f>wzorzec!E1</f>
        <v>Akweny wodne (% powierzchni państwa)</v>
      </c>
      <c r="F2" s="7" t="str">
        <f>wzorzec!F1</f>
        <v>Indeks wydajnosci zasobów (rok 2000=100)</v>
      </c>
      <c r="G2" s="6" t="str">
        <f>wzorzec!G1</f>
        <v>Połowy w regionach rybackich (tys.ton)</v>
      </c>
      <c r="H2" s="6" t="str">
        <f>wzorzec!H1</f>
        <v>Erozja gleby przez wodę (% powierzchni kraju)</v>
      </c>
      <c r="I2" s="6" t="str">
        <f>wzorzec!I1</f>
        <v>Zależność energetyczna (%)</v>
      </c>
      <c r="J2" s="6" t="str">
        <f>wzorzec!J1</f>
        <v>Indeks emisji gazów cieplarnianych (rok 2000=100)</v>
      </c>
      <c r="K2" s="6" t="str">
        <f>wzorzec!K1</f>
        <v>Emisja tlenków siarki (kg/osoba)</v>
      </c>
      <c r="L2" s="6" t="str">
        <f>wzorzec!L1</f>
        <v>Emisja cząstek stałych (kg/osoba)</v>
      </c>
      <c r="M2" s="6" t="str">
        <f>wzorzec!M1</f>
        <v>Zanieczyszczenie hałasem (% ludności)</v>
      </c>
      <c r="N2" s="6" t="str">
        <f>wzorzec!N1</f>
        <v>Konsumpcja surowców (ton/osoba)</v>
      </c>
      <c r="O2" s="6" t="str">
        <f>wzorzec!O1</f>
        <v>Zużycie nawozów (kg/ha)</v>
      </c>
      <c r="P2" s="6" t="str">
        <f>wzorzec!P1</f>
        <v>Odpady komunalne (kg/osoba)</v>
      </c>
      <c r="Q2" s="7" t="str">
        <f>wzorzec!Q1</f>
        <v>Odnawialna energia elektryczna (%konsumpcji prądu)</v>
      </c>
      <c r="R2" s="7" t="str">
        <f>wzorzec!R1</f>
        <v>Krajowa konsumpcja biomasy (100 tys. ton ekwiwalentu oleju)</v>
      </c>
      <c r="S2" s="7" t="str">
        <f>wzorzec!S1</f>
        <v>Uprawy ekologiczne (% użytków rolnych)</v>
      </c>
      <c r="T2" s="7" t="str">
        <f>wzorzec!T1</f>
        <v>Odzysk odpadów (kg/osoba)</v>
      </c>
      <c r="U2" s="7" t="str">
        <f>wzorzec!U1</f>
        <v>Wydatki na ochronę środoiwska (% PKB)</v>
      </c>
      <c r="V2" s="7" t="str">
        <f>wzorzec!V1</f>
        <v>Dochody z podatków środoiwskowych (% PKB)</v>
      </c>
      <c r="W2" s="7" t="str">
        <f>wzorzec!W1</f>
        <v>Indeks eko-innowacyjnosci (śr krajów UE=100)</v>
      </c>
      <c r="X2" s="7" t="str">
        <f>wzorzec!X1</f>
        <v>Patenty związane z recyklingiem i surowcami wtórnymi  (liczba)</v>
      </c>
      <c r="Y2" s="7" t="str">
        <f>wzorzec!Y1</f>
        <v>Wydatki publiczne na badania i rozwój dotyczące środowiska (% PKB)</v>
      </c>
      <c r="Z2" s="6" t="str">
        <f>wzorzec!Z1</f>
        <v>Stopa bezrobocia ludzi młodych w wieku 15-24 lata, obliczona jako udział (%) w całkowitej populacji w tej samej grupie wiekowej</v>
      </c>
      <c r="AA2" s="6" t="str">
        <f>wzorzec!AA1</f>
        <v>Osoby zagrożone ubóstwem lub wykluczeniem społecznym</v>
      </c>
      <c r="AB2" s="7" t="str">
        <f>wzorzec!AB1</f>
        <v>Zatrudnienie w sektorze dóbr i usług środowiskowych (ekwiwalent pełnego czasu pracy ∙〖10〗^(-3); FTE)</v>
      </c>
    </row>
    <row r="3" spans="1:28" x14ac:dyDescent="0.2">
      <c r="A3" s="7" t="str">
        <f>'dane '!A3</f>
        <v>Austria</v>
      </c>
      <c r="B3" s="7">
        <f>wzorzec!B2</f>
        <v>15</v>
      </c>
      <c r="C3" s="7">
        <f>wzorzec!C2</f>
        <v>41</v>
      </c>
      <c r="D3" s="7">
        <f>wzorzec!D2</f>
        <v>746.68499999999995</v>
      </c>
      <c r="E3" s="7">
        <f>wzorzec!E2</f>
        <v>1.7</v>
      </c>
      <c r="F3" s="7">
        <f>wzorzec!F2</f>
        <v>366</v>
      </c>
      <c r="G3" s="6">
        <f>wzorzec!G2</f>
        <v>127.2</v>
      </c>
      <c r="H3" s="6">
        <f>wzorzec!H2</f>
        <v>15.745000000000001</v>
      </c>
      <c r="I3" s="6">
        <f>wzorzec!I2</f>
        <v>65.8</v>
      </c>
      <c r="J3" s="6">
        <f>wzorzec!J2</f>
        <v>90.4</v>
      </c>
      <c r="K3" s="6">
        <f>wzorzec!K2</f>
        <v>1.8</v>
      </c>
      <c r="L3" s="6">
        <f>wzorzec!L2</f>
        <v>3.9</v>
      </c>
      <c r="M3" s="6">
        <f>wzorzec!M2</f>
        <v>19.2</v>
      </c>
      <c r="N3" s="6">
        <f>wzorzec!N2</f>
        <v>20.9</v>
      </c>
      <c r="O3" s="6">
        <f>wzorzec!O2</f>
        <v>2</v>
      </c>
      <c r="P3" s="6">
        <f>wzorzec!P2</f>
        <v>578</v>
      </c>
      <c r="Q3" s="7">
        <f>wzorzec!Q2</f>
        <v>30.6</v>
      </c>
      <c r="R3" s="7">
        <f>wzorzec!R2</f>
        <v>27</v>
      </c>
      <c r="S3" s="7">
        <f>wzorzec!S2</f>
        <v>18.62</v>
      </c>
      <c r="T3" s="7">
        <f>wzorzec!T2</f>
        <v>4346</v>
      </c>
      <c r="U3" s="7">
        <f>wzorzec!U2</f>
        <v>0.31</v>
      </c>
      <c r="V3" s="7">
        <f>wzorzec!V2</f>
        <v>2.38</v>
      </c>
      <c r="W3" s="7">
        <f>wzorzec!W2</f>
        <v>109</v>
      </c>
      <c r="X3" s="7">
        <f>wzorzec!X2</f>
        <v>7.55</v>
      </c>
      <c r="Y3" s="7">
        <f>wzorzec!Y2</f>
        <v>0.14000000000000001</v>
      </c>
      <c r="Z3" s="6">
        <f>wzorzec!Z2</f>
        <v>9.6999999999999993</v>
      </c>
      <c r="AA3" s="6">
        <f>wzorzec!AA2</f>
        <v>18.8</v>
      </c>
      <c r="AB3" s="7">
        <f>wzorzec!AB2</f>
        <v>169.6</v>
      </c>
    </row>
    <row r="4" spans="1:28" x14ac:dyDescent="0.2">
      <c r="A4" s="7" t="str">
        <f>'dane '!A4</f>
        <v>Belgia</v>
      </c>
      <c r="B4" s="7">
        <f>wzorzec!B3</f>
        <v>13</v>
      </c>
      <c r="C4" s="7">
        <f>wzorzec!C3</f>
        <v>24.5</v>
      </c>
      <c r="D4" s="7">
        <f>wzorzec!D3</f>
        <v>45.135000000000005</v>
      </c>
      <c r="E4" s="7">
        <f>wzorzec!E3</f>
        <v>1.4</v>
      </c>
      <c r="F4" s="7">
        <f>wzorzec!F3</f>
        <v>231.76190476190476</v>
      </c>
      <c r="G4" s="6">
        <f>wzorzec!G3</f>
        <v>109.4</v>
      </c>
      <c r="H4" s="6">
        <f>wzorzec!H3</f>
        <v>0.41</v>
      </c>
      <c r="I4" s="6">
        <f>wzorzec!I3</f>
        <v>77.400000000000006</v>
      </c>
      <c r="J4" s="6">
        <f>wzorzec!J3</f>
        <v>90.2</v>
      </c>
      <c r="K4" s="6">
        <f>wzorzec!K3</f>
        <v>5.15</v>
      </c>
      <c r="L4" s="6">
        <f>wzorzec!L3</f>
        <v>3.8499999999999996</v>
      </c>
      <c r="M4" s="6">
        <f>wzorzec!M3</f>
        <v>18.899999999999999</v>
      </c>
      <c r="N4" s="6">
        <f>wzorzec!N3</f>
        <v>15.1</v>
      </c>
      <c r="O4" s="6">
        <f>wzorzec!O3</f>
        <v>5</v>
      </c>
      <c r="P4" s="6">
        <f>wzorzec!P3</f>
        <v>456</v>
      </c>
      <c r="Q4" s="7">
        <f>wzorzec!Q3</f>
        <v>6.3</v>
      </c>
      <c r="R4" s="7">
        <f>wzorzec!R3</f>
        <v>9.8000000000000007</v>
      </c>
      <c r="S4" s="7">
        <f>wzorzec!S3</f>
        <v>4.0999999999999996</v>
      </c>
      <c r="T4" s="7">
        <f>wzorzec!T3</f>
        <v>4866</v>
      </c>
      <c r="U4" s="7">
        <f>wzorzec!U3</f>
        <v>0.28999999999999998</v>
      </c>
      <c r="V4" s="7">
        <f>wzorzec!V3</f>
        <v>2.1800000000000002</v>
      </c>
      <c r="W4" s="7">
        <f>wzorzec!W3</f>
        <v>98</v>
      </c>
      <c r="X4" s="7">
        <f>wzorzec!X3</f>
        <v>7.33</v>
      </c>
      <c r="Y4" s="7">
        <f>wzorzec!Y3</f>
        <v>0.18</v>
      </c>
      <c r="Z4" s="6">
        <f>wzorzec!Z3</f>
        <v>20.5</v>
      </c>
      <c r="AA4" s="6">
        <f>wzorzec!AA3</f>
        <v>21</v>
      </c>
      <c r="AB4" s="7">
        <f>wzorzec!AB3</f>
        <v>83.65</v>
      </c>
    </row>
    <row r="5" spans="1:28" x14ac:dyDescent="0.2">
      <c r="A5" s="7" t="str">
        <f>'dane '!A5</f>
        <v>Bułgaria</v>
      </c>
      <c r="B5" s="7">
        <f>wzorzec!B4</f>
        <v>34</v>
      </c>
      <c r="C5" s="7">
        <f>wzorzec!C4</f>
        <v>39.6</v>
      </c>
      <c r="D5" s="7">
        <f>wzorzec!D4</f>
        <v>579</v>
      </c>
      <c r="E5" s="7">
        <f>wzorzec!E4</f>
        <v>1</v>
      </c>
      <c r="F5" s="7">
        <f>wzorzec!F4</f>
        <v>24</v>
      </c>
      <c r="G5" s="6">
        <f>wzorzec!G4</f>
        <v>121.4</v>
      </c>
      <c r="H5" s="6">
        <f>wzorzec!H4</f>
        <v>2.9349999999999996</v>
      </c>
      <c r="I5" s="6">
        <f>wzorzec!I4</f>
        <v>37.700000000000003</v>
      </c>
      <c r="J5" s="6">
        <f>wzorzec!J4</f>
        <v>113.4</v>
      </c>
      <c r="K5" s="6">
        <f>wzorzec!K4</f>
        <v>48.900000000000006</v>
      </c>
      <c r="L5" s="6">
        <f>wzorzec!L4</f>
        <v>6.85</v>
      </c>
      <c r="M5" s="6">
        <f>wzorzec!M4</f>
        <v>12.2</v>
      </c>
      <c r="N5" s="6">
        <f>wzorzec!N4</f>
        <v>18.2</v>
      </c>
      <c r="O5" s="6">
        <f>wzorzec!O4</f>
        <v>-4.5</v>
      </c>
      <c r="P5" s="6">
        <f>wzorzec!P4</f>
        <v>508</v>
      </c>
      <c r="Q5" s="7">
        <f>wzorzec!Q4</f>
        <v>14.3</v>
      </c>
      <c r="R5" s="7">
        <f>wzorzec!R4</f>
        <v>30.4</v>
      </c>
      <c r="S5" s="7">
        <f>wzorzec!S4</f>
        <v>0.5</v>
      </c>
      <c r="T5" s="7">
        <f>wzorzec!T4</f>
        <v>513</v>
      </c>
      <c r="U5" s="7">
        <f>wzorzec!U4</f>
        <v>0.78500000000000003</v>
      </c>
      <c r="V5" s="7">
        <f>wzorzec!V4</f>
        <v>2.8</v>
      </c>
      <c r="W5" s="7">
        <f>wzorzec!W4</f>
        <v>31</v>
      </c>
      <c r="X5" s="7">
        <f>wzorzec!X4</f>
        <v>1</v>
      </c>
      <c r="Y5" s="7">
        <f>wzorzec!Y4</f>
        <v>0.2</v>
      </c>
      <c r="Z5" s="6">
        <f>wzorzec!Z4</f>
        <v>21.6</v>
      </c>
      <c r="AA5" s="6">
        <f>wzorzec!AA4</f>
        <v>48</v>
      </c>
      <c r="AB5" s="7">
        <f>wzorzec!AB4</f>
        <v>32</v>
      </c>
    </row>
    <row r="6" spans="1:28" x14ac:dyDescent="0.2">
      <c r="A6" s="7" t="str">
        <f>'dane '!A6</f>
        <v>Chorwacja</v>
      </c>
      <c r="B6" s="7">
        <f>wzorzec!B5</f>
        <v>37</v>
      </c>
      <c r="C6" s="7">
        <f>wzorzec!C5</f>
        <v>45.7</v>
      </c>
      <c r="D6" s="7">
        <f>wzorzec!D5</f>
        <v>299.5</v>
      </c>
      <c r="E6" s="7">
        <f>wzorzec!E5</f>
        <v>1.1000000000000001</v>
      </c>
      <c r="F6" s="7">
        <f>wzorzec!F5</f>
        <v>497</v>
      </c>
      <c r="G6" s="6">
        <f>wzorzec!G5</f>
        <v>97</v>
      </c>
      <c r="H6" s="6">
        <f>wzorzec!H5</f>
        <v>6.92</v>
      </c>
      <c r="I6" s="6">
        <f>wzorzec!I5</f>
        <v>48.3</v>
      </c>
      <c r="J6" s="6">
        <f>wzorzec!J5</f>
        <v>96.9</v>
      </c>
      <c r="K6" s="6">
        <f>wzorzec!K5</f>
        <v>6.45</v>
      </c>
      <c r="L6" s="6">
        <f>wzorzec!L5</f>
        <v>8</v>
      </c>
      <c r="M6" s="6">
        <f>wzorzec!M5</f>
        <v>10</v>
      </c>
      <c r="N6" s="6">
        <f>wzorzec!N5</f>
        <v>10.3</v>
      </c>
      <c r="O6" s="6">
        <f>wzorzec!O5</f>
        <v>6</v>
      </c>
      <c r="P6" s="6">
        <f>wzorzec!P5</f>
        <v>393</v>
      </c>
      <c r="Q6" s="7">
        <f>wzorzec!Q5</f>
        <v>25.4</v>
      </c>
      <c r="R6" s="7">
        <f>wzorzec!R5</f>
        <v>32.299999999999997</v>
      </c>
      <c r="S6" s="7">
        <f>wzorzec!S5</f>
        <v>4.03</v>
      </c>
      <c r="T6" s="7">
        <f>wzorzec!T5</f>
        <v>2597</v>
      </c>
      <c r="U6" s="7">
        <f>wzorzec!U5</f>
        <v>0.745</v>
      </c>
      <c r="V6" s="7">
        <f>wzorzec!V5</f>
        <v>3.03</v>
      </c>
      <c r="W6" s="7">
        <f>wzorzec!W5</f>
        <v>70.5</v>
      </c>
      <c r="X6" s="7">
        <f>wzorzec!X5</f>
        <v>0.125</v>
      </c>
      <c r="Y6" s="7">
        <f>wzorzec!Y5</f>
        <v>0.21</v>
      </c>
      <c r="Z6" s="6">
        <f>wzorzec!Z5</f>
        <v>32.299999999999997</v>
      </c>
      <c r="AA6" s="6">
        <f>wzorzec!AA5</f>
        <v>29.9</v>
      </c>
      <c r="AB6" s="7">
        <f>wzorzec!AB5</f>
        <v>48.1</v>
      </c>
    </row>
    <row r="7" spans="1:28" x14ac:dyDescent="0.2">
      <c r="A7" s="7" t="str">
        <f>'dane '!A7</f>
        <v>Cypr</v>
      </c>
      <c r="B7" s="7">
        <f>wzorzec!B6</f>
        <v>28</v>
      </c>
      <c r="C7" s="7">
        <f>wzorzec!C6</f>
        <v>21.5</v>
      </c>
      <c r="D7" s="7">
        <f>wzorzec!D6</f>
        <v>26.41</v>
      </c>
      <c r="E7" s="7">
        <f>wzorzec!E6</f>
        <v>0.5</v>
      </c>
      <c r="F7" s="7">
        <f>wzorzec!F6</f>
        <v>213</v>
      </c>
      <c r="G7" s="6">
        <f>wzorzec!G6</f>
        <v>115.4</v>
      </c>
      <c r="H7" s="6">
        <f>wzorzec!H6</f>
        <v>6.15</v>
      </c>
      <c r="I7" s="6">
        <f>wzorzec!I6</f>
        <v>96.3</v>
      </c>
      <c r="J7" s="6">
        <f>wzorzec!J6</f>
        <v>101.7</v>
      </c>
      <c r="K7" s="6">
        <f>wzorzec!K6</f>
        <v>20.95</v>
      </c>
      <c r="L7" s="6">
        <f>wzorzec!L6</f>
        <v>2.95</v>
      </c>
      <c r="M7" s="6">
        <f>wzorzec!M6</f>
        <v>27.5</v>
      </c>
      <c r="N7" s="6">
        <f>wzorzec!N6</f>
        <v>24.2</v>
      </c>
      <c r="O7" s="6">
        <f>wzorzec!O6</f>
        <v>31</v>
      </c>
      <c r="P7" s="6">
        <f>wzorzec!P6</f>
        <v>672</v>
      </c>
      <c r="Q7" s="7">
        <f>wzorzec!Q6</f>
        <v>6</v>
      </c>
      <c r="R7" s="7">
        <f>wzorzec!R6</f>
        <v>212.6</v>
      </c>
      <c r="S7" s="7">
        <f>wzorzec!S6</f>
        <v>2.9</v>
      </c>
      <c r="T7" s="7">
        <f>wzorzec!T6</f>
        <v>3368</v>
      </c>
      <c r="U7" s="7">
        <f>wzorzec!U6</f>
        <v>0.2</v>
      </c>
      <c r="V7" s="7">
        <f>wzorzec!V6</f>
        <v>2.96</v>
      </c>
      <c r="W7" s="7">
        <f>wzorzec!W6</f>
        <v>56</v>
      </c>
      <c r="X7" s="7">
        <f>wzorzec!X6</f>
        <v>0.05</v>
      </c>
      <c r="Y7" s="7">
        <f>wzorzec!Y6</f>
        <v>7.0000000000000007E-2</v>
      </c>
      <c r="Z7" s="6">
        <f>wzorzec!Z6</f>
        <v>22.4</v>
      </c>
      <c r="AA7" s="6">
        <f>wzorzec!AA6</f>
        <v>25.4</v>
      </c>
      <c r="AB7" s="7">
        <f>wzorzec!AB6</f>
        <v>144.90352633826882</v>
      </c>
    </row>
    <row r="8" spans="1:28" x14ac:dyDescent="0.2">
      <c r="A8" s="7" t="str">
        <f>'dane '!A8</f>
        <v>Czechy</v>
      </c>
      <c r="B8" s="7">
        <f>wzorzec!B7</f>
        <v>14</v>
      </c>
      <c r="C8" s="7">
        <f>wzorzec!C7</f>
        <v>37.5</v>
      </c>
      <c r="D8" s="7">
        <f>wzorzec!D7</f>
        <v>751.25</v>
      </c>
      <c r="E8" s="7">
        <f>wzorzec!E7</f>
        <v>1.4</v>
      </c>
      <c r="F8" s="7">
        <f>wzorzec!F7</f>
        <v>9</v>
      </c>
      <c r="G8" s="6">
        <f>wzorzec!G7</f>
        <v>146.5</v>
      </c>
      <c r="H8" s="6">
        <f>wzorzec!H7</f>
        <v>1.3</v>
      </c>
      <c r="I8" s="6">
        <f>wzorzec!I7</f>
        <v>27.7</v>
      </c>
      <c r="J8" s="6">
        <f>wzorzec!J7</f>
        <v>84.1</v>
      </c>
      <c r="K8" s="6">
        <f>wzorzec!K7</f>
        <v>15</v>
      </c>
      <c r="L8" s="6">
        <f>wzorzec!L7</f>
        <v>3.6</v>
      </c>
      <c r="M8" s="6">
        <f>wzorzec!M7</f>
        <v>15.3</v>
      </c>
      <c r="N8" s="6">
        <f>wzorzec!N7</f>
        <v>16</v>
      </c>
      <c r="O8" s="6">
        <f>wzorzec!O7</f>
        <v>-2</v>
      </c>
      <c r="P8" s="6">
        <f>wzorzec!P7</f>
        <v>310</v>
      </c>
      <c r="Q8" s="7">
        <f>wzorzec!Q7</f>
        <v>10.9</v>
      </c>
      <c r="R8" s="7">
        <f>wzorzec!R7</f>
        <v>8</v>
      </c>
      <c r="S8" s="7">
        <f>wzorzec!S7</f>
        <v>13.1</v>
      </c>
      <c r="T8" s="7">
        <f>wzorzec!T7</f>
        <v>6256</v>
      </c>
      <c r="U8" s="7">
        <f>wzorzec!U7</f>
        <v>0.81499999999999995</v>
      </c>
      <c r="V8" s="7">
        <f>wzorzec!V7</f>
        <v>2.2599999999999998</v>
      </c>
      <c r="W8" s="7">
        <f>wzorzec!W7</f>
        <v>81</v>
      </c>
      <c r="X8" s="7">
        <f>wzorzec!X7</f>
        <v>6.62</v>
      </c>
      <c r="Y8" s="7">
        <f>wzorzec!Y7</f>
        <v>0.31</v>
      </c>
      <c r="Z8" s="6">
        <f>wzorzec!Z7</f>
        <v>16.600000000000001</v>
      </c>
      <c r="AA8" s="6">
        <f>wzorzec!AA7</f>
        <v>14.8</v>
      </c>
      <c r="AB8" s="7">
        <f>wzorzec!AB7</f>
        <v>104.30000000000001</v>
      </c>
    </row>
    <row r="9" spans="1:28" x14ac:dyDescent="0.2">
      <c r="A9" s="7" t="str">
        <f>'dane '!A9</f>
        <v>Dania</v>
      </c>
      <c r="B9" s="7">
        <f>wzorzec!B8</f>
        <v>8</v>
      </c>
      <c r="C9" s="7">
        <f>wzorzec!C8</f>
        <v>17.600000000000001</v>
      </c>
      <c r="D9" s="7">
        <f>wzorzec!D8</f>
        <v>121.985</v>
      </c>
      <c r="E9" s="7">
        <f>wzorzec!E8</f>
        <v>1.4</v>
      </c>
      <c r="F9" s="7">
        <f>wzorzec!F8</f>
        <v>231.76190476190476</v>
      </c>
      <c r="G9" s="6">
        <f>wzorzec!G8</f>
        <v>116.3</v>
      </c>
      <c r="H9" s="6">
        <f>wzorzec!H8</f>
        <v>5.0000000000000001E-3</v>
      </c>
      <c r="I9" s="6">
        <f>wzorzec!I8</f>
        <v>-5.6</v>
      </c>
      <c r="J9" s="6">
        <f>wzorzec!J8</f>
        <v>87</v>
      </c>
      <c r="K9" s="6">
        <f>wzorzec!K8</f>
        <v>2.7</v>
      </c>
      <c r="L9" s="6">
        <f>wzorzec!L8</f>
        <v>6.4</v>
      </c>
      <c r="M9" s="6">
        <f>wzorzec!M8</f>
        <v>18.399999999999999</v>
      </c>
      <c r="N9" s="6">
        <f>wzorzec!N8</f>
        <v>22.9</v>
      </c>
      <c r="O9" s="6">
        <f>wzorzec!O8</f>
        <v>7</v>
      </c>
      <c r="P9" s="6">
        <f>wzorzec!P8</f>
        <v>789</v>
      </c>
      <c r="Q9" s="7">
        <f>wzorzec!Q8</f>
        <v>23.5</v>
      </c>
      <c r="R9" s="7">
        <f>wzorzec!R8</f>
        <v>3.6</v>
      </c>
      <c r="S9" s="7">
        <f>wzorzec!S8</f>
        <v>6.1</v>
      </c>
      <c r="T9" s="7">
        <f>wzorzec!T8</f>
        <v>9199</v>
      </c>
      <c r="U9" s="7">
        <f>wzorzec!U8</f>
        <v>0.4</v>
      </c>
      <c r="V9" s="7">
        <f>wzorzec!V8</f>
        <v>4.0199999999999996</v>
      </c>
      <c r="W9" s="7">
        <f>wzorzec!W8</f>
        <v>131</v>
      </c>
      <c r="X9" s="7">
        <f>wzorzec!X8</f>
        <v>2.9750000000000001</v>
      </c>
      <c r="Y9" s="7">
        <f>wzorzec!Y8</f>
        <v>7.0000000000000007E-2</v>
      </c>
      <c r="Z9" s="6">
        <f>wzorzec!Z8</f>
        <v>12</v>
      </c>
      <c r="AA9" s="6">
        <f>wzorzec!AA8</f>
        <v>17.600000000000001</v>
      </c>
      <c r="AB9" s="7">
        <f>wzorzec!AB8</f>
        <v>66.7</v>
      </c>
    </row>
    <row r="10" spans="1:28" x14ac:dyDescent="0.2">
      <c r="A10" s="7" t="str">
        <f>'dane '!A10</f>
        <v>Estonia</v>
      </c>
      <c r="B10" s="7">
        <f>wzorzec!B9</f>
        <v>18</v>
      </c>
      <c r="C10" s="7">
        <f>wzorzec!C9</f>
        <v>54.9</v>
      </c>
      <c r="D10" s="7">
        <f>wzorzec!D9</f>
        <v>551.28</v>
      </c>
      <c r="E10" s="7">
        <f>wzorzec!E9</f>
        <v>4.8</v>
      </c>
      <c r="F10" s="7">
        <f>wzorzec!F9</f>
        <v>218</v>
      </c>
      <c r="G10" s="6">
        <f>wzorzec!G9</f>
        <v>99.4</v>
      </c>
      <c r="H10" s="6">
        <f>wzorzec!H9</f>
        <v>0</v>
      </c>
      <c r="I10" s="6">
        <f>wzorzec!I9</f>
        <v>13.6</v>
      </c>
      <c r="J10" s="6">
        <f>wzorzec!J9</f>
        <v>95.9</v>
      </c>
      <c r="K10" s="6">
        <f>wzorzec!K9</f>
        <v>36.1</v>
      </c>
      <c r="L10" s="6">
        <f>wzorzec!L9</f>
        <v>12.45</v>
      </c>
      <c r="M10" s="6">
        <f>wzorzec!M9</f>
        <v>12.7</v>
      </c>
      <c r="N10" s="6">
        <f>wzorzec!N9</f>
        <v>26.8</v>
      </c>
      <c r="O10" s="6">
        <f>wzorzec!O9</f>
        <v>-6</v>
      </c>
      <c r="P10" s="6">
        <f>wzorzec!P9</f>
        <v>357</v>
      </c>
      <c r="Q10" s="7">
        <f>wzorzec!Q9</f>
        <v>25.5</v>
      </c>
      <c r="R10" s="7">
        <f>wzorzec!R9</f>
        <v>11.8</v>
      </c>
      <c r="S10" s="7">
        <f>wzorzec!S9</f>
        <v>14.1</v>
      </c>
      <c r="T10" s="7">
        <f>wzorzec!T9</f>
        <v>2322</v>
      </c>
      <c r="U10" s="7">
        <f>wzorzec!U9</f>
        <v>0.47</v>
      </c>
      <c r="V10" s="7">
        <f>wzorzec!V9</f>
        <v>2.73</v>
      </c>
      <c r="W10" s="7">
        <f>wzorzec!W9</f>
        <v>59</v>
      </c>
      <c r="X10" s="7">
        <f>wzorzec!X9</f>
        <v>8.5000000000000006E-2</v>
      </c>
      <c r="Y10" s="7">
        <f>wzorzec!Y9</f>
        <v>0.15</v>
      </c>
      <c r="Z10" s="6">
        <f>wzorzec!Z9</f>
        <v>15</v>
      </c>
      <c r="AA10" s="6">
        <f>wzorzec!AA9</f>
        <v>23.4</v>
      </c>
      <c r="AB10" s="7">
        <f>wzorzec!AB9</f>
        <v>28.25</v>
      </c>
    </row>
    <row r="11" spans="1:28" x14ac:dyDescent="0.2">
      <c r="A11" s="7" t="str">
        <f>'dane '!A11</f>
        <v>Finlandia</v>
      </c>
      <c r="B11" s="7">
        <f>wzorzec!B10</f>
        <v>14</v>
      </c>
      <c r="C11" s="7">
        <f>wzorzec!C10</f>
        <v>68</v>
      </c>
      <c r="D11" s="7">
        <f>wzorzec!D10</f>
        <v>4327</v>
      </c>
      <c r="E11" s="7">
        <f>wzorzec!E10</f>
        <v>10.1</v>
      </c>
      <c r="F11" s="7">
        <f>wzorzec!F10</f>
        <v>231.76190476190476</v>
      </c>
      <c r="G11" s="6">
        <f>wzorzec!G10</f>
        <v>113.5</v>
      </c>
      <c r="H11" s="6">
        <f>wzorzec!H10</f>
        <v>5.0000000000000001E-3</v>
      </c>
      <c r="I11" s="6">
        <f>wzorzec!I10</f>
        <v>48.9</v>
      </c>
      <c r="J11" s="6">
        <f>wzorzec!J10</f>
        <v>88.7</v>
      </c>
      <c r="K11" s="6">
        <f>wzorzec!K10</f>
        <v>10.3</v>
      </c>
      <c r="L11" s="6">
        <f>wzorzec!L10</f>
        <v>8.6999999999999993</v>
      </c>
      <c r="M11" s="6">
        <f>wzorzec!M10</f>
        <v>13.4</v>
      </c>
      <c r="N11" s="6">
        <f>wzorzec!N10</f>
        <v>34.4</v>
      </c>
      <c r="O11" s="6">
        <f>wzorzec!O10</f>
        <v>4</v>
      </c>
      <c r="P11" s="6">
        <f>wzorzec!P10</f>
        <v>500</v>
      </c>
      <c r="Q11" s="7">
        <f>wzorzec!Q10</f>
        <v>32.799999999999997</v>
      </c>
      <c r="R11" s="7">
        <f>wzorzec!R10</f>
        <v>67.599999999999994</v>
      </c>
      <c r="S11" s="7">
        <f>wzorzec!S10</f>
        <v>8.1999999999999993</v>
      </c>
      <c r="T11" s="7">
        <f>wzorzec!T10</f>
        <v>1411</v>
      </c>
      <c r="U11" s="7">
        <f>wzorzec!U10</f>
        <v>0.39</v>
      </c>
      <c r="V11" s="7">
        <f>wzorzec!V10</f>
        <v>2.91</v>
      </c>
      <c r="W11" s="7">
        <f>wzorzec!W10</f>
        <v>133</v>
      </c>
      <c r="X11" s="7">
        <f>wzorzec!X10</f>
        <v>9.2850000000000001</v>
      </c>
      <c r="Y11" s="7">
        <f>wzorzec!Y10</f>
        <v>0.28999999999999998</v>
      </c>
      <c r="Z11" s="6">
        <f>wzorzec!Z10</f>
        <v>20.100000000000001</v>
      </c>
      <c r="AA11" s="6">
        <f>wzorzec!AA10</f>
        <v>17.100000000000001</v>
      </c>
      <c r="AB11" s="7">
        <f>wzorzec!AB10</f>
        <v>132.69999999999999</v>
      </c>
    </row>
    <row r="12" spans="1:28" x14ac:dyDescent="0.2">
      <c r="A12" s="7" t="str">
        <f>'dane '!A12</f>
        <v>Francja</v>
      </c>
      <c r="B12" s="7">
        <f>wzorzec!B11</f>
        <v>13</v>
      </c>
      <c r="C12" s="7">
        <f>wzorzec!C11</f>
        <v>30.1</v>
      </c>
      <c r="D12" s="7">
        <f>wzorzec!D11</f>
        <v>6179.99</v>
      </c>
      <c r="E12" s="7">
        <f>wzorzec!E11</f>
        <v>1.4</v>
      </c>
      <c r="F12" s="7">
        <f>wzorzec!F11</f>
        <v>799</v>
      </c>
      <c r="G12" s="6">
        <f>wzorzec!G11</f>
        <v>127.7</v>
      </c>
      <c r="H12" s="6">
        <f>wzorzec!H11</f>
        <v>3.38</v>
      </c>
      <c r="I12" s="6">
        <f>wzorzec!I11</f>
        <v>48.6</v>
      </c>
      <c r="J12" s="6">
        <f>wzorzec!J11</f>
        <v>87.6</v>
      </c>
      <c r="K12" s="6">
        <f>wzorzec!K11</f>
        <v>3.6</v>
      </c>
      <c r="L12" s="6">
        <f>wzorzec!L11</f>
        <v>4.5</v>
      </c>
      <c r="M12" s="6">
        <f>wzorzec!M11</f>
        <v>17.8</v>
      </c>
      <c r="N12" s="6">
        <f>wzorzec!N11</f>
        <v>12.1</v>
      </c>
      <c r="O12" s="6">
        <f>wzorzec!O11</f>
        <v>1</v>
      </c>
      <c r="P12" s="6">
        <f>wzorzec!P11</f>
        <v>534</v>
      </c>
      <c r="Q12" s="7">
        <f>wzorzec!Q11</f>
        <v>12.7</v>
      </c>
      <c r="R12" s="7">
        <f>wzorzec!R11</f>
        <v>140.5</v>
      </c>
      <c r="S12" s="7">
        <f>wzorzec!S11</f>
        <v>3.4</v>
      </c>
      <c r="T12" s="7">
        <f>wzorzec!T11</f>
        <v>2241</v>
      </c>
      <c r="U12" s="7">
        <f>wzorzec!U11</f>
        <v>0.14000000000000001</v>
      </c>
      <c r="V12" s="7">
        <f>wzorzec!V11</f>
        <v>1.95</v>
      </c>
      <c r="W12" s="7">
        <f>wzorzec!W11</f>
        <v>109</v>
      </c>
      <c r="X12" s="7">
        <f>wzorzec!X11</f>
        <v>38.724999999999994</v>
      </c>
      <c r="Y12" s="7">
        <f>wzorzec!Y11</f>
        <v>0.3</v>
      </c>
      <c r="Z12" s="6">
        <f>wzorzec!Z11</f>
        <v>23.6</v>
      </c>
      <c r="AA12" s="6">
        <f>wzorzec!AA11</f>
        <v>18.5</v>
      </c>
      <c r="AB12" s="7">
        <f>wzorzec!AB11</f>
        <v>441.65</v>
      </c>
    </row>
    <row r="13" spans="1:28" x14ac:dyDescent="0.2">
      <c r="A13" s="7" t="str">
        <f>'dane '!A13</f>
        <v>Grecja</v>
      </c>
      <c r="B13" s="7">
        <f>wzorzec!B12</f>
        <v>27</v>
      </c>
      <c r="C13" s="7">
        <f>wzorzec!C12</f>
        <v>30.7</v>
      </c>
      <c r="D13" s="7">
        <f>wzorzec!D12</f>
        <v>197</v>
      </c>
      <c r="E13" s="7">
        <f>wzorzec!E12</f>
        <v>1.2</v>
      </c>
      <c r="F13" s="7">
        <f>wzorzec!F12</f>
        <v>235</v>
      </c>
      <c r="G13" s="6">
        <f>wzorzec!G12</f>
        <v>105.7</v>
      </c>
      <c r="H13" s="6">
        <f>wzorzec!H12</f>
        <v>9.5650000000000013</v>
      </c>
      <c r="I13" s="6">
        <f>wzorzec!I12</f>
        <v>69.099999999999994</v>
      </c>
      <c r="J13" s="6">
        <f>wzorzec!J12</f>
        <v>94.9</v>
      </c>
      <c r="K13" s="6">
        <f>wzorzec!K12</f>
        <v>15.4</v>
      </c>
      <c r="L13" s="6">
        <f>wzorzec!L12</f>
        <v>7.45</v>
      </c>
      <c r="M13" s="6">
        <f>wzorzec!M12</f>
        <v>22.3</v>
      </c>
      <c r="N13" s="6">
        <f>wzorzec!N12</f>
        <v>14.3</v>
      </c>
      <c r="O13" s="6">
        <f>wzorzec!O12</f>
        <v>2</v>
      </c>
      <c r="P13" s="6">
        <f>wzorzec!P12</f>
        <v>488</v>
      </c>
      <c r="Q13" s="7">
        <f>wzorzec!Q12</f>
        <v>10.9</v>
      </c>
      <c r="R13" s="7">
        <f>wzorzec!R12</f>
        <v>12.4</v>
      </c>
      <c r="S13" s="7">
        <f>wzorzec!S12</f>
        <v>7.6</v>
      </c>
      <c r="T13" s="7">
        <f>wzorzec!T12</f>
        <v>6026</v>
      </c>
      <c r="U13" s="7">
        <f>wzorzec!U12</f>
        <v>0.4</v>
      </c>
      <c r="V13" s="7">
        <f>wzorzec!V12</f>
        <v>2.91</v>
      </c>
      <c r="W13" s="7">
        <f>wzorzec!W12</f>
        <v>65</v>
      </c>
      <c r="X13" s="7">
        <f>wzorzec!X12</f>
        <v>0.25</v>
      </c>
      <c r="Y13" s="7">
        <f>wzorzec!Y12</f>
        <v>0.17</v>
      </c>
      <c r="Z13" s="6">
        <f>wzorzec!Z12</f>
        <v>44.7</v>
      </c>
      <c r="AA13" s="6">
        <f>wzorzec!AA12</f>
        <v>31</v>
      </c>
      <c r="AB13" s="7">
        <f>wzorzec!AB12</f>
        <v>145.53229055046864</v>
      </c>
    </row>
    <row r="14" spans="1:28" x14ac:dyDescent="0.2">
      <c r="A14" s="7" t="str">
        <f>'dane '!A14</f>
        <v>Hiszpania</v>
      </c>
      <c r="B14" s="7">
        <f>wzorzec!B13</f>
        <v>27</v>
      </c>
      <c r="C14" s="7">
        <f>wzorzec!C13</f>
        <v>27.9</v>
      </c>
      <c r="D14" s="7">
        <f>wzorzec!D13</f>
        <v>5472.415</v>
      </c>
      <c r="E14" s="7">
        <f>wzorzec!E13</f>
        <v>0.9</v>
      </c>
      <c r="F14" s="7">
        <f>wzorzec!F13</f>
        <v>67</v>
      </c>
      <c r="G14" s="6">
        <f>wzorzec!G13</f>
        <v>163.69999999999999</v>
      </c>
      <c r="H14" s="6">
        <f>wzorzec!H13</f>
        <v>8.6349999999999998</v>
      </c>
      <c r="I14" s="6">
        <f>wzorzec!I13</f>
        <v>76.3</v>
      </c>
      <c r="J14" s="6">
        <f>wzorzec!J13</f>
        <v>89</v>
      </c>
      <c r="K14" s="6">
        <f>wzorzec!K13</f>
        <v>8.9499999999999993</v>
      </c>
      <c r="L14" s="6">
        <f>wzorzec!L13</f>
        <v>3.8499999999999996</v>
      </c>
      <c r="M14" s="6">
        <f>wzorzec!M13</f>
        <v>18.3</v>
      </c>
      <c r="N14" s="6">
        <f>wzorzec!N13</f>
        <v>11.1</v>
      </c>
      <c r="O14" s="6">
        <f>wzorzec!O13</f>
        <v>0</v>
      </c>
      <c r="P14" s="6">
        <f>wzorzec!P13</f>
        <v>485</v>
      </c>
      <c r="Q14" s="7">
        <f>wzorzec!Q13</f>
        <v>13.8</v>
      </c>
      <c r="R14" s="7">
        <f>wzorzec!R13</f>
        <v>116.1</v>
      </c>
      <c r="S14" s="7">
        <f>wzorzec!S13</f>
        <v>6.85</v>
      </c>
      <c r="T14" s="7">
        <f>wzorzec!T13</f>
        <v>214</v>
      </c>
      <c r="U14" s="7">
        <f>wzorzec!U13</f>
        <v>0.25</v>
      </c>
      <c r="V14" s="7">
        <f>wzorzec!V13</f>
        <v>1.77</v>
      </c>
      <c r="W14" s="7">
        <f>wzorzec!W13</f>
        <v>111</v>
      </c>
      <c r="X14" s="7">
        <f>wzorzec!X13</f>
        <v>16.645</v>
      </c>
      <c r="Y14" s="7">
        <f>wzorzec!Y13</f>
        <v>0.24</v>
      </c>
      <c r="Z14" s="6">
        <f>wzorzec!Z13</f>
        <v>44.4</v>
      </c>
      <c r="AA14" s="6">
        <f>wzorzec!AA13</f>
        <v>26.7</v>
      </c>
      <c r="AB14" s="7">
        <f>wzorzec!AB13</f>
        <v>259.75</v>
      </c>
    </row>
    <row r="15" spans="1:28" x14ac:dyDescent="0.2">
      <c r="A15" s="7" t="str">
        <f>'dane '!A15</f>
        <v>Holandia</v>
      </c>
      <c r="B15" s="7">
        <f>wzorzec!B14</f>
        <v>13</v>
      </c>
      <c r="C15" s="7">
        <f>wzorzec!C14</f>
        <v>12.1</v>
      </c>
      <c r="D15" s="7">
        <f>wzorzec!D14</f>
        <v>91</v>
      </c>
      <c r="E15" s="7">
        <f>wzorzec!E14</f>
        <v>10.4</v>
      </c>
      <c r="F15" s="7">
        <f>wzorzec!F14</f>
        <v>2</v>
      </c>
      <c r="G15" s="6">
        <f>wzorzec!G14</f>
        <v>125.6</v>
      </c>
      <c r="H15" s="6">
        <f>wzorzec!H14</f>
        <v>0.01</v>
      </c>
      <c r="I15" s="6">
        <f>wzorzec!I14</f>
        <v>34.299999999999997</v>
      </c>
      <c r="J15" s="6">
        <f>wzorzec!J14</f>
        <v>95.2</v>
      </c>
      <c r="K15" s="6">
        <f>wzorzec!K14</f>
        <v>2</v>
      </c>
      <c r="L15" s="6">
        <f>wzorzec!L14</f>
        <v>1.8</v>
      </c>
      <c r="M15" s="6">
        <f>wzorzec!M14</f>
        <v>24.9</v>
      </c>
      <c r="N15" s="6">
        <f>wzorzec!N14</f>
        <v>11.1</v>
      </c>
      <c r="O15" s="6">
        <f>wzorzec!O14</f>
        <v>6</v>
      </c>
      <c r="P15" s="6">
        <f>wzorzec!P14</f>
        <v>568</v>
      </c>
      <c r="Q15" s="7">
        <f>wzorzec!Q14</f>
        <v>4.5</v>
      </c>
      <c r="R15" s="7">
        <f>wzorzec!R14</f>
        <v>0.4</v>
      </c>
      <c r="S15" s="7">
        <f>wzorzec!S14</f>
        <v>2.6</v>
      </c>
      <c r="T15" s="7">
        <f>wzorzec!T14</f>
        <v>3180</v>
      </c>
      <c r="U15" s="7">
        <f>wzorzec!U14</f>
        <v>0.28999999999999998</v>
      </c>
      <c r="V15" s="7">
        <f>wzorzec!V14</f>
        <v>3.4</v>
      </c>
      <c r="W15" s="7">
        <f>wzorzec!W14</f>
        <v>100</v>
      </c>
      <c r="X15" s="7">
        <f>wzorzec!X14</f>
        <v>12.79</v>
      </c>
      <c r="Y15" s="7">
        <f>wzorzec!Y14</f>
        <v>0.22</v>
      </c>
      <c r="Z15" s="6">
        <f>wzorzec!Z14</f>
        <v>10.8</v>
      </c>
      <c r="AA15" s="6">
        <f>wzorzec!AA14</f>
        <v>15.7</v>
      </c>
      <c r="AB15" s="7">
        <f>wzorzec!AB14</f>
        <v>130.75</v>
      </c>
    </row>
    <row r="16" spans="1:28" x14ac:dyDescent="0.2">
      <c r="A16" s="7" t="str">
        <f>'dane '!A16</f>
        <v>Irlandia</v>
      </c>
      <c r="B16" s="7">
        <f>wzorzec!B15</f>
        <v>13</v>
      </c>
      <c r="C16" s="7">
        <f>wzorzec!C15</f>
        <v>11.9</v>
      </c>
      <c r="D16" s="7">
        <f>wzorzec!D15</f>
        <v>6.47</v>
      </c>
      <c r="E16" s="7">
        <f>wzorzec!E15</f>
        <v>2.2999999999999998</v>
      </c>
      <c r="F16" s="7">
        <f>wzorzec!F15</f>
        <v>79</v>
      </c>
      <c r="G16" s="6">
        <f>wzorzec!G15</f>
        <v>180.3</v>
      </c>
      <c r="H16" s="6">
        <f>wzorzec!H15</f>
        <v>0.90500000000000003</v>
      </c>
      <c r="I16" s="6">
        <f>wzorzec!I15</f>
        <v>88.5</v>
      </c>
      <c r="J16" s="6">
        <f>wzorzec!J15</f>
        <v>90.3</v>
      </c>
      <c r="K16" s="6">
        <f>wzorzec!K15</f>
        <v>6</v>
      </c>
      <c r="L16" s="6">
        <f>wzorzec!L15</f>
        <v>5.65</v>
      </c>
      <c r="M16" s="6">
        <f>wzorzec!M15</f>
        <v>9.4</v>
      </c>
      <c r="N16" s="6">
        <f>wzorzec!N15</f>
        <v>22.2</v>
      </c>
      <c r="O16" s="6">
        <f>wzorzec!O15</f>
        <v>3</v>
      </c>
      <c r="P16" s="6">
        <f>wzorzec!P15</f>
        <v>624</v>
      </c>
      <c r="Q16" s="7">
        <f>wzorzec!Q15</f>
        <v>6.5</v>
      </c>
      <c r="R16" s="7">
        <f>wzorzec!R15</f>
        <v>12.7</v>
      </c>
      <c r="S16" s="7">
        <f>wzorzec!S15</f>
        <v>1.1000000000000001</v>
      </c>
      <c r="T16" s="7">
        <f>wzorzec!T15</f>
        <v>1484</v>
      </c>
      <c r="U16" s="7">
        <f>wzorzec!U15</f>
        <v>0.4</v>
      </c>
      <c r="V16" s="7">
        <f>wzorzec!V15</f>
        <v>2.38</v>
      </c>
      <c r="W16" s="7">
        <f>wzorzec!W15</f>
        <v>98</v>
      </c>
      <c r="X16" s="7">
        <f>wzorzec!X15</f>
        <v>1.79</v>
      </c>
      <c r="Y16" s="7">
        <f>wzorzec!Y15</f>
        <v>0.08</v>
      </c>
      <c r="Z16" s="6">
        <f>wzorzec!Z15</f>
        <v>23.4</v>
      </c>
      <c r="AA16" s="6">
        <f>wzorzec!AA15</f>
        <v>26</v>
      </c>
      <c r="AB16" s="7">
        <f>wzorzec!AB15</f>
        <v>23.3</v>
      </c>
    </row>
    <row r="17" spans="1:28" x14ac:dyDescent="0.2">
      <c r="A17" s="7" t="str">
        <f>'dane '!A17</f>
        <v>Litwa</v>
      </c>
      <c r="B17" s="7">
        <f>wzorzec!B16</f>
        <v>12</v>
      </c>
      <c r="C17" s="7">
        <f>wzorzec!C16</f>
        <v>36.700000000000003</v>
      </c>
      <c r="D17" s="7">
        <f>wzorzec!D16</f>
        <v>376</v>
      </c>
      <c r="E17" s="7">
        <f>wzorzec!E16</f>
        <v>2.1</v>
      </c>
      <c r="F17" s="7">
        <f>wzorzec!F16</f>
        <v>140</v>
      </c>
      <c r="G17" s="6">
        <f>wzorzec!G16</f>
        <v>116</v>
      </c>
      <c r="H17" s="6">
        <f>wzorzec!H16</f>
        <v>0.02</v>
      </c>
      <c r="I17" s="6">
        <f>wzorzec!I16</f>
        <v>78</v>
      </c>
      <c r="J17" s="6">
        <f>wzorzec!J16</f>
        <v>105.7</v>
      </c>
      <c r="K17" s="6">
        <f>wzorzec!K16</f>
        <v>6.95</v>
      </c>
      <c r="L17" s="6">
        <f>wzorzec!L16</f>
        <v>8.6</v>
      </c>
      <c r="M17" s="6">
        <f>wzorzec!M16</f>
        <v>14.4</v>
      </c>
      <c r="N17" s="6">
        <f>wzorzec!N16</f>
        <v>14.8</v>
      </c>
      <c r="O17" s="6">
        <f>wzorzec!O16</f>
        <v>4.5</v>
      </c>
      <c r="P17" s="6">
        <f>wzorzec!P16</f>
        <v>433</v>
      </c>
      <c r="Q17" s="7">
        <f>wzorzec!Q16</f>
        <v>19.899999999999999</v>
      </c>
      <c r="R17" s="7">
        <f>wzorzec!R16</f>
        <v>10</v>
      </c>
      <c r="S17" s="7">
        <f>wzorzec!S16</f>
        <v>5.4</v>
      </c>
      <c r="T17" s="7">
        <f>wzorzec!T16</f>
        <v>328</v>
      </c>
      <c r="U17" s="7">
        <f>wzorzec!U16</f>
        <v>0.41000000000000003</v>
      </c>
      <c r="V17" s="7">
        <f>wzorzec!V16</f>
        <v>1.75</v>
      </c>
      <c r="W17" s="7">
        <f>wzorzec!W16</f>
        <v>63</v>
      </c>
      <c r="X17" s="7">
        <f>wzorzec!X16</f>
        <v>1.4750000000000001</v>
      </c>
      <c r="Y17" s="7">
        <f>wzorzec!Y16</f>
        <v>0.18</v>
      </c>
      <c r="Z17" s="6">
        <f>wzorzec!Z16</f>
        <v>19.3</v>
      </c>
      <c r="AA17" s="6">
        <f>wzorzec!AA16</f>
        <v>30.1</v>
      </c>
      <c r="AB17" s="7">
        <f>wzorzec!AB16</f>
        <v>37.150000000000006</v>
      </c>
    </row>
    <row r="18" spans="1:28" x14ac:dyDescent="0.2">
      <c r="A18" s="7" t="str">
        <f>'dane '!A18</f>
        <v>Luksemburg</v>
      </c>
      <c r="B18" s="7">
        <f>wzorzec!B17</f>
        <v>18</v>
      </c>
      <c r="C18" s="7">
        <f>wzorzec!C17</f>
        <v>33.6</v>
      </c>
      <c r="D18" s="7">
        <f>wzorzec!D17</f>
        <v>2</v>
      </c>
      <c r="E18" s="7">
        <f>wzorzec!E17</f>
        <v>0.3</v>
      </c>
      <c r="F18" s="7">
        <f>wzorzec!F17</f>
        <v>138</v>
      </c>
      <c r="G18" s="6">
        <f>wzorzec!G17</f>
        <v>130.69999999999999</v>
      </c>
      <c r="H18" s="6">
        <f>wzorzec!H17</f>
        <v>2.6749999999999998</v>
      </c>
      <c r="I18" s="6">
        <f>wzorzec!I17</f>
        <v>97.1</v>
      </c>
      <c r="J18" s="6">
        <f>wzorzec!J17</f>
        <v>104.6</v>
      </c>
      <c r="K18" s="6">
        <f>wzorzec!K17</f>
        <v>2.8</v>
      </c>
      <c r="L18" s="6">
        <f>wzorzec!L17</f>
        <v>4.3499999999999996</v>
      </c>
      <c r="M18" s="6">
        <f>wzorzec!M17</f>
        <v>19.7</v>
      </c>
      <c r="N18" s="6">
        <f>wzorzec!N17</f>
        <v>21.8</v>
      </c>
      <c r="O18" s="6">
        <f>wzorzec!O17</f>
        <v>4</v>
      </c>
      <c r="P18" s="6">
        <f>wzorzec!P17</f>
        <v>666</v>
      </c>
      <c r="Q18" s="7">
        <f>wzorzec!Q17</f>
        <v>2.9</v>
      </c>
      <c r="R18" s="7">
        <f>wzorzec!R17</f>
        <v>1.1000000000000001</v>
      </c>
      <c r="S18" s="7">
        <f>wzorzec!S17</f>
        <v>2.8</v>
      </c>
      <c r="T18" s="7">
        <f>wzorzec!T17</f>
        <v>722</v>
      </c>
      <c r="U18" s="7">
        <f>wzorzec!U17</f>
        <v>0.4</v>
      </c>
      <c r="V18" s="7">
        <f>wzorzec!V17</f>
        <v>2.36</v>
      </c>
      <c r="W18" s="7">
        <f>wzorzec!W17</f>
        <v>120</v>
      </c>
      <c r="X18" s="7">
        <f>wzorzec!X17</f>
        <v>1.5299999999999998</v>
      </c>
      <c r="Y18" s="7">
        <f>wzorzec!Y17</f>
        <v>0.34</v>
      </c>
      <c r="Z18" s="6">
        <f>wzorzec!Z17</f>
        <v>16.600000000000001</v>
      </c>
      <c r="AA18" s="6">
        <f>wzorzec!AA17</f>
        <v>17.8</v>
      </c>
      <c r="AB18" s="7">
        <f>wzorzec!AB17</f>
        <v>9.8000000000000007</v>
      </c>
    </row>
    <row r="19" spans="1:28" x14ac:dyDescent="0.2">
      <c r="A19" s="7" t="str">
        <f>'dane '!A19</f>
        <v>Łotwa</v>
      </c>
      <c r="B19" s="7">
        <f>wzorzec!B18</f>
        <v>12</v>
      </c>
      <c r="C19" s="7">
        <f>wzorzec!C18</f>
        <v>53.6</v>
      </c>
      <c r="D19" s="7">
        <f>wzorzec!D18</f>
        <v>540.09500000000003</v>
      </c>
      <c r="E19" s="7">
        <f>wzorzec!E18</f>
        <v>2.8</v>
      </c>
      <c r="F19" s="7">
        <f>wzorzec!F18</f>
        <v>1</v>
      </c>
      <c r="G19" s="6">
        <f>wzorzec!G18</f>
        <v>140.69999999999999</v>
      </c>
      <c r="H19" s="6">
        <f>wzorzec!H18</f>
        <v>0.01</v>
      </c>
      <c r="I19" s="6">
        <f>wzorzec!I18</f>
        <v>56.4</v>
      </c>
      <c r="J19" s="6">
        <f>wzorzec!J18</f>
        <v>89.4</v>
      </c>
      <c r="K19" s="6">
        <f>wzorzec!K18</f>
        <v>2.1500000000000004</v>
      </c>
      <c r="L19" s="6">
        <f>wzorzec!L18</f>
        <v>12</v>
      </c>
      <c r="M19" s="6">
        <f>wzorzec!M18</f>
        <v>15.9</v>
      </c>
      <c r="N19" s="6">
        <f>wzorzec!N18</f>
        <v>20.2</v>
      </c>
      <c r="O19" s="6">
        <f>wzorzec!O18</f>
        <v>2</v>
      </c>
      <c r="P19" s="6">
        <f>wzorzec!P18</f>
        <v>350</v>
      </c>
      <c r="Q19" s="7">
        <f>wzorzec!Q18</f>
        <v>34.299999999999997</v>
      </c>
      <c r="R19" s="7">
        <f>wzorzec!R18</f>
        <v>26.6</v>
      </c>
      <c r="S19" s="7">
        <f>wzorzec!S18</f>
        <v>9.89</v>
      </c>
      <c r="T19" s="7">
        <f>wzorzec!T18</f>
        <v>18560</v>
      </c>
      <c r="U19" s="7">
        <f>wzorzec!U18</f>
        <v>0.28500000000000003</v>
      </c>
      <c r="V19" s="7">
        <f>wzorzec!V18</f>
        <v>2.99</v>
      </c>
      <c r="W19" s="7">
        <f>wzorzec!W18</f>
        <v>65</v>
      </c>
      <c r="X19" s="7">
        <f>wzorzec!X18</f>
        <v>0.66500000000000004</v>
      </c>
      <c r="Y19" s="7">
        <f>wzorzec!Y18</f>
        <v>0.16</v>
      </c>
      <c r="Z19" s="6">
        <f>wzorzec!Z18</f>
        <v>19.600000000000001</v>
      </c>
      <c r="AA19" s="6">
        <f>wzorzec!AA18</f>
        <v>35.1</v>
      </c>
      <c r="AB19" s="7">
        <f>wzorzec!AB18</f>
        <v>27.95</v>
      </c>
    </row>
    <row r="20" spans="1:28" x14ac:dyDescent="0.2">
      <c r="A20" s="7" t="str">
        <f>'dane '!A20</f>
        <v>Malta</v>
      </c>
      <c r="B20" s="7">
        <f>wzorzec!B19</f>
        <v>13</v>
      </c>
      <c r="C20" s="7">
        <f>wzorzec!C19</f>
        <v>4.75</v>
      </c>
      <c r="D20" s="7">
        <f>wzorzec!D19</f>
        <v>0</v>
      </c>
      <c r="E20" s="7">
        <f>wzorzec!E19</f>
        <v>1.35</v>
      </c>
      <c r="F20" s="7">
        <f>wzorzec!F19</f>
        <v>231.76190476190473</v>
      </c>
      <c r="G20" s="6">
        <f>wzorzec!G19</f>
        <v>119.3</v>
      </c>
      <c r="H20" s="6">
        <f>wzorzec!H19</f>
        <v>12.05</v>
      </c>
      <c r="I20" s="6">
        <f>wzorzec!I19</f>
        <v>100</v>
      </c>
      <c r="J20" s="6">
        <f>wzorzec!J19</f>
        <v>88.2</v>
      </c>
      <c r="K20" s="6">
        <f>wzorzec!K19</f>
        <v>18.7</v>
      </c>
      <c r="L20" s="6">
        <f>wzorzec!L19</f>
        <v>3.2</v>
      </c>
      <c r="M20" s="6">
        <f>wzorzec!M19</f>
        <v>27.5</v>
      </c>
      <c r="N20" s="6">
        <f>wzorzec!N19</f>
        <v>9.1</v>
      </c>
      <c r="O20" s="6">
        <f>wzorzec!O19</f>
        <v>31.5</v>
      </c>
      <c r="P20" s="6">
        <f>wzorzec!P19</f>
        <v>606</v>
      </c>
      <c r="Q20" s="7">
        <f>wzorzec!Q19</f>
        <v>1.9</v>
      </c>
      <c r="R20" s="7">
        <f>wzorzec!R19</f>
        <v>0</v>
      </c>
      <c r="S20" s="7">
        <f>wzorzec!S19</f>
        <v>0.25</v>
      </c>
      <c r="T20" s="7">
        <f>wzorzec!T19</f>
        <v>1112</v>
      </c>
      <c r="U20" s="7">
        <f>wzorzec!U19</f>
        <v>0.4</v>
      </c>
      <c r="V20" s="7">
        <f>wzorzec!V19</f>
        <v>2.9</v>
      </c>
      <c r="W20" s="7">
        <f>wzorzec!W19</f>
        <v>67</v>
      </c>
      <c r="X20" s="7">
        <f>wzorzec!X19</f>
        <v>0</v>
      </c>
      <c r="Y20" s="7">
        <f>wzorzec!Y19</f>
        <v>0.03</v>
      </c>
      <c r="Z20" s="6">
        <f>wzorzec!Z19</f>
        <v>14</v>
      </c>
      <c r="AA20" s="6">
        <f>wzorzec!AA19</f>
        <v>21.2</v>
      </c>
      <c r="AB20" s="7">
        <f>wzorzec!AB19</f>
        <v>143.91419305977459</v>
      </c>
    </row>
    <row r="21" spans="1:28" x14ac:dyDescent="0.2">
      <c r="A21" s="7" t="str">
        <f>'dane '!A21</f>
        <v>Niemcy</v>
      </c>
      <c r="B21" s="7">
        <f>wzorzec!B20</f>
        <v>15</v>
      </c>
      <c r="C21" s="7">
        <f>wzorzec!C20</f>
        <v>32.799999999999997</v>
      </c>
      <c r="D21" s="7">
        <f>wzorzec!D20</f>
        <v>9264</v>
      </c>
      <c r="E21" s="7">
        <f>wzorzec!E20</f>
        <v>1.8</v>
      </c>
      <c r="F21" s="7">
        <f>wzorzec!F20</f>
        <v>716</v>
      </c>
      <c r="G21" s="6">
        <f>wzorzec!G20</f>
        <v>124.6</v>
      </c>
      <c r="H21" s="6">
        <f>wzorzec!H20</f>
        <v>1.2949999999999999</v>
      </c>
      <c r="I21" s="6">
        <f>wzorzec!I20</f>
        <v>61.5</v>
      </c>
      <c r="J21" s="6">
        <f>wzorzec!J20</f>
        <v>95.7</v>
      </c>
      <c r="K21" s="6">
        <f>wzorzec!K20</f>
        <v>4.75</v>
      </c>
      <c r="L21" s="6">
        <f>wzorzec!L20</f>
        <v>2.8</v>
      </c>
      <c r="M21" s="6">
        <f>wzorzec!M20</f>
        <v>25.9</v>
      </c>
      <c r="N21" s="6">
        <f>wzorzec!N20</f>
        <v>16.2</v>
      </c>
      <c r="O21" s="6">
        <f>wzorzec!O20</f>
        <v>-1</v>
      </c>
      <c r="P21" s="6">
        <f>wzorzec!P20</f>
        <v>615</v>
      </c>
      <c r="Q21" s="7">
        <f>wzorzec!Q20</f>
        <v>11.4</v>
      </c>
      <c r="R21" s="7">
        <f>wzorzec!R20</f>
        <v>28</v>
      </c>
      <c r="S21" s="7">
        <f>wzorzec!S20</f>
        <v>5.9</v>
      </c>
      <c r="T21" s="7">
        <f>wzorzec!T20</f>
        <v>854</v>
      </c>
      <c r="U21" s="7">
        <f>wzorzec!U20</f>
        <v>0.48</v>
      </c>
      <c r="V21" s="7">
        <f>wzorzec!V20</f>
        <v>2.13</v>
      </c>
      <c r="W21" s="7">
        <f>wzorzec!W20</f>
        <v>134</v>
      </c>
      <c r="X21" s="7">
        <f>wzorzec!X20</f>
        <v>84.73</v>
      </c>
      <c r="Y21" s="7">
        <f>wzorzec!Y20</f>
        <v>0.4</v>
      </c>
      <c r="Z21" s="6">
        <f>wzorzec!Z20</f>
        <v>8.5</v>
      </c>
      <c r="AA21" s="6">
        <f>wzorzec!AA20</f>
        <v>20</v>
      </c>
      <c r="AB21" s="7">
        <f>wzorzec!AB20</f>
        <v>470.4</v>
      </c>
    </row>
    <row r="22" spans="1:28" x14ac:dyDescent="0.2">
      <c r="A22" s="7" t="str">
        <f>'dane '!A22</f>
        <v>Polska</v>
      </c>
      <c r="B22" s="7">
        <f>wzorzec!B21</f>
        <v>20</v>
      </c>
      <c r="C22" s="7">
        <f>wzorzec!C21</f>
        <v>34</v>
      </c>
      <c r="D22" s="7">
        <f>wzorzec!D21</f>
        <v>1607.45</v>
      </c>
      <c r="E22" s="7">
        <f>wzorzec!E21</f>
        <v>1.7</v>
      </c>
      <c r="F22" s="7">
        <f>wzorzec!F21</f>
        <v>231.76190476190473</v>
      </c>
      <c r="G22" s="6">
        <f>wzorzec!G21</f>
        <v>122.9</v>
      </c>
      <c r="H22" s="6">
        <f>wzorzec!H21</f>
        <v>1.085</v>
      </c>
      <c r="I22" s="6">
        <f>wzorzec!I21</f>
        <v>30.2</v>
      </c>
      <c r="J22" s="6">
        <f>wzorzec!J21</f>
        <v>93</v>
      </c>
      <c r="K22" s="6">
        <f>wzorzec!K21</f>
        <v>21</v>
      </c>
      <c r="L22" s="6">
        <f>wzorzec!L21</f>
        <v>6.5</v>
      </c>
      <c r="M22" s="6">
        <f>wzorzec!M21</f>
        <v>14.5</v>
      </c>
      <c r="N22" s="6">
        <f>wzorzec!N21</f>
        <v>17</v>
      </c>
      <c r="O22" s="6">
        <f>wzorzec!O21</f>
        <v>5</v>
      </c>
      <c r="P22" s="6">
        <f>wzorzec!P21</f>
        <v>316</v>
      </c>
      <c r="Q22" s="7">
        <f>wzorzec!Q21</f>
        <v>10.3</v>
      </c>
      <c r="R22" s="7">
        <f>wzorzec!R21</f>
        <v>53.4</v>
      </c>
      <c r="S22" s="7">
        <f>wzorzec!S21</f>
        <v>3.72</v>
      </c>
      <c r="T22" s="7">
        <f>wzorzec!T21</f>
        <v>7308</v>
      </c>
      <c r="U22" s="7">
        <f>wzorzec!U21</f>
        <v>0.79</v>
      </c>
      <c r="V22" s="7">
        <f>wzorzec!V21</f>
        <v>2.64</v>
      </c>
      <c r="W22" s="7">
        <f>wzorzec!W21</f>
        <v>41</v>
      </c>
      <c r="X22" s="7">
        <f>wzorzec!X21</f>
        <v>28.9</v>
      </c>
      <c r="Y22" s="7">
        <f>wzorzec!Y21</f>
        <v>0.23</v>
      </c>
      <c r="Z22" s="6">
        <f>wzorzec!Z21</f>
        <v>23.7</v>
      </c>
      <c r="AA22" s="6">
        <f>wzorzec!AA21</f>
        <v>27.2</v>
      </c>
      <c r="AB22" s="7">
        <f>wzorzec!AB21</f>
        <v>491.7</v>
      </c>
    </row>
    <row r="23" spans="1:28" x14ac:dyDescent="0.2">
      <c r="A23" s="7" t="str">
        <f>'dane '!A23</f>
        <v>Portugalia</v>
      </c>
      <c r="B23" s="7">
        <f>wzorzec!B22</f>
        <v>21</v>
      </c>
      <c r="C23" s="7">
        <f>wzorzec!C22</f>
        <v>31.5</v>
      </c>
      <c r="D23" s="7">
        <f>wzorzec!D22</f>
        <v>535.05499999999995</v>
      </c>
      <c r="E23" s="7">
        <f>wzorzec!E22</f>
        <v>1.2</v>
      </c>
      <c r="F23" s="7">
        <f>wzorzec!F22</f>
        <v>175</v>
      </c>
      <c r="G23" s="6">
        <f>wzorzec!G22</f>
        <v>116.3</v>
      </c>
      <c r="H23" s="6">
        <f>wzorzec!H22</f>
        <v>4.2750000000000004</v>
      </c>
      <c r="I23" s="6">
        <f>wzorzec!I22</f>
        <v>77.7</v>
      </c>
      <c r="J23" s="6">
        <f>wzorzec!J22</f>
        <v>87.2</v>
      </c>
      <c r="K23" s="6">
        <f>wzorzec!K22</f>
        <v>6.4</v>
      </c>
      <c r="L23" s="6">
        <f>wzorzec!L22</f>
        <v>6.35</v>
      </c>
      <c r="M23" s="6">
        <f>wzorzec!M22</f>
        <v>23.6</v>
      </c>
      <c r="N23" s="6">
        <f>wzorzec!N22</f>
        <v>17.3</v>
      </c>
      <c r="O23" s="6">
        <f>wzorzec!O22</f>
        <v>5</v>
      </c>
      <c r="P23" s="6">
        <f>wzorzec!P22</f>
        <v>471</v>
      </c>
      <c r="Q23" s="7">
        <f>wzorzec!Q22</f>
        <v>24.6</v>
      </c>
      <c r="R23" s="7">
        <f>wzorzec!R22</f>
        <v>74.2</v>
      </c>
      <c r="S23" s="7">
        <f>wzorzec!S22</f>
        <v>5.8</v>
      </c>
      <c r="T23" s="7">
        <f>wzorzec!T22</f>
        <v>4332</v>
      </c>
      <c r="U23" s="7">
        <f>wzorzec!U22</f>
        <v>0.24</v>
      </c>
      <c r="V23" s="7">
        <f>wzorzec!V22</f>
        <v>2.42</v>
      </c>
      <c r="W23" s="7">
        <f>wzorzec!W22</f>
        <v>88</v>
      </c>
      <c r="X23" s="7">
        <f>wzorzec!X22</f>
        <v>2.165</v>
      </c>
      <c r="Y23" s="7">
        <f>wzorzec!Y22</f>
        <v>0.11</v>
      </c>
      <c r="Z23" s="6">
        <f>wzorzec!Z22</f>
        <v>28.2</v>
      </c>
      <c r="AA23" s="6">
        <f>wzorzec!AA22</f>
        <v>25.3</v>
      </c>
      <c r="AB23" s="7">
        <f>wzorzec!AB22</f>
        <v>95.699999999999989</v>
      </c>
    </row>
    <row r="24" spans="1:28" x14ac:dyDescent="0.2">
      <c r="A24" s="7" t="str">
        <f>'dane '!A24</f>
        <v>Rumunia</v>
      </c>
      <c r="B24" s="7">
        <f>wzorzec!B23</f>
        <v>23</v>
      </c>
      <c r="C24" s="7">
        <f>wzorzec!C23</f>
        <v>32.049999999999997</v>
      </c>
      <c r="D24" s="7">
        <f>wzorzec!D23</f>
        <v>538.9</v>
      </c>
      <c r="E24" s="7">
        <f>wzorzec!E23</f>
        <v>1.6</v>
      </c>
      <c r="F24" s="7">
        <f>wzorzec!F23</f>
        <v>199</v>
      </c>
      <c r="G24" s="6">
        <f>wzorzec!G23</f>
        <v>61.7</v>
      </c>
      <c r="H24" s="6">
        <f>wzorzec!H23</f>
        <v>7.585</v>
      </c>
      <c r="I24" s="6">
        <f>wzorzec!I23</f>
        <v>21.9</v>
      </c>
      <c r="J24" s="6">
        <f>wzorzec!J23</f>
        <v>92.2</v>
      </c>
      <c r="K24" s="6">
        <f>wzorzec!K23</f>
        <v>14.350000000000001</v>
      </c>
      <c r="L24" s="6">
        <f>wzorzec!L23</f>
        <v>7.85</v>
      </c>
      <c r="M24" s="6">
        <f>wzorzec!M23</f>
        <v>27.35</v>
      </c>
      <c r="N24" s="6">
        <f>wzorzec!N23</f>
        <v>22.1</v>
      </c>
      <c r="O24" s="6">
        <f>wzorzec!O23</f>
        <v>-1</v>
      </c>
      <c r="P24" s="6">
        <f>wzorzec!P23</f>
        <v>261</v>
      </c>
      <c r="Q24" s="7">
        <f>wzorzec!Q23</f>
        <v>22.8</v>
      </c>
      <c r="R24" s="7">
        <f>wzorzec!R23</f>
        <v>29.1</v>
      </c>
      <c r="S24" s="7">
        <f>wzorzec!S23</f>
        <v>1.6</v>
      </c>
      <c r="T24" s="7">
        <f>wzorzec!T23</f>
        <v>5867</v>
      </c>
      <c r="U24" s="7">
        <f>wzorzec!U23</f>
        <v>0.77</v>
      </c>
      <c r="V24" s="7">
        <f>wzorzec!V23</f>
        <v>1.99</v>
      </c>
      <c r="W24" s="7">
        <f>wzorzec!W23</f>
        <v>67</v>
      </c>
      <c r="X24" s="7">
        <f>wzorzec!X23</f>
        <v>2.75</v>
      </c>
      <c r="Y24" s="7">
        <f>wzorzec!Y23</f>
        <v>0.17</v>
      </c>
      <c r="Z24" s="6">
        <f>wzorzec!Z23</f>
        <v>21.7</v>
      </c>
      <c r="AA24" s="6">
        <f>wzorzec!AA23</f>
        <v>41.7</v>
      </c>
      <c r="AB24" s="7">
        <f>wzorzec!AB23</f>
        <v>192.35</v>
      </c>
    </row>
    <row r="25" spans="1:28" x14ac:dyDescent="0.2">
      <c r="A25" s="7" t="str">
        <f>'dane '!A25</f>
        <v>Słowacja</v>
      </c>
      <c r="B25" s="7">
        <f>wzorzec!B24</f>
        <v>30</v>
      </c>
      <c r="C25" s="7">
        <f>wzorzec!C24</f>
        <v>44</v>
      </c>
      <c r="D25" s="7">
        <f>wzorzec!D24</f>
        <v>849.65000000000009</v>
      </c>
      <c r="E25" s="7">
        <f>wzorzec!E24</f>
        <v>1.1000000000000001</v>
      </c>
      <c r="F25" s="7">
        <f>wzorzec!F24</f>
        <v>1</v>
      </c>
      <c r="G25" s="6">
        <f>wzorzec!G24</f>
        <v>123.9</v>
      </c>
      <c r="H25" s="6">
        <f>wzorzec!H24</f>
        <v>4.5950000000000006</v>
      </c>
      <c r="I25" s="6">
        <f>wzorzec!I24</f>
        <v>63.1</v>
      </c>
      <c r="J25" s="6">
        <f>wzorzec!J24</f>
        <v>91.8</v>
      </c>
      <c r="K25" s="6">
        <f>wzorzec!K24</f>
        <v>12.899999999999999</v>
      </c>
      <c r="L25" s="6">
        <f>wzorzec!L24</f>
        <v>6.7</v>
      </c>
      <c r="M25" s="6">
        <f>wzorzec!M24</f>
        <v>16.3</v>
      </c>
      <c r="N25" s="6">
        <f>wzorzec!N24</f>
        <v>13.3</v>
      </c>
      <c r="O25" s="6">
        <f>wzorzec!O24</f>
        <v>-5</v>
      </c>
      <c r="P25" s="6">
        <f>wzorzec!P24</f>
        <v>311</v>
      </c>
      <c r="Q25" s="7">
        <f>wzorzec!Q24</f>
        <v>10.1</v>
      </c>
      <c r="R25" s="7">
        <f>wzorzec!R24</f>
        <v>38.1</v>
      </c>
      <c r="S25" s="7">
        <f>wzorzec!S24</f>
        <v>8.5299999999999994</v>
      </c>
      <c r="T25" s="7">
        <f>wzorzec!T24</f>
        <v>1039</v>
      </c>
      <c r="U25" s="7">
        <f>wzorzec!U24</f>
        <v>0.61</v>
      </c>
      <c r="V25" s="7">
        <f>wzorzec!V24</f>
        <v>1.81</v>
      </c>
      <c r="W25" s="7">
        <f>wzorzec!W24</f>
        <v>50</v>
      </c>
      <c r="X25" s="7">
        <f>wzorzec!X24</f>
        <v>0.41500000000000004</v>
      </c>
      <c r="Y25" s="7">
        <f>wzorzec!Y24</f>
        <v>0.17</v>
      </c>
      <c r="Z25" s="6">
        <f>wzorzec!Z24</f>
        <v>27.6</v>
      </c>
      <c r="AA25" s="6">
        <f>wzorzec!AA24</f>
        <v>20.5</v>
      </c>
      <c r="AB25" s="7">
        <f>wzorzec!AB24</f>
        <v>144.01113543840199</v>
      </c>
    </row>
    <row r="26" spans="1:28" x14ac:dyDescent="0.2">
      <c r="A26" s="7" t="str">
        <f>'dane '!A26</f>
        <v>Słowenia</v>
      </c>
      <c r="B26" s="7">
        <f>wzorzec!B25</f>
        <v>36</v>
      </c>
      <c r="C26" s="7">
        <f>wzorzec!C25</f>
        <v>61</v>
      </c>
      <c r="D26" s="7">
        <f>wzorzec!D25</f>
        <v>268.10000000000002</v>
      </c>
      <c r="E26" s="7">
        <f>wzorzec!E25</f>
        <v>0.6</v>
      </c>
      <c r="F26" s="7">
        <f>wzorzec!F25</f>
        <v>1</v>
      </c>
      <c r="G26" s="6">
        <f>wzorzec!G25</f>
        <v>151.30000000000001</v>
      </c>
      <c r="H26" s="6">
        <f>wzorzec!H25</f>
        <v>18.96</v>
      </c>
      <c r="I26" s="6">
        <f>wzorzec!I25</f>
        <v>48.7</v>
      </c>
      <c r="J26" s="6">
        <f>wzorzec!J25</f>
        <v>94.2</v>
      </c>
      <c r="K26" s="6">
        <f>wzorzec!K25</f>
        <v>5.3</v>
      </c>
      <c r="L26" s="6">
        <f>wzorzec!L25</f>
        <v>7.1</v>
      </c>
      <c r="M26" s="6">
        <f>wzorzec!M25</f>
        <v>16.5</v>
      </c>
      <c r="N26" s="6">
        <f>wzorzec!N25</f>
        <v>14.4</v>
      </c>
      <c r="O26" s="6">
        <f>wzorzec!O25</f>
        <v>3</v>
      </c>
      <c r="P26" s="6">
        <f>wzorzec!P25</f>
        <v>466</v>
      </c>
      <c r="Q26" s="7">
        <f>wzorzec!Q25</f>
        <v>20.399999999999999</v>
      </c>
      <c r="R26" s="7">
        <f>wzorzec!R25</f>
        <v>6.6</v>
      </c>
      <c r="S26" s="7">
        <f>wzorzec!S25</f>
        <v>7</v>
      </c>
      <c r="T26" s="7">
        <f>wzorzec!T25</f>
        <v>818</v>
      </c>
      <c r="U26" s="7">
        <f>wzorzec!U25</f>
        <v>0.83</v>
      </c>
      <c r="V26" s="7">
        <f>wzorzec!V25</f>
        <v>3.62</v>
      </c>
      <c r="W26" s="7">
        <f>wzorzec!W25</f>
        <v>93</v>
      </c>
      <c r="X26" s="7">
        <f>wzorzec!X25</f>
        <v>0.625</v>
      </c>
      <c r="Y26" s="7">
        <f>wzorzec!Y25</f>
        <v>0.35</v>
      </c>
      <c r="Z26" s="6">
        <f>wzorzec!Z25</f>
        <v>15.2</v>
      </c>
      <c r="AA26" s="6">
        <f>wzorzec!AA25</f>
        <v>18.5</v>
      </c>
      <c r="AB26" s="7">
        <f>wzorzec!AB25</f>
        <v>23.7</v>
      </c>
    </row>
    <row r="27" spans="1:28" x14ac:dyDescent="0.2">
      <c r="A27" s="7" t="str">
        <f>'dane '!A27</f>
        <v>Szwecja</v>
      </c>
      <c r="B27" s="7">
        <f>wzorzec!B26</f>
        <v>14</v>
      </c>
      <c r="C27" s="7">
        <f>wzorzec!C26</f>
        <v>64.2</v>
      </c>
      <c r="D27" s="7">
        <f>wzorzec!D26</f>
        <v>2218.88</v>
      </c>
      <c r="E27" s="7">
        <f>wzorzec!E26</f>
        <v>9</v>
      </c>
      <c r="F27" s="7">
        <f>wzorzec!F26</f>
        <v>128</v>
      </c>
      <c r="G27" s="6">
        <f>wzorzec!G26</f>
        <v>105.9</v>
      </c>
      <c r="H27" s="6">
        <f>wzorzec!H26</f>
        <v>0.67500000000000004</v>
      </c>
      <c r="I27" s="6">
        <f>wzorzec!I26</f>
        <v>35.799999999999997</v>
      </c>
      <c r="J27" s="6">
        <f>wzorzec!J26</f>
        <v>87.2</v>
      </c>
      <c r="K27" s="6">
        <f>wzorzec!K26</f>
        <v>2.75</v>
      </c>
      <c r="L27" s="6">
        <f>wzorzec!L26</f>
        <v>4.45</v>
      </c>
      <c r="M27" s="6">
        <f>wzorzec!M26</f>
        <v>13.2</v>
      </c>
      <c r="N27" s="6">
        <f>wzorzec!N26</f>
        <v>22.3</v>
      </c>
      <c r="O27" s="6">
        <f>wzorzec!O26</f>
        <v>0</v>
      </c>
      <c r="P27" s="6">
        <f>wzorzec!P26</f>
        <v>450</v>
      </c>
      <c r="Q27" s="7">
        <f>wzorzec!Q26</f>
        <v>48.8</v>
      </c>
      <c r="R27" s="7">
        <f>wzorzec!R26</f>
        <v>9.1999999999999993</v>
      </c>
      <c r="S27" s="7">
        <f>wzorzec!S26</f>
        <v>15.7</v>
      </c>
      <c r="T27" s="7">
        <f>wzorzec!T26</f>
        <v>3930</v>
      </c>
      <c r="U27" s="7">
        <f>wzorzec!U26</f>
        <v>0.35</v>
      </c>
      <c r="V27" s="7">
        <f>wzorzec!V26</f>
        <v>2.41</v>
      </c>
      <c r="W27" s="7">
        <f>wzorzec!W26</f>
        <v>128</v>
      </c>
      <c r="X27" s="7">
        <f>wzorzec!X26</f>
        <v>2.5499999999999998</v>
      </c>
      <c r="Y27" s="7">
        <f>wzorzec!Y26</f>
        <v>0.15</v>
      </c>
      <c r="Z27" s="6">
        <f>wzorzec!Z26</f>
        <v>22.8</v>
      </c>
      <c r="AA27" s="6">
        <f>wzorzec!AA26</f>
        <v>17.8</v>
      </c>
      <c r="AB27" s="7">
        <f>wzorzec!AB26</f>
        <v>71.900000000000006</v>
      </c>
    </row>
    <row r="28" spans="1:28" x14ac:dyDescent="0.2">
      <c r="A28" s="7" t="str">
        <f>'dane '!A28</f>
        <v>Węgry</v>
      </c>
      <c r="B28" s="7">
        <f>wzorzec!B27</f>
        <v>21</v>
      </c>
      <c r="C28" s="7">
        <f>wzorzec!C27</f>
        <v>23.1</v>
      </c>
      <c r="D28" s="7">
        <f>wzorzec!D27</f>
        <v>873.21499999999992</v>
      </c>
      <c r="E28" s="7">
        <f>wzorzec!E27</f>
        <v>2</v>
      </c>
      <c r="F28" s="7">
        <f>wzorzec!F27</f>
        <v>615</v>
      </c>
      <c r="G28" s="6">
        <f>wzorzec!G27</f>
        <v>135.1</v>
      </c>
      <c r="H28" s="6">
        <f>wzorzec!H27</f>
        <v>2.4699999999999998</v>
      </c>
      <c r="I28" s="6">
        <f>wzorzec!I27</f>
        <v>56.4</v>
      </c>
      <c r="J28" s="6">
        <f>wzorzec!J27</f>
        <v>83.5</v>
      </c>
      <c r="K28" s="6">
        <f>wzorzec!K27</f>
        <v>3.2</v>
      </c>
      <c r="L28" s="6">
        <f>wzorzec!L27</f>
        <v>6.75</v>
      </c>
      <c r="M28" s="6">
        <f>wzorzec!M27</f>
        <v>12.8</v>
      </c>
      <c r="N28" s="6">
        <f>wzorzec!N27</f>
        <v>11.8</v>
      </c>
      <c r="O28" s="6">
        <f>wzorzec!O27</f>
        <v>-2</v>
      </c>
      <c r="P28" s="6">
        <f>wzorzec!P27</f>
        <v>402</v>
      </c>
      <c r="Q28" s="7">
        <f>wzorzec!Q27</f>
        <v>14</v>
      </c>
      <c r="R28" s="7">
        <f>wzorzec!R27</f>
        <v>82.1</v>
      </c>
      <c r="S28" s="7">
        <f>wzorzec!S27</f>
        <v>2.4</v>
      </c>
      <c r="T28" s="7">
        <f>wzorzec!T27</f>
        <v>1030</v>
      </c>
      <c r="U28" s="7">
        <f>wzorzec!U27</f>
        <v>0.63</v>
      </c>
      <c r="V28" s="7">
        <f>wzorzec!V27</f>
        <v>2.66</v>
      </c>
      <c r="W28" s="7">
        <f>wzorzec!W27</f>
        <v>70</v>
      </c>
      <c r="X28" s="7">
        <f>wzorzec!X27</f>
        <v>3.5649999999999999</v>
      </c>
      <c r="Y28" s="7">
        <f>wzorzec!Y27</f>
        <v>0.21</v>
      </c>
      <c r="Z28" s="6">
        <f>wzorzec!Z27</f>
        <v>20.399999999999999</v>
      </c>
      <c r="AA28" s="6">
        <f>wzorzec!AA27</f>
        <v>29.9</v>
      </c>
      <c r="AB28" s="7">
        <f>wzorzec!AB27</f>
        <v>144.12425003756678</v>
      </c>
    </row>
    <row r="29" spans="1:28" x14ac:dyDescent="0.2">
      <c r="A29" s="7" t="str">
        <f>'dane '!A29</f>
        <v>Wielka Brytania</v>
      </c>
      <c r="B29" s="7">
        <f>wzorzec!B28</f>
        <v>9</v>
      </c>
      <c r="C29" s="7">
        <f>wzorzec!C28</f>
        <v>12.9</v>
      </c>
      <c r="D29" s="7">
        <f>wzorzec!D28</f>
        <v>290</v>
      </c>
      <c r="E29" s="7">
        <f>wzorzec!E28</f>
        <v>1.6</v>
      </c>
      <c r="F29" s="7">
        <f>wzorzec!F28</f>
        <v>231.76190476190473</v>
      </c>
      <c r="G29" s="6">
        <f>wzorzec!G28</f>
        <v>151.69999999999999</v>
      </c>
      <c r="H29" s="6">
        <f>wzorzec!H28</f>
        <v>3.6850000000000001</v>
      </c>
      <c r="I29" s="6">
        <f>wzorzec!I28</f>
        <v>35.299999999999997</v>
      </c>
      <c r="J29" s="6">
        <f>wzorzec!J28</f>
        <v>96.7</v>
      </c>
      <c r="K29" s="6">
        <f>wzorzec!K28</f>
        <v>6.5500000000000007</v>
      </c>
      <c r="L29" s="6">
        <f>wzorzec!L28</f>
        <v>2.2999999999999998</v>
      </c>
      <c r="M29" s="6">
        <f>wzorzec!M28</f>
        <v>19.8</v>
      </c>
      <c r="N29" s="6">
        <f>wzorzec!N28</f>
        <v>9.1999999999999993</v>
      </c>
      <c r="O29" s="6">
        <f>wzorzec!O28</f>
        <v>-0.54545454545454541</v>
      </c>
      <c r="P29" s="6">
        <f>wzorzec!P28</f>
        <v>491</v>
      </c>
      <c r="Q29" s="7">
        <f>wzorzec!Q28</f>
        <v>4.2</v>
      </c>
      <c r="R29" s="7">
        <f>wzorzec!R28</f>
        <v>108.4</v>
      </c>
      <c r="S29" s="7">
        <f>wzorzec!S28</f>
        <v>3.41</v>
      </c>
      <c r="T29" s="7">
        <f>wzorzec!T28</f>
        <v>6114</v>
      </c>
      <c r="U29" s="7">
        <f>wzorzec!U28</f>
        <v>0.26</v>
      </c>
      <c r="V29" s="7">
        <f>wzorzec!V28</f>
        <v>2.44</v>
      </c>
      <c r="W29" s="7">
        <f>wzorzec!W28</f>
        <v>113</v>
      </c>
      <c r="X29" s="7">
        <f>wzorzec!X28</f>
        <v>20.045000000000002</v>
      </c>
      <c r="Y29" s="7">
        <f>wzorzec!Y28</f>
        <v>0.14000000000000001</v>
      </c>
      <c r="Z29" s="6">
        <f>wzorzec!Z28</f>
        <v>17</v>
      </c>
      <c r="AA29" s="6">
        <f>wzorzec!AA28</f>
        <v>23.2</v>
      </c>
      <c r="AB29" s="7">
        <f>wzorzec!AB28</f>
        <v>325.20000000000005</v>
      </c>
    </row>
    <row r="30" spans="1:28" x14ac:dyDescent="0.2">
      <c r="A30" s="7" t="str">
        <f>'dane '!A30</f>
        <v>Włochy</v>
      </c>
      <c r="B30" s="7">
        <f>wzorzec!B29</f>
        <v>19</v>
      </c>
      <c r="C30" s="7">
        <f>wzorzec!C29</f>
        <v>32.700000000000003</v>
      </c>
      <c r="D30" s="7">
        <f>wzorzec!D29</f>
        <v>4705.63</v>
      </c>
      <c r="E30" s="7">
        <f>wzorzec!E29</f>
        <v>1.8</v>
      </c>
      <c r="F30" s="7">
        <f>wzorzec!F29</f>
        <v>202</v>
      </c>
      <c r="G30" s="6">
        <f>wzorzec!G29</f>
        <v>148.9</v>
      </c>
      <c r="H30" s="6">
        <f>wzorzec!H29</f>
        <v>24.594999999999999</v>
      </c>
      <c r="I30" s="6">
        <f>wzorzec!I29</f>
        <v>80.8</v>
      </c>
      <c r="J30" s="6">
        <f>wzorzec!J29</f>
        <v>89</v>
      </c>
      <c r="K30" s="6">
        <f>wzorzec!K29</f>
        <v>3.5</v>
      </c>
      <c r="L30" s="6">
        <f>wzorzec!L29</f>
        <v>3.35</v>
      </c>
      <c r="M30" s="6">
        <f>wzorzec!M29</f>
        <v>20.8</v>
      </c>
      <c r="N30" s="6">
        <f>wzorzec!N29</f>
        <v>11.1</v>
      </c>
      <c r="O30" s="6">
        <f>wzorzec!O29</f>
        <v>-1</v>
      </c>
      <c r="P30" s="6">
        <f>wzorzec!P29</f>
        <v>529</v>
      </c>
      <c r="Q30" s="7">
        <f>wzorzec!Q29</f>
        <v>13</v>
      </c>
      <c r="R30" s="7">
        <f>wzorzec!R29</f>
        <v>61.9</v>
      </c>
      <c r="S30" s="7">
        <f>wzorzec!S29</f>
        <v>8.6</v>
      </c>
      <c r="T30" s="7">
        <f>wzorzec!T29</f>
        <v>4206</v>
      </c>
      <c r="U30" s="7">
        <f>wzorzec!U29</f>
        <v>0.745</v>
      </c>
      <c r="V30" s="7">
        <f>wzorzec!V29</f>
        <v>3.05</v>
      </c>
      <c r="W30" s="7">
        <f>wzorzec!W29</f>
        <v>100</v>
      </c>
      <c r="X30" s="7">
        <f>wzorzec!X29</f>
        <v>28.53</v>
      </c>
      <c r="Y30" s="7">
        <f>wzorzec!Y29</f>
        <v>0.17</v>
      </c>
      <c r="Z30" s="6">
        <f>wzorzec!Z29</f>
        <v>29.2</v>
      </c>
      <c r="AA30" s="6">
        <f>wzorzec!AA29</f>
        <v>28.1</v>
      </c>
      <c r="AB30" s="7">
        <f>wzorzec!AB29</f>
        <v>144.2523062613476</v>
      </c>
    </row>
    <row r="31" spans="1:28" x14ac:dyDescent="0.2">
      <c r="A31" s="7" t="s">
        <v>28</v>
      </c>
      <c r="B31" s="7">
        <f>AVERAGE(B3:B30)</f>
        <v>19.178571428571427</v>
      </c>
      <c r="C31" s="7">
        <f t="shared" ref="C31:AB31" si="0">AVERAGE(C3:C30)</f>
        <v>34.282142857142858</v>
      </c>
      <c r="D31" s="7">
        <f t="shared" si="0"/>
        <v>1480.8605357142856</v>
      </c>
      <c r="E31" s="7">
        <f t="shared" si="0"/>
        <v>2.4482142857142857</v>
      </c>
      <c r="F31" s="7">
        <f t="shared" si="0"/>
        <v>221.98469387755102</v>
      </c>
      <c r="G31" s="6">
        <f t="shared" si="0"/>
        <v>124.93214285714286</v>
      </c>
      <c r="H31" s="6">
        <f t="shared" si="0"/>
        <v>4.9978571428571428</v>
      </c>
      <c r="I31" s="6">
        <f t="shared" si="0"/>
        <v>56.06428571428571</v>
      </c>
      <c r="J31" s="6">
        <f t="shared" si="0"/>
        <v>92.989285714285714</v>
      </c>
      <c r="K31" s="6">
        <f t="shared" si="0"/>
        <v>10.521428571428572</v>
      </c>
      <c r="L31" s="6">
        <f t="shared" si="0"/>
        <v>5.7946428571428559</v>
      </c>
      <c r="M31" s="6">
        <f t="shared" si="0"/>
        <v>18.162500000000001</v>
      </c>
      <c r="N31" s="6">
        <f t="shared" si="0"/>
        <v>17.150000000000002</v>
      </c>
      <c r="O31" s="6">
        <f t="shared" si="0"/>
        <v>3.5340909090909092</v>
      </c>
      <c r="P31" s="6">
        <f t="shared" si="0"/>
        <v>486.75</v>
      </c>
      <c r="Q31" s="7">
        <f t="shared" si="0"/>
        <v>16.510714285714286</v>
      </c>
      <c r="R31" s="7">
        <f t="shared" si="0"/>
        <v>43.353571428571442</v>
      </c>
      <c r="S31" s="7">
        <f t="shared" si="0"/>
        <v>6.2214285714285706</v>
      </c>
      <c r="T31" s="7">
        <f t="shared" si="0"/>
        <v>3722.9642857142858</v>
      </c>
      <c r="U31" s="7">
        <f t="shared" si="0"/>
        <v>0.46732142857142861</v>
      </c>
      <c r="V31" s="7">
        <f t="shared" si="0"/>
        <v>2.6017857142857146</v>
      </c>
      <c r="W31" s="7">
        <f t="shared" si="0"/>
        <v>87.517857142857139</v>
      </c>
      <c r="X31" s="7">
        <f t="shared" si="0"/>
        <v>10.113035714285713</v>
      </c>
      <c r="Y31" s="7">
        <f t="shared" si="0"/>
        <v>0.19428571428571426</v>
      </c>
      <c r="Z31" s="6">
        <f t="shared" si="0"/>
        <v>21.460714285714285</v>
      </c>
      <c r="AA31" s="6">
        <f t="shared" si="0"/>
        <v>24.653571428571432</v>
      </c>
      <c r="AB31" s="7">
        <f t="shared" si="0"/>
        <v>147.61920363163671</v>
      </c>
    </row>
    <row r="32" spans="1:28" x14ac:dyDescent="0.2">
      <c r="A32" s="7" t="s">
        <v>31</v>
      </c>
      <c r="B32" s="7">
        <f t="shared" ref="B32:AB32" si="1">ABS(B31)</f>
        <v>19.178571428571427</v>
      </c>
      <c r="C32" s="7">
        <f t="shared" si="1"/>
        <v>34.282142857142858</v>
      </c>
      <c r="D32" s="7">
        <f t="shared" si="1"/>
        <v>1480.8605357142856</v>
      </c>
      <c r="E32" s="7">
        <f t="shared" si="1"/>
        <v>2.4482142857142857</v>
      </c>
      <c r="F32" s="7">
        <f t="shared" si="1"/>
        <v>221.98469387755102</v>
      </c>
      <c r="G32" s="6">
        <f t="shared" si="1"/>
        <v>124.93214285714286</v>
      </c>
      <c r="H32" s="6">
        <f t="shared" si="1"/>
        <v>4.9978571428571428</v>
      </c>
      <c r="I32" s="6">
        <f t="shared" si="1"/>
        <v>56.06428571428571</v>
      </c>
      <c r="J32" s="6">
        <f t="shared" si="1"/>
        <v>92.989285714285714</v>
      </c>
      <c r="K32" s="6">
        <f t="shared" si="1"/>
        <v>10.521428571428572</v>
      </c>
      <c r="L32" s="6">
        <f t="shared" si="1"/>
        <v>5.7946428571428559</v>
      </c>
      <c r="M32" s="6">
        <f t="shared" si="1"/>
        <v>18.162500000000001</v>
      </c>
      <c r="N32" s="6">
        <f t="shared" si="1"/>
        <v>17.150000000000002</v>
      </c>
      <c r="O32" s="6">
        <f t="shared" si="1"/>
        <v>3.5340909090909092</v>
      </c>
      <c r="P32" s="6">
        <f t="shared" si="1"/>
        <v>486.75</v>
      </c>
      <c r="Q32" s="7">
        <f t="shared" si="1"/>
        <v>16.510714285714286</v>
      </c>
      <c r="R32" s="7">
        <f t="shared" si="1"/>
        <v>43.353571428571442</v>
      </c>
      <c r="S32" s="7">
        <f t="shared" si="1"/>
        <v>6.2214285714285706</v>
      </c>
      <c r="T32" s="7">
        <f t="shared" si="1"/>
        <v>3722.9642857142858</v>
      </c>
      <c r="U32" s="7">
        <f t="shared" si="1"/>
        <v>0.46732142857142861</v>
      </c>
      <c r="V32" s="7">
        <f t="shared" si="1"/>
        <v>2.6017857142857146</v>
      </c>
      <c r="W32" s="7">
        <f t="shared" si="1"/>
        <v>87.517857142857139</v>
      </c>
      <c r="X32" s="7">
        <f t="shared" si="1"/>
        <v>10.113035714285713</v>
      </c>
      <c r="Y32" s="7">
        <f t="shared" si="1"/>
        <v>0.19428571428571426</v>
      </c>
      <c r="Z32" s="6">
        <f t="shared" si="1"/>
        <v>21.460714285714285</v>
      </c>
      <c r="AA32" s="6">
        <f t="shared" si="1"/>
        <v>24.653571428571432</v>
      </c>
      <c r="AB32" s="7">
        <f t="shared" si="1"/>
        <v>147.61920363163671</v>
      </c>
    </row>
    <row r="33" spans="1:32" x14ac:dyDescent="0.2">
      <c r="A33" s="7" t="s">
        <v>29</v>
      </c>
      <c r="B33" s="7">
        <f t="shared" ref="B33:AB33" si="2">STDEV(B3:B30)</f>
        <v>8.1652088105960239</v>
      </c>
      <c r="C33" s="7">
        <f t="shared" si="2"/>
        <v>16.023462047224257</v>
      </c>
      <c r="D33" s="7">
        <f t="shared" si="2"/>
        <v>2321.3792411207151</v>
      </c>
      <c r="E33" s="7">
        <f t="shared" si="2"/>
        <v>2.7404879986782404</v>
      </c>
      <c r="F33" s="7">
        <f t="shared" si="2"/>
        <v>208.90692257981127</v>
      </c>
      <c r="G33" s="6">
        <f t="shared" si="2"/>
        <v>23.031460827109584</v>
      </c>
      <c r="H33" s="6">
        <f t="shared" si="2"/>
        <v>6.2646813386741602</v>
      </c>
      <c r="I33" s="6">
        <f t="shared" si="2"/>
        <v>26.649830995026814</v>
      </c>
      <c r="J33" s="6">
        <f t="shared" si="2"/>
        <v>6.8165017250196431</v>
      </c>
      <c r="K33" s="6">
        <f t="shared" si="2"/>
        <v>10.890077275611182</v>
      </c>
      <c r="L33" s="6">
        <f t="shared" si="2"/>
        <v>2.6954124018177676</v>
      </c>
      <c r="M33" s="6">
        <f t="shared" si="2"/>
        <v>5.2934030397033514</v>
      </c>
      <c r="N33" s="6">
        <f t="shared" si="2"/>
        <v>6.0167359183456703</v>
      </c>
      <c r="O33" s="6">
        <f t="shared" si="2"/>
        <v>8.5533904067486706</v>
      </c>
      <c r="P33" s="6">
        <f t="shared" si="2"/>
        <v>125.68674316493131</v>
      </c>
      <c r="Q33" s="7">
        <f t="shared" si="2"/>
        <v>11.199878943979185</v>
      </c>
      <c r="R33" s="7">
        <f t="shared" si="2"/>
        <v>50.326397477554281</v>
      </c>
      <c r="S33" s="7">
        <f t="shared" si="2"/>
        <v>4.6469701114738431</v>
      </c>
      <c r="T33" s="7">
        <f t="shared" si="2"/>
        <v>3774.4248566738283</v>
      </c>
      <c r="U33" s="7">
        <f t="shared" si="2"/>
        <v>0.21407199439223415</v>
      </c>
      <c r="V33" s="7">
        <f t="shared" si="2"/>
        <v>0.5544971266761114</v>
      </c>
      <c r="W33" s="7">
        <f t="shared" si="2"/>
        <v>29.292737736971333</v>
      </c>
      <c r="X33" s="7">
        <f t="shared" si="2"/>
        <v>17.844644872574712</v>
      </c>
      <c r="Y33" s="7">
        <f t="shared" si="2"/>
        <v>8.9832295249766811E-2</v>
      </c>
      <c r="Z33" s="6">
        <f t="shared" si="2"/>
        <v>8.7519453619779632</v>
      </c>
      <c r="AA33" s="6">
        <f t="shared" si="2"/>
        <v>7.8196562462504531</v>
      </c>
      <c r="AB33" s="7">
        <f t="shared" si="2"/>
        <v>134.85115513032801</v>
      </c>
    </row>
    <row r="34" spans="1:32" x14ac:dyDescent="0.2">
      <c r="A34" s="7" t="s">
        <v>30</v>
      </c>
      <c r="B34" s="7">
        <f t="shared" ref="B34:AB34" si="3">B33/B32*100</f>
        <v>42.574645567353578</v>
      </c>
      <c r="C34" s="7">
        <f t="shared" si="3"/>
        <v>46.739966384235771</v>
      </c>
      <c r="D34" s="7">
        <f t="shared" si="3"/>
        <v>156.75880240815584</v>
      </c>
      <c r="E34" s="7">
        <f t="shared" si="3"/>
        <v>111.9382406462301</v>
      </c>
      <c r="F34" s="7">
        <f t="shared" si="3"/>
        <v>94.108705843947249</v>
      </c>
      <c r="G34" s="6">
        <f t="shared" si="3"/>
        <v>18.435176328837606</v>
      </c>
      <c r="H34" s="6">
        <f t="shared" si="3"/>
        <v>125.34734706508253</v>
      </c>
      <c r="I34" s="6">
        <f t="shared" si="3"/>
        <v>47.534416349901313</v>
      </c>
      <c r="J34" s="6">
        <f t="shared" si="3"/>
        <v>7.3304162653358675</v>
      </c>
      <c r="K34" s="6">
        <f t="shared" si="3"/>
        <v>103.50378944912188</v>
      </c>
      <c r="L34" s="6">
        <f t="shared" si="3"/>
        <v>46.515591525976895</v>
      </c>
      <c r="M34" s="6">
        <f t="shared" si="3"/>
        <v>29.144682943996425</v>
      </c>
      <c r="N34" s="6">
        <f t="shared" si="3"/>
        <v>35.083008270237144</v>
      </c>
      <c r="O34" s="6">
        <f t="shared" si="3"/>
        <v>242.02519478902991</v>
      </c>
      <c r="P34" s="6">
        <f t="shared" si="3"/>
        <v>25.821621605532886</v>
      </c>
      <c r="Q34" s="7">
        <f t="shared" si="3"/>
        <v>67.834006149992902</v>
      </c>
      <c r="R34" s="7">
        <f t="shared" si="3"/>
        <v>116.08362545279837</v>
      </c>
      <c r="S34" s="7">
        <f t="shared" si="3"/>
        <v>74.692975385343061</v>
      </c>
      <c r="T34" s="7">
        <f t="shared" si="3"/>
        <v>101.3822472366175</v>
      </c>
      <c r="U34" s="7">
        <f t="shared" si="3"/>
        <v>45.80829837969091</v>
      </c>
      <c r="V34" s="7">
        <f t="shared" si="3"/>
        <v>21.312175081580122</v>
      </c>
      <c r="W34" s="7">
        <f t="shared" si="3"/>
        <v>33.470583825145781</v>
      </c>
      <c r="X34" s="7">
        <f t="shared" si="3"/>
        <v>176.45191193547649</v>
      </c>
      <c r="Y34" s="7">
        <f t="shared" si="3"/>
        <v>46.237210790321157</v>
      </c>
      <c r="Z34" s="6">
        <f t="shared" si="3"/>
        <v>40.781239829486267</v>
      </c>
      <c r="AA34" s="6">
        <f t="shared" si="3"/>
        <v>31.718147891498283</v>
      </c>
      <c r="AB34" s="7">
        <f t="shared" si="3"/>
        <v>91.350685962803595</v>
      </c>
    </row>
    <row r="35" spans="1:32" x14ac:dyDescent="0.2">
      <c r="A35" s="7" t="s">
        <v>33</v>
      </c>
      <c r="B35" s="7">
        <f t="shared" ref="B35:AB35" si="4">MAX(B3:B30)</f>
        <v>37</v>
      </c>
      <c r="C35" s="7">
        <f t="shared" si="4"/>
        <v>68</v>
      </c>
      <c r="D35" s="7">
        <f t="shared" si="4"/>
        <v>9264</v>
      </c>
      <c r="E35" s="7">
        <f t="shared" si="4"/>
        <v>10.4</v>
      </c>
      <c r="F35" s="7">
        <f t="shared" si="4"/>
        <v>799</v>
      </c>
      <c r="G35" s="6">
        <f t="shared" si="4"/>
        <v>180.3</v>
      </c>
      <c r="H35" s="6">
        <f t="shared" si="4"/>
        <v>24.594999999999999</v>
      </c>
      <c r="I35" s="6">
        <f t="shared" si="4"/>
        <v>100</v>
      </c>
      <c r="J35" s="6">
        <f t="shared" si="4"/>
        <v>113.4</v>
      </c>
      <c r="K35" s="6">
        <f t="shared" si="4"/>
        <v>48.900000000000006</v>
      </c>
      <c r="L35" s="6">
        <f t="shared" si="4"/>
        <v>12.45</v>
      </c>
      <c r="M35" s="6">
        <f t="shared" si="4"/>
        <v>27.5</v>
      </c>
      <c r="N35" s="6">
        <f t="shared" si="4"/>
        <v>34.4</v>
      </c>
      <c r="O35" s="6">
        <f t="shared" si="4"/>
        <v>31.5</v>
      </c>
      <c r="P35" s="6">
        <f t="shared" si="4"/>
        <v>789</v>
      </c>
      <c r="Q35" s="7">
        <f t="shared" si="4"/>
        <v>48.8</v>
      </c>
      <c r="R35" s="7">
        <f t="shared" si="4"/>
        <v>212.6</v>
      </c>
      <c r="S35" s="7">
        <f t="shared" si="4"/>
        <v>18.62</v>
      </c>
      <c r="T35" s="7">
        <f t="shared" si="4"/>
        <v>18560</v>
      </c>
      <c r="U35" s="7">
        <f t="shared" si="4"/>
        <v>0.83</v>
      </c>
      <c r="V35" s="7">
        <f t="shared" si="4"/>
        <v>4.0199999999999996</v>
      </c>
      <c r="W35" s="7">
        <f t="shared" si="4"/>
        <v>134</v>
      </c>
      <c r="X35" s="7">
        <f t="shared" si="4"/>
        <v>84.73</v>
      </c>
      <c r="Y35" s="7">
        <f t="shared" si="4"/>
        <v>0.4</v>
      </c>
      <c r="Z35" s="6">
        <f t="shared" si="4"/>
        <v>44.7</v>
      </c>
      <c r="AA35" s="6">
        <f t="shared" si="4"/>
        <v>48</v>
      </c>
      <c r="AB35" s="7">
        <f t="shared" si="4"/>
        <v>491.7</v>
      </c>
    </row>
    <row r="36" spans="1:32" x14ac:dyDescent="0.2">
      <c r="A36" s="7" t="s">
        <v>34</v>
      </c>
      <c r="B36" s="7">
        <f t="shared" ref="B36:AB36" si="5">MIN(B3:B30)</f>
        <v>8</v>
      </c>
      <c r="C36" s="7">
        <f t="shared" si="5"/>
        <v>4.75</v>
      </c>
      <c r="D36" s="7">
        <f t="shared" si="5"/>
        <v>0</v>
      </c>
      <c r="E36" s="7">
        <f t="shared" si="5"/>
        <v>0.3</v>
      </c>
      <c r="F36" s="7">
        <f t="shared" si="5"/>
        <v>1</v>
      </c>
      <c r="G36" s="6">
        <f t="shared" si="5"/>
        <v>61.7</v>
      </c>
      <c r="H36" s="6">
        <f t="shared" si="5"/>
        <v>0</v>
      </c>
      <c r="I36" s="6">
        <f t="shared" si="5"/>
        <v>-5.6</v>
      </c>
      <c r="J36" s="6">
        <f t="shared" si="5"/>
        <v>83.5</v>
      </c>
      <c r="K36" s="6">
        <f t="shared" si="5"/>
        <v>1.8</v>
      </c>
      <c r="L36" s="6">
        <f t="shared" si="5"/>
        <v>1.8</v>
      </c>
      <c r="M36" s="6">
        <f t="shared" si="5"/>
        <v>9.4</v>
      </c>
      <c r="N36" s="6">
        <f t="shared" si="5"/>
        <v>9.1</v>
      </c>
      <c r="O36" s="6">
        <f t="shared" si="5"/>
        <v>-6</v>
      </c>
      <c r="P36" s="6">
        <f t="shared" si="5"/>
        <v>261</v>
      </c>
      <c r="Q36" s="7">
        <f t="shared" si="5"/>
        <v>1.9</v>
      </c>
      <c r="R36" s="7">
        <f t="shared" si="5"/>
        <v>0</v>
      </c>
      <c r="S36" s="7">
        <f t="shared" si="5"/>
        <v>0.25</v>
      </c>
      <c r="T36" s="7">
        <f t="shared" si="5"/>
        <v>214</v>
      </c>
      <c r="U36" s="7">
        <f t="shared" si="5"/>
        <v>0.14000000000000001</v>
      </c>
      <c r="V36" s="7">
        <f t="shared" si="5"/>
        <v>1.75</v>
      </c>
      <c r="W36" s="7">
        <f t="shared" si="5"/>
        <v>31</v>
      </c>
      <c r="X36" s="7">
        <f t="shared" si="5"/>
        <v>0</v>
      </c>
      <c r="Y36" s="7">
        <f t="shared" si="5"/>
        <v>0.03</v>
      </c>
      <c r="Z36" s="6">
        <f t="shared" si="5"/>
        <v>8.5</v>
      </c>
      <c r="AA36" s="6">
        <f t="shared" si="5"/>
        <v>14.8</v>
      </c>
      <c r="AB36" s="7">
        <f t="shared" si="5"/>
        <v>9.8000000000000007</v>
      </c>
    </row>
    <row r="41" spans="1:32" x14ac:dyDescent="0.2">
      <c r="B41" s="7" t="s">
        <v>35</v>
      </c>
      <c r="C41" s="7" t="s">
        <v>36</v>
      </c>
      <c r="D41" s="7" t="s">
        <v>122</v>
      </c>
      <c r="E41" s="7" t="s">
        <v>37</v>
      </c>
      <c r="F41" s="7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123</v>
      </c>
      <c r="V41" s="7" t="s">
        <v>124</v>
      </c>
      <c r="W41" s="7" t="s">
        <v>125</v>
      </c>
      <c r="X41" s="7" t="s">
        <v>126</v>
      </c>
      <c r="Y41" s="7" t="s">
        <v>127</v>
      </c>
      <c r="Z41" s="6" t="s">
        <v>128</v>
      </c>
      <c r="AA41" s="6" t="s">
        <v>129</v>
      </c>
      <c r="AB41" s="7" t="s">
        <v>130</v>
      </c>
      <c r="AD41" s="7">
        <f>COLUMNS(B1:AB1)</f>
        <v>27</v>
      </c>
    </row>
    <row r="42" spans="1:32" x14ac:dyDescent="0.2">
      <c r="B42" s="7" t="e">
        <f>B1</f>
        <v>#REF!</v>
      </c>
      <c r="C42" s="7" t="e">
        <f t="shared" ref="C42:AB42" si="6">C1</f>
        <v>#REF!</v>
      </c>
      <c r="D42" s="7" t="e">
        <f t="shared" si="6"/>
        <v>#REF!</v>
      </c>
      <c r="E42" s="7" t="e">
        <f t="shared" si="6"/>
        <v>#REF!</v>
      </c>
      <c r="F42" s="7" t="e">
        <f t="shared" si="6"/>
        <v>#REF!</v>
      </c>
      <c r="G42" s="6" t="e">
        <f t="shared" si="6"/>
        <v>#REF!</v>
      </c>
      <c r="H42" s="6" t="e">
        <f t="shared" si="6"/>
        <v>#REF!</v>
      </c>
      <c r="I42" s="6" t="e">
        <f t="shared" si="6"/>
        <v>#REF!</v>
      </c>
      <c r="J42" s="6" t="e">
        <f t="shared" si="6"/>
        <v>#REF!</v>
      </c>
      <c r="K42" s="6" t="e">
        <f t="shared" si="6"/>
        <v>#REF!</v>
      </c>
      <c r="L42" s="6" t="e">
        <f t="shared" si="6"/>
        <v>#REF!</v>
      </c>
      <c r="M42" s="6" t="e">
        <f t="shared" si="6"/>
        <v>#REF!</v>
      </c>
      <c r="N42" s="6" t="e">
        <f t="shared" si="6"/>
        <v>#REF!</v>
      </c>
      <c r="O42" s="6" t="e">
        <f t="shared" si="6"/>
        <v>#REF!</v>
      </c>
      <c r="P42" s="6" t="e">
        <f t="shared" si="6"/>
        <v>#REF!</v>
      </c>
      <c r="Q42" s="7" t="e">
        <f t="shared" si="6"/>
        <v>#REF!</v>
      </c>
      <c r="R42" s="7" t="e">
        <f t="shared" si="6"/>
        <v>#REF!</v>
      </c>
      <c r="S42" s="7" t="e">
        <f t="shared" si="6"/>
        <v>#REF!</v>
      </c>
      <c r="T42" s="7" t="e">
        <f t="shared" si="6"/>
        <v>#REF!</v>
      </c>
      <c r="U42" s="7" t="e">
        <f t="shared" si="6"/>
        <v>#REF!</v>
      </c>
      <c r="V42" s="7" t="e">
        <f t="shared" si="6"/>
        <v>#REF!</v>
      </c>
      <c r="W42" s="7" t="e">
        <f t="shared" si="6"/>
        <v>#REF!</v>
      </c>
      <c r="X42" s="7" t="e">
        <f t="shared" si="6"/>
        <v>#REF!</v>
      </c>
      <c r="Y42" s="7" t="e">
        <f t="shared" si="6"/>
        <v>#REF!</v>
      </c>
      <c r="Z42" s="6" t="e">
        <f t="shared" si="6"/>
        <v>#REF!</v>
      </c>
      <c r="AA42" s="6" t="e">
        <f t="shared" si="6"/>
        <v>#REF!</v>
      </c>
      <c r="AB42" s="7" t="e">
        <f t="shared" si="6"/>
        <v>#REF!</v>
      </c>
      <c r="AC42" s="7" t="s">
        <v>32</v>
      </c>
      <c r="AD42" s="7" t="s">
        <v>54</v>
      </c>
      <c r="AE42" s="7" t="s">
        <v>56</v>
      </c>
      <c r="AF42" s="7" t="s">
        <v>58</v>
      </c>
    </row>
    <row r="43" spans="1:32" x14ac:dyDescent="0.2">
      <c r="A43" s="7" t="str">
        <f>A3</f>
        <v>Austria</v>
      </c>
      <c r="B43" s="7">
        <f>(B3-$B$31)/$B$33</f>
        <v>-0.51175316216639533</v>
      </c>
      <c r="C43" s="7">
        <f>(C3-$C$31)/$C$33</f>
        <v>0.41925129057992033</v>
      </c>
      <c r="D43" s="7">
        <f>(D3-$D$31)/$D$33</f>
        <v>-0.31626695143523403</v>
      </c>
      <c r="E43" s="7">
        <f>(E3-$E$31)/$E$33</f>
        <v>-0.273022281460512</v>
      </c>
      <c r="F43" s="7">
        <f>(F3-$F$31)/$F$33</f>
        <v>0.6893754613010924</v>
      </c>
      <c r="G43" s="6">
        <f>($G$31-G3)/$G$33</f>
        <v>-9.8467794113507465E-2</v>
      </c>
      <c r="H43" s="6">
        <f>($H$31-H3)/$H$33</f>
        <v>-1.7155130925489905</v>
      </c>
      <c r="I43" s="6">
        <f>($I$31-I3)/$I$33</f>
        <v>-0.36531992595116614</v>
      </c>
      <c r="J43" s="6">
        <f>($J$31-J3)/$J$33</f>
        <v>0.37985550634893245</v>
      </c>
      <c r="K43" s="6">
        <f>($K$31-K3)/$K$33</f>
        <v>0.80086011794981504</v>
      </c>
      <c r="L43" s="6">
        <f>($L$31-L3)/$L$33</f>
        <v>0.70291390507260476</v>
      </c>
      <c r="M43" s="6">
        <f>($M$31-M3)/$M$33</f>
        <v>-0.19599867839614582</v>
      </c>
      <c r="N43" s="6">
        <f>($N$31-N3)/$N$33</f>
        <v>-0.62326152433678306</v>
      </c>
      <c r="O43" s="6">
        <f>($O$31-O3)/$O$33</f>
        <v>0.17935471621644947</v>
      </c>
      <c r="P43" s="6">
        <f>($P$31-P3)/$P$33</f>
        <v>-0.72601133343281876</v>
      </c>
      <c r="Q43" s="7">
        <f>(Q3-$Q$31)/$Q$33</f>
        <v>1.2579855358043681</v>
      </c>
      <c r="R43" s="7">
        <f>(R3-$R$31)/$R$33</f>
        <v>-0.32495017025339795</v>
      </c>
      <c r="S43" s="7">
        <f>(S3-$S$31)/$S$33</f>
        <v>2.6680979500939963</v>
      </c>
      <c r="T43" s="7">
        <f>(T3-$T$31)/$T$33</f>
        <v>0.16506772235353437</v>
      </c>
      <c r="U43" s="7">
        <f>(U3-$U$31)/$U$33</f>
        <v>-0.73489962579213364</v>
      </c>
      <c r="V43" s="7">
        <f>(V3-$V$31)/$V$33</f>
        <v>-0.39997630937276696</v>
      </c>
      <c r="W43" s="7">
        <f>(W3-$W$31)/$W$33</f>
        <v>0.73336070701338163</v>
      </c>
      <c r="X43" s="7">
        <f>(X3-$X$31)/$X$33</f>
        <v>-0.14363052515686775</v>
      </c>
      <c r="Y43" s="7">
        <f>(Y3-$Y$31)/$Y$33</f>
        <v>-0.60430064861172694</v>
      </c>
      <c r="Z43" s="6">
        <f>($Z$31-Z3)/$Z$33</f>
        <v>1.3437828733263861</v>
      </c>
      <c r="AA43" s="6">
        <f>($AA$31-AA3)/$AA$33</f>
        <v>0.7485714517665959</v>
      </c>
      <c r="AB43" s="7">
        <f>(AB3-$AB$31)/$AB$33</f>
        <v>0.16300043071280898</v>
      </c>
      <c r="AC43" s="7">
        <f t="shared" ref="AC43:AC70" si="7">SUM(B43:AB43)</f>
        <v>3.218105645511439</v>
      </c>
      <c r="AD43" s="7">
        <f>AC43/$AD$41</f>
        <v>0.11918909798190515</v>
      </c>
      <c r="AE43" s="7">
        <f>AD43-$AD$72</f>
        <v>0.69698025232867922</v>
      </c>
      <c r="AF43" s="7">
        <f>AE43/$AE$73</f>
        <v>0.6175363256872306</v>
      </c>
    </row>
    <row r="44" spans="1:32" x14ac:dyDescent="0.2">
      <c r="A44" s="7" t="str">
        <f t="shared" ref="A44:A70" si="8">A4</f>
        <v>Belgia</v>
      </c>
      <c r="B44" s="7">
        <f t="shared" ref="B44:B70" si="9">(B4-$B$31)/$B$33</f>
        <v>-0.75669484662210607</v>
      </c>
      <c r="C44" s="7">
        <f t="shared" ref="C44:C70" si="10">(C4-$C$31)/$C$33</f>
        <v>-0.61048872137076138</v>
      </c>
      <c r="D44" s="7">
        <f t="shared" ref="D44:D70" si="11">(D4-$D$31)/$D$33</f>
        <v>-0.61847952729220856</v>
      </c>
      <c r="E44" s="7">
        <f t="shared" ref="E44:E70" si="12">(E4-$E$31)/$E$33</f>
        <v>-0.38249183584086044</v>
      </c>
      <c r="F44" s="7">
        <f t="shared" ref="F44:F70" si="13">(F4-$F$31)/$F$33</f>
        <v>4.6801756321016255E-2</v>
      </c>
      <c r="G44" s="6">
        <f t="shared" ref="G44:G70" si="14">($G$31-G4)/$G$33</f>
        <v>0.67438808913329884</v>
      </c>
      <c r="H44" s="6">
        <f t="shared" ref="H44:H70" si="15">($H$31-H4)/$H$33</f>
        <v>0.73233687315181206</v>
      </c>
      <c r="I44" s="6">
        <f t="shared" ref="I44:I70" si="16">($I$31-I4)/$I$33</f>
        <v>-0.80059473133978987</v>
      </c>
      <c r="J44" s="6">
        <f t="shared" ref="J44:J70" si="17">($J$31-J4)/$J$33</f>
        <v>0.40919606959795396</v>
      </c>
      <c r="K44" s="6">
        <f t="shared" ref="K44:K70" si="18">($K$31-K4)/$K$33</f>
        <v>0.49324062956450532</v>
      </c>
      <c r="L44" s="6">
        <f t="shared" ref="L44:L70" si="19">($L$31-L4)/$L$33</f>
        <v>0.721463942152749</v>
      </c>
      <c r="M44" s="6">
        <f t="shared" ref="M44:M70" si="20">($M$31-M4)/$M$33</f>
        <v>-0.13932436175147689</v>
      </c>
      <c r="N44" s="6">
        <f t="shared" ref="N44:N70" si="21">($N$31-N4)/$N$33</f>
        <v>0.34071629997077546</v>
      </c>
      <c r="O44" s="6">
        <f t="shared" ref="O44:O70" si="22">($O$31-O4)/$O$33</f>
        <v>-0.17138339549571838</v>
      </c>
      <c r="P44" s="6">
        <f t="shared" ref="P44:P70" si="23">($P$31-P4)/$P$33</f>
        <v>0.24465587400612795</v>
      </c>
      <c r="Q44" s="7">
        <f t="shared" ref="Q44:Q70" si="24">(Q4-$Q$31)/$Q$33</f>
        <v>-0.91168077233578915</v>
      </c>
      <c r="R44" s="7">
        <f t="shared" ref="R44:R70" si="25">(R4-$R$31)/$R$33</f>
        <v>-0.66671911979267806</v>
      </c>
      <c r="S44" s="7">
        <f t="shared" ref="S44:S70" si="26">(S4-$S$31)/$S$33</f>
        <v>-0.45651866066247071</v>
      </c>
      <c r="T44" s="7">
        <f t="shared" ref="T44:T70" si="27">(T4-$T$31)/$T$33</f>
        <v>0.30283705668815519</v>
      </c>
      <c r="U44" s="7">
        <f t="shared" ref="U44:U70" si="28">(U4-$U$31)/$U$33</f>
        <v>-0.82832613894618479</v>
      </c>
      <c r="V44" s="7">
        <f t="shared" ref="V44:V70" si="29">(V4-$V$31)/$V$33</f>
        <v>-0.76066348046576027</v>
      </c>
      <c r="W44" s="7">
        <f t="shared" ref="W44:W70" si="30">(W4-$W$31)/$W$33</f>
        <v>0.35784100998907326</v>
      </c>
      <c r="X44" s="7">
        <f t="shared" ref="X44:X70" si="31">(X4-$X$31)/$X$33</f>
        <v>-0.15595915380546116</v>
      </c>
      <c r="Y44" s="7">
        <f t="shared" ref="Y44:Y70" si="32">(Y4-$Y$31)/$Y$33</f>
        <v>-0.15902648647677012</v>
      </c>
      <c r="Z44" s="6">
        <f t="shared" ref="Z44:Z70" si="33">($Z$31-Z4)/$Z$33</f>
        <v>0.10977151318700205</v>
      </c>
      <c r="AA44" s="6">
        <f t="shared" ref="AA44:AA70" si="34">($AA$31-AA4)/$AA$33</f>
        <v>0.46722916116975471</v>
      </c>
      <c r="AB44" s="7">
        <f t="shared" ref="AB44:AB70" si="35">(AB4-$AB$31)/$AB$33</f>
        <v>-0.4743689705128083</v>
      </c>
      <c r="AC44" s="7">
        <f t="shared" si="7"/>
        <v>-2.9922419277786201</v>
      </c>
      <c r="AD44" s="7">
        <f t="shared" ref="AD44:AD70" si="36">AC44/$AD$41</f>
        <v>-0.11082377510291186</v>
      </c>
      <c r="AE44" s="7">
        <f t="shared" ref="AE44:AE70" si="37">AD44-$AD$72</f>
        <v>0.46696737924386222</v>
      </c>
      <c r="AF44" s="7">
        <f t="shared" ref="AF44:AF70" si="38">AE44/$AE$73</f>
        <v>0.41374101867388652</v>
      </c>
    </row>
    <row r="45" spans="1:32" x14ac:dyDescent="0.2">
      <c r="A45" s="7" t="str">
        <f t="shared" si="8"/>
        <v>Bułgaria</v>
      </c>
      <c r="B45" s="7">
        <f t="shared" si="9"/>
        <v>1.8151928401628561</v>
      </c>
      <c r="C45" s="7">
        <f t="shared" si="10"/>
        <v>0.33187941077804439</v>
      </c>
      <c r="D45" s="7">
        <f t="shared" si="11"/>
        <v>-0.38850202489054975</v>
      </c>
      <c r="E45" s="7">
        <f t="shared" si="12"/>
        <v>-0.52845124168132507</v>
      </c>
      <c r="F45" s="7">
        <f t="shared" si="13"/>
        <v>-0.94771724858429485</v>
      </c>
      <c r="G45" s="6">
        <f t="shared" si="14"/>
        <v>0.1533616509893844</v>
      </c>
      <c r="H45" s="6">
        <f t="shared" si="15"/>
        <v>0.32928365088937156</v>
      </c>
      <c r="I45" s="6">
        <f t="shared" si="16"/>
        <v>0.68909576641265413</v>
      </c>
      <c r="J45" s="6">
        <f t="shared" si="17"/>
        <v>-2.9943092672884895</v>
      </c>
      <c r="K45" s="6">
        <f t="shared" si="18"/>
        <v>-3.5241780620346903</v>
      </c>
      <c r="L45" s="6">
        <f t="shared" si="19"/>
        <v>-0.39153828265590013</v>
      </c>
      <c r="M45" s="6">
        <f t="shared" si="20"/>
        <v>1.1264020433127926</v>
      </c>
      <c r="N45" s="6">
        <f t="shared" si="21"/>
        <v>-0.17451322681429893</v>
      </c>
      <c r="O45" s="6">
        <f t="shared" si="22"/>
        <v>0.93928729159281321</v>
      </c>
      <c r="P45" s="6">
        <f t="shared" si="23"/>
        <v>-0.16907113244325916</v>
      </c>
      <c r="Q45" s="7">
        <f t="shared" si="24"/>
        <v>-0.19738733755713656</v>
      </c>
      <c r="R45" s="7">
        <f t="shared" si="25"/>
        <v>-0.25739119185609843</v>
      </c>
      <c r="S45" s="7">
        <f t="shared" si="26"/>
        <v>-1.2312169939078756</v>
      </c>
      <c r="T45" s="7">
        <f t="shared" si="27"/>
        <v>-0.8504512363091612</v>
      </c>
      <c r="U45" s="7">
        <f t="shared" si="28"/>
        <v>1.4839800616165781</v>
      </c>
      <c r="V45" s="7">
        <f t="shared" si="29"/>
        <v>0.3574667499225197</v>
      </c>
      <c r="W45" s="7">
        <f t="shared" si="30"/>
        <v>-1.9294153264317142</v>
      </c>
      <c r="X45" s="7">
        <f t="shared" si="31"/>
        <v>-0.51068742355817143</v>
      </c>
      <c r="Y45" s="7">
        <f t="shared" si="32"/>
        <v>6.36105945907086E-2</v>
      </c>
      <c r="Z45" s="6">
        <f t="shared" si="33"/>
        <v>-1.5914829049416854E-2</v>
      </c>
      <c r="AA45" s="6">
        <f t="shared" si="34"/>
        <v>-2.9856080416096611</v>
      </c>
      <c r="AB45" s="7">
        <f t="shared" si="35"/>
        <v>-0.85738385792762084</v>
      </c>
      <c r="AC45" s="7">
        <f t="shared" si="7"/>
        <v>-10.664176664331942</v>
      </c>
      <c r="AD45" s="7">
        <f t="shared" si="36"/>
        <v>-0.39496950608636822</v>
      </c>
      <c r="AE45" s="7">
        <f t="shared" si="37"/>
        <v>0.18282164826040587</v>
      </c>
      <c r="AF45" s="7">
        <f t="shared" si="38"/>
        <v>0.16198308136508555</v>
      </c>
    </row>
    <row r="46" spans="1:32" x14ac:dyDescent="0.2">
      <c r="A46" s="7" t="str">
        <f t="shared" si="8"/>
        <v>Chorwacja</v>
      </c>
      <c r="B46" s="7">
        <f t="shared" si="9"/>
        <v>2.1826053668464223</v>
      </c>
      <c r="C46" s="7">
        <f t="shared" si="10"/>
        <v>0.71257117277193283</v>
      </c>
      <c r="D46" s="7">
        <f t="shared" si="11"/>
        <v>-0.50890458344236267</v>
      </c>
      <c r="E46" s="7">
        <f t="shared" si="12"/>
        <v>-0.49196139022120888</v>
      </c>
      <c r="F46" s="7">
        <f t="shared" si="13"/>
        <v>1.3164489846782437</v>
      </c>
      <c r="G46" s="6">
        <f t="shared" si="14"/>
        <v>1.212782075215344</v>
      </c>
      <c r="H46" s="6">
        <f t="shared" si="15"/>
        <v>-0.30682212761194555</v>
      </c>
      <c r="I46" s="6">
        <f t="shared" si="16"/>
        <v>0.29134465114373986</v>
      </c>
      <c r="J46" s="6">
        <f t="shared" si="17"/>
        <v>-0.573712799244252</v>
      </c>
      <c r="K46" s="6">
        <f t="shared" si="18"/>
        <v>0.37386590272841497</v>
      </c>
      <c r="L46" s="6">
        <f t="shared" si="19"/>
        <v>-0.81818913549921579</v>
      </c>
      <c r="M46" s="6">
        <f t="shared" si="20"/>
        <v>1.5420136987070301</v>
      </c>
      <c r="N46" s="6">
        <f t="shared" si="21"/>
        <v>1.1384910511218582</v>
      </c>
      <c r="O46" s="6">
        <f t="shared" si="22"/>
        <v>-0.2882960993997743</v>
      </c>
      <c r="P46" s="6">
        <f t="shared" si="23"/>
        <v>0.74590205489673156</v>
      </c>
      <c r="Q46" s="7">
        <f t="shared" si="24"/>
        <v>0.7936948031982437</v>
      </c>
      <c r="R46" s="7">
        <f t="shared" si="25"/>
        <v>-0.21963764510466638</v>
      </c>
      <c r="S46" s="7">
        <f t="shared" si="26"/>
        <v>-0.47158223936446453</v>
      </c>
      <c r="T46" s="7">
        <f t="shared" si="27"/>
        <v>-0.29831413486041153</v>
      </c>
      <c r="U46" s="7">
        <f t="shared" si="28"/>
        <v>1.2971270353084761</v>
      </c>
      <c r="V46" s="7">
        <f t="shared" si="29"/>
        <v>0.77225699667946246</v>
      </c>
      <c r="W46" s="7">
        <f t="shared" si="30"/>
        <v>-0.58095823257169776</v>
      </c>
      <c r="X46" s="7">
        <f t="shared" si="31"/>
        <v>-0.55972174204689518</v>
      </c>
      <c r="Y46" s="7">
        <f t="shared" si="32"/>
        <v>0.17492913512444766</v>
      </c>
      <c r="Z46" s="6">
        <f t="shared" si="33"/>
        <v>-1.2385001580763986</v>
      </c>
      <c r="AA46" s="6">
        <f t="shared" si="34"/>
        <v>-0.67092828715383024</v>
      </c>
      <c r="AB46" s="7">
        <f t="shared" si="35"/>
        <v>-0.7379929636898962</v>
      </c>
      <c r="AC46" s="7">
        <f t="shared" si="7"/>
        <v>4.7885113901333254</v>
      </c>
      <c r="AD46" s="7">
        <f t="shared" si="36"/>
        <v>0.17735227370864168</v>
      </c>
      <c r="AE46" s="7">
        <f t="shared" si="37"/>
        <v>0.75514342805541579</v>
      </c>
      <c r="AF46" s="7">
        <f t="shared" si="38"/>
        <v>0.66906988594031447</v>
      </c>
    </row>
    <row r="47" spans="1:32" x14ac:dyDescent="0.2">
      <c r="A47" s="7" t="str">
        <f t="shared" si="8"/>
        <v>Cypr</v>
      </c>
      <c r="B47" s="7">
        <f t="shared" si="9"/>
        <v>1.080367786795724</v>
      </c>
      <c r="C47" s="7">
        <f t="shared" si="10"/>
        <v>-0.79771417808906708</v>
      </c>
      <c r="D47" s="7">
        <f t="shared" si="11"/>
        <v>-0.62654585254760276</v>
      </c>
      <c r="E47" s="7">
        <f t="shared" si="12"/>
        <v>-0.71090049898190588</v>
      </c>
      <c r="F47" s="7">
        <f t="shared" si="13"/>
        <v>-4.3008119437107174E-2</v>
      </c>
      <c r="G47" s="6">
        <f t="shared" si="14"/>
        <v>0.4138748700613416</v>
      </c>
      <c r="H47" s="6">
        <f t="shared" si="15"/>
        <v>-0.18391084795171622</v>
      </c>
      <c r="I47" s="6">
        <f t="shared" si="16"/>
        <v>-1.5097924746022879</v>
      </c>
      <c r="J47" s="6">
        <f t="shared" si="17"/>
        <v>-1.2778863172207571</v>
      </c>
      <c r="K47" s="6">
        <f t="shared" si="18"/>
        <v>-0.95762143505874675</v>
      </c>
      <c r="L47" s="6">
        <f t="shared" si="19"/>
        <v>1.0553646095953435</v>
      </c>
      <c r="M47" s="6">
        <f t="shared" si="20"/>
        <v>-1.7639881055653157</v>
      </c>
      <c r="N47" s="6">
        <f t="shared" si="21"/>
        <v>-1.1717316657531527</v>
      </c>
      <c r="O47" s="6">
        <f t="shared" si="22"/>
        <v>-3.2111136970011729</v>
      </c>
      <c r="P47" s="6">
        <f t="shared" si="23"/>
        <v>-1.4739024604759416</v>
      </c>
      <c r="Q47" s="7">
        <f t="shared" si="24"/>
        <v>-0.93846677613998863</v>
      </c>
      <c r="R47" s="7">
        <f t="shared" si="25"/>
        <v>3.3629752387286009</v>
      </c>
      <c r="S47" s="7">
        <f t="shared" si="26"/>
        <v>-0.71475143841093891</v>
      </c>
      <c r="T47" s="7">
        <f t="shared" si="27"/>
        <v>-9.4044602606579444E-2</v>
      </c>
      <c r="U47" s="7">
        <f t="shared" si="28"/>
        <v>-1.2487454481394142</v>
      </c>
      <c r="V47" s="7">
        <f t="shared" si="29"/>
        <v>0.64601648679691492</v>
      </c>
      <c r="W47" s="7">
        <f t="shared" si="30"/>
        <v>-1.0759614695582862</v>
      </c>
      <c r="X47" s="7">
        <f t="shared" si="31"/>
        <v>-0.56392468363164283</v>
      </c>
      <c r="Y47" s="7">
        <f t="shared" si="32"/>
        <v>-1.3835304323479019</v>
      </c>
      <c r="Z47" s="6">
        <f t="shared" si="33"/>
        <v>-0.10732307794863016</v>
      </c>
      <c r="AA47" s="6">
        <f t="shared" si="34"/>
        <v>-9.5455420023927665E-2</v>
      </c>
      <c r="AB47" s="7">
        <f t="shared" si="35"/>
        <v>-2.0138331709085477E-2</v>
      </c>
      <c r="AC47" s="7">
        <f t="shared" si="7"/>
        <v>-13.411858341223247</v>
      </c>
      <c r="AD47" s="7">
        <f t="shared" si="36"/>
        <v>-0.49673549411937956</v>
      </c>
      <c r="AE47" s="7">
        <f t="shared" si="37"/>
        <v>8.1055660227394521E-2</v>
      </c>
      <c r="AF47" s="7">
        <f t="shared" si="38"/>
        <v>7.1816689821181834E-2</v>
      </c>
    </row>
    <row r="48" spans="1:32" x14ac:dyDescent="0.2">
      <c r="A48" s="7" t="str">
        <f t="shared" si="8"/>
        <v>Czechy</v>
      </c>
      <c r="B48" s="7">
        <f t="shared" si="9"/>
        <v>-0.63422400439425064</v>
      </c>
      <c r="C48" s="7">
        <f t="shared" si="10"/>
        <v>0.20082159107523026</v>
      </c>
      <c r="D48" s="7">
        <f t="shared" si="11"/>
        <v>-0.31430044810861851</v>
      </c>
      <c r="E48" s="7">
        <f t="shared" si="12"/>
        <v>-0.38249183584086044</v>
      </c>
      <c r="F48" s="7">
        <f t="shared" si="13"/>
        <v>-1.0195195604213731</v>
      </c>
      <c r="G48" s="6">
        <f t="shared" si="14"/>
        <v>-0.93645198212830305</v>
      </c>
      <c r="H48" s="6">
        <f t="shared" si="15"/>
        <v>0.59027058886920925</v>
      </c>
      <c r="I48" s="6">
        <f t="shared" si="16"/>
        <v>1.0643326676097433</v>
      </c>
      <c r="J48" s="6">
        <f t="shared" si="17"/>
        <v>1.3040832486930976</v>
      </c>
      <c r="K48" s="6">
        <f t="shared" si="18"/>
        <v>-0.41125249300125633</v>
      </c>
      <c r="L48" s="6">
        <f t="shared" si="19"/>
        <v>0.81421412755346967</v>
      </c>
      <c r="M48" s="6">
        <f t="shared" si="20"/>
        <v>0.54076743798454818</v>
      </c>
      <c r="N48" s="6">
        <f t="shared" si="21"/>
        <v>0.19113353412994732</v>
      </c>
      <c r="O48" s="6">
        <f t="shared" si="22"/>
        <v>0.64700553183267329</v>
      </c>
      <c r="P48" s="6">
        <f t="shared" si="23"/>
        <v>1.406274007498638</v>
      </c>
      <c r="Q48" s="7">
        <f t="shared" si="24"/>
        <v>-0.50096204733806393</v>
      </c>
      <c r="R48" s="7">
        <f t="shared" si="25"/>
        <v>-0.702485637767719</v>
      </c>
      <c r="S48" s="7">
        <f t="shared" si="26"/>
        <v>1.4802271724510419</v>
      </c>
      <c r="T48" s="7">
        <f t="shared" si="27"/>
        <v>0.67110508500569932</v>
      </c>
      <c r="U48" s="7">
        <f t="shared" si="28"/>
        <v>1.6241198313476544</v>
      </c>
      <c r="V48" s="7">
        <f t="shared" si="29"/>
        <v>-0.61638861202856343</v>
      </c>
      <c r="W48" s="7">
        <f t="shared" si="30"/>
        <v>-0.22250761268485791</v>
      </c>
      <c r="X48" s="7">
        <f t="shared" si="31"/>
        <v>-0.19574700080773985</v>
      </c>
      <c r="Y48" s="7">
        <f t="shared" si="32"/>
        <v>1.2881145404618404</v>
      </c>
      <c r="Z48" s="6">
        <f t="shared" si="33"/>
        <v>0.55538672657066834</v>
      </c>
      <c r="AA48" s="6">
        <f t="shared" si="34"/>
        <v>1.2601028892153983</v>
      </c>
      <c r="AB48" s="7">
        <f t="shared" si="35"/>
        <v>-0.32123717138181351</v>
      </c>
      <c r="AC48" s="7">
        <f t="shared" si="7"/>
        <v>7.380390574395439</v>
      </c>
      <c r="AD48" s="7">
        <f t="shared" si="36"/>
        <v>0.27334779905168294</v>
      </c>
      <c r="AE48" s="7">
        <f t="shared" si="37"/>
        <v>0.85113895339845702</v>
      </c>
      <c r="AF48" s="7">
        <f t="shared" si="38"/>
        <v>0.75412354966277206</v>
      </c>
    </row>
    <row r="49" spans="1:32" x14ac:dyDescent="0.2">
      <c r="A49" s="7" t="str">
        <f t="shared" si="8"/>
        <v>Dania</v>
      </c>
      <c r="B49" s="7">
        <f t="shared" si="9"/>
        <v>-1.3690490577613827</v>
      </c>
      <c r="C49" s="7">
        <f t="shared" si="10"/>
        <v>-1.0411072718228644</v>
      </c>
      <c r="D49" s="7">
        <f t="shared" si="11"/>
        <v>-0.58537420842026999</v>
      </c>
      <c r="E49" s="7">
        <f t="shared" si="12"/>
        <v>-0.38249183584086044</v>
      </c>
      <c r="F49" s="7">
        <f t="shared" si="13"/>
        <v>4.6801756321016255E-2</v>
      </c>
      <c r="G49" s="6">
        <f t="shared" si="14"/>
        <v>0.37479788720054841</v>
      </c>
      <c r="H49" s="6">
        <f t="shared" si="15"/>
        <v>0.79698501375232234</v>
      </c>
      <c r="I49" s="6">
        <f t="shared" si="16"/>
        <v>2.3138715485960502</v>
      </c>
      <c r="J49" s="6">
        <f t="shared" si="17"/>
        <v>0.87864508158229138</v>
      </c>
      <c r="K49" s="6">
        <f t="shared" si="18"/>
        <v>0.71821607629406026</v>
      </c>
      <c r="L49" s="6">
        <f t="shared" si="19"/>
        <v>-0.22458794893460302</v>
      </c>
      <c r="M49" s="6">
        <f t="shared" si="20"/>
        <v>-4.4867167343695585E-2</v>
      </c>
      <c r="N49" s="6">
        <f t="shared" si="21"/>
        <v>-0.95566767064973424</v>
      </c>
      <c r="O49" s="6">
        <f t="shared" si="22"/>
        <v>-0.40520880330383025</v>
      </c>
      <c r="P49" s="6">
        <f t="shared" si="23"/>
        <v>-2.4047882249870627</v>
      </c>
      <c r="Q49" s="7">
        <f t="shared" si="24"/>
        <v>0.62405011243831388</v>
      </c>
      <c r="R49" s="7">
        <f t="shared" si="25"/>
        <v>-0.78991490392893016</v>
      </c>
      <c r="S49" s="7">
        <f t="shared" si="26"/>
        <v>-2.6130697748356822E-2</v>
      </c>
      <c r="T49" s="7">
        <f t="shared" si="27"/>
        <v>1.4508265291341398</v>
      </c>
      <c r="U49" s="7">
        <f t="shared" si="28"/>
        <v>-0.31448031659890396</v>
      </c>
      <c r="V49" s="7">
        <f t="shared" si="29"/>
        <v>2.557658493589781</v>
      </c>
      <c r="W49" s="7">
        <f t="shared" si="30"/>
        <v>1.4844001010619985</v>
      </c>
      <c r="X49" s="7">
        <f t="shared" si="31"/>
        <v>-0.40000996182648063</v>
      </c>
      <c r="Y49" s="7">
        <f t="shared" si="32"/>
        <v>-1.3835304323479019</v>
      </c>
      <c r="Z49" s="6">
        <f t="shared" si="33"/>
        <v>1.080984157741147</v>
      </c>
      <c r="AA49" s="6">
        <f t="shared" si="34"/>
        <v>0.90203088300123646</v>
      </c>
      <c r="AB49" s="7">
        <f t="shared" si="35"/>
        <v>-0.60006311071960539</v>
      </c>
      <c r="AC49" s="7">
        <f t="shared" si="7"/>
        <v>2.3019960284784231</v>
      </c>
      <c r="AD49" s="7">
        <f t="shared" si="36"/>
        <v>8.5259112165867526E-2</v>
      </c>
      <c r="AE49" s="7">
        <f t="shared" si="37"/>
        <v>0.66305026651264165</v>
      </c>
      <c r="AF49" s="7">
        <f t="shared" si="38"/>
        <v>0.58747378273648032</v>
      </c>
    </row>
    <row r="50" spans="1:32" x14ac:dyDescent="0.2">
      <c r="A50" s="7" t="str">
        <f t="shared" si="8"/>
        <v>Estonia</v>
      </c>
      <c r="B50" s="7">
        <f t="shared" si="9"/>
        <v>-0.14434063548282933</v>
      </c>
      <c r="C50" s="7">
        <f t="shared" si="10"/>
        <v>1.2867292400414037</v>
      </c>
      <c r="D50" s="7">
        <f t="shared" si="11"/>
        <v>-0.40044320171722692</v>
      </c>
      <c r="E50" s="7">
        <f t="shared" si="12"/>
        <v>0.85816311380308885</v>
      </c>
      <c r="F50" s="7">
        <f t="shared" si="13"/>
        <v>-1.9074015491414378E-2</v>
      </c>
      <c r="G50" s="6">
        <f t="shared" si="14"/>
        <v>1.1085767875865609</v>
      </c>
      <c r="H50" s="6">
        <f t="shared" si="15"/>
        <v>0.79778313894492126</v>
      </c>
      <c r="I50" s="6">
        <f t="shared" si="16"/>
        <v>1.593416698297639</v>
      </c>
      <c r="J50" s="6">
        <f t="shared" si="17"/>
        <v>-0.42700998299914666</v>
      </c>
      <c r="K50" s="6">
        <f t="shared" si="18"/>
        <v>-2.348796136263954</v>
      </c>
      <c r="L50" s="6">
        <f t="shared" si="19"/>
        <v>-2.4691424356320453</v>
      </c>
      <c r="M50" s="6">
        <f t="shared" si="20"/>
        <v>1.0319448489050111</v>
      </c>
      <c r="N50" s="6">
        <f t="shared" si="21"/>
        <v>-1.6038596559599896</v>
      </c>
      <c r="O50" s="6">
        <f t="shared" si="22"/>
        <v>1.1146563474488971</v>
      </c>
      <c r="P50" s="6">
        <f t="shared" si="23"/>
        <v>1.0323284439770766</v>
      </c>
      <c r="Q50" s="7">
        <f t="shared" si="24"/>
        <v>0.80262347113297694</v>
      </c>
      <c r="R50" s="7">
        <f t="shared" si="25"/>
        <v>-0.62697854426485478</v>
      </c>
      <c r="S50" s="7">
        <f t="shared" si="26"/>
        <v>1.6954211539080988</v>
      </c>
      <c r="T50" s="7">
        <f t="shared" si="27"/>
        <v>-0.37117291744122061</v>
      </c>
      <c r="U50" s="7">
        <f t="shared" si="28"/>
        <v>1.2512479440274386E-2</v>
      </c>
      <c r="V50" s="7">
        <f t="shared" si="29"/>
        <v>0.23122624003997216</v>
      </c>
      <c r="W50" s="7">
        <f t="shared" si="30"/>
        <v>-0.97354700673347472</v>
      </c>
      <c r="X50" s="7">
        <f t="shared" si="31"/>
        <v>-0.56196331089209395</v>
      </c>
      <c r="Y50" s="7">
        <f t="shared" si="32"/>
        <v>-0.49298210807798792</v>
      </c>
      <c r="Z50" s="6">
        <f t="shared" si="33"/>
        <v>0.7382032243690958</v>
      </c>
      <c r="AA50" s="6">
        <f t="shared" si="34"/>
        <v>0.1603102987004735</v>
      </c>
      <c r="AB50" s="7">
        <f t="shared" si="35"/>
        <v>-0.88519229602646976</v>
      </c>
      <c r="AC50" s="7">
        <f t="shared" si="7"/>
        <v>1.1393932396127819</v>
      </c>
      <c r="AD50" s="7">
        <f t="shared" si="36"/>
        <v>4.2199749615288218E-2</v>
      </c>
      <c r="AE50" s="7">
        <f t="shared" si="37"/>
        <v>0.61999090396206236</v>
      </c>
      <c r="AF50" s="7">
        <f t="shared" si="38"/>
        <v>0.54932245714715855</v>
      </c>
    </row>
    <row r="51" spans="1:32" x14ac:dyDescent="0.2">
      <c r="A51" s="7" t="str">
        <f t="shared" si="8"/>
        <v>Finlandia</v>
      </c>
      <c r="B51" s="7">
        <f t="shared" si="9"/>
        <v>-0.63422400439425064</v>
      </c>
      <c r="C51" s="7">
        <f t="shared" si="10"/>
        <v>2.1042804010446723</v>
      </c>
      <c r="D51" s="7">
        <f t="shared" si="11"/>
        <v>1.2260553613427059</v>
      </c>
      <c r="E51" s="7">
        <f t="shared" si="12"/>
        <v>2.792125241189245</v>
      </c>
      <c r="F51" s="7">
        <f t="shared" si="13"/>
        <v>4.6801756321016255E-2</v>
      </c>
      <c r="G51" s="6">
        <f t="shared" si="14"/>
        <v>0.49637072276746164</v>
      </c>
      <c r="H51" s="6">
        <f t="shared" si="15"/>
        <v>0.79698501375232234</v>
      </c>
      <c r="I51" s="6">
        <f t="shared" si="16"/>
        <v>0.26883043707191445</v>
      </c>
      <c r="J51" s="6">
        <f t="shared" si="17"/>
        <v>0.62925029396561194</v>
      </c>
      <c r="K51" s="6">
        <f t="shared" si="18"/>
        <v>2.033305786768573E-2</v>
      </c>
      <c r="L51" s="6">
        <f t="shared" si="19"/>
        <v>-1.0778896546212335</v>
      </c>
      <c r="M51" s="6">
        <f t="shared" si="20"/>
        <v>0.8997047767341172</v>
      </c>
      <c r="N51" s="6">
        <f t="shared" si="21"/>
        <v>-2.8670030119492038</v>
      </c>
      <c r="O51" s="6">
        <f t="shared" si="22"/>
        <v>-5.4470691591662422E-2</v>
      </c>
      <c r="P51" s="6">
        <f t="shared" si="23"/>
        <v>-0.10542082375873807</v>
      </c>
      <c r="Q51" s="7">
        <f t="shared" si="24"/>
        <v>1.4544162303684973</v>
      </c>
      <c r="R51" s="7">
        <f t="shared" si="25"/>
        <v>0.48178351296141414</v>
      </c>
      <c r="S51" s="7">
        <f t="shared" si="26"/>
        <v>0.42577666331146269</v>
      </c>
      <c r="T51" s="7">
        <f t="shared" si="27"/>
        <v>-0.61253419355437366</v>
      </c>
      <c r="U51" s="7">
        <f t="shared" si="28"/>
        <v>-0.36119357317592948</v>
      </c>
      <c r="V51" s="7">
        <f t="shared" si="29"/>
        <v>0.55584469402366676</v>
      </c>
      <c r="W51" s="7">
        <f t="shared" si="30"/>
        <v>1.5526764096118726</v>
      </c>
      <c r="X51" s="7">
        <f t="shared" si="31"/>
        <v>-4.6402476496369756E-2</v>
      </c>
      <c r="Y51" s="7">
        <f t="shared" si="32"/>
        <v>1.0654774593943617</v>
      </c>
      <c r="Z51" s="6">
        <f t="shared" si="33"/>
        <v>0.15547563763660871</v>
      </c>
      <c r="AA51" s="6">
        <f t="shared" si="34"/>
        <v>0.96597231268233674</v>
      </c>
      <c r="AB51" s="7">
        <f t="shared" si="35"/>
        <v>-0.11063460017986447</v>
      </c>
      <c r="AC51" s="7">
        <f t="shared" si="7"/>
        <v>10.068386952325348</v>
      </c>
      <c r="AD51" s="7">
        <f t="shared" si="36"/>
        <v>0.37290322045649438</v>
      </c>
      <c r="AE51" s="7">
        <f t="shared" si="37"/>
        <v>0.95069437480326846</v>
      </c>
      <c r="AF51" s="7">
        <f t="shared" si="38"/>
        <v>0.84233134167863399</v>
      </c>
    </row>
    <row r="52" spans="1:32" x14ac:dyDescent="0.2">
      <c r="A52" s="7" t="str">
        <f t="shared" si="8"/>
        <v>Francja</v>
      </c>
      <c r="B52" s="7">
        <f t="shared" si="9"/>
        <v>-0.75669484662210607</v>
      </c>
      <c r="C52" s="7">
        <f t="shared" si="10"/>
        <v>-0.26100120216325717</v>
      </c>
      <c r="D52" s="7">
        <f t="shared" si="11"/>
        <v>2.024283400594669</v>
      </c>
      <c r="E52" s="7">
        <f t="shared" si="12"/>
        <v>-0.38249183584086044</v>
      </c>
      <c r="F52" s="7">
        <f t="shared" si="13"/>
        <v>2.7620688629980883</v>
      </c>
      <c r="G52" s="6">
        <f t="shared" si="14"/>
        <v>-0.12017722903617056</v>
      </c>
      <c r="H52" s="6">
        <f t="shared" si="15"/>
        <v>0.25825050874807015</v>
      </c>
      <c r="I52" s="6">
        <f t="shared" si="16"/>
        <v>0.28008754410782699</v>
      </c>
      <c r="J52" s="6">
        <f t="shared" si="17"/>
        <v>0.79062339183522901</v>
      </c>
      <c r="K52" s="6">
        <f t="shared" si="18"/>
        <v>0.63557203463830536</v>
      </c>
      <c r="L52" s="6">
        <f t="shared" si="19"/>
        <v>0.48031346011087489</v>
      </c>
      <c r="M52" s="6">
        <f t="shared" si="20"/>
        <v>6.8481465945641584E-2</v>
      </c>
      <c r="N52" s="6">
        <f t="shared" si="21"/>
        <v>0.83932551944020228</v>
      </c>
      <c r="O52" s="6">
        <f t="shared" si="22"/>
        <v>0.29626742012050544</v>
      </c>
      <c r="P52" s="6">
        <f t="shared" si="23"/>
        <v>-0.37593463566795271</v>
      </c>
      <c r="Q52" s="7">
        <f t="shared" si="24"/>
        <v>-0.34024602451286717</v>
      </c>
      <c r="R52" s="7">
        <f t="shared" si="25"/>
        <v>1.9303274909505721</v>
      </c>
      <c r="S52" s="7">
        <f t="shared" si="26"/>
        <v>-0.60715444768241045</v>
      </c>
      <c r="T52" s="7">
        <f t="shared" si="27"/>
        <v>-0.39263314067411348</v>
      </c>
      <c r="U52" s="7">
        <f t="shared" si="28"/>
        <v>-1.5290249876015674</v>
      </c>
      <c r="V52" s="7">
        <f t="shared" si="29"/>
        <v>-1.1754537272227032</v>
      </c>
      <c r="W52" s="7">
        <f t="shared" si="30"/>
        <v>0.73336070701338163</v>
      </c>
      <c r="X52" s="7">
        <f t="shared" si="31"/>
        <v>1.6033921935699473</v>
      </c>
      <c r="Y52" s="7">
        <f t="shared" si="32"/>
        <v>1.176795999928101</v>
      </c>
      <c r="Z52" s="6">
        <f t="shared" si="33"/>
        <v>-0.24443545129745092</v>
      </c>
      <c r="AA52" s="6">
        <f t="shared" si="34"/>
        <v>0.78693630957525618</v>
      </c>
      <c r="AB52" s="7">
        <f t="shared" si="35"/>
        <v>2.1804099199906353</v>
      </c>
      <c r="AC52" s="7">
        <f t="shared" si="7"/>
        <v>10.661248701245846</v>
      </c>
      <c r="AD52" s="7">
        <f t="shared" si="36"/>
        <v>0.3948610630091054</v>
      </c>
      <c r="AE52" s="7">
        <f t="shared" si="37"/>
        <v>0.97265221735587948</v>
      </c>
      <c r="AF52" s="7">
        <f t="shared" si="38"/>
        <v>0.86178636262743935</v>
      </c>
    </row>
    <row r="53" spans="1:32" x14ac:dyDescent="0.2">
      <c r="A53" s="7" t="str">
        <f t="shared" si="8"/>
        <v>Grecja</v>
      </c>
      <c r="B53" s="7">
        <f t="shared" si="9"/>
        <v>0.95789694456786878</v>
      </c>
      <c r="C53" s="7">
        <f t="shared" si="10"/>
        <v>-0.22355611081959617</v>
      </c>
      <c r="D53" s="7">
        <f t="shared" si="11"/>
        <v>-0.55305936788444077</v>
      </c>
      <c r="E53" s="7">
        <f t="shared" si="12"/>
        <v>-0.45547153876109275</v>
      </c>
      <c r="F53" s="7">
        <f t="shared" si="13"/>
        <v>6.2301937923941127E-2</v>
      </c>
      <c r="G53" s="6">
        <f t="shared" si="14"/>
        <v>0.83503790756100593</v>
      </c>
      <c r="H53" s="6">
        <f t="shared" si="15"/>
        <v>-0.72903035449675979</v>
      </c>
      <c r="I53" s="6">
        <f t="shared" si="16"/>
        <v>-0.4891481033462054</v>
      </c>
      <c r="J53" s="6">
        <f t="shared" si="17"/>
        <v>-0.28030716675404138</v>
      </c>
      <c r="K53" s="6">
        <f t="shared" si="18"/>
        <v>-0.44798317818159183</v>
      </c>
      <c r="L53" s="6">
        <f t="shared" si="19"/>
        <v>-0.61413872761763011</v>
      </c>
      <c r="M53" s="6">
        <f t="shared" si="20"/>
        <v>-0.78163328372439023</v>
      </c>
      <c r="N53" s="6">
        <f t="shared" si="21"/>
        <v>0.47367875849595575</v>
      </c>
      <c r="O53" s="6">
        <f t="shared" si="22"/>
        <v>0.17935471621644947</v>
      </c>
      <c r="P53" s="6">
        <f t="shared" si="23"/>
        <v>-9.9453607319564211E-3</v>
      </c>
      <c r="Q53" s="7">
        <f t="shared" si="24"/>
        <v>-0.50096204733806393</v>
      </c>
      <c r="R53" s="7">
        <f t="shared" si="25"/>
        <v>-0.61505637160650783</v>
      </c>
      <c r="S53" s="7">
        <f t="shared" si="26"/>
        <v>0.29666027443722859</v>
      </c>
      <c r="T53" s="7">
        <f t="shared" si="27"/>
        <v>0.61016864866538634</v>
      </c>
      <c r="U53" s="7">
        <f t="shared" si="28"/>
        <v>-0.31448031659890396</v>
      </c>
      <c r="V53" s="7">
        <f t="shared" si="29"/>
        <v>0.55584469402366676</v>
      </c>
      <c r="W53" s="7">
        <f t="shared" si="30"/>
        <v>-0.76871808108385198</v>
      </c>
      <c r="X53" s="7">
        <f t="shared" si="31"/>
        <v>-0.55271683940564886</v>
      </c>
      <c r="Y53" s="7">
        <f t="shared" si="32"/>
        <v>-0.27034502701050916</v>
      </c>
      <c r="Z53" s="6">
        <f t="shared" si="33"/>
        <v>-2.6553280160142108</v>
      </c>
      <c r="AA53" s="6">
        <f t="shared" si="34"/>
        <v>-0.81159943245225108</v>
      </c>
      <c r="AB53" s="7">
        <f t="shared" si="35"/>
        <v>-1.5475678196090713E-2</v>
      </c>
      <c r="AC53" s="7">
        <f t="shared" si="7"/>
        <v>-7.1180111201322402</v>
      </c>
      <c r="AD53" s="7">
        <f t="shared" si="36"/>
        <v>-0.26363004148637925</v>
      </c>
      <c r="AE53" s="7">
        <f t="shared" si="37"/>
        <v>0.31416111286039483</v>
      </c>
      <c r="AF53" s="7">
        <f t="shared" si="38"/>
        <v>0.27835207477030643</v>
      </c>
    </row>
    <row r="54" spans="1:32" x14ac:dyDescent="0.2">
      <c r="A54" s="7" t="str">
        <f t="shared" si="8"/>
        <v>Hiszpania</v>
      </c>
      <c r="B54" s="7">
        <f t="shared" si="9"/>
        <v>0.95789694456786878</v>
      </c>
      <c r="C54" s="7">
        <f t="shared" si="10"/>
        <v>-0.39829987042334825</v>
      </c>
      <c r="D54" s="7">
        <f t="shared" si="11"/>
        <v>1.7194753849692705</v>
      </c>
      <c r="E54" s="7">
        <f t="shared" si="12"/>
        <v>-0.56494109314144125</v>
      </c>
      <c r="F54" s="7">
        <f t="shared" si="13"/>
        <v>-0.74188395465133683</v>
      </c>
      <c r="G54" s="6">
        <f t="shared" si="14"/>
        <v>-1.6832565434679132</v>
      </c>
      <c r="H54" s="6">
        <f t="shared" si="15"/>
        <v>-0.58057906867336562</v>
      </c>
      <c r="I54" s="6">
        <f t="shared" si="16"/>
        <v>-0.75931867220810967</v>
      </c>
      <c r="J54" s="6">
        <f t="shared" si="17"/>
        <v>0.5852394490920807</v>
      </c>
      <c r="K54" s="6">
        <f t="shared" si="18"/>
        <v>0.14429912035131817</v>
      </c>
      <c r="L54" s="6">
        <f t="shared" si="19"/>
        <v>0.721463942152749</v>
      </c>
      <c r="M54" s="6">
        <f t="shared" si="20"/>
        <v>-2.5975728462139726E-2</v>
      </c>
      <c r="N54" s="6">
        <f t="shared" si="21"/>
        <v>1.0055285925966779</v>
      </c>
      <c r="O54" s="6">
        <f t="shared" si="22"/>
        <v>0.41318012402456139</v>
      </c>
      <c r="P54" s="6">
        <f t="shared" si="23"/>
        <v>1.392350502473899E-2</v>
      </c>
      <c r="Q54" s="7">
        <f t="shared" si="24"/>
        <v>-0.24203067723080235</v>
      </c>
      <c r="R54" s="7">
        <f t="shared" si="25"/>
        <v>1.4454924695111282</v>
      </c>
      <c r="S54" s="7">
        <f t="shared" si="26"/>
        <v>0.13526478834443589</v>
      </c>
      <c r="T54" s="7">
        <f t="shared" si="27"/>
        <v>-0.92966860355156811</v>
      </c>
      <c r="U54" s="7">
        <f t="shared" si="28"/>
        <v>-1.0151791652542868</v>
      </c>
      <c r="V54" s="7">
        <f t="shared" si="29"/>
        <v>-1.5000721812063975</v>
      </c>
      <c r="W54" s="7">
        <f t="shared" si="30"/>
        <v>0.80163701556325584</v>
      </c>
      <c r="X54" s="7">
        <f t="shared" si="31"/>
        <v>0.36604619102020958</v>
      </c>
      <c r="Y54" s="7">
        <f t="shared" si="32"/>
        <v>0.50888475672566547</v>
      </c>
      <c r="Z54" s="6">
        <f t="shared" si="33"/>
        <v>-2.6210499226770052</v>
      </c>
      <c r="AA54" s="6">
        <f t="shared" si="34"/>
        <v>-0.26170313719478849</v>
      </c>
      <c r="AB54" s="7">
        <f t="shared" si="35"/>
        <v>0.83151528260913721</v>
      </c>
      <c r="AC54" s="7">
        <f t="shared" si="7"/>
        <v>-1.6741110515894053</v>
      </c>
      <c r="AD54" s="7">
        <f t="shared" si="36"/>
        <v>-6.2004113021829829E-2</v>
      </c>
      <c r="AE54" s="7">
        <f t="shared" si="37"/>
        <v>0.51578704132494424</v>
      </c>
      <c r="AF54" s="7">
        <f t="shared" si="38"/>
        <v>0.4569960673529796</v>
      </c>
    </row>
    <row r="55" spans="1:32" x14ac:dyDescent="0.2">
      <c r="A55" s="7" t="str">
        <f t="shared" si="8"/>
        <v>Holandia</v>
      </c>
      <c r="B55" s="7">
        <f t="shared" si="9"/>
        <v>-0.75669484662210607</v>
      </c>
      <c r="C55" s="7">
        <f t="shared" si="10"/>
        <v>-1.3843539424730917</v>
      </c>
      <c r="D55" s="7">
        <f t="shared" si="11"/>
        <v>-0.59872187667332155</v>
      </c>
      <c r="E55" s="7">
        <f t="shared" si="12"/>
        <v>2.901594795569594</v>
      </c>
      <c r="F55" s="7">
        <f t="shared" si="13"/>
        <v>-1.0530273059453432</v>
      </c>
      <c r="G55" s="6">
        <f t="shared" si="14"/>
        <v>-2.899760236098517E-2</v>
      </c>
      <c r="H55" s="6">
        <f t="shared" si="15"/>
        <v>0.79618688855972353</v>
      </c>
      <c r="I55" s="6">
        <f t="shared" si="16"/>
        <v>0.81667631281966457</v>
      </c>
      <c r="J55" s="6">
        <f t="shared" si="17"/>
        <v>-0.32431801162757257</v>
      </c>
      <c r="K55" s="6">
        <f t="shared" si="18"/>
        <v>0.7824947753596474</v>
      </c>
      <c r="L55" s="6">
        <f t="shared" si="19"/>
        <v>1.4820154624386592</v>
      </c>
      <c r="M55" s="6">
        <f t="shared" si="20"/>
        <v>-1.2728106946448527</v>
      </c>
      <c r="N55" s="6">
        <f t="shared" si="21"/>
        <v>1.0055285925966779</v>
      </c>
      <c r="O55" s="6">
        <f t="shared" si="22"/>
        <v>-0.2882960993997743</v>
      </c>
      <c r="P55" s="6">
        <f t="shared" si="23"/>
        <v>-0.64644844757716735</v>
      </c>
      <c r="Q55" s="7">
        <f t="shared" si="24"/>
        <v>-1.0723967951609861</v>
      </c>
      <c r="R55" s="7">
        <f t="shared" si="25"/>
        <v>-0.85349982477344744</v>
      </c>
      <c r="S55" s="7">
        <f t="shared" si="26"/>
        <v>-0.77930963284805599</v>
      </c>
      <c r="T55" s="7">
        <f t="shared" si="27"/>
        <v>-0.14385351578909622</v>
      </c>
      <c r="U55" s="7">
        <f t="shared" si="28"/>
        <v>-0.82832613894618479</v>
      </c>
      <c r="V55" s="7">
        <f t="shared" si="29"/>
        <v>1.439528263201501</v>
      </c>
      <c r="W55" s="7">
        <f t="shared" si="30"/>
        <v>0.42611731853894746</v>
      </c>
      <c r="X55" s="7">
        <f t="shared" si="31"/>
        <v>0.15001499356417511</v>
      </c>
      <c r="Y55" s="7">
        <f t="shared" si="32"/>
        <v>0.28624767565818704</v>
      </c>
      <c r="Z55" s="6">
        <f t="shared" si="33"/>
        <v>1.2180965310899672</v>
      </c>
      <c r="AA55" s="6">
        <f t="shared" si="34"/>
        <v>1.145008315789418</v>
      </c>
      <c r="AB55" s="7">
        <f t="shared" si="35"/>
        <v>-0.12509498799126584</v>
      </c>
      <c r="AC55" s="7">
        <f t="shared" si="7"/>
        <v>2.2933602023529107</v>
      </c>
      <c r="AD55" s="7">
        <f t="shared" si="36"/>
        <v>8.4939266753811513E-2</v>
      </c>
      <c r="AE55" s="7">
        <f t="shared" si="37"/>
        <v>0.66273042110058555</v>
      </c>
      <c r="AF55" s="7">
        <f t="shared" si="38"/>
        <v>0.5871903942762059</v>
      </c>
    </row>
    <row r="56" spans="1:32" x14ac:dyDescent="0.2">
      <c r="A56" s="7" t="str">
        <f t="shared" si="8"/>
        <v>Irlandia</v>
      </c>
      <c r="B56" s="7">
        <f t="shared" si="9"/>
        <v>-0.75669484662210607</v>
      </c>
      <c r="C56" s="7">
        <f t="shared" si="10"/>
        <v>-1.3968356395876456</v>
      </c>
      <c r="D56" s="7">
        <f t="shared" si="11"/>
        <v>-0.63513557354052996</v>
      </c>
      <c r="E56" s="7">
        <f t="shared" si="12"/>
        <v>-5.4083172699815073E-2</v>
      </c>
      <c r="F56" s="7">
        <f t="shared" si="13"/>
        <v>-0.68444210518167403</v>
      </c>
      <c r="G56" s="6">
        <f t="shared" si="14"/>
        <v>-2.4040097829003293</v>
      </c>
      <c r="H56" s="6">
        <f t="shared" si="15"/>
        <v>0.65332247908452168</v>
      </c>
      <c r="I56" s="6">
        <f t="shared" si="16"/>
        <v>-1.2171076916685586</v>
      </c>
      <c r="J56" s="6">
        <f t="shared" si="17"/>
        <v>0.39452578797344423</v>
      </c>
      <c r="K56" s="6">
        <f t="shared" si="18"/>
        <v>0.41518792355629242</v>
      </c>
      <c r="L56" s="6">
        <f t="shared" si="19"/>
        <v>5.3662607267559267E-2</v>
      </c>
      <c r="M56" s="6">
        <f t="shared" si="20"/>
        <v>1.6553623319963677</v>
      </c>
      <c r="N56" s="6">
        <f t="shared" si="21"/>
        <v>-0.8393255194402014</v>
      </c>
      <c r="O56" s="6">
        <f t="shared" si="22"/>
        <v>6.2442012312393526E-2</v>
      </c>
      <c r="P56" s="6">
        <f t="shared" si="23"/>
        <v>-1.092000608368815</v>
      </c>
      <c r="Q56" s="7">
        <f t="shared" si="24"/>
        <v>-0.8938234364663229</v>
      </c>
      <c r="R56" s="7">
        <f t="shared" si="25"/>
        <v>-0.60909528527733436</v>
      </c>
      <c r="S56" s="7">
        <f t="shared" si="26"/>
        <v>-1.1021006050336413</v>
      </c>
      <c r="T56" s="7">
        <f t="shared" si="27"/>
        <v>-0.59319349854201342</v>
      </c>
      <c r="U56" s="7">
        <f t="shared" si="28"/>
        <v>-0.31448031659890396</v>
      </c>
      <c r="V56" s="7">
        <f t="shared" si="29"/>
        <v>-0.39997630937276696</v>
      </c>
      <c r="W56" s="7">
        <f t="shared" si="30"/>
        <v>0.35784100998907326</v>
      </c>
      <c r="X56" s="7">
        <f t="shared" si="31"/>
        <v>-0.466416438865495</v>
      </c>
      <c r="Y56" s="7">
        <f t="shared" si="32"/>
        <v>-1.2722118918141627</v>
      </c>
      <c r="Z56" s="6">
        <f t="shared" si="33"/>
        <v>-0.22158338907264721</v>
      </c>
      <c r="AA56" s="6">
        <f t="shared" si="34"/>
        <v>-0.17218513564124821</v>
      </c>
      <c r="AB56" s="7">
        <f t="shared" si="35"/>
        <v>-0.92189943431695032</v>
      </c>
      <c r="AC56" s="7">
        <f t="shared" si="7"/>
        <v>-12.454256528831509</v>
      </c>
      <c r="AD56" s="7">
        <f t="shared" si="36"/>
        <v>-0.46126876032709291</v>
      </c>
      <c r="AE56" s="7">
        <f t="shared" si="37"/>
        <v>0.11652239401968117</v>
      </c>
      <c r="AF56" s="7">
        <f t="shared" si="38"/>
        <v>0.10324081754508667</v>
      </c>
    </row>
    <row r="57" spans="1:32" x14ac:dyDescent="0.2">
      <c r="A57" s="7" t="str">
        <f t="shared" si="8"/>
        <v>Litwa</v>
      </c>
      <c r="B57" s="7">
        <f t="shared" si="9"/>
        <v>-0.87916568884996138</v>
      </c>
      <c r="C57" s="7">
        <f t="shared" si="10"/>
        <v>0.15089480261701557</v>
      </c>
      <c r="D57" s="7">
        <f t="shared" si="11"/>
        <v>-0.47595003700510441</v>
      </c>
      <c r="E57" s="7">
        <f t="shared" si="12"/>
        <v>-0.12706287562004728</v>
      </c>
      <c r="F57" s="7">
        <f t="shared" si="13"/>
        <v>-0.39244603704422198</v>
      </c>
      <c r="G57" s="6">
        <f t="shared" si="14"/>
        <v>0.38782354815414616</v>
      </c>
      <c r="H57" s="6">
        <f t="shared" si="15"/>
        <v>0.79459063817452569</v>
      </c>
      <c r="I57" s="6">
        <f t="shared" si="16"/>
        <v>-0.82310894541161495</v>
      </c>
      <c r="J57" s="6">
        <f t="shared" si="17"/>
        <v>-1.8646975822011782</v>
      </c>
      <c r="K57" s="6">
        <f t="shared" si="18"/>
        <v>0.32795254625299558</v>
      </c>
      <c r="L57" s="6">
        <f t="shared" si="19"/>
        <v>-1.0407895804609455</v>
      </c>
      <c r="M57" s="6">
        <f t="shared" si="20"/>
        <v>0.71079038791855453</v>
      </c>
      <c r="N57" s="6">
        <f t="shared" si="21"/>
        <v>0.39057722191771793</v>
      </c>
      <c r="O57" s="6">
        <f t="shared" si="22"/>
        <v>-0.11292704354369039</v>
      </c>
      <c r="P57" s="6">
        <f t="shared" si="23"/>
        <v>0.42765051147412608</v>
      </c>
      <c r="Q57" s="7">
        <f t="shared" si="24"/>
        <v>0.30261806678792008</v>
      </c>
      <c r="R57" s="7">
        <f t="shared" si="25"/>
        <v>-0.66274506223989571</v>
      </c>
      <c r="S57" s="7">
        <f t="shared" si="26"/>
        <v>-0.17676648476829651</v>
      </c>
      <c r="T57" s="7">
        <f t="shared" si="27"/>
        <v>-0.89946532640897825</v>
      </c>
      <c r="U57" s="7">
        <f t="shared" si="28"/>
        <v>-0.26776706002187839</v>
      </c>
      <c r="V57" s="7">
        <f t="shared" si="29"/>
        <v>-1.536140898315697</v>
      </c>
      <c r="W57" s="7">
        <f t="shared" si="30"/>
        <v>-0.83699438963372619</v>
      </c>
      <c r="X57" s="7">
        <f t="shared" si="31"/>
        <v>-0.48406879352143567</v>
      </c>
      <c r="Y57" s="7">
        <f t="shared" si="32"/>
        <v>-0.15902648647677012</v>
      </c>
      <c r="Z57" s="6">
        <f t="shared" si="33"/>
        <v>0.24688388653582241</v>
      </c>
      <c r="AA57" s="6">
        <f t="shared" si="34"/>
        <v>-0.6965048590262708</v>
      </c>
      <c r="AB57" s="7">
        <f t="shared" si="35"/>
        <v>-0.81919360293853494</v>
      </c>
      <c r="AC57" s="7">
        <f t="shared" si="7"/>
        <v>-8.5150391436554234</v>
      </c>
      <c r="AD57" s="7">
        <f t="shared" si="36"/>
        <v>-0.31537182013538606</v>
      </c>
      <c r="AE57" s="7">
        <f t="shared" si="37"/>
        <v>0.26241933421138802</v>
      </c>
      <c r="AF57" s="7">
        <f t="shared" si="38"/>
        <v>0.23250798124732144</v>
      </c>
    </row>
    <row r="58" spans="1:32" x14ac:dyDescent="0.2">
      <c r="A58" s="7" t="str">
        <f t="shared" si="8"/>
        <v>Luksemburg</v>
      </c>
      <c r="B58" s="7">
        <f t="shared" si="9"/>
        <v>-0.14434063548282933</v>
      </c>
      <c r="C58" s="7">
        <f t="shared" si="10"/>
        <v>-4.2571502658567129E-2</v>
      </c>
      <c r="D58" s="7">
        <f t="shared" si="11"/>
        <v>-0.6370611529205894</v>
      </c>
      <c r="E58" s="7">
        <f t="shared" si="12"/>
        <v>-0.78388020190213825</v>
      </c>
      <c r="F58" s="7">
        <f t="shared" si="13"/>
        <v>-0.4020196786224991</v>
      </c>
      <c r="G58" s="6">
        <f t="shared" si="14"/>
        <v>-0.25043383857214857</v>
      </c>
      <c r="H58" s="6">
        <f t="shared" si="15"/>
        <v>0.37078616090451394</v>
      </c>
      <c r="I58" s="6">
        <f t="shared" si="16"/>
        <v>-1.5398114266980549</v>
      </c>
      <c r="J58" s="6">
        <f t="shared" si="17"/>
        <v>-1.7033244843315611</v>
      </c>
      <c r="K58" s="6">
        <f t="shared" si="18"/>
        <v>0.70903340499897638</v>
      </c>
      <c r="L58" s="6">
        <f t="shared" si="19"/>
        <v>0.53596357135130746</v>
      </c>
      <c r="M58" s="6">
        <f t="shared" si="20"/>
        <v>-0.29045587280392715</v>
      </c>
      <c r="N58" s="6">
        <f t="shared" si="21"/>
        <v>-0.77284429017761147</v>
      </c>
      <c r="O58" s="6">
        <f t="shared" si="22"/>
        <v>-5.4470691591662422E-2</v>
      </c>
      <c r="P58" s="6">
        <f t="shared" si="23"/>
        <v>-1.4261647289625508</v>
      </c>
      <c r="Q58" s="7">
        <f t="shared" si="24"/>
        <v>-1.2152554821167165</v>
      </c>
      <c r="R58" s="7">
        <f t="shared" si="25"/>
        <v>-0.83959062333870915</v>
      </c>
      <c r="S58" s="7">
        <f t="shared" si="26"/>
        <v>-0.73627083655664471</v>
      </c>
      <c r="T58" s="7">
        <f t="shared" si="27"/>
        <v>-0.79507856154774625</v>
      </c>
      <c r="U58" s="7">
        <f t="shared" si="28"/>
        <v>-0.31448031659890396</v>
      </c>
      <c r="V58" s="7">
        <f t="shared" si="29"/>
        <v>-0.43604502648206639</v>
      </c>
      <c r="W58" s="7">
        <f t="shared" si="30"/>
        <v>1.1088804040376901</v>
      </c>
      <c r="X58" s="7">
        <f t="shared" si="31"/>
        <v>-0.48098663635928735</v>
      </c>
      <c r="Y58" s="7">
        <f t="shared" si="32"/>
        <v>1.6220701620630584</v>
      </c>
      <c r="Z58" s="6">
        <f t="shared" si="33"/>
        <v>0.55538672657066834</v>
      </c>
      <c r="AA58" s="6">
        <f t="shared" si="34"/>
        <v>0.87645431112879646</v>
      </c>
      <c r="AB58" s="7">
        <f t="shared" si="35"/>
        <v>-1.0220098114728065</v>
      </c>
      <c r="AC58" s="7">
        <f t="shared" si="7"/>
        <v>-8.10852105814201</v>
      </c>
      <c r="AD58" s="7">
        <f t="shared" si="36"/>
        <v>-0.30031559474600039</v>
      </c>
      <c r="AE58" s="7">
        <f t="shared" si="37"/>
        <v>0.27747555960077369</v>
      </c>
      <c r="AF58" s="7">
        <f t="shared" si="38"/>
        <v>0.24584805232482368</v>
      </c>
    </row>
    <row r="59" spans="1:32" x14ac:dyDescent="0.2">
      <c r="A59" s="7" t="str">
        <f t="shared" si="8"/>
        <v>Łotwa</v>
      </c>
      <c r="B59" s="7">
        <f t="shared" si="9"/>
        <v>-0.87916568884996138</v>
      </c>
      <c r="C59" s="7">
        <f t="shared" si="10"/>
        <v>1.2055982087968045</v>
      </c>
      <c r="D59" s="7">
        <f t="shared" si="11"/>
        <v>-0.40526145795122337</v>
      </c>
      <c r="E59" s="7">
        <f t="shared" si="12"/>
        <v>0.12836608460076571</v>
      </c>
      <c r="F59" s="7">
        <f t="shared" si="13"/>
        <v>-1.0578141267344816</v>
      </c>
      <c r="G59" s="6">
        <f t="shared" si="14"/>
        <v>-0.68462253702541065</v>
      </c>
      <c r="H59" s="6">
        <f t="shared" si="15"/>
        <v>0.79618688855972353</v>
      </c>
      <c r="I59" s="6">
        <f t="shared" si="16"/>
        <v>-1.2597238825902399E-2</v>
      </c>
      <c r="J59" s="6">
        <f t="shared" si="17"/>
        <v>0.52655832259403779</v>
      </c>
      <c r="K59" s="6">
        <f t="shared" si="18"/>
        <v>0.76872076841702153</v>
      </c>
      <c r="L59" s="6">
        <f t="shared" si="19"/>
        <v>-2.3021921019107481</v>
      </c>
      <c r="M59" s="6">
        <f t="shared" si="20"/>
        <v>0.42741880469521065</v>
      </c>
      <c r="N59" s="6">
        <f t="shared" si="21"/>
        <v>-0.50691937312725022</v>
      </c>
      <c r="O59" s="6">
        <f t="shared" si="22"/>
        <v>0.17935471621644947</v>
      </c>
      <c r="P59" s="6">
        <f t="shared" si="23"/>
        <v>1.0880224640760325</v>
      </c>
      <c r="Q59" s="7">
        <f t="shared" si="24"/>
        <v>1.5883462493894946</v>
      </c>
      <c r="R59" s="7">
        <f t="shared" si="25"/>
        <v>-0.3328982853589626</v>
      </c>
      <c r="S59" s="7">
        <f t="shared" si="26"/>
        <v>0.78945449197388917</v>
      </c>
      <c r="T59" s="7">
        <f t="shared" si="27"/>
        <v>3.9309394881848814</v>
      </c>
      <c r="U59" s="7">
        <f t="shared" si="28"/>
        <v>-0.85168276723469727</v>
      </c>
      <c r="V59" s="7">
        <f t="shared" si="29"/>
        <v>0.70011956246086438</v>
      </c>
      <c r="W59" s="7">
        <f t="shared" si="30"/>
        <v>-0.76871808108385198</v>
      </c>
      <c r="X59" s="7">
        <f t="shared" si="31"/>
        <v>-0.52946056263671126</v>
      </c>
      <c r="Y59" s="7">
        <f t="shared" si="32"/>
        <v>-0.38166356754424852</v>
      </c>
      <c r="Z59" s="6">
        <f t="shared" si="33"/>
        <v>0.21260579319861722</v>
      </c>
      <c r="AA59" s="6">
        <f t="shared" si="34"/>
        <v>-1.3359191558372736</v>
      </c>
      <c r="AB59" s="7">
        <f t="shared" si="35"/>
        <v>-0.88741697107437767</v>
      </c>
      <c r="AC59" s="7">
        <f t="shared" si="7"/>
        <v>1.4053599279686924</v>
      </c>
      <c r="AD59" s="7">
        <f t="shared" si="36"/>
        <v>5.2050367702544162E-2</v>
      </c>
      <c r="AE59" s="7">
        <f t="shared" si="37"/>
        <v>0.6298415220493182</v>
      </c>
      <c r="AF59" s="7">
        <f t="shared" si="38"/>
        <v>0.55805027185787359</v>
      </c>
    </row>
    <row r="60" spans="1:32" x14ac:dyDescent="0.2">
      <c r="A60" s="7" t="str">
        <f t="shared" si="8"/>
        <v>Malta</v>
      </c>
      <c r="B60" s="7">
        <f t="shared" si="9"/>
        <v>-0.75669484662210607</v>
      </c>
      <c r="C60" s="7">
        <f t="shared" si="10"/>
        <v>-1.8430563114329408</v>
      </c>
      <c r="D60" s="7">
        <f t="shared" si="11"/>
        <v>-0.63792270969019094</v>
      </c>
      <c r="E60" s="7">
        <f t="shared" si="12"/>
        <v>-0.40073676157091848</v>
      </c>
      <c r="F60" s="7">
        <f t="shared" si="13"/>
        <v>4.6801756321016116E-2</v>
      </c>
      <c r="G60" s="6">
        <f t="shared" si="14"/>
        <v>0.24454127766456979</v>
      </c>
      <c r="H60" s="6">
        <f t="shared" si="15"/>
        <v>-1.125698575218409</v>
      </c>
      <c r="I60" s="6">
        <f t="shared" si="16"/>
        <v>-1.6486301280452109</v>
      </c>
      <c r="J60" s="6">
        <f t="shared" si="17"/>
        <v>0.70260170208816453</v>
      </c>
      <c r="K60" s="6">
        <f t="shared" si="18"/>
        <v>-0.75101133091935957</v>
      </c>
      <c r="L60" s="6">
        <f t="shared" si="19"/>
        <v>0.96261442419462284</v>
      </c>
      <c r="M60" s="6">
        <f t="shared" si="20"/>
        <v>-1.7639881055653157</v>
      </c>
      <c r="N60" s="6">
        <f t="shared" si="21"/>
        <v>1.3379347389096292</v>
      </c>
      <c r="O60" s="6">
        <f t="shared" si="22"/>
        <v>-3.2695700489532009</v>
      </c>
      <c r="P60" s="6">
        <f t="shared" si="23"/>
        <v>-0.94878741382864262</v>
      </c>
      <c r="Q60" s="7">
        <f t="shared" si="24"/>
        <v>-1.304542161464048</v>
      </c>
      <c r="R60" s="7">
        <f t="shared" si="25"/>
        <v>-0.86144793987901203</v>
      </c>
      <c r="S60" s="7">
        <f t="shared" si="26"/>
        <v>-1.2850154892721399</v>
      </c>
      <c r="T60" s="7">
        <f t="shared" si="27"/>
        <v>-0.69175156079678057</v>
      </c>
      <c r="U60" s="7">
        <f t="shared" si="28"/>
        <v>-0.31448031659890396</v>
      </c>
      <c r="V60" s="7">
        <f t="shared" si="29"/>
        <v>0.53781033546901669</v>
      </c>
      <c r="W60" s="7">
        <f t="shared" si="30"/>
        <v>-0.70044177253397766</v>
      </c>
      <c r="X60" s="7">
        <f t="shared" si="31"/>
        <v>-0.56672664468814138</v>
      </c>
      <c r="Y60" s="7">
        <f t="shared" si="32"/>
        <v>-1.828804594482859</v>
      </c>
      <c r="Z60" s="6">
        <f t="shared" si="33"/>
        <v>0.85246353549311282</v>
      </c>
      <c r="AA60" s="6">
        <f t="shared" si="34"/>
        <v>0.44165258929731466</v>
      </c>
      <c r="AB60" s="7">
        <f t="shared" si="35"/>
        <v>-2.7474815238188951E-2</v>
      </c>
      <c r="AC60" s="7">
        <f t="shared" si="7"/>
        <v>-15.6003611673629</v>
      </c>
      <c r="AD60" s="7">
        <f t="shared" si="36"/>
        <v>-0.57779115434677408</v>
      </c>
      <c r="AE60" s="7">
        <f t="shared" si="37"/>
        <v>0</v>
      </c>
      <c r="AF60" s="7">
        <f t="shared" si="38"/>
        <v>0</v>
      </c>
    </row>
    <row r="61" spans="1:32" x14ac:dyDescent="0.2">
      <c r="A61" s="7" t="str">
        <f t="shared" si="8"/>
        <v>Niemcy</v>
      </c>
      <c r="B61" s="7">
        <f t="shared" si="9"/>
        <v>-0.51175316216639533</v>
      </c>
      <c r="C61" s="7">
        <f t="shared" si="10"/>
        <v>-9.2498291116782261E-2</v>
      </c>
      <c r="D61" s="7">
        <f t="shared" si="11"/>
        <v>3.352808247104067</v>
      </c>
      <c r="E61" s="7">
        <f t="shared" si="12"/>
        <v>-0.23653243000039578</v>
      </c>
      <c r="F61" s="7">
        <f t="shared" si="13"/>
        <v>2.3647627374995879</v>
      </c>
      <c r="G61" s="6">
        <f t="shared" si="14"/>
        <v>1.4421267484341036E-2</v>
      </c>
      <c r="H61" s="6">
        <f t="shared" si="15"/>
        <v>0.59106871406180816</v>
      </c>
      <c r="I61" s="6">
        <f t="shared" si="16"/>
        <v>-0.20396805843641791</v>
      </c>
      <c r="J61" s="6">
        <f t="shared" si="17"/>
        <v>-0.39766941975012521</v>
      </c>
      <c r="K61" s="6">
        <f t="shared" si="18"/>
        <v>0.52997131474484083</v>
      </c>
      <c r="L61" s="6">
        <f t="shared" si="19"/>
        <v>1.1110147208357761</v>
      </c>
      <c r="M61" s="6">
        <f t="shared" si="20"/>
        <v>-1.4617250834604152</v>
      </c>
      <c r="N61" s="6">
        <f t="shared" si="21"/>
        <v>0.15789291949865231</v>
      </c>
      <c r="O61" s="6">
        <f t="shared" si="22"/>
        <v>0.53009282792861734</v>
      </c>
      <c r="P61" s="6">
        <f t="shared" si="23"/>
        <v>-1.0203940110987288</v>
      </c>
      <c r="Q61" s="7">
        <f t="shared" si="24"/>
        <v>-0.45631870766439814</v>
      </c>
      <c r="R61" s="7">
        <f t="shared" si="25"/>
        <v>-0.30507988248948636</v>
      </c>
      <c r="S61" s="7">
        <f t="shared" si="26"/>
        <v>-6.9169494039768062E-2</v>
      </c>
      <c r="T61" s="7">
        <f t="shared" si="27"/>
        <v>-0.76010634590895787</v>
      </c>
      <c r="U61" s="7">
        <f t="shared" si="28"/>
        <v>5.922573601729994E-2</v>
      </c>
      <c r="V61" s="7">
        <f t="shared" si="29"/>
        <v>-0.85083527323900909</v>
      </c>
      <c r="W61" s="7">
        <f t="shared" si="30"/>
        <v>1.5868145638868099</v>
      </c>
      <c r="X61" s="7">
        <f t="shared" si="31"/>
        <v>4.1814765616542191</v>
      </c>
      <c r="Y61" s="7">
        <f t="shared" si="32"/>
        <v>2.2899814052654941</v>
      </c>
      <c r="Z61" s="6">
        <f t="shared" si="33"/>
        <v>1.4808952466752066</v>
      </c>
      <c r="AA61" s="6">
        <f t="shared" si="34"/>
        <v>0.59511202053195533</v>
      </c>
      <c r="AB61" s="7">
        <f t="shared" si="35"/>
        <v>2.3936079454151438</v>
      </c>
      <c r="AC61" s="7">
        <f t="shared" si="7"/>
        <v>14.873096069232936</v>
      </c>
      <c r="AD61" s="7">
        <f t="shared" si="36"/>
        <v>0.55085540997159022</v>
      </c>
      <c r="AE61" s="7">
        <f t="shared" si="37"/>
        <v>1.1286465643183643</v>
      </c>
      <c r="AF61" s="7">
        <f t="shared" si="38"/>
        <v>1</v>
      </c>
    </row>
    <row r="62" spans="1:32" x14ac:dyDescent="0.2">
      <c r="A62" s="7" t="str">
        <f t="shared" si="8"/>
        <v>Polska</v>
      </c>
      <c r="B62" s="7">
        <f t="shared" si="9"/>
        <v>0.10060104897288136</v>
      </c>
      <c r="C62" s="7">
        <f t="shared" si="10"/>
        <v>-1.7608108429459784E-2</v>
      </c>
      <c r="D62" s="7">
        <f t="shared" si="11"/>
        <v>5.4532004957793818E-2</v>
      </c>
      <c r="E62" s="7">
        <f t="shared" si="12"/>
        <v>-0.273022281460512</v>
      </c>
      <c r="F62" s="7">
        <f t="shared" si="13"/>
        <v>4.6801756321016116E-2</v>
      </c>
      <c r="G62" s="6">
        <f t="shared" si="14"/>
        <v>8.8233346221395087E-2</v>
      </c>
      <c r="H62" s="6">
        <f t="shared" si="15"/>
        <v>0.62458997215096168</v>
      </c>
      <c r="I62" s="6">
        <f t="shared" si="16"/>
        <v>0.97052344231047105</v>
      </c>
      <c r="J62" s="6">
        <f t="shared" si="17"/>
        <v>-1.5718158883404735E-3</v>
      </c>
      <c r="K62" s="6">
        <f t="shared" si="18"/>
        <v>-0.96221277070628874</v>
      </c>
      <c r="L62" s="6">
        <f t="shared" si="19"/>
        <v>-0.2616880230948912</v>
      </c>
      <c r="M62" s="6">
        <f t="shared" si="20"/>
        <v>0.69189894903699833</v>
      </c>
      <c r="N62" s="6">
        <f t="shared" si="21"/>
        <v>2.4930460973471697E-2</v>
      </c>
      <c r="O62" s="6">
        <f t="shared" si="22"/>
        <v>-0.17138339549571838</v>
      </c>
      <c r="P62" s="6">
        <f t="shared" si="23"/>
        <v>1.3585362759852471</v>
      </c>
      <c r="Q62" s="7">
        <f t="shared" si="24"/>
        <v>-0.5545340549464628</v>
      </c>
      <c r="R62" s="7">
        <f t="shared" si="25"/>
        <v>0.19962542671386907</v>
      </c>
      <c r="S62" s="7">
        <f t="shared" si="26"/>
        <v>-0.53829237361615223</v>
      </c>
      <c r="T62" s="7">
        <f t="shared" si="27"/>
        <v>0.94982304600573997</v>
      </c>
      <c r="U62" s="7">
        <f t="shared" si="28"/>
        <v>1.5073366899050911</v>
      </c>
      <c r="V62" s="7">
        <f t="shared" si="29"/>
        <v>6.8917013048125253E-2</v>
      </c>
      <c r="W62" s="7">
        <f t="shared" si="30"/>
        <v>-1.588033783682343</v>
      </c>
      <c r="X62" s="7">
        <f t="shared" si="31"/>
        <v>1.052806845967992</v>
      </c>
      <c r="Y62" s="7">
        <f t="shared" si="32"/>
        <v>0.39756621619192639</v>
      </c>
      <c r="Z62" s="6">
        <f t="shared" si="33"/>
        <v>-0.2558614824098524</v>
      </c>
      <c r="AA62" s="6">
        <f t="shared" si="34"/>
        <v>-0.32564456687588883</v>
      </c>
      <c r="AB62" s="7">
        <f t="shared" si="35"/>
        <v>2.5515598738166059</v>
      </c>
      <c r="AC62" s="7">
        <f t="shared" si="7"/>
        <v>5.7384297119736756</v>
      </c>
      <c r="AD62" s="7">
        <f t="shared" si="36"/>
        <v>0.21253443377680281</v>
      </c>
      <c r="AE62" s="7">
        <f t="shared" si="37"/>
        <v>0.79032558812357689</v>
      </c>
      <c r="AF62" s="7">
        <f t="shared" si="38"/>
        <v>0.70024187651772707</v>
      </c>
    </row>
    <row r="63" spans="1:32" x14ac:dyDescent="0.2">
      <c r="A63" s="7" t="str">
        <f t="shared" si="8"/>
        <v>Portugalia</v>
      </c>
      <c r="B63" s="7">
        <f t="shared" si="9"/>
        <v>0.2230718912007367</v>
      </c>
      <c r="C63" s="7">
        <f t="shared" si="10"/>
        <v>-0.17362932236138123</v>
      </c>
      <c r="D63" s="7">
        <f t="shared" si="11"/>
        <v>-0.40743258101061924</v>
      </c>
      <c r="E63" s="7">
        <f t="shared" si="12"/>
        <v>-0.45547153876109275</v>
      </c>
      <c r="F63" s="7">
        <f t="shared" si="13"/>
        <v>-0.2249073094243724</v>
      </c>
      <c r="G63" s="6">
        <f t="shared" si="14"/>
        <v>0.37479788720054841</v>
      </c>
      <c r="H63" s="6">
        <f t="shared" si="15"/>
        <v>0.11538609927286834</v>
      </c>
      <c r="I63" s="6">
        <f t="shared" si="16"/>
        <v>-0.81185183837570241</v>
      </c>
      <c r="J63" s="6">
        <f t="shared" si="17"/>
        <v>0.84930451833326981</v>
      </c>
      <c r="K63" s="6">
        <f t="shared" si="18"/>
        <v>0.37845723837595685</v>
      </c>
      <c r="L63" s="6">
        <f t="shared" si="19"/>
        <v>-0.20603791185445861</v>
      </c>
      <c r="M63" s="6">
        <f t="shared" si="20"/>
        <v>-1.0272219891846217</v>
      </c>
      <c r="N63" s="6">
        <f t="shared" si="21"/>
        <v>-2.4930460973471107E-2</v>
      </c>
      <c r="O63" s="6">
        <f t="shared" si="22"/>
        <v>-0.17138339549571838</v>
      </c>
      <c r="P63" s="6">
        <f t="shared" si="23"/>
        <v>0.12531154522265089</v>
      </c>
      <c r="Q63" s="7">
        <f t="shared" si="24"/>
        <v>0.7222654597203787</v>
      </c>
      <c r="R63" s="7">
        <f t="shared" si="25"/>
        <v>0.6129274122032311</v>
      </c>
      <c r="S63" s="7">
        <f t="shared" si="26"/>
        <v>-9.0688892185473866E-2</v>
      </c>
      <c r="T63" s="7">
        <f t="shared" si="27"/>
        <v>0.16135854796760227</v>
      </c>
      <c r="U63" s="7">
        <f t="shared" si="28"/>
        <v>-1.0618924218313122</v>
      </c>
      <c r="V63" s="7">
        <f t="shared" si="29"/>
        <v>-0.32783887515416815</v>
      </c>
      <c r="W63" s="7">
        <f t="shared" si="30"/>
        <v>1.6459467239701969E-2</v>
      </c>
      <c r="X63" s="7">
        <f t="shared" si="31"/>
        <v>-0.44540173094175634</v>
      </c>
      <c r="Y63" s="7">
        <f t="shared" si="32"/>
        <v>-0.93825627021294489</v>
      </c>
      <c r="Z63" s="6">
        <f t="shared" si="33"/>
        <v>-0.77003288246792911</v>
      </c>
      <c r="AA63" s="6">
        <f t="shared" si="34"/>
        <v>-8.2667134087707886E-2</v>
      </c>
      <c r="AB63" s="7">
        <f t="shared" si="35"/>
        <v>-0.38501118942184054</v>
      </c>
      <c r="AC63" s="7">
        <f t="shared" si="7"/>
        <v>-4.0253156770076259</v>
      </c>
      <c r="AD63" s="7">
        <f t="shared" si="36"/>
        <v>-0.14908576581509725</v>
      </c>
      <c r="AE63" s="7">
        <f t="shared" si="37"/>
        <v>0.42870538853167683</v>
      </c>
      <c r="AF63" s="7">
        <f t="shared" si="38"/>
        <v>0.37984024590602417</v>
      </c>
    </row>
    <row r="64" spans="1:32" x14ac:dyDescent="0.2">
      <c r="A64" s="7" t="str">
        <f t="shared" si="8"/>
        <v>Rumunia</v>
      </c>
      <c r="B64" s="7">
        <f t="shared" si="9"/>
        <v>0.46801357565644736</v>
      </c>
      <c r="C64" s="7">
        <f t="shared" si="10"/>
        <v>-0.13930465529635871</v>
      </c>
      <c r="D64" s="7">
        <f t="shared" si="11"/>
        <v>-0.40577623812106034</v>
      </c>
      <c r="E64" s="7">
        <f t="shared" si="12"/>
        <v>-0.30951213292062807</v>
      </c>
      <c r="F64" s="7">
        <f t="shared" si="13"/>
        <v>-0.110023610485047</v>
      </c>
      <c r="G64" s="6">
        <f t="shared" si="14"/>
        <v>2.7454681807553589</v>
      </c>
      <c r="H64" s="6">
        <f t="shared" si="15"/>
        <v>-0.41297277822759826</v>
      </c>
      <c r="I64" s="6">
        <f t="shared" si="16"/>
        <v>1.2819700703040551</v>
      </c>
      <c r="J64" s="6">
        <f t="shared" si="17"/>
        <v>0.11579043710774335</v>
      </c>
      <c r="K64" s="6">
        <f t="shared" si="18"/>
        <v>-0.35156512958321123</v>
      </c>
      <c r="L64" s="6">
        <f t="shared" si="19"/>
        <v>-0.76253902425878317</v>
      </c>
      <c r="M64" s="6">
        <f t="shared" si="20"/>
        <v>-1.7356509472429815</v>
      </c>
      <c r="N64" s="6">
        <f t="shared" si="21"/>
        <v>-0.82270521212455427</v>
      </c>
      <c r="O64" s="6">
        <f t="shared" si="22"/>
        <v>0.53009282792861734</v>
      </c>
      <c r="P64" s="6">
        <f t="shared" si="23"/>
        <v>1.7961321481913297</v>
      </c>
      <c r="Q64" s="7">
        <f t="shared" si="24"/>
        <v>0.56154943689518177</v>
      </c>
      <c r="R64" s="7">
        <f t="shared" si="25"/>
        <v>-0.28322256594918355</v>
      </c>
      <c r="S64" s="7">
        <f t="shared" si="26"/>
        <v>-0.9945036143051128</v>
      </c>
      <c r="T64" s="7">
        <f t="shared" si="27"/>
        <v>0.56804302528230033</v>
      </c>
      <c r="U64" s="7">
        <f t="shared" si="28"/>
        <v>1.4139101767510398</v>
      </c>
      <c r="V64" s="7">
        <f t="shared" si="29"/>
        <v>-1.1033162930041045</v>
      </c>
      <c r="W64" s="7">
        <f t="shared" si="30"/>
        <v>-0.70044177253397766</v>
      </c>
      <c r="X64" s="7">
        <f t="shared" si="31"/>
        <v>-0.41261878658072387</v>
      </c>
      <c r="Y64" s="7">
        <f t="shared" si="32"/>
        <v>-0.27034502701050916</v>
      </c>
      <c r="Z64" s="6">
        <f t="shared" si="33"/>
        <v>-2.7340860161818317E-2</v>
      </c>
      <c r="AA64" s="6">
        <f t="shared" si="34"/>
        <v>-2.1799460276277975</v>
      </c>
      <c r="AB64" s="7">
        <f t="shared" si="35"/>
        <v>0.3317049551791591</v>
      </c>
      <c r="AC64" s="7">
        <f t="shared" si="7"/>
        <v>-1.209109841382217</v>
      </c>
      <c r="AD64" s="7">
        <f t="shared" si="36"/>
        <v>-4.478184597711915E-2</v>
      </c>
      <c r="AE64" s="7">
        <f t="shared" si="37"/>
        <v>0.53300930836965499</v>
      </c>
      <c r="AF64" s="7">
        <f t="shared" si="38"/>
        <v>0.47225528807732742</v>
      </c>
    </row>
    <row r="65" spans="1:32" x14ac:dyDescent="0.2">
      <c r="A65" s="7" t="str">
        <f t="shared" si="8"/>
        <v>Słowacja</v>
      </c>
      <c r="B65" s="7">
        <f t="shared" si="9"/>
        <v>1.3253094712514348</v>
      </c>
      <c r="C65" s="7">
        <f t="shared" si="10"/>
        <v>0.60647674729822609</v>
      </c>
      <c r="D65" s="7">
        <f t="shared" si="11"/>
        <v>-0.27191185504422349</v>
      </c>
      <c r="E65" s="7">
        <f t="shared" si="12"/>
        <v>-0.49196139022120888</v>
      </c>
      <c r="F65" s="7">
        <f t="shared" si="13"/>
        <v>-1.0578141267344816</v>
      </c>
      <c r="G65" s="6">
        <f t="shared" si="14"/>
        <v>4.4814476376068883E-2</v>
      </c>
      <c r="H65" s="6">
        <f t="shared" si="15"/>
        <v>6.4306086946539207E-2</v>
      </c>
      <c r="I65" s="6">
        <f t="shared" si="16"/>
        <v>-0.26400596262795223</v>
      </c>
      <c r="J65" s="6">
        <f t="shared" si="17"/>
        <v>0.17447156360578631</v>
      </c>
      <c r="K65" s="6">
        <f t="shared" si="18"/>
        <v>-0.21841639580449482</v>
      </c>
      <c r="L65" s="6">
        <f t="shared" si="19"/>
        <v>-0.3358881714154679</v>
      </c>
      <c r="M65" s="6">
        <f t="shared" si="20"/>
        <v>0.35185304916898552</v>
      </c>
      <c r="N65" s="6">
        <f t="shared" si="21"/>
        <v>0.6398818316524314</v>
      </c>
      <c r="O65" s="6">
        <f t="shared" si="22"/>
        <v>0.99774364354484124</v>
      </c>
      <c r="P65" s="6">
        <f t="shared" si="23"/>
        <v>1.3983177189130729</v>
      </c>
      <c r="Q65" s="7">
        <f t="shared" si="24"/>
        <v>-0.57239139081592927</v>
      </c>
      <c r="R65" s="7">
        <f t="shared" si="25"/>
        <v>-0.10438997607397885</v>
      </c>
      <c r="S65" s="7">
        <f t="shared" si="26"/>
        <v>0.49679067719229147</v>
      </c>
      <c r="T65" s="7">
        <f t="shared" si="27"/>
        <v>-0.71109225580914082</v>
      </c>
      <c r="U65" s="7">
        <f t="shared" si="28"/>
        <v>0.66649807151863161</v>
      </c>
      <c r="V65" s="7">
        <f t="shared" si="29"/>
        <v>-1.4279347469877988</v>
      </c>
      <c r="W65" s="7">
        <f t="shared" si="30"/>
        <v>-1.2807903952079089</v>
      </c>
      <c r="X65" s="7">
        <f t="shared" si="31"/>
        <v>-0.54347036791920378</v>
      </c>
      <c r="Y65" s="7">
        <f t="shared" si="32"/>
        <v>-0.27034502701050916</v>
      </c>
      <c r="Z65" s="6">
        <f t="shared" si="33"/>
        <v>-0.70147669579351912</v>
      </c>
      <c r="AA65" s="6">
        <f t="shared" si="34"/>
        <v>0.53117059085085494</v>
      </c>
      <c r="AB65" s="7">
        <f t="shared" si="35"/>
        <v>-2.6755930935464866E-2</v>
      </c>
      <c r="AC65" s="7">
        <f t="shared" si="7"/>
        <v>-0.98101076008211807</v>
      </c>
      <c r="AD65" s="7">
        <f t="shared" si="36"/>
        <v>-3.6333731854893261E-2</v>
      </c>
      <c r="AE65" s="7">
        <f t="shared" si="37"/>
        <v>0.54145742249188078</v>
      </c>
      <c r="AF65" s="7">
        <f t="shared" si="38"/>
        <v>0.47974046048586433</v>
      </c>
    </row>
    <row r="66" spans="1:32" x14ac:dyDescent="0.2">
      <c r="A66" s="7" t="str">
        <f t="shared" si="8"/>
        <v>Słowenia</v>
      </c>
      <c r="B66" s="7">
        <f t="shared" si="9"/>
        <v>2.0601345246185669</v>
      </c>
      <c r="C66" s="7">
        <f t="shared" si="10"/>
        <v>1.667421002035292</v>
      </c>
      <c r="D66" s="7">
        <f t="shared" si="11"/>
        <v>-0.52243102472510672</v>
      </c>
      <c r="E66" s="7">
        <f t="shared" si="12"/>
        <v>-0.6744106475217897</v>
      </c>
      <c r="F66" s="7">
        <f t="shared" si="13"/>
        <v>-1.0578141267344816</v>
      </c>
      <c r="G66" s="6">
        <f t="shared" si="14"/>
        <v>-1.1448625573858693</v>
      </c>
      <c r="H66" s="6">
        <f t="shared" si="15"/>
        <v>-2.2287075913900782</v>
      </c>
      <c r="I66" s="6">
        <f t="shared" si="16"/>
        <v>0.27633517509585609</v>
      </c>
      <c r="J66" s="6">
        <f t="shared" si="17"/>
        <v>-0.17761519538246726</v>
      </c>
      <c r="K66" s="6">
        <f t="shared" si="18"/>
        <v>0.47946662262187956</v>
      </c>
      <c r="L66" s="6">
        <f t="shared" si="19"/>
        <v>-0.4842884680566209</v>
      </c>
      <c r="M66" s="6">
        <f t="shared" si="20"/>
        <v>0.31407017140587312</v>
      </c>
      <c r="N66" s="6">
        <f t="shared" si="21"/>
        <v>0.45705845118030825</v>
      </c>
      <c r="O66" s="6">
        <f t="shared" si="22"/>
        <v>6.2442012312393526E-2</v>
      </c>
      <c r="P66" s="6">
        <f t="shared" si="23"/>
        <v>0.1650929881504766</v>
      </c>
      <c r="Q66" s="7">
        <f t="shared" si="24"/>
        <v>0.34726140646158582</v>
      </c>
      <c r="R66" s="7">
        <f t="shared" si="25"/>
        <v>-0.73030404063719523</v>
      </c>
      <c r="S66" s="7">
        <f t="shared" si="26"/>
        <v>0.16754388556299449</v>
      </c>
      <c r="T66" s="7">
        <f t="shared" si="27"/>
        <v>-0.7696442229013547</v>
      </c>
      <c r="U66" s="7">
        <f t="shared" si="28"/>
        <v>1.6941897162131927</v>
      </c>
      <c r="V66" s="7">
        <f t="shared" si="29"/>
        <v>1.8362841514037944</v>
      </c>
      <c r="W66" s="7">
        <f t="shared" si="30"/>
        <v>0.18715023861438759</v>
      </c>
      <c r="X66" s="7">
        <f t="shared" si="31"/>
        <v>-0.53170213148191015</v>
      </c>
      <c r="Y66" s="7">
        <f t="shared" si="32"/>
        <v>1.7333887025967971</v>
      </c>
      <c r="Z66" s="6">
        <f t="shared" si="33"/>
        <v>0.7153511621442924</v>
      </c>
      <c r="AA66" s="6">
        <f t="shared" si="34"/>
        <v>0.78693630957525618</v>
      </c>
      <c r="AB66" s="7">
        <f t="shared" si="35"/>
        <v>-0.91893320091973973</v>
      </c>
      <c r="AC66" s="7">
        <f t="shared" si="7"/>
        <v>3.7094133128563334</v>
      </c>
      <c r="AD66" s="7">
        <f t="shared" si="36"/>
        <v>0.13738567825393827</v>
      </c>
      <c r="AE66" s="7">
        <f t="shared" si="37"/>
        <v>0.71517683260071241</v>
      </c>
      <c r="AF66" s="7">
        <f t="shared" si="38"/>
        <v>0.63365880445721012</v>
      </c>
    </row>
    <row r="67" spans="1:32" x14ac:dyDescent="0.2">
      <c r="A67" s="7" t="str">
        <f t="shared" si="8"/>
        <v>Szwecja</v>
      </c>
      <c r="B67" s="7">
        <f t="shared" si="9"/>
        <v>-0.63422400439425064</v>
      </c>
      <c r="C67" s="7">
        <f t="shared" si="10"/>
        <v>1.8671281558681516</v>
      </c>
      <c r="D67" s="7">
        <f t="shared" si="11"/>
        <v>0.31792283277652367</v>
      </c>
      <c r="E67" s="7">
        <f t="shared" si="12"/>
        <v>2.3907368751279674</v>
      </c>
      <c r="F67" s="7">
        <f t="shared" si="13"/>
        <v>-0.44988788651388467</v>
      </c>
      <c r="G67" s="6">
        <f t="shared" si="14"/>
        <v>0.82635413359194054</v>
      </c>
      <c r="H67" s="6">
        <f t="shared" si="15"/>
        <v>0.69003623794407087</v>
      </c>
      <c r="I67" s="6">
        <f t="shared" si="16"/>
        <v>0.76039077764010121</v>
      </c>
      <c r="J67" s="6">
        <f t="shared" si="17"/>
        <v>0.84930451833326981</v>
      </c>
      <c r="K67" s="6">
        <f t="shared" si="18"/>
        <v>0.71362474064651826</v>
      </c>
      <c r="L67" s="6">
        <f t="shared" si="19"/>
        <v>0.49886349719101902</v>
      </c>
      <c r="M67" s="6">
        <f t="shared" si="20"/>
        <v>0.93748765449722993</v>
      </c>
      <c r="N67" s="6">
        <f t="shared" si="21"/>
        <v>-0.85594582675584918</v>
      </c>
      <c r="O67" s="6">
        <f t="shared" si="22"/>
        <v>0.41318012402456139</v>
      </c>
      <c r="P67" s="6">
        <f t="shared" si="23"/>
        <v>0.29239360551951876</v>
      </c>
      <c r="Q67" s="7">
        <f t="shared" si="24"/>
        <v>2.8830030999258023</v>
      </c>
      <c r="R67" s="7">
        <f t="shared" si="25"/>
        <v>-0.678641292451025</v>
      </c>
      <c r="S67" s="7">
        <f t="shared" si="26"/>
        <v>2.0397315242393894</v>
      </c>
      <c r="T67" s="7">
        <f t="shared" si="27"/>
        <v>5.4852254885837691E-2</v>
      </c>
      <c r="U67" s="7">
        <f t="shared" si="28"/>
        <v>-0.54804659948403167</v>
      </c>
      <c r="V67" s="7">
        <f t="shared" si="29"/>
        <v>-0.34587323370881751</v>
      </c>
      <c r="W67" s="7">
        <f t="shared" si="30"/>
        <v>1.3819856382371871</v>
      </c>
      <c r="X67" s="7">
        <f t="shared" si="31"/>
        <v>-0.4238266308067179</v>
      </c>
      <c r="Y67" s="7">
        <f t="shared" si="32"/>
        <v>-0.49298210807798792</v>
      </c>
      <c r="Z67" s="6">
        <f t="shared" si="33"/>
        <v>-0.15302720239823722</v>
      </c>
      <c r="AA67" s="6">
        <f t="shared" si="34"/>
        <v>0.87645431112879646</v>
      </c>
      <c r="AB67" s="7">
        <f t="shared" si="35"/>
        <v>-0.56150207655586826</v>
      </c>
      <c r="AC67" s="7">
        <f t="shared" si="7"/>
        <v>12.649493120431218</v>
      </c>
      <c r="AD67" s="7">
        <f t="shared" si="36"/>
        <v>0.46849974520115623</v>
      </c>
      <c r="AE67" s="7">
        <f t="shared" si="37"/>
        <v>1.0462908995479303</v>
      </c>
      <c r="AF67" s="7">
        <f t="shared" si="38"/>
        <v>0.92703148410311076</v>
      </c>
    </row>
    <row r="68" spans="1:32" x14ac:dyDescent="0.2">
      <c r="A68" s="7" t="str">
        <f t="shared" si="8"/>
        <v>Węgry</v>
      </c>
      <c r="B68" s="7">
        <f t="shared" si="9"/>
        <v>0.2230718912007367</v>
      </c>
      <c r="C68" s="7">
        <f t="shared" si="10"/>
        <v>-0.69786060117263726</v>
      </c>
      <c r="D68" s="7">
        <f t="shared" si="11"/>
        <v>-0.26176056240639362</v>
      </c>
      <c r="E68" s="7">
        <f t="shared" si="12"/>
        <v>-0.16355272708016347</v>
      </c>
      <c r="F68" s="7">
        <f t="shared" si="13"/>
        <v>1.8812938377965935</v>
      </c>
      <c r="G68" s="6">
        <f t="shared" si="14"/>
        <v>-0.44147686589158408</v>
      </c>
      <c r="H68" s="6">
        <f t="shared" si="15"/>
        <v>0.40350929380106854</v>
      </c>
      <c r="I68" s="6">
        <f t="shared" si="16"/>
        <v>-1.2597238825902399E-2</v>
      </c>
      <c r="J68" s="6">
        <f t="shared" si="17"/>
        <v>1.3921049384401598</v>
      </c>
      <c r="K68" s="6">
        <f t="shared" si="18"/>
        <v>0.67230271981864087</v>
      </c>
      <c r="L68" s="6">
        <f t="shared" si="19"/>
        <v>-0.35443820849561197</v>
      </c>
      <c r="M68" s="6">
        <f t="shared" si="20"/>
        <v>1.0130534100234547</v>
      </c>
      <c r="N68" s="6">
        <f t="shared" si="21"/>
        <v>0.88918644138714487</v>
      </c>
      <c r="O68" s="6">
        <f t="shared" si="22"/>
        <v>0.64700553183267329</v>
      </c>
      <c r="P68" s="6">
        <f t="shared" si="23"/>
        <v>0.67429545762664533</v>
      </c>
      <c r="Q68" s="7">
        <f t="shared" si="24"/>
        <v>-0.2241733413613361</v>
      </c>
      <c r="R68" s="7">
        <f t="shared" si="25"/>
        <v>0.76990268553813279</v>
      </c>
      <c r="S68" s="7">
        <f t="shared" si="26"/>
        <v>-0.82234842913946748</v>
      </c>
      <c r="T68" s="7">
        <f t="shared" si="27"/>
        <v>-0.71347672505724002</v>
      </c>
      <c r="U68" s="7">
        <f t="shared" si="28"/>
        <v>0.75992458467268265</v>
      </c>
      <c r="V68" s="7">
        <f t="shared" si="29"/>
        <v>0.10498573015742467</v>
      </c>
      <c r="W68" s="7">
        <f t="shared" si="30"/>
        <v>-0.59802730970916629</v>
      </c>
      <c r="X68" s="7">
        <f t="shared" si="31"/>
        <v>-0.36694682135979834</v>
      </c>
      <c r="Y68" s="7">
        <f t="shared" si="32"/>
        <v>0.17492913512444766</v>
      </c>
      <c r="Z68" s="6">
        <f t="shared" si="33"/>
        <v>0.12119754429940391</v>
      </c>
      <c r="AA68" s="6">
        <f t="shared" si="34"/>
        <v>-0.67092828715383024</v>
      </c>
      <c r="AB68" s="7">
        <f t="shared" si="35"/>
        <v>-2.5917120181078165E-2</v>
      </c>
      <c r="AC68" s="7">
        <f t="shared" si="7"/>
        <v>4.3732589638849992</v>
      </c>
      <c r="AD68" s="7">
        <f t="shared" si="36"/>
        <v>0.16197255421796294</v>
      </c>
      <c r="AE68" s="7">
        <f t="shared" si="37"/>
        <v>0.73976370856473705</v>
      </c>
      <c r="AF68" s="7">
        <f t="shared" si="38"/>
        <v>0.65544319360198522</v>
      </c>
    </row>
    <row r="69" spans="1:32" x14ac:dyDescent="0.2">
      <c r="A69" s="7" t="str">
        <f t="shared" si="8"/>
        <v>Wielka Brytania</v>
      </c>
      <c r="B69" s="7">
        <f t="shared" si="9"/>
        <v>-1.2465782155335274</v>
      </c>
      <c r="C69" s="7">
        <f t="shared" si="10"/>
        <v>-1.3344271540148771</v>
      </c>
      <c r="D69" s="7">
        <f t="shared" si="11"/>
        <v>-0.51299697809796996</v>
      </c>
      <c r="E69" s="7">
        <f t="shared" si="12"/>
        <v>-0.30951213292062807</v>
      </c>
      <c r="F69" s="7">
        <f t="shared" si="13"/>
        <v>4.6801756321016116E-2</v>
      </c>
      <c r="G69" s="6">
        <f t="shared" si="14"/>
        <v>-1.1622301053239987</v>
      </c>
      <c r="H69" s="6">
        <f t="shared" si="15"/>
        <v>0.20956487199953769</v>
      </c>
      <c r="I69" s="6">
        <f t="shared" si="16"/>
        <v>0.77915262269995567</v>
      </c>
      <c r="J69" s="6">
        <f t="shared" si="17"/>
        <v>-0.54437223599523055</v>
      </c>
      <c r="K69" s="6">
        <f t="shared" si="18"/>
        <v>0.36468323143333103</v>
      </c>
      <c r="L69" s="6">
        <f t="shared" si="19"/>
        <v>1.2965150916372177</v>
      </c>
      <c r="M69" s="6">
        <f t="shared" si="20"/>
        <v>-0.30934731168548368</v>
      </c>
      <c r="N69" s="6">
        <f t="shared" si="21"/>
        <v>1.3213144315939818</v>
      </c>
      <c r="O69" s="6">
        <f t="shared" si="22"/>
        <v>0.47695068979041011</v>
      </c>
      <c r="P69" s="6">
        <f t="shared" si="23"/>
        <v>-3.381422648865183E-2</v>
      </c>
      <c r="Q69" s="7">
        <f t="shared" si="24"/>
        <v>-1.0991827989651857</v>
      </c>
      <c r="R69" s="7">
        <f t="shared" si="25"/>
        <v>1.292491253729009</v>
      </c>
      <c r="S69" s="7">
        <f t="shared" si="26"/>
        <v>-0.60500250786783982</v>
      </c>
      <c r="T69" s="7">
        <f t="shared" si="27"/>
        <v>0.63348345909124526</v>
      </c>
      <c r="U69" s="7">
        <f t="shared" si="28"/>
        <v>-0.96846590867726112</v>
      </c>
      <c r="V69" s="7">
        <f t="shared" si="29"/>
        <v>-0.29177015804486878</v>
      </c>
      <c r="W69" s="7">
        <f t="shared" si="30"/>
        <v>0.86991332411313016</v>
      </c>
      <c r="X69" s="7">
        <f t="shared" si="31"/>
        <v>0.55657954286210776</v>
      </c>
      <c r="Y69" s="7">
        <f t="shared" si="32"/>
        <v>-0.60430064861172694</v>
      </c>
      <c r="Z69" s="6">
        <f t="shared" si="33"/>
        <v>0.50968260212106165</v>
      </c>
      <c r="AA69" s="6">
        <f t="shared" si="34"/>
        <v>0.18588687057291353</v>
      </c>
      <c r="AB69" s="7">
        <f t="shared" si="35"/>
        <v>1.316865222227714</v>
      </c>
      <c r="AC69" s="7">
        <f t="shared" si="7"/>
        <v>0.83788458796538157</v>
      </c>
      <c r="AD69" s="7">
        <f t="shared" si="36"/>
        <v>3.1032762517236353E-2</v>
      </c>
      <c r="AE69" s="7">
        <f t="shared" si="37"/>
        <v>0.60882391686401038</v>
      </c>
      <c r="AF69" s="7">
        <f t="shared" si="38"/>
        <v>0.53942831716473083</v>
      </c>
    </row>
    <row r="70" spans="1:32" x14ac:dyDescent="0.2">
      <c r="A70" s="7" t="str">
        <f t="shared" si="8"/>
        <v>Włochy</v>
      </c>
      <c r="B70" s="7">
        <f t="shared" si="9"/>
        <v>-2.1869793254973981E-2</v>
      </c>
      <c r="C70" s="7">
        <f t="shared" si="10"/>
        <v>-9.8739139674058771E-2</v>
      </c>
      <c r="D70" s="7">
        <f t="shared" si="11"/>
        <v>1.3891609811798182</v>
      </c>
      <c r="E70" s="7">
        <f t="shared" si="12"/>
        <v>-0.23653243000039578</v>
      </c>
      <c r="F70" s="7">
        <f t="shared" si="13"/>
        <v>-9.5663148117631325E-2</v>
      </c>
      <c r="G70" s="6">
        <f t="shared" si="14"/>
        <v>-1.0406572697570862</v>
      </c>
      <c r="H70" s="6">
        <f t="shared" si="15"/>
        <v>-3.1281946834490295</v>
      </c>
      <c r="I70" s="6">
        <f t="shared" si="16"/>
        <v>-0.92817527774679975</v>
      </c>
      <c r="J70" s="6">
        <f t="shared" si="17"/>
        <v>0.5852394490920807</v>
      </c>
      <c r="K70" s="6">
        <f t="shared" si="18"/>
        <v>0.64475470593338924</v>
      </c>
      <c r="L70" s="6">
        <f t="shared" si="19"/>
        <v>0.90696431295419033</v>
      </c>
      <c r="M70" s="6">
        <f t="shared" si="20"/>
        <v>-0.49826170050104629</v>
      </c>
      <c r="N70" s="6">
        <f t="shared" si="21"/>
        <v>1.0055285925966779</v>
      </c>
      <c r="O70" s="6">
        <f t="shared" si="22"/>
        <v>0.53009282792861734</v>
      </c>
      <c r="P70" s="6">
        <f t="shared" si="23"/>
        <v>-0.336153192740127</v>
      </c>
      <c r="Q70" s="7">
        <f t="shared" si="24"/>
        <v>-0.31346002070866769</v>
      </c>
      <c r="R70" s="7">
        <f t="shared" si="25"/>
        <v>0.36852287270711792</v>
      </c>
      <c r="S70" s="7">
        <f t="shared" si="26"/>
        <v>0.51185425589428557</v>
      </c>
      <c r="T70" s="7">
        <f t="shared" si="27"/>
        <v>0.12797597849421335</v>
      </c>
      <c r="U70" s="7">
        <f t="shared" si="28"/>
        <v>1.2971270353084761</v>
      </c>
      <c r="V70" s="7">
        <f t="shared" si="29"/>
        <v>0.80832571378876183</v>
      </c>
      <c r="W70" s="7">
        <f t="shared" si="30"/>
        <v>0.42611731853894746</v>
      </c>
      <c r="X70" s="7">
        <f t="shared" si="31"/>
        <v>1.0320723341499032</v>
      </c>
      <c r="Y70" s="7">
        <f t="shared" si="32"/>
        <v>-0.27034502701050916</v>
      </c>
      <c r="Z70" s="6">
        <f t="shared" si="33"/>
        <v>-0.88429319359194614</v>
      </c>
      <c r="AA70" s="6">
        <f t="shared" si="34"/>
        <v>-0.44073914030186961</v>
      </c>
      <c r="AB70" s="7">
        <f t="shared" si="35"/>
        <v>-2.4967508561829846E-2</v>
      </c>
      <c r="AC70" s="7">
        <f t="shared" si="7"/>
        <v>1.3156848531505081</v>
      </c>
      <c r="AD70" s="7">
        <f t="shared" si="36"/>
        <v>4.8729068635204001E-2</v>
      </c>
      <c r="AE70" s="7">
        <f t="shared" si="37"/>
        <v>0.62652022298197807</v>
      </c>
      <c r="AF70" s="7">
        <f t="shared" si="38"/>
        <v>0.55510754454859768</v>
      </c>
    </row>
    <row r="72" spans="1:32" x14ac:dyDescent="0.2">
      <c r="AC72" s="7" t="s">
        <v>55</v>
      </c>
      <c r="AD72" s="7">
        <f>MIN(AD43:AD70)</f>
        <v>-0.57779115434677408</v>
      </c>
    </row>
    <row r="73" spans="1:32" x14ac:dyDescent="0.2">
      <c r="AD73" s="7" t="s">
        <v>57</v>
      </c>
      <c r="AE73" s="7">
        <f>MAX(AE43:AE70)</f>
        <v>1.1286465643183643</v>
      </c>
    </row>
    <row r="76" spans="1:32" x14ac:dyDescent="0.2">
      <c r="A76" s="7" t="s">
        <v>62</v>
      </c>
      <c r="B76" s="7" t="s">
        <v>58</v>
      </c>
    </row>
    <row r="77" spans="1:32" x14ac:dyDescent="0.2">
      <c r="A77" s="7" t="str">
        <f t="shared" ref="A77:A104" si="39">A43</f>
        <v>Austria</v>
      </c>
      <c r="B77" s="11">
        <f>AF43</f>
        <v>0.6175363256872306</v>
      </c>
    </row>
    <row r="78" spans="1:32" x14ac:dyDescent="0.2">
      <c r="A78" s="7" t="str">
        <f t="shared" si="39"/>
        <v>Belgia</v>
      </c>
      <c r="B78" s="11">
        <f t="shared" ref="B78:B104" si="40">AF44</f>
        <v>0.41374101867388652</v>
      </c>
    </row>
    <row r="79" spans="1:32" x14ac:dyDescent="0.2">
      <c r="A79" s="7" t="str">
        <f t="shared" si="39"/>
        <v>Bułgaria</v>
      </c>
      <c r="B79" s="11">
        <f t="shared" si="40"/>
        <v>0.16198308136508555</v>
      </c>
    </row>
    <row r="80" spans="1:32" x14ac:dyDescent="0.2">
      <c r="A80" s="7" t="str">
        <f t="shared" si="39"/>
        <v>Chorwacja</v>
      </c>
      <c r="B80" s="11">
        <f t="shared" si="40"/>
        <v>0.66906988594031447</v>
      </c>
    </row>
    <row r="81" spans="1:2" x14ac:dyDescent="0.2">
      <c r="A81" s="7" t="str">
        <f t="shared" si="39"/>
        <v>Cypr</v>
      </c>
      <c r="B81" s="11">
        <f t="shared" si="40"/>
        <v>7.1816689821181834E-2</v>
      </c>
    </row>
    <row r="82" spans="1:2" x14ac:dyDescent="0.2">
      <c r="A82" s="7" t="str">
        <f t="shared" si="39"/>
        <v>Czechy</v>
      </c>
      <c r="B82" s="11">
        <f t="shared" si="40"/>
        <v>0.75412354966277206</v>
      </c>
    </row>
    <row r="83" spans="1:2" x14ac:dyDescent="0.2">
      <c r="A83" s="7" t="str">
        <f t="shared" si="39"/>
        <v>Dania</v>
      </c>
      <c r="B83" s="11">
        <f t="shared" si="40"/>
        <v>0.58747378273648032</v>
      </c>
    </row>
    <row r="84" spans="1:2" x14ac:dyDescent="0.2">
      <c r="A84" s="7" t="str">
        <f t="shared" si="39"/>
        <v>Estonia</v>
      </c>
      <c r="B84" s="11">
        <f t="shared" si="40"/>
        <v>0.54932245714715855</v>
      </c>
    </row>
    <row r="85" spans="1:2" x14ac:dyDescent="0.2">
      <c r="A85" s="7" t="str">
        <f t="shared" si="39"/>
        <v>Finlandia</v>
      </c>
      <c r="B85" s="11">
        <f t="shared" si="40"/>
        <v>0.84233134167863399</v>
      </c>
    </row>
    <row r="86" spans="1:2" x14ac:dyDescent="0.2">
      <c r="A86" s="7" t="str">
        <f t="shared" si="39"/>
        <v>Francja</v>
      </c>
      <c r="B86" s="11">
        <f t="shared" si="40"/>
        <v>0.86178636262743935</v>
      </c>
    </row>
    <row r="87" spans="1:2" x14ac:dyDescent="0.2">
      <c r="A87" s="7" t="str">
        <f t="shared" si="39"/>
        <v>Grecja</v>
      </c>
      <c r="B87" s="11">
        <f t="shared" si="40"/>
        <v>0.27835207477030643</v>
      </c>
    </row>
    <row r="88" spans="1:2" x14ac:dyDescent="0.2">
      <c r="A88" s="7" t="str">
        <f t="shared" si="39"/>
        <v>Hiszpania</v>
      </c>
      <c r="B88" s="11">
        <f t="shared" si="40"/>
        <v>0.4569960673529796</v>
      </c>
    </row>
    <row r="89" spans="1:2" x14ac:dyDescent="0.2">
      <c r="A89" s="7" t="str">
        <f t="shared" si="39"/>
        <v>Holandia</v>
      </c>
      <c r="B89" s="11">
        <f t="shared" si="40"/>
        <v>0.5871903942762059</v>
      </c>
    </row>
    <row r="90" spans="1:2" x14ac:dyDescent="0.2">
      <c r="A90" s="7" t="str">
        <f t="shared" si="39"/>
        <v>Irlandia</v>
      </c>
      <c r="B90" s="11">
        <f t="shared" si="40"/>
        <v>0.10324081754508667</v>
      </c>
    </row>
    <row r="91" spans="1:2" x14ac:dyDescent="0.2">
      <c r="A91" s="7" t="str">
        <f t="shared" si="39"/>
        <v>Litwa</v>
      </c>
      <c r="B91" s="11">
        <f t="shared" si="40"/>
        <v>0.23250798124732144</v>
      </c>
    </row>
    <row r="92" spans="1:2" x14ac:dyDescent="0.2">
      <c r="A92" s="7" t="str">
        <f t="shared" si="39"/>
        <v>Luksemburg</v>
      </c>
      <c r="B92" s="11">
        <f t="shared" si="40"/>
        <v>0.24584805232482368</v>
      </c>
    </row>
    <row r="93" spans="1:2" x14ac:dyDescent="0.2">
      <c r="A93" s="7" t="str">
        <f t="shared" si="39"/>
        <v>Łotwa</v>
      </c>
      <c r="B93" s="11">
        <f t="shared" si="40"/>
        <v>0.55805027185787359</v>
      </c>
    </row>
    <row r="94" spans="1:2" x14ac:dyDescent="0.2">
      <c r="A94" s="7" t="str">
        <f t="shared" si="39"/>
        <v>Malta</v>
      </c>
      <c r="B94" s="11">
        <f t="shared" si="40"/>
        <v>0</v>
      </c>
    </row>
    <row r="95" spans="1:2" x14ac:dyDescent="0.2">
      <c r="A95" s="7" t="str">
        <f t="shared" si="39"/>
        <v>Niemcy</v>
      </c>
      <c r="B95" s="11">
        <f t="shared" si="40"/>
        <v>1</v>
      </c>
    </row>
    <row r="96" spans="1:2" x14ac:dyDescent="0.2">
      <c r="A96" s="7" t="str">
        <f t="shared" si="39"/>
        <v>Polska</v>
      </c>
      <c r="B96" s="11">
        <f t="shared" si="40"/>
        <v>0.70024187651772707</v>
      </c>
    </row>
    <row r="97" spans="1:2" x14ac:dyDescent="0.2">
      <c r="A97" s="7" t="str">
        <f t="shared" si="39"/>
        <v>Portugalia</v>
      </c>
      <c r="B97" s="11">
        <f t="shared" si="40"/>
        <v>0.37984024590602417</v>
      </c>
    </row>
    <row r="98" spans="1:2" x14ac:dyDescent="0.2">
      <c r="A98" s="7" t="str">
        <f t="shared" si="39"/>
        <v>Rumunia</v>
      </c>
      <c r="B98" s="11">
        <f t="shared" si="40"/>
        <v>0.47225528807732742</v>
      </c>
    </row>
    <row r="99" spans="1:2" x14ac:dyDescent="0.2">
      <c r="A99" s="7" t="str">
        <f t="shared" si="39"/>
        <v>Słowacja</v>
      </c>
      <c r="B99" s="11">
        <f t="shared" si="40"/>
        <v>0.47974046048586433</v>
      </c>
    </row>
    <row r="100" spans="1:2" x14ac:dyDescent="0.2">
      <c r="A100" s="7" t="str">
        <f t="shared" si="39"/>
        <v>Słowenia</v>
      </c>
      <c r="B100" s="11">
        <f t="shared" si="40"/>
        <v>0.63365880445721012</v>
      </c>
    </row>
    <row r="101" spans="1:2" x14ac:dyDescent="0.2">
      <c r="A101" s="7" t="str">
        <f t="shared" si="39"/>
        <v>Szwecja</v>
      </c>
      <c r="B101" s="11">
        <f t="shared" si="40"/>
        <v>0.92703148410311076</v>
      </c>
    </row>
    <row r="102" spans="1:2" x14ac:dyDescent="0.2">
      <c r="A102" s="7" t="str">
        <f t="shared" si="39"/>
        <v>Węgry</v>
      </c>
      <c r="B102" s="11">
        <f t="shared" si="40"/>
        <v>0.65544319360198522</v>
      </c>
    </row>
    <row r="103" spans="1:2" x14ac:dyDescent="0.2">
      <c r="A103" s="7" t="str">
        <f t="shared" si="39"/>
        <v>Wielka Brytania</v>
      </c>
      <c r="B103" s="11">
        <f t="shared" si="40"/>
        <v>0.53942831716473083</v>
      </c>
    </row>
    <row r="104" spans="1:2" x14ac:dyDescent="0.2">
      <c r="A104" s="7" t="str">
        <f t="shared" si="39"/>
        <v>Włochy</v>
      </c>
      <c r="B104" s="11">
        <f t="shared" si="40"/>
        <v>0.55510754454859768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3"/>
  <sheetViews>
    <sheetView zoomScaleNormal="100" workbookViewId="0">
      <pane xSplit="1" ySplit="2" topLeftCell="L39" activePane="bottomRight" state="frozen"/>
      <selection pane="topRight" activeCell="B1" sqref="B1"/>
      <selection pane="bottomLeft" activeCell="A3" sqref="A3"/>
      <selection pane="bottomRight" activeCell="X44" sqref="X44:X71"/>
    </sheetView>
  </sheetViews>
  <sheetFormatPr defaultRowHeight="12.75" x14ac:dyDescent="0.2"/>
  <cols>
    <col min="1" max="1" width="19" style="7" customWidth="1"/>
    <col min="2" max="6" width="9.140625" style="7"/>
    <col min="7" max="13" width="9.140625" style="6"/>
    <col min="14" max="14" width="30.85546875" style="6" customWidth="1"/>
    <col min="15" max="16" width="9.140625" style="6"/>
    <col min="17" max="17" width="9.140625" style="7"/>
    <col min="18" max="18" width="30.5703125" style="7" customWidth="1"/>
    <col min="19" max="25" width="9.140625" style="7"/>
    <col min="26" max="27" width="9.140625" style="6"/>
    <col min="28" max="28" width="9.140625" style="16"/>
    <col min="29" max="16384" width="9.140625" style="7"/>
  </cols>
  <sheetData>
    <row r="1" spans="1:28" x14ac:dyDescent="0.2">
      <c r="B1" s="7" t="e">
        <f>standaryzacja!B1</f>
        <v>#REF!</v>
      </c>
      <c r="C1" s="7" t="e">
        <f>standaryzacja!C1</f>
        <v>#REF!</v>
      </c>
      <c r="D1" s="7" t="e">
        <f>standaryzacja!D1</f>
        <v>#REF!</v>
      </c>
      <c r="E1" s="7" t="e">
        <f>standaryzacja!E1</f>
        <v>#REF!</v>
      </c>
      <c r="F1" s="7" t="e">
        <f>standaryzacja!F1</f>
        <v>#REF!</v>
      </c>
      <c r="G1" s="6" t="e">
        <f>standaryzacja!G1</f>
        <v>#REF!</v>
      </c>
      <c r="H1" s="6" t="e">
        <f>standaryzacja!H1</f>
        <v>#REF!</v>
      </c>
      <c r="I1" s="6" t="e">
        <f>standaryzacja!I1</f>
        <v>#REF!</v>
      </c>
      <c r="J1" s="6" t="e">
        <f>standaryzacja!J1</f>
        <v>#REF!</v>
      </c>
      <c r="K1" s="6" t="e">
        <f>standaryzacja!K1</f>
        <v>#REF!</v>
      </c>
      <c r="L1" s="6" t="e">
        <f>standaryzacja!L1</f>
        <v>#REF!</v>
      </c>
      <c r="M1" s="6" t="e">
        <f>standaryzacja!M1</f>
        <v>#REF!</v>
      </c>
      <c r="N1" s="6" t="e">
        <f>standaryzacja!N1</f>
        <v>#REF!</v>
      </c>
      <c r="O1" s="6" t="e">
        <f>standaryzacja!O1</f>
        <v>#REF!</v>
      </c>
      <c r="P1" s="6" t="e">
        <f>standaryzacja!P1</f>
        <v>#REF!</v>
      </c>
      <c r="Q1" s="7" t="e">
        <f>standaryzacja!Q1</f>
        <v>#REF!</v>
      </c>
      <c r="R1" s="7" t="e">
        <f>standaryzacja!R1</f>
        <v>#REF!</v>
      </c>
      <c r="S1" s="7" t="e">
        <f>standaryzacja!S1</f>
        <v>#REF!</v>
      </c>
      <c r="T1" s="7" t="e">
        <f>standaryzacja!T1</f>
        <v>#REF!</v>
      </c>
      <c r="U1" s="7" t="e">
        <f>standaryzacja!U1</f>
        <v>#REF!</v>
      </c>
      <c r="V1" s="7" t="e">
        <f>standaryzacja!V1</f>
        <v>#REF!</v>
      </c>
      <c r="W1" s="7" t="e">
        <f>standaryzacja!W1</f>
        <v>#REF!</v>
      </c>
      <c r="X1" s="7" t="e">
        <f>standaryzacja!X1</f>
        <v>#REF!</v>
      </c>
      <c r="Y1" s="7" t="e">
        <f>standaryzacja!Y1</f>
        <v>#REF!</v>
      </c>
      <c r="Z1" s="6" t="e">
        <f>standaryzacja!Z1</f>
        <v>#REF!</v>
      </c>
      <c r="AA1" s="6" t="e">
        <f>standaryzacja!AA1</f>
        <v>#REF!</v>
      </c>
      <c r="AB1" s="16" t="e">
        <f>standaryzacja!AB1</f>
        <v>#REF!</v>
      </c>
    </row>
    <row r="2" spans="1:28" x14ac:dyDescent="0.2">
      <c r="B2" s="16" t="str">
        <f>standaryzacja!B2</f>
        <v>Chroniony obszar lądowy (% powierzchni państwa)</v>
      </c>
      <c r="C2" s="7" t="str">
        <f>standaryzacja!C2</f>
        <v>Zalesienie (% powierzchni kraju)</v>
      </c>
      <c r="D2" s="16" t="str">
        <f>standaryzacja!D2</f>
        <v>Chroniona powierzchnia lasów (tys. ha)</v>
      </c>
      <c r="E2" s="7" t="str">
        <f>standaryzacja!E2</f>
        <v>Akweny wodne (% powierzchni państwa)</v>
      </c>
      <c r="F2" s="7" t="str">
        <f>standaryzacja!F2</f>
        <v>Indeks wydajnosci zasobów (rok 2000=100)</v>
      </c>
      <c r="G2" s="6" t="str">
        <f>standaryzacja!G2</f>
        <v>Połowy w regionach rybackich (tys.ton)</v>
      </c>
      <c r="H2" s="6" t="str">
        <f>standaryzacja!H2</f>
        <v>Erozja gleby przez wodę (% powierzchni kraju)</v>
      </c>
      <c r="I2" s="6" t="str">
        <f>standaryzacja!I2</f>
        <v>Zależność energetyczna (%)</v>
      </c>
      <c r="J2" s="6" t="str">
        <f>standaryzacja!J2</f>
        <v>Indeks emisji gazów cieplarnianych (rok 2000=100)</v>
      </c>
      <c r="K2" s="6" t="str">
        <f>standaryzacja!K2</f>
        <v>Emisja tlenków siarki (kg/osoba)</v>
      </c>
      <c r="L2" s="6" t="str">
        <f>standaryzacja!L2</f>
        <v>Emisja cząstek stałych (kg/osoba)</v>
      </c>
      <c r="M2" s="6" t="str">
        <f>standaryzacja!M2</f>
        <v>Zanieczyszczenie hałasem (% ludności)</v>
      </c>
      <c r="N2" s="6" t="str">
        <f>standaryzacja!N2</f>
        <v>Konsumpcja surowców (ton/osoba)</v>
      </c>
      <c r="O2" s="6" t="str">
        <f>standaryzacja!O2</f>
        <v>Zużycie nawozów (kg/ha)</v>
      </c>
      <c r="P2" s="6" t="str">
        <f>standaryzacja!P2</f>
        <v>Odpady komunalne (kg/osoba)</v>
      </c>
      <c r="Q2" s="7" t="str">
        <f>standaryzacja!Q2</f>
        <v>Odnawialna energia elektryczna (%konsumpcji prądu)</v>
      </c>
      <c r="R2" s="7" t="str">
        <f>standaryzacja!R2</f>
        <v>Krajowa konsumpcja biomasy (100 tys. ton ekwiwalentu oleju)</v>
      </c>
      <c r="S2" s="7" t="str">
        <f>standaryzacja!S2</f>
        <v>Uprawy ekologiczne (% użytków rolnych)</v>
      </c>
      <c r="T2" s="7" t="str">
        <f>standaryzacja!T2</f>
        <v>Odzysk odpadów (kg/osoba)</v>
      </c>
      <c r="U2" s="16" t="str">
        <f>standaryzacja!U2</f>
        <v>Wydatki na ochronę środoiwska (% PKB)</v>
      </c>
      <c r="V2" s="16" t="str">
        <f>standaryzacja!V2</f>
        <v>Dochody z podatków środoiwskowych (% PKB)</v>
      </c>
      <c r="W2" s="16" t="str">
        <f>standaryzacja!W2</f>
        <v>Indeks eko-innowacyjnosci (śr krajów UE=100)</v>
      </c>
      <c r="X2" s="16" t="str">
        <f>standaryzacja!X2</f>
        <v>Patenty związane z recyklingiem i surowcami wtórnymi  (liczba)</v>
      </c>
      <c r="Y2" s="16" t="str">
        <f>standaryzacja!Y2</f>
        <v>Wydatki publiczne na badania i rozwój dotyczące środowiska (% PKB)</v>
      </c>
      <c r="Z2" s="6" t="str">
        <f>standaryzacja!Z2</f>
        <v>Stopa bezrobocia ludzi młodych w wieku 15-24 lata, obliczona jako udział (%) w całkowitej populacji w tej samej grupie wiekowej</v>
      </c>
      <c r="AA2" s="6" t="str">
        <f>standaryzacja!AA2</f>
        <v>Osoby zagrożone ubóstwem lub wykluczeniem społecznym</v>
      </c>
      <c r="AB2" s="16" t="str">
        <f>standaryzacja!AB2</f>
        <v>Zatrudnienie w sektorze dóbr i usług środowiskowych (ekwiwalent pełnego czasu pracy ∙〖10〗^(-3); FTE)</v>
      </c>
    </row>
    <row r="3" spans="1:28" x14ac:dyDescent="0.2">
      <c r="A3" s="7" t="str">
        <f>standaryzacja!A3</f>
        <v>Austria</v>
      </c>
      <c r="B3" s="7">
        <f>standaryzacja!B3</f>
        <v>15</v>
      </c>
      <c r="C3" s="7">
        <f>standaryzacja!C3</f>
        <v>41</v>
      </c>
      <c r="D3" s="7">
        <f>standaryzacja!D3</f>
        <v>746.68499999999995</v>
      </c>
      <c r="E3" s="7">
        <f>standaryzacja!E3</f>
        <v>1.7</v>
      </c>
      <c r="F3" s="7">
        <f>standaryzacja!F3</f>
        <v>366</v>
      </c>
      <c r="G3" s="6">
        <f>standaryzacja!G3</f>
        <v>127.2</v>
      </c>
      <c r="H3" s="6">
        <f>standaryzacja!H3</f>
        <v>15.745000000000001</v>
      </c>
      <c r="I3" s="6">
        <f>standaryzacja!I3</f>
        <v>65.8</v>
      </c>
      <c r="J3" s="6">
        <f>standaryzacja!J3</f>
        <v>90.4</v>
      </c>
      <c r="K3" s="6">
        <f>standaryzacja!K3</f>
        <v>1.8</v>
      </c>
      <c r="L3" s="6">
        <f>standaryzacja!L3</f>
        <v>3.9</v>
      </c>
      <c r="M3" s="6">
        <f>standaryzacja!M3</f>
        <v>19.2</v>
      </c>
      <c r="N3" s="6">
        <f>standaryzacja!N3</f>
        <v>20.9</v>
      </c>
      <c r="O3" s="6">
        <f>standaryzacja!O3</f>
        <v>2</v>
      </c>
      <c r="P3" s="6">
        <f>standaryzacja!P3</f>
        <v>578</v>
      </c>
      <c r="Q3" s="7">
        <f>standaryzacja!Q3</f>
        <v>30.6</v>
      </c>
      <c r="R3" s="7">
        <f>standaryzacja!R3</f>
        <v>27</v>
      </c>
      <c r="S3" s="7">
        <f>standaryzacja!S3</f>
        <v>18.62</v>
      </c>
      <c r="T3" s="7">
        <f>standaryzacja!T3</f>
        <v>4346</v>
      </c>
      <c r="U3" s="7">
        <f>standaryzacja!U3</f>
        <v>0.31</v>
      </c>
      <c r="V3" s="7">
        <f>standaryzacja!V3</f>
        <v>2.38</v>
      </c>
      <c r="W3" s="7">
        <f>standaryzacja!W3</f>
        <v>109</v>
      </c>
      <c r="X3" s="7">
        <f>standaryzacja!X3</f>
        <v>7.55</v>
      </c>
      <c r="Y3" s="7">
        <f>standaryzacja!Y3</f>
        <v>0.14000000000000001</v>
      </c>
      <c r="Z3" s="6">
        <f>standaryzacja!Z3</f>
        <v>9.6999999999999993</v>
      </c>
      <c r="AA3" s="6">
        <f>standaryzacja!AA3</f>
        <v>18.8</v>
      </c>
      <c r="AB3" s="16">
        <f>standaryzacja!AB3</f>
        <v>169.6</v>
      </c>
    </row>
    <row r="4" spans="1:28" x14ac:dyDescent="0.2">
      <c r="A4" s="7" t="str">
        <f>standaryzacja!A4</f>
        <v>Belgia</v>
      </c>
      <c r="B4" s="7">
        <f>standaryzacja!B4</f>
        <v>13</v>
      </c>
      <c r="C4" s="7">
        <f>standaryzacja!C4</f>
        <v>24.5</v>
      </c>
      <c r="D4" s="7">
        <f>standaryzacja!D4</f>
        <v>45.135000000000005</v>
      </c>
      <c r="E4" s="7">
        <f>standaryzacja!E4</f>
        <v>1.4</v>
      </c>
      <c r="F4" s="7">
        <f>standaryzacja!F4</f>
        <v>231.76190476190476</v>
      </c>
      <c r="G4" s="6">
        <f>standaryzacja!G4</f>
        <v>109.4</v>
      </c>
      <c r="H4" s="6">
        <f>standaryzacja!H4</f>
        <v>0.41</v>
      </c>
      <c r="I4" s="6">
        <f>standaryzacja!I4</f>
        <v>77.400000000000006</v>
      </c>
      <c r="J4" s="6">
        <f>standaryzacja!J4</f>
        <v>90.2</v>
      </c>
      <c r="K4" s="6">
        <f>standaryzacja!K4</f>
        <v>5.15</v>
      </c>
      <c r="L4" s="6">
        <f>standaryzacja!L4</f>
        <v>3.8499999999999996</v>
      </c>
      <c r="M4" s="6">
        <f>standaryzacja!M4</f>
        <v>18.899999999999999</v>
      </c>
      <c r="N4" s="6">
        <f>standaryzacja!N4</f>
        <v>15.1</v>
      </c>
      <c r="O4" s="6">
        <f>standaryzacja!O4</f>
        <v>5</v>
      </c>
      <c r="P4" s="6">
        <f>standaryzacja!P4</f>
        <v>456</v>
      </c>
      <c r="Q4" s="7">
        <f>standaryzacja!Q4</f>
        <v>6.3</v>
      </c>
      <c r="R4" s="7">
        <f>standaryzacja!R4</f>
        <v>9.8000000000000007</v>
      </c>
      <c r="S4" s="7">
        <f>standaryzacja!S4</f>
        <v>4.0999999999999996</v>
      </c>
      <c r="T4" s="7">
        <f>standaryzacja!T4</f>
        <v>4866</v>
      </c>
      <c r="U4" s="7">
        <f>standaryzacja!U4</f>
        <v>0.28999999999999998</v>
      </c>
      <c r="V4" s="7">
        <f>standaryzacja!V4</f>
        <v>2.1800000000000002</v>
      </c>
      <c r="W4" s="7">
        <f>standaryzacja!W4</f>
        <v>98</v>
      </c>
      <c r="X4" s="7">
        <f>standaryzacja!X4</f>
        <v>7.33</v>
      </c>
      <c r="Y4" s="7">
        <f>standaryzacja!Y4</f>
        <v>0.18</v>
      </c>
      <c r="Z4" s="6">
        <f>standaryzacja!Z4</f>
        <v>20.5</v>
      </c>
      <c r="AA4" s="6">
        <f>standaryzacja!AA4</f>
        <v>21</v>
      </c>
      <c r="AB4" s="16">
        <f>standaryzacja!AB4</f>
        <v>83.65</v>
      </c>
    </row>
    <row r="5" spans="1:28" x14ac:dyDescent="0.2">
      <c r="A5" s="7" t="str">
        <f>standaryzacja!A5</f>
        <v>Bułgaria</v>
      </c>
      <c r="B5" s="7">
        <f>standaryzacja!B5</f>
        <v>34</v>
      </c>
      <c r="C5" s="7">
        <f>standaryzacja!C5</f>
        <v>39.6</v>
      </c>
      <c r="D5" s="7">
        <f>standaryzacja!D5</f>
        <v>579</v>
      </c>
      <c r="E5" s="7">
        <f>standaryzacja!E5</f>
        <v>1</v>
      </c>
      <c r="F5" s="7">
        <f>standaryzacja!F5</f>
        <v>24</v>
      </c>
      <c r="G5" s="6">
        <f>standaryzacja!G5</f>
        <v>121.4</v>
      </c>
      <c r="H5" s="6">
        <f>standaryzacja!H5</f>
        <v>2.9349999999999996</v>
      </c>
      <c r="I5" s="6">
        <f>standaryzacja!I5</f>
        <v>37.700000000000003</v>
      </c>
      <c r="J5" s="6">
        <f>standaryzacja!J5</f>
        <v>113.4</v>
      </c>
      <c r="K5" s="6">
        <f>standaryzacja!K5</f>
        <v>48.900000000000006</v>
      </c>
      <c r="L5" s="6">
        <f>standaryzacja!L5</f>
        <v>6.85</v>
      </c>
      <c r="M5" s="6">
        <f>standaryzacja!M5</f>
        <v>12.2</v>
      </c>
      <c r="N5" s="6">
        <f>standaryzacja!N5</f>
        <v>18.2</v>
      </c>
      <c r="O5" s="6">
        <f>standaryzacja!O5</f>
        <v>-4.5</v>
      </c>
      <c r="P5" s="6">
        <f>standaryzacja!P5</f>
        <v>508</v>
      </c>
      <c r="Q5" s="7">
        <f>standaryzacja!Q5</f>
        <v>14.3</v>
      </c>
      <c r="R5" s="7">
        <f>standaryzacja!R5</f>
        <v>30.4</v>
      </c>
      <c r="S5" s="7">
        <f>standaryzacja!S5</f>
        <v>0.5</v>
      </c>
      <c r="T5" s="7">
        <f>standaryzacja!T5</f>
        <v>513</v>
      </c>
      <c r="U5" s="7">
        <f>standaryzacja!U5</f>
        <v>0.78500000000000003</v>
      </c>
      <c r="V5" s="7">
        <f>standaryzacja!V5</f>
        <v>2.8</v>
      </c>
      <c r="W5" s="7">
        <f>standaryzacja!W5</f>
        <v>31</v>
      </c>
      <c r="X5" s="7">
        <f>standaryzacja!X5</f>
        <v>1</v>
      </c>
      <c r="Y5" s="7">
        <f>standaryzacja!Y5</f>
        <v>0.2</v>
      </c>
      <c r="Z5" s="6">
        <f>standaryzacja!Z5</f>
        <v>21.6</v>
      </c>
      <c r="AA5" s="6">
        <f>standaryzacja!AA5</f>
        <v>48</v>
      </c>
      <c r="AB5" s="16">
        <f>standaryzacja!AB5</f>
        <v>32</v>
      </c>
    </row>
    <row r="6" spans="1:28" x14ac:dyDescent="0.2">
      <c r="A6" s="7" t="str">
        <f>standaryzacja!A6</f>
        <v>Chorwacja</v>
      </c>
      <c r="B6" s="7">
        <f>standaryzacja!B6</f>
        <v>37</v>
      </c>
      <c r="C6" s="7">
        <f>standaryzacja!C6</f>
        <v>45.7</v>
      </c>
      <c r="D6" s="7">
        <f>standaryzacja!D6</f>
        <v>299.5</v>
      </c>
      <c r="E6" s="7">
        <f>standaryzacja!E6</f>
        <v>1.1000000000000001</v>
      </c>
      <c r="F6" s="7">
        <f>standaryzacja!F6</f>
        <v>497</v>
      </c>
      <c r="G6" s="6">
        <f>standaryzacja!G6</f>
        <v>97</v>
      </c>
      <c r="H6" s="6">
        <f>standaryzacja!H6</f>
        <v>6.92</v>
      </c>
      <c r="I6" s="6">
        <f>standaryzacja!I6</f>
        <v>48.3</v>
      </c>
      <c r="J6" s="6">
        <f>standaryzacja!J6</f>
        <v>96.9</v>
      </c>
      <c r="K6" s="6">
        <f>standaryzacja!K6</f>
        <v>6.45</v>
      </c>
      <c r="L6" s="6">
        <f>standaryzacja!L6</f>
        <v>8</v>
      </c>
      <c r="M6" s="6">
        <f>standaryzacja!M6</f>
        <v>10</v>
      </c>
      <c r="N6" s="6">
        <f>standaryzacja!N6</f>
        <v>10.3</v>
      </c>
      <c r="O6" s="6">
        <f>standaryzacja!O6</f>
        <v>6</v>
      </c>
      <c r="P6" s="6">
        <f>standaryzacja!P6</f>
        <v>393</v>
      </c>
      <c r="Q6" s="7">
        <f>standaryzacja!Q6</f>
        <v>25.4</v>
      </c>
      <c r="R6" s="7">
        <f>standaryzacja!R6</f>
        <v>32.299999999999997</v>
      </c>
      <c r="S6" s="7">
        <f>standaryzacja!S6</f>
        <v>4.03</v>
      </c>
      <c r="T6" s="7">
        <f>standaryzacja!T6</f>
        <v>2597</v>
      </c>
      <c r="U6" s="7">
        <f>standaryzacja!U6</f>
        <v>0.745</v>
      </c>
      <c r="V6" s="7">
        <f>standaryzacja!V6</f>
        <v>3.03</v>
      </c>
      <c r="W6" s="7">
        <f>standaryzacja!W6</f>
        <v>70.5</v>
      </c>
      <c r="X6" s="7">
        <f>standaryzacja!X6</f>
        <v>0.125</v>
      </c>
      <c r="Y6" s="7">
        <f>standaryzacja!Y6</f>
        <v>0.21</v>
      </c>
      <c r="Z6" s="6">
        <f>standaryzacja!Z6</f>
        <v>32.299999999999997</v>
      </c>
      <c r="AA6" s="6">
        <f>standaryzacja!AA6</f>
        <v>29.9</v>
      </c>
      <c r="AB6" s="16">
        <f>standaryzacja!AB6</f>
        <v>48.1</v>
      </c>
    </row>
    <row r="7" spans="1:28" x14ac:dyDescent="0.2">
      <c r="A7" s="7" t="str">
        <f>standaryzacja!A7</f>
        <v>Cypr</v>
      </c>
      <c r="B7" s="7">
        <f>standaryzacja!B7</f>
        <v>28</v>
      </c>
      <c r="C7" s="7">
        <f>standaryzacja!C7</f>
        <v>21.5</v>
      </c>
      <c r="D7" s="7">
        <f>standaryzacja!D7</f>
        <v>26.41</v>
      </c>
      <c r="E7" s="7">
        <f>standaryzacja!E7</f>
        <v>0.5</v>
      </c>
      <c r="F7" s="7">
        <f>standaryzacja!F7</f>
        <v>213</v>
      </c>
      <c r="G7" s="6">
        <f>standaryzacja!G7</f>
        <v>115.4</v>
      </c>
      <c r="H7" s="6">
        <f>standaryzacja!H7</f>
        <v>6.15</v>
      </c>
      <c r="I7" s="6">
        <f>standaryzacja!I7</f>
        <v>96.3</v>
      </c>
      <c r="J7" s="6">
        <f>standaryzacja!J7</f>
        <v>101.7</v>
      </c>
      <c r="K7" s="6">
        <f>standaryzacja!K7</f>
        <v>20.95</v>
      </c>
      <c r="L7" s="6">
        <f>standaryzacja!L7</f>
        <v>2.95</v>
      </c>
      <c r="M7" s="6">
        <f>standaryzacja!M7</f>
        <v>27.5</v>
      </c>
      <c r="N7" s="6">
        <f>standaryzacja!N7</f>
        <v>24.2</v>
      </c>
      <c r="O7" s="6">
        <f>standaryzacja!O7</f>
        <v>31</v>
      </c>
      <c r="P7" s="6">
        <f>standaryzacja!P7</f>
        <v>672</v>
      </c>
      <c r="Q7" s="7">
        <f>standaryzacja!Q7</f>
        <v>6</v>
      </c>
      <c r="R7" s="7">
        <f>standaryzacja!R7</f>
        <v>212.6</v>
      </c>
      <c r="S7" s="7">
        <f>standaryzacja!S7</f>
        <v>2.9</v>
      </c>
      <c r="T7" s="7">
        <f>standaryzacja!T7</f>
        <v>3368</v>
      </c>
      <c r="U7" s="7">
        <f>standaryzacja!U7</f>
        <v>0.2</v>
      </c>
      <c r="V7" s="7">
        <f>standaryzacja!V7</f>
        <v>2.96</v>
      </c>
      <c r="W7" s="7">
        <f>standaryzacja!W7</f>
        <v>56</v>
      </c>
      <c r="X7" s="7">
        <f>standaryzacja!X7</f>
        <v>0.05</v>
      </c>
      <c r="Y7" s="7">
        <f>standaryzacja!Y7</f>
        <v>7.0000000000000007E-2</v>
      </c>
      <c r="Z7" s="6">
        <f>standaryzacja!Z7</f>
        <v>22.4</v>
      </c>
      <c r="AA7" s="6">
        <f>standaryzacja!AA7</f>
        <v>25.4</v>
      </c>
      <c r="AB7" s="16">
        <f>standaryzacja!AB7</f>
        <v>144.90352633826882</v>
      </c>
    </row>
    <row r="8" spans="1:28" x14ac:dyDescent="0.2">
      <c r="A8" s="7" t="str">
        <f>standaryzacja!A8</f>
        <v>Czechy</v>
      </c>
      <c r="B8" s="7">
        <f>standaryzacja!B8</f>
        <v>14</v>
      </c>
      <c r="C8" s="7">
        <f>standaryzacja!C8</f>
        <v>37.5</v>
      </c>
      <c r="D8" s="7">
        <f>standaryzacja!D8</f>
        <v>751.25</v>
      </c>
      <c r="E8" s="7">
        <f>standaryzacja!E8</f>
        <v>1.4</v>
      </c>
      <c r="F8" s="7">
        <f>standaryzacja!F8</f>
        <v>9</v>
      </c>
      <c r="G8" s="6">
        <f>standaryzacja!G8</f>
        <v>146.5</v>
      </c>
      <c r="H8" s="6">
        <f>standaryzacja!H8</f>
        <v>1.3</v>
      </c>
      <c r="I8" s="6">
        <f>standaryzacja!I8</f>
        <v>27.7</v>
      </c>
      <c r="J8" s="6">
        <f>standaryzacja!J8</f>
        <v>84.1</v>
      </c>
      <c r="K8" s="6">
        <f>standaryzacja!K8</f>
        <v>15</v>
      </c>
      <c r="L8" s="6">
        <f>standaryzacja!L8</f>
        <v>3.6</v>
      </c>
      <c r="M8" s="6">
        <f>standaryzacja!M8</f>
        <v>15.3</v>
      </c>
      <c r="N8" s="6">
        <f>standaryzacja!N8</f>
        <v>16</v>
      </c>
      <c r="O8" s="6">
        <f>standaryzacja!O8</f>
        <v>-2</v>
      </c>
      <c r="P8" s="6">
        <f>standaryzacja!P8</f>
        <v>310</v>
      </c>
      <c r="Q8" s="7">
        <f>standaryzacja!Q8</f>
        <v>10.9</v>
      </c>
      <c r="R8" s="7">
        <f>standaryzacja!R8</f>
        <v>8</v>
      </c>
      <c r="S8" s="7">
        <f>standaryzacja!S8</f>
        <v>13.1</v>
      </c>
      <c r="T8" s="7">
        <f>standaryzacja!T8</f>
        <v>6256</v>
      </c>
      <c r="U8" s="7">
        <f>standaryzacja!U8</f>
        <v>0.81499999999999995</v>
      </c>
      <c r="V8" s="7">
        <f>standaryzacja!V8</f>
        <v>2.2599999999999998</v>
      </c>
      <c r="W8" s="7">
        <f>standaryzacja!W8</f>
        <v>81</v>
      </c>
      <c r="X8" s="7">
        <f>standaryzacja!X8</f>
        <v>6.62</v>
      </c>
      <c r="Y8" s="7">
        <f>standaryzacja!Y8</f>
        <v>0.31</v>
      </c>
      <c r="Z8" s="6">
        <f>standaryzacja!Z8</f>
        <v>16.600000000000001</v>
      </c>
      <c r="AA8" s="6">
        <f>standaryzacja!AA8</f>
        <v>14.8</v>
      </c>
      <c r="AB8" s="16">
        <f>standaryzacja!AB8</f>
        <v>104.30000000000001</v>
      </c>
    </row>
    <row r="9" spans="1:28" x14ac:dyDescent="0.2">
      <c r="A9" s="7" t="str">
        <f>standaryzacja!A9</f>
        <v>Dania</v>
      </c>
      <c r="B9" s="7">
        <f>standaryzacja!B9</f>
        <v>8</v>
      </c>
      <c r="C9" s="7">
        <f>standaryzacja!C9</f>
        <v>17.600000000000001</v>
      </c>
      <c r="D9" s="7">
        <f>standaryzacja!D9</f>
        <v>121.985</v>
      </c>
      <c r="E9" s="7">
        <f>standaryzacja!E9</f>
        <v>1.4</v>
      </c>
      <c r="F9" s="7">
        <f>standaryzacja!F9</f>
        <v>231.76190476190476</v>
      </c>
      <c r="G9" s="6">
        <f>standaryzacja!G9</f>
        <v>116.3</v>
      </c>
      <c r="H9" s="6">
        <f>standaryzacja!H9</f>
        <v>5.0000000000000001E-3</v>
      </c>
      <c r="I9" s="6">
        <f>standaryzacja!I9</f>
        <v>-5.6</v>
      </c>
      <c r="J9" s="6">
        <f>standaryzacja!J9</f>
        <v>87</v>
      </c>
      <c r="K9" s="6">
        <f>standaryzacja!K9</f>
        <v>2.7</v>
      </c>
      <c r="L9" s="6">
        <f>standaryzacja!L9</f>
        <v>6.4</v>
      </c>
      <c r="M9" s="6">
        <f>standaryzacja!M9</f>
        <v>18.399999999999999</v>
      </c>
      <c r="N9" s="6">
        <f>standaryzacja!N9</f>
        <v>22.9</v>
      </c>
      <c r="O9" s="6">
        <f>standaryzacja!O9</f>
        <v>7</v>
      </c>
      <c r="P9" s="6">
        <f>standaryzacja!P9</f>
        <v>789</v>
      </c>
      <c r="Q9" s="7">
        <f>standaryzacja!Q9</f>
        <v>23.5</v>
      </c>
      <c r="R9" s="7">
        <f>standaryzacja!R9</f>
        <v>3.6</v>
      </c>
      <c r="S9" s="7">
        <f>standaryzacja!S9</f>
        <v>6.1</v>
      </c>
      <c r="T9" s="7">
        <f>standaryzacja!T9</f>
        <v>9199</v>
      </c>
      <c r="U9" s="7">
        <f>standaryzacja!U9</f>
        <v>0.4</v>
      </c>
      <c r="V9" s="7">
        <f>standaryzacja!V9</f>
        <v>4.0199999999999996</v>
      </c>
      <c r="W9" s="7">
        <f>standaryzacja!W9</f>
        <v>131</v>
      </c>
      <c r="X9" s="7">
        <f>standaryzacja!X9</f>
        <v>2.9750000000000001</v>
      </c>
      <c r="Y9" s="7">
        <f>standaryzacja!Y9</f>
        <v>7.0000000000000007E-2</v>
      </c>
      <c r="Z9" s="6">
        <f>standaryzacja!Z9</f>
        <v>12</v>
      </c>
      <c r="AA9" s="6">
        <f>standaryzacja!AA9</f>
        <v>17.600000000000001</v>
      </c>
      <c r="AB9" s="16">
        <f>standaryzacja!AB9</f>
        <v>66.7</v>
      </c>
    </row>
    <row r="10" spans="1:28" x14ac:dyDescent="0.2">
      <c r="A10" s="7" t="str">
        <f>standaryzacja!A10</f>
        <v>Estonia</v>
      </c>
      <c r="B10" s="7">
        <f>standaryzacja!B10</f>
        <v>18</v>
      </c>
      <c r="C10" s="7">
        <f>standaryzacja!C10</f>
        <v>54.9</v>
      </c>
      <c r="D10" s="7">
        <f>standaryzacja!D10</f>
        <v>551.28</v>
      </c>
      <c r="E10" s="7">
        <f>standaryzacja!E10</f>
        <v>4.8</v>
      </c>
      <c r="F10" s="7">
        <f>standaryzacja!F10</f>
        <v>218</v>
      </c>
      <c r="G10" s="6">
        <f>standaryzacja!G10</f>
        <v>99.4</v>
      </c>
      <c r="H10" s="6">
        <f>standaryzacja!H10</f>
        <v>0</v>
      </c>
      <c r="I10" s="6">
        <f>standaryzacja!I10</f>
        <v>13.6</v>
      </c>
      <c r="J10" s="6">
        <f>standaryzacja!J10</f>
        <v>95.9</v>
      </c>
      <c r="K10" s="6">
        <f>standaryzacja!K10</f>
        <v>36.1</v>
      </c>
      <c r="L10" s="6">
        <f>standaryzacja!L10</f>
        <v>12.45</v>
      </c>
      <c r="M10" s="6">
        <f>standaryzacja!M10</f>
        <v>12.7</v>
      </c>
      <c r="N10" s="6">
        <f>standaryzacja!N10</f>
        <v>26.8</v>
      </c>
      <c r="O10" s="6">
        <f>standaryzacja!O10</f>
        <v>-6</v>
      </c>
      <c r="P10" s="6">
        <f>standaryzacja!P10</f>
        <v>357</v>
      </c>
      <c r="Q10" s="7">
        <f>standaryzacja!Q10</f>
        <v>25.5</v>
      </c>
      <c r="R10" s="7">
        <f>standaryzacja!R10</f>
        <v>11.8</v>
      </c>
      <c r="S10" s="7">
        <f>standaryzacja!S10</f>
        <v>14.1</v>
      </c>
      <c r="T10" s="7">
        <f>standaryzacja!T10</f>
        <v>2322</v>
      </c>
      <c r="U10" s="7">
        <f>standaryzacja!U10</f>
        <v>0.47</v>
      </c>
      <c r="V10" s="7">
        <f>standaryzacja!V10</f>
        <v>2.73</v>
      </c>
      <c r="W10" s="7">
        <f>standaryzacja!W10</f>
        <v>59</v>
      </c>
      <c r="X10" s="7">
        <f>standaryzacja!X10</f>
        <v>8.5000000000000006E-2</v>
      </c>
      <c r="Y10" s="7">
        <f>standaryzacja!Y10</f>
        <v>0.15</v>
      </c>
      <c r="Z10" s="6">
        <f>standaryzacja!Z10</f>
        <v>15</v>
      </c>
      <c r="AA10" s="6">
        <f>standaryzacja!AA10</f>
        <v>23.4</v>
      </c>
      <c r="AB10" s="16">
        <f>standaryzacja!AB10</f>
        <v>28.25</v>
      </c>
    </row>
    <row r="11" spans="1:28" x14ac:dyDescent="0.2">
      <c r="A11" s="7" t="str">
        <f>standaryzacja!A11</f>
        <v>Finlandia</v>
      </c>
      <c r="B11" s="7">
        <f>standaryzacja!B11</f>
        <v>14</v>
      </c>
      <c r="C11" s="7">
        <f>standaryzacja!C11</f>
        <v>68</v>
      </c>
      <c r="D11" s="7">
        <f>standaryzacja!D11</f>
        <v>4327</v>
      </c>
      <c r="E11" s="7">
        <f>standaryzacja!E11</f>
        <v>10.1</v>
      </c>
      <c r="F11" s="7">
        <f>standaryzacja!F11</f>
        <v>231.76190476190476</v>
      </c>
      <c r="G11" s="6">
        <f>standaryzacja!G11</f>
        <v>113.5</v>
      </c>
      <c r="H11" s="6">
        <f>standaryzacja!H11</f>
        <v>5.0000000000000001E-3</v>
      </c>
      <c r="I11" s="6">
        <f>standaryzacja!I11</f>
        <v>48.9</v>
      </c>
      <c r="J11" s="6">
        <f>standaryzacja!J11</f>
        <v>88.7</v>
      </c>
      <c r="K11" s="6">
        <f>standaryzacja!K11</f>
        <v>10.3</v>
      </c>
      <c r="L11" s="6">
        <f>standaryzacja!L11</f>
        <v>8.6999999999999993</v>
      </c>
      <c r="M11" s="6">
        <f>standaryzacja!M11</f>
        <v>13.4</v>
      </c>
      <c r="N11" s="6">
        <f>standaryzacja!N11</f>
        <v>34.4</v>
      </c>
      <c r="O11" s="6">
        <f>standaryzacja!O11</f>
        <v>4</v>
      </c>
      <c r="P11" s="6">
        <f>standaryzacja!P11</f>
        <v>500</v>
      </c>
      <c r="Q11" s="7">
        <f>standaryzacja!Q11</f>
        <v>32.799999999999997</v>
      </c>
      <c r="R11" s="7">
        <f>standaryzacja!R11</f>
        <v>67.599999999999994</v>
      </c>
      <c r="S11" s="7">
        <f>standaryzacja!S11</f>
        <v>8.1999999999999993</v>
      </c>
      <c r="T11" s="7">
        <f>standaryzacja!T11</f>
        <v>1411</v>
      </c>
      <c r="U11" s="7">
        <f>standaryzacja!U11</f>
        <v>0.39</v>
      </c>
      <c r="V11" s="7">
        <f>standaryzacja!V11</f>
        <v>2.91</v>
      </c>
      <c r="W11" s="7">
        <f>standaryzacja!W11</f>
        <v>133</v>
      </c>
      <c r="X11" s="7">
        <f>standaryzacja!X11</f>
        <v>9.2850000000000001</v>
      </c>
      <c r="Y11" s="7">
        <f>standaryzacja!Y11</f>
        <v>0.28999999999999998</v>
      </c>
      <c r="Z11" s="6">
        <f>standaryzacja!Z11</f>
        <v>20.100000000000001</v>
      </c>
      <c r="AA11" s="6">
        <f>standaryzacja!AA11</f>
        <v>17.100000000000001</v>
      </c>
      <c r="AB11" s="16">
        <f>standaryzacja!AB11</f>
        <v>132.69999999999999</v>
      </c>
    </row>
    <row r="12" spans="1:28" x14ac:dyDescent="0.2">
      <c r="A12" s="7" t="str">
        <f>standaryzacja!A12</f>
        <v>Francja</v>
      </c>
      <c r="B12" s="7">
        <f>standaryzacja!B12</f>
        <v>13</v>
      </c>
      <c r="C12" s="7">
        <f>standaryzacja!C12</f>
        <v>30.1</v>
      </c>
      <c r="D12" s="7">
        <f>standaryzacja!D12</f>
        <v>6179.99</v>
      </c>
      <c r="E12" s="7">
        <f>standaryzacja!E12</f>
        <v>1.4</v>
      </c>
      <c r="F12" s="7">
        <f>standaryzacja!F12</f>
        <v>799</v>
      </c>
      <c r="G12" s="6">
        <f>standaryzacja!G12</f>
        <v>127.7</v>
      </c>
      <c r="H12" s="6">
        <f>standaryzacja!H12</f>
        <v>3.38</v>
      </c>
      <c r="I12" s="6">
        <f>standaryzacja!I12</f>
        <v>48.6</v>
      </c>
      <c r="J12" s="6">
        <f>standaryzacja!J12</f>
        <v>87.6</v>
      </c>
      <c r="K12" s="6">
        <f>standaryzacja!K12</f>
        <v>3.6</v>
      </c>
      <c r="L12" s="6">
        <f>standaryzacja!L12</f>
        <v>4.5</v>
      </c>
      <c r="M12" s="6">
        <f>standaryzacja!M12</f>
        <v>17.8</v>
      </c>
      <c r="N12" s="6">
        <f>standaryzacja!N12</f>
        <v>12.1</v>
      </c>
      <c r="O12" s="6">
        <f>standaryzacja!O12</f>
        <v>1</v>
      </c>
      <c r="P12" s="6">
        <f>standaryzacja!P12</f>
        <v>534</v>
      </c>
      <c r="Q12" s="7">
        <f>standaryzacja!Q12</f>
        <v>12.7</v>
      </c>
      <c r="R12" s="7">
        <f>standaryzacja!R12</f>
        <v>140.5</v>
      </c>
      <c r="S12" s="7">
        <f>standaryzacja!S12</f>
        <v>3.4</v>
      </c>
      <c r="T12" s="7">
        <f>standaryzacja!T12</f>
        <v>2241</v>
      </c>
      <c r="U12" s="7">
        <f>standaryzacja!U12</f>
        <v>0.14000000000000001</v>
      </c>
      <c r="V12" s="7">
        <f>standaryzacja!V12</f>
        <v>1.95</v>
      </c>
      <c r="W12" s="7">
        <f>standaryzacja!W12</f>
        <v>109</v>
      </c>
      <c r="X12" s="7">
        <f>standaryzacja!X12</f>
        <v>38.724999999999994</v>
      </c>
      <c r="Y12" s="7">
        <f>standaryzacja!Y12</f>
        <v>0.3</v>
      </c>
      <c r="Z12" s="6">
        <f>standaryzacja!Z12</f>
        <v>23.6</v>
      </c>
      <c r="AA12" s="6">
        <f>standaryzacja!AA12</f>
        <v>18.5</v>
      </c>
      <c r="AB12" s="16">
        <f>standaryzacja!AB12</f>
        <v>441.65</v>
      </c>
    </row>
    <row r="13" spans="1:28" x14ac:dyDescent="0.2">
      <c r="A13" s="7" t="str">
        <f>standaryzacja!A13</f>
        <v>Grecja</v>
      </c>
      <c r="B13" s="7">
        <f>standaryzacja!B13</f>
        <v>27</v>
      </c>
      <c r="C13" s="7">
        <f>standaryzacja!C13</f>
        <v>30.7</v>
      </c>
      <c r="D13" s="7">
        <f>standaryzacja!D13</f>
        <v>197</v>
      </c>
      <c r="E13" s="7">
        <f>standaryzacja!E13</f>
        <v>1.2</v>
      </c>
      <c r="F13" s="7">
        <f>standaryzacja!F13</f>
        <v>235</v>
      </c>
      <c r="G13" s="6">
        <f>standaryzacja!G13</f>
        <v>105.7</v>
      </c>
      <c r="H13" s="6">
        <f>standaryzacja!H13</f>
        <v>9.5650000000000013</v>
      </c>
      <c r="I13" s="6">
        <f>standaryzacja!I13</f>
        <v>69.099999999999994</v>
      </c>
      <c r="J13" s="6">
        <f>standaryzacja!J13</f>
        <v>94.9</v>
      </c>
      <c r="K13" s="6">
        <f>standaryzacja!K13</f>
        <v>15.4</v>
      </c>
      <c r="L13" s="6">
        <f>standaryzacja!L13</f>
        <v>7.45</v>
      </c>
      <c r="M13" s="6">
        <f>standaryzacja!M13</f>
        <v>22.3</v>
      </c>
      <c r="N13" s="6">
        <f>standaryzacja!N13</f>
        <v>14.3</v>
      </c>
      <c r="O13" s="6">
        <f>standaryzacja!O13</f>
        <v>2</v>
      </c>
      <c r="P13" s="6">
        <f>standaryzacja!P13</f>
        <v>488</v>
      </c>
      <c r="Q13" s="7">
        <f>standaryzacja!Q13</f>
        <v>10.9</v>
      </c>
      <c r="R13" s="7">
        <f>standaryzacja!R13</f>
        <v>12.4</v>
      </c>
      <c r="S13" s="7">
        <f>standaryzacja!S13</f>
        <v>7.6</v>
      </c>
      <c r="T13" s="7">
        <f>standaryzacja!T13</f>
        <v>6026</v>
      </c>
      <c r="U13" s="7">
        <f>standaryzacja!U13</f>
        <v>0.4</v>
      </c>
      <c r="V13" s="7">
        <f>standaryzacja!V13</f>
        <v>2.91</v>
      </c>
      <c r="W13" s="7">
        <f>standaryzacja!W13</f>
        <v>65</v>
      </c>
      <c r="X13" s="7">
        <f>standaryzacja!X13</f>
        <v>0.25</v>
      </c>
      <c r="Y13" s="7">
        <f>standaryzacja!Y13</f>
        <v>0.17</v>
      </c>
      <c r="Z13" s="6">
        <f>standaryzacja!Z13</f>
        <v>44.7</v>
      </c>
      <c r="AA13" s="6">
        <f>standaryzacja!AA13</f>
        <v>31</v>
      </c>
      <c r="AB13" s="16">
        <f>standaryzacja!AB13</f>
        <v>145.53229055046864</v>
      </c>
    </row>
    <row r="14" spans="1:28" x14ac:dyDescent="0.2">
      <c r="A14" s="7" t="str">
        <f>standaryzacja!A14</f>
        <v>Hiszpania</v>
      </c>
      <c r="B14" s="7">
        <f>standaryzacja!B14</f>
        <v>27</v>
      </c>
      <c r="C14" s="7">
        <f>standaryzacja!C14</f>
        <v>27.9</v>
      </c>
      <c r="D14" s="7">
        <f>standaryzacja!D14</f>
        <v>5472.415</v>
      </c>
      <c r="E14" s="7">
        <f>standaryzacja!E14</f>
        <v>0.9</v>
      </c>
      <c r="F14" s="7">
        <f>standaryzacja!F14</f>
        <v>67</v>
      </c>
      <c r="G14" s="6">
        <f>standaryzacja!G14</f>
        <v>163.69999999999999</v>
      </c>
      <c r="H14" s="6">
        <f>standaryzacja!H14</f>
        <v>8.6349999999999998</v>
      </c>
      <c r="I14" s="6">
        <f>standaryzacja!I14</f>
        <v>76.3</v>
      </c>
      <c r="J14" s="6">
        <f>standaryzacja!J14</f>
        <v>89</v>
      </c>
      <c r="K14" s="6">
        <f>standaryzacja!K14</f>
        <v>8.9499999999999993</v>
      </c>
      <c r="L14" s="6">
        <f>standaryzacja!L14</f>
        <v>3.8499999999999996</v>
      </c>
      <c r="M14" s="6">
        <f>standaryzacja!M14</f>
        <v>18.3</v>
      </c>
      <c r="N14" s="6">
        <f>standaryzacja!N14</f>
        <v>11.1</v>
      </c>
      <c r="O14" s="6">
        <f>standaryzacja!O14</f>
        <v>0</v>
      </c>
      <c r="P14" s="6">
        <f>standaryzacja!P14</f>
        <v>485</v>
      </c>
      <c r="Q14" s="7">
        <f>standaryzacja!Q14</f>
        <v>13.8</v>
      </c>
      <c r="R14" s="7">
        <f>standaryzacja!R14</f>
        <v>116.1</v>
      </c>
      <c r="S14" s="7">
        <f>standaryzacja!S14</f>
        <v>6.85</v>
      </c>
      <c r="T14" s="7">
        <f>standaryzacja!T14</f>
        <v>214</v>
      </c>
      <c r="U14" s="7">
        <f>standaryzacja!U14</f>
        <v>0.25</v>
      </c>
      <c r="V14" s="7">
        <f>standaryzacja!V14</f>
        <v>1.77</v>
      </c>
      <c r="W14" s="7">
        <f>standaryzacja!W14</f>
        <v>111</v>
      </c>
      <c r="X14" s="7">
        <f>standaryzacja!X14</f>
        <v>16.645</v>
      </c>
      <c r="Y14" s="7">
        <f>standaryzacja!Y14</f>
        <v>0.24</v>
      </c>
      <c r="Z14" s="6">
        <f>standaryzacja!Z14</f>
        <v>44.4</v>
      </c>
      <c r="AA14" s="6">
        <f>standaryzacja!AA14</f>
        <v>26.7</v>
      </c>
      <c r="AB14" s="16">
        <f>standaryzacja!AB14</f>
        <v>259.75</v>
      </c>
    </row>
    <row r="15" spans="1:28" x14ac:dyDescent="0.2">
      <c r="A15" s="7" t="str">
        <f>standaryzacja!A15</f>
        <v>Holandia</v>
      </c>
      <c r="B15" s="7">
        <f>standaryzacja!B15</f>
        <v>13</v>
      </c>
      <c r="C15" s="7">
        <f>standaryzacja!C15</f>
        <v>12.1</v>
      </c>
      <c r="D15" s="7">
        <f>standaryzacja!D15</f>
        <v>91</v>
      </c>
      <c r="E15" s="7">
        <f>standaryzacja!E15</f>
        <v>10.4</v>
      </c>
      <c r="F15" s="7">
        <f>standaryzacja!F15</f>
        <v>2</v>
      </c>
      <c r="G15" s="6">
        <f>standaryzacja!G15</f>
        <v>125.6</v>
      </c>
      <c r="H15" s="6">
        <f>standaryzacja!H15</f>
        <v>0.01</v>
      </c>
      <c r="I15" s="6">
        <f>standaryzacja!I15</f>
        <v>34.299999999999997</v>
      </c>
      <c r="J15" s="6">
        <f>standaryzacja!J15</f>
        <v>95.2</v>
      </c>
      <c r="K15" s="6">
        <f>standaryzacja!K15</f>
        <v>2</v>
      </c>
      <c r="L15" s="6">
        <f>standaryzacja!L15</f>
        <v>1.8</v>
      </c>
      <c r="M15" s="6">
        <f>standaryzacja!M15</f>
        <v>24.9</v>
      </c>
      <c r="N15" s="6">
        <f>standaryzacja!N15</f>
        <v>11.1</v>
      </c>
      <c r="O15" s="6">
        <f>standaryzacja!O15</f>
        <v>6</v>
      </c>
      <c r="P15" s="6">
        <f>standaryzacja!P15</f>
        <v>568</v>
      </c>
      <c r="Q15" s="7">
        <f>standaryzacja!Q15</f>
        <v>4.5</v>
      </c>
      <c r="R15" s="7">
        <f>standaryzacja!R15</f>
        <v>0.4</v>
      </c>
      <c r="S15" s="7">
        <f>standaryzacja!S15</f>
        <v>2.6</v>
      </c>
      <c r="T15" s="7">
        <f>standaryzacja!T15</f>
        <v>3180</v>
      </c>
      <c r="U15" s="7">
        <f>standaryzacja!U15</f>
        <v>0.28999999999999998</v>
      </c>
      <c r="V15" s="7">
        <f>standaryzacja!V15</f>
        <v>3.4</v>
      </c>
      <c r="W15" s="7">
        <f>standaryzacja!W15</f>
        <v>100</v>
      </c>
      <c r="X15" s="7">
        <f>standaryzacja!X15</f>
        <v>12.79</v>
      </c>
      <c r="Y15" s="7">
        <f>standaryzacja!Y15</f>
        <v>0.22</v>
      </c>
      <c r="Z15" s="6">
        <f>standaryzacja!Z15</f>
        <v>10.8</v>
      </c>
      <c r="AA15" s="6">
        <f>standaryzacja!AA15</f>
        <v>15.7</v>
      </c>
      <c r="AB15" s="16">
        <f>standaryzacja!AB15</f>
        <v>130.75</v>
      </c>
    </row>
    <row r="16" spans="1:28" x14ac:dyDescent="0.2">
      <c r="A16" s="7" t="str">
        <f>standaryzacja!A16</f>
        <v>Irlandia</v>
      </c>
      <c r="B16" s="7">
        <f>standaryzacja!B16</f>
        <v>13</v>
      </c>
      <c r="C16" s="7">
        <f>standaryzacja!C16</f>
        <v>11.9</v>
      </c>
      <c r="D16" s="7">
        <f>standaryzacja!D16</f>
        <v>6.47</v>
      </c>
      <c r="E16" s="7">
        <f>standaryzacja!E16</f>
        <v>2.2999999999999998</v>
      </c>
      <c r="F16" s="7">
        <f>standaryzacja!F16</f>
        <v>79</v>
      </c>
      <c r="G16" s="6">
        <f>standaryzacja!G16</f>
        <v>180.3</v>
      </c>
      <c r="H16" s="6">
        <f>standaryzacja!H16</f>
        <v>0.90500000000000003</v>
      </c>
      <c r="I16" s="6">
        <f>standaryzacja!I16</f>
        <v>88.5</v>
      </c>
      <c r="J16" s="6">
        <f>standaryzacja!J16</f>
        <v>90.3</v>
      </c>
      <c r="K16" s="6">
        <f>standaryzacja!K16</f>
        <v>6</v>
      </c>
      <c r="L16" s="6">
        <f>standaryzacja!L16</f>
        <v>5.65</v>
      </c>
      <c r="M16" s="6">
        <f>standaryzacja!M16</f>
        <v>9.4</v>
      </c>
      <c r="N16" s="6">
        <f>standaryzacja!N16</f>
        <v>22.2</v>
      </c>
      <c r="O16" s="6">
        <f>standaryzacja!O16</f>
        <v>3</v>
      </c>
      <c r="P16" s="6">
        <f>standaryzacja!P16</f>
        <v>624</v>
      </c>
      <c r="Q16" s="7">
        <f>standaryzacja!Q16</f>
        <v>6.5</v>
      </c>
      <c r="R16" s="7">
        <f>standaryzacja!R16</f>
        <v>12.7</v>
      </c>
      <c r="S16" s="7">
        <f>standaryzacja!S16</f>
        <v>1.1000000000000001</v>
      </c>
      <c r="T16" s="7">
        <f>standaryzacja!T16</f>
        <v>1484</v>
      </c>
      <c r="U16" s="7">
        <f>standaryzacja!U16</f>
        <v>0.4</v>
      </c>
      <c r="V16" s="7">
        <f>standaryzacja!V16</f>
        <v>2.38</v>
      </c>
      <c r="W16" s="7">
        <f>standaryzacja!W16</f>
        <v>98</v>
      </c>
      <c r="X16" s="7">
        <f>standaryzacja!X16</f>
        <v>1.79</v>
      </c>
      <c r="Y16" s="7">
        <f>standaryzacja!Y16</f>
        <v>0.08</v>
      </c>
      <c r="Z16" s="6">
        <f>standaryzacja!Z16</f>
        <v>23.4</v>
      </c>
      <c r="AA16" s="6">
        <f>standaryzacja!AA16</f>
        <v>26</v>
      </c>
      <c r="AB16" s="16">
        <f>standaryzacja!AB16</f>
        <v>23.3</v>
      </c>
    </row>
    <row r="17" spans="1:28" x14ac:dyDescent="0.2">
      <c r="A17" s="7" t="str">
        <f>standaryzacja!A17</f>
        <v>Litwa</v>
      </c>
      <c r="B17" s="7">
        <f>standaryzacja!B17</f>
        <v>12</v>
      </c>
      <c r="C17" s="7">
        <f>standaryzacja!C17</f>
        <v>36.700000000000003</v>
      </c>
      <c r="D17" s="7">
        <f>standaryzacja!D17</f>
        <v>376</v>
      </c>
      <c r="E17" s="7">
        <f>standaryzacja!E17</f>
        <v>2.1</v>
      </c>
      <c r="F17" s="7">
        <f>standaryzacja!F17</f>
        <v>140</v>
      </c>
      <c r="G17" s="6">
        <f>standaryzacja!G17</f>
        <v>116</v>
      </c>
      <c r="H17" s="6">
        <f>standaryzacja!H17</f>
        <v>0.02</v>
      </c>
      <c r="I17" s="6">
        <f>standaryzacja!I17</f>
        <v>78</v>
      </c>
      <c r="J17" s="6">
        <f>standaryzacja!J17</f>
        <v>105.7</v>
      </c>
      <c r="K17" s="6">
        <f>standaryzacja!K17</f>
        <v>6.95</v>
      </c>
      <c r="L17" s="6">
        <f>standaryzacja!L17</f>
        <v>8.6</v>
      </c>
      <c r="M17" s="6">
        <f>standaryzacja!M17</f>
        <v>14.4</v>
      </c>
      <c r="N17" s="6">
        <f>standaryzacja!N17</f>
        <v>14.8</v>
      </c>
      <c r="O17" s="6">
        <f>standaryzacja!O17</f>
        <v>4.5</v>
      </c>
      <c r="P17" s="6">
        <f>standaryzacja!P17</f>
        <v>433</v>
      </c>
      <c r="Q17" s="7">
        <f>standaryzacja!Q17</f>
        <v>19.899999999999999</v>
      </c>
      <c r="R17" s="7">
        <f>standaryzacja!R17</f>
        <v>10</v>
      </c>
      <c r="S17" s="7">
        <f>standaryzacja!S17</f>
        <v>5.4</v>
      </c>
      <c r="T17" s="7">
        <f>standaryzacja!T17</f>
        <v>328</v>
      </c>
      <c r="U17" s="7">
        <f>standaryzacja!U17</f>
        <v>0.41000000000000003</v>
      </c>
      <c r="V17" s="7">
        <f>standaryzacja!V17</f>
        <v>1.75</v>
      </c>
      <c r="W17" s="7">
        <f>standaryzacja!W17</f>
        <v>63</v>
      </c>
      <c r="X17" s="7">
        <f>standaryzacja!X17</f>
        <v>1.4750000000000001</v>
      </c>
      <c r="Y17" s="7">
        <f>standaryzacja!Y17</f>
        <v>0.18</v>
      </c>
      <c r="Z17" s="6">
        <f>standaryzacja!Z17</f>
        <v>19.3</v>
      </c>
      <c r="AA17" s="6">
        <f>standaryzacja!AA17</f>
        <v>30.1</v>
      </c>
      <c r="AB17" s="16">
        <f>standaryzacja!AB17</f>
        <v>37.150000000000006</v>
      </c>
    </row>
    <row r="18" spans="1:28" x14ac:dyDescent="0.2">
      <c r="A18" s="7" t="str">
        <f>standaryzacja!A18</f>
        <v>Luksemburg</v>
      </c>
      <c r="B18" s="7">
        <f>standaryzacja!B18</f>
        <v>18</v>
      </c>
      <c r="C18" s="7">
        <f>standaryzacja!C18</f>
        <v>33.6</v>
      </c>
      <c r="D18" s="7">
        <f>standaryzacja!D18</f>
        <v>2</v>
      </c>
      <c r="E18" s="7">
        <f>standaryzacja!E18</f>
        <v>0.3</v>
      </c>
      <c r="F18" s="7">
        <f>standaryzacja!F18</f>
        <v>138</v>
      </c>
      <c r="G18" s="6">
        <f>standaryzacja!G18</f>
        <v>130.69999999999999</v>
      </c>
      <c r="H18" s="6">
        <f>standaryzacja!H18</f>
        <v>2.6749999999999998</v>
      </c>
      <c r="I18" s="6">
        <f>standaryzacja!I18</f>
        <v>97.1</v>
      </c>
      <c r="J18" s="6">
        <f>standaryzacja!J18</f>
        <v>104.6</v>
      </c>
      <c r="K18" s="6">
        <f>standaryzacja!K18</f>
        <v>2.8</v>
      </c>
      <c r="L18" s="6">
        <f>standaryzacja!L18</f>
        <v>4.3499999999999996</v>
      </c>
      <c r="M18" s="6">
        <f>standaryzacja!M18</f>
        <v>19.7</v>
      </c>
      <c r="N18" s="6">
        <f>standaryzacja!N18</f>
        <v>21.8</v>
      </c>
      <c r="O18" s="6">
        <f>standaryzacja!O18</f>
        <v>4</v>
      </c>
      <c r="P18" s="6">
        <f>standaryzacja!P18</f>
        <v>666</v>
      </c>
      <c r="Q18" s="7">
        <f>standaryzacja!Q18</f>
        <v>2.9</v>
      </c>
      <c r="R18" s="7">
        <f>standaryzacja!R18</f>
        <v>1.1000000000000001</v>
      </c>
      <c r="S18" s="7">
        <f>standaryzacja!S18</f>
        <v>2.8</v>
      </c>
      <c r="T18" s="7">
        <f>standaryzacja!T18</f>
        <v>722</v>
      </c>
      <c r="U18" s="7">
        <f>standaryzacja!U18</f>
        <v>0.4</v>
      </c>
      <c r="V18" s="7">
        <f>standaryzacja!V18</f>
        <v>2.36</v>
      </c>
      <c r="W18" s="7">
        <f>standaryzacja!W18</f>
        <v>120</v>
      </c>
      <c r="X18" s="7">
        <f>standaryzacja!X18</f>
        <v>1.5299999999999998</v>
      </c>
      <c r="Y18" s="7">
        <f>standaryzacja!Y18</f>
        <v>0.34</v>
      </c>
      <c r="Z18" s="6">
        <f>standaryzacja!Z18</f>
        <v>16.600000000000001</v>
      </c>
      <c r="AA18" s="6">
        <f>standaryzacja!AA18</f>
        <v>17.8</v>
      </c>
      <c r="AB18" s="16">
        <f>standaryzacja!AB18</f>
        <v>9.8000000000000007</v>
      </c>
    </row>
    <row r="19" spans="1:28" x14ac:dyDescent="0.2">
      <c r="A19" s="7" t="str">
        <f>standaryzacja!A19</f>
        <v>Łotwa</v>
      </c>
      <c r="B19" s="7">
        <f>standaryzacja!B19</f>
        <v>12</v>
      </c>
      <c r="C19" s="7">
        <f>standaryzacja!C19</f>
        <v>53.6</v>
      </c>
      <c r="D19" s="7">
        <f>standaryzacja!D19</f>
        <v>540.09500000000003</v>
      </c>
      <c r="E19" s="7">
        <f>standaryzacja!E19</f>
        <v>2.8</v>
      </c>
      <c r="F19" s="7">
        <f>standaryzacja!F19</f>
        <v>1</v>
      </c>
      <c r="G19" s="6">
        <f>standaryzacja!G19</f>
        <v>140.69999999999999</v>
      </c>
      <c r="H19" s="6">
        <f>standaryzacja!H19</f>
        <v>0.01</v>
      </c>
      <c r="I19" s="6">
        <f>standaryzacja!I19</f>
        <v>56.4</v>
      </c>
      <c r="J19" s="6">
        <f>standaryzacja!J19</f>
        <v>89.4</v>
      </c>
      <c r="K19" s="6">
        <f>standaryzacja!K19</f>
        <v>2.1500000000000004</v>
      </c>
      <c r="L19" s="6">
        <f>standaryzacja!L19</f>
        <v>12</v>
      </c>
      <c r="M19" s="6">
        <f>standaryzacja!M19</f>
        <v>15.9</v>
      </c>
      <c r="N19" s="6">
        <f>standaryzacja!N19</f>
        <v>20.2</v>
      </c>
      <c r="O19" s="6">
        <f>standaryzacja!O19</f>
        <v>2</v>
      </c>
      <c r="P19" s="6">
        <f>standaryzacja!P19</f>
        <v>350</v>
      </c>
      <c r="Q19" s="7">
        <f>standaryzacja!Q19</f>
        <v>34.299999999999997</v>
      </c>
      <c r="R19" s="7">
        <f>standaryzacja!R19</f>
        <v>26.6</v>
      </c>
      <c r="S19" s="7">
        <f>standaryzacja!S19</f>
        <v>9.89</v>
      </c>
      <c r="T19" s="7">
        <f>standaryzacja!T19</f>
        <v>18560</v>
      </c>
      <c r="U19" s="7">
        <f>standaryzacja!U19</f>
        <v>0.28500000000000003</v>
      </c>
      <c r="V19" s="7">
        <f>standaryzacja!V19</f>
        <v>2.99</v>
      </c>
      <c r="W19" s="7">
        <f>standaryzacja!W19</f>
        <v>65</v>
      </c>
      <c r="X19" s="7">
        <f>standaryzacja!X19</f>
        <v>0.66500000000000004</v>
      </c>
      <c r="Y19" s="7">
        <f>standaryzacja!Y19</f>
        <v>0.16</v>
      </c>
      <c r="Z19" s="6">
        <f>standaryzacja!Z19</f>
        <v>19.600000000000001</v>
      </c>
      <c r="AA19" s="6">
        <f>standaryzacja!AA19</f>
        <v>35.1</v>
      </c>
      <c r="AB19" s="16">
        <f>standaryzacja!AB19</f>
        <v>27.95</v>
      </c>
    </row>
    <row r="20" spans="1:28" x14ac:dyDescent="0.2">
      <c r="A20" s="7" t="str">
        <f>standaryzacja!A20</f>
        <v>Malta</v>
      </c>
      <c r="B20" s="7">
        <f>standaryzacja!B20</f>
        <v>13</v>
      </c>
      <c r="C20" s="7">
        <f>standaryzacja!C20</f>
        <v>4.75</v>
      </c>
      <c r="D20" s="7">
        <f>standaryzacja!D20</f>
        <v>0</v>
      </c>
      <c r="E20" s="7">
        <f>standaryzacja!E20</f>
        <v>1.35</v>
      </c>
      <c r="F20" s="7">
        <f>standaryzacja!F20</f>
        <v>231.76190476190473</v>
      </c>
      <c r="G20" s="6">
        <f>standaryzacja!G20</f>
        <v>119.3</v>
      </c>
      <c r="H20" s="6">
        <f>standaryzacja!H20</f>
        <v>12.05</v>
      </c>
      <c r="I20" s="6">
        <f>standaryzacja!I20</f>
        <v>100</v>
      </c>
      <c r="J20" s="6">
        <f>standaryzacja!J20</f>
        <v>88.2</v>
      </c>
      <c r="K20" s="6">
        <f>standaryzacja!K20</f>
        <v>18.7</v>
      </c>
      <c r="L20" s="6">
        <f>standaryzacja!L20</f>
        <v>3.2</v>
      </c>
      <c r="M20" s="6">
        <f>standaryzacja!M20</f>
        <v>27.5</v>
      </c>
      <c r="N20" s="6">
        <f>standaryzacja!N20</f>
        <v>9.1</v>
      </c>
      <c r="O20" s="6">
        <f>standaryzacja!O20</f>
        <v>31.5</v>
      </c>
      <c r="P20" s="6">
        <f>standaryzacja!P20</f>
        <v>606</v>
      </c>
      <c r="Q20" s="7">
        <f>standaryzacja!Q20</f>
        <v>1.9</v>
      </c>
      <c r="R20" s="7">
        <f>standaryzacja!R20</f>
        <v>0</v>
      </c>
      <c r="S20" s="7">
        <f>standaryzacja!S20</f>
        <v>0.25</v>
      </c>
      <c r="T20" s="7">
        <f>standaryzacja!T20</f>
        <v>1112</v>
      </c>
      <c r="U20" s="7">
        <f>standaryzacja!U20</f>
        <v>0.4</v>
      </c>
      <c r="V20" s="7">
        <f>standaryzacja!V20</f>
        <v>2.9</v>
      </c>
      <c r="W20" s="7">
        <f>standaryzacja!W20</f>
        <v>67</v>
      </c>
      <c r="X20" s="7">
        <f>standaryzacja!X20</f>
        <v>0</v>
      </c>
      <c r="Y20" s="7">
        <f>standaryzacja!Y20</f>
        <v>0.03</v>
      </c>
      <c r="Z20" s="6">
        <f>standaryzacja!Z20</f>
        <v>14</v>
      </c>
      <c r="AA20" s="6">
        <f>standaryzacja!AA20</f>
        <v>21.2</v>
      </c>
      <c r="AB20" s="16">
        <f>standaryzacja!AB20</f>
        <v>143.91419305977459</v>
      </c>
    </row>
    <row r="21" spans="1:28" x14ac:dyDescent="0.2">
      <c r="A21" s="7" t="str">
        <f>standaryzacja!A21</f>
        <v>Niemcy</v>
      </c>
      <c r="B21" s="7">
        <f>standaryzacja!B21</f>
        <v>15</v>
      </c>
      <c r="C21" s="7">
        <f>standaryzacja!C21</f>
        <v>32.799999999999997</v>
      </c>
      <c r="D21" s="7">
        <f>standaryzacja!D21</f>
        <v>9264</v>
      </c>
      <c r="E21" s="7">
        <f>standaryzacja!E21</f>
        <v>1.8</v>
      </c>
      <c r="F21" s="7">
        <f>standaryzacja!F21</f>
        <v>716</v>
      </c>
      <c r="G21" s="6">
        <f>standaryzacja!G21</f>
        <v>124.6</v>
      </c>
      <c r="H21" s="6">
        <f>standaryzacja!H21</f>
        <v>1.2949999999999999</v>
      </c>
      <c r="I21" s="6">
        <f>standaryzacja!I21</f>
        <v>61.5</v>
      </c>
      <c r="J21" s="6">
        <f>standaryzacja!J21</f>
        <v>95.7</v>
      </c>
      <c r="K21" s="6">
        <f>standaryzacja!K21</f>
        <v>4.75</v>
      </c>
      <c r="L21" s="6">
        <f>standaryzacja!L21</f>
        <v>2.8</v>
      </c>
      <c r="M21" s="6">
        <f>standaryzacja!M21</f>
        <v>25.9</v>
      </c>
      <c r="N21" s="6">
        <f>standaryzacja!N21</f>
        <v>16.2</v>
      </c>
      <c r="O21" s="6">
        <f>standaryzacja!O21</f>
        <v>-1</v>
      </c>
      <c r="P21" s="6">
        <f>standaryzacja!P21</f>
        <v>615</v>
      </c>
      <c r="Q21" s="7">
        <f>standaryzacja!Q21</f>
        <v>11.4</v>
      </c>
      <c r="R21" s="7">
        <f>standaryzacja!R21</f>
        <v>28</v>
      </c>
      <c r="S21" s="7">
        <f>standaryzacja!S21</f>
        <v>5.9</v>
      </c>
      <c r="T21" s="7">
        <f>standaryzacja!T21</f>
        <v>854</v>
      </c>
      <c r="U21" s="7">
        <f>standaryzacja!U21</f>
        <v>0.48</v>
      </c>
      <c r="V21" s="7">
        <f>standaryzacja!V21</f>
        <v>2.13</v>
      </c>
      <c r="W21" s="7">
        <f>standaryzacja!W21</f>
        <v>134</v>
      </c>
      <c r="X21" s="7">
        <f>standaryzacja!X21</f>
        <v>84.73</v>
      </c>
      <c r="Y21" s="7">
        <f>standaryzacja!Y21</f>
        <v>0.4</v>
      </c>
      <c r="Z21" s="6">
        <f>standaryzacja!Z21</f>
        <v>8.5</v>
      </c>
      <c r="AA21" s="6">
        <f>standaryzacja!AA21</f>
        <v>20</v>
      </c>
      <c r="AB21" s="16">
        <f>standaryzacja!AB21</f>
        <v>470.4</v>
      </c>
    </row>
    <row r="22" spans="1:28" x14ac:dyDescent="0.2">
      <c r="A22" s="7" t="str">
        <f>standaryzacja!A22</f>
        <v>Polska</v>
      </c>
      <c r="B22" s="7">
        <f>standaryzacja!B22</f>
        <v>20</v>
      </c>
      <c r="C22" s="7">
        <f>standaryzacja!C22</f>
        <v>34</v>
      </c>
      <c r="D22" s="7">
        <f>standaryzacja!D22</f>
        <v>1607.45</v>
      </c>
      <c r="E22" s="7">
        <f>standaryzacja!E22</f>
        <v>1.7</v>
      </c>
      <c r="F22" s="7">
        <f>standaryzacja!F22</f>
        <v>231.76190476190473</v>
      </c>
      <c r="G22" s="6">
        <f>standaryzacja!G22</f>
        <v>122.9</v>
      </c>
      <c r="H22" s="6">
        <f>standaryzacja!H22</f>
        <v>1.085</v>
      </c>
      <c r="I22" s="6">
        <f>standaryzacja!I22</f>
        <v>30.2</v>
      </c>
      <c r="J22" s="6">
        <f>standaryzacja!J22</f>
        <v>93</v>
      </c>
      <c r="K22" s="6">
        <f>standaryzacja!K22</f>
        <v>21</v>
      </c>
      <c r="L22" s="6">
        <f>standaryzacja!L22</f>
        <v>6.5</v>
      </c>
      <c r="M22" s="6">
        <f>standaryzacja!M22</f>
        <v>14.5</v>
      </c>
      <c r="N22" s="6">
        <f>standaryzacja!N22</f>
        <v>17</v>
      </c>
      <c r="O22" s="6">
        <f>standaryzacja!O22</f>
        <v>5</v>
      </c>
      <c r="P22" s="6">
        <f>standaryzacja!P22</f>
        <v>316</v>
      </c>
      <c r="Q22" s="7">
        <f>standaryzacja!Q22</f>
        <v>10.3</v>
      </c>
      <c r="R22" s="7">
        <f>standaryzacja!R22</f>
        <v>53.4</v>
      </c>
      <c r="S22" s="7">
        <f>standaryzacja!S22</f>
        <v>3.72</v>
      </c>
      <c r="T22" s="7">
        <f>standaryzacja!T22</f>
        <v>7308</v>
      </c>
      <c r="U22" s="7">
        <f>standaryzacja!U22</f>
        <v>0.79</v>
      </c>
      <c r="V22" s="7">
        <f>standaryzacja!V22</f>
        <v>2.64</v>
      </c>
      <c r="W22" s="7">
        <f>standaryzacja!W22</f>
        <v>41</v>
      </c>
      <c r="X22" s="7">
        <f>standaryzacja!X22</f>
        <v>28.9</v>
      </c>
      <c r="Y22" s="7">
        <f>standaryzacja!Y22</f>
        <v>0.23</v>
      </c>
      <c r="Z22" s="6">
        <f>standaryzacja!Z22</f>
        <v>23.7</v>
      </c>
      <c r="AA22" s="6">
        <f>standaryzacja!AA22</f>
        <v>27.2</v>
      </c>
      <c r="AB22" s="16">
        <f>standaryzacja!AB22</f>
        <v>491.7</v>
      </c>
    </row>
    <row r="23" spans="1:28" x14ac:dyDescent="0.2">
      <c r="A23" s="7" t="str">
        <f>standaryzacja!A23</f>
        <v>Portugalia</v>
      </c>
      <c r="B23" s="7">
        <f>standaryzacja!B23</f>
        <v>21</v>
      </c>
      <c r="C23" s="7">
        <f>standaryzacja!C23</f>
        <v>31.5</v>
      </c>
      <c r="D23" s="7">
        <f>standaryzacja!D23</f>
        <v>535.05499999999995</v>
      </c>
      <c r="E23" s="7">
        <f>standaryzacja!E23</f>
        <v>1.2</v>
      </c>
      <c r="F23" s="7">
        <f>standaryzacja!F23</f>
        <v>175</v>
      </c>
      <c r="G23" s="6">
        <f>standaryzacja!G23</f>
        <v>116.3</v>
      </c>
      <c r="H23" s="6">
        <f>standaryzacja!H23</f>
        <v>4.2750000000000004</v>
      </c>
      <c r="I23" s="6">
        <f>standaryzacja!I23</f>
        <v>77.7</v>
      </c>
      <c r="J23" s="6">
        <f>standaryzacja!J23</f>
        <v>87.2</v>
      </c>
      <c r="K23" s="6">
        <f>standaryzacja!K23</f>
        <v>6.4</v>
      </c>
      <c r="L23" s="6">
        <f>standaryzacja!L23</f>
        <v>6.35</v>
      </c>
      <c r="M23" s="6">
        <f>standaryzacja!M23</f>
        <v>23.6</v>
      </c>
      <c r="N23" s="6">
        <f>standaryzacja!N23</f>
        <v>17.3</v>
      </c>
      <c r="O23" s="6">
        <f>standaryzacja!O23</f>
        <v>5</v>
      </c>
      <c r="P23" s="6">
        <f>standaryzacja!P23</f>
        <v>471</v>
      </c>
      <c r="Q23" s="7">
        <f>standaryzacja!Q23</f>
        <v>24.6</v>
      </c>
      <c r="R23" s="7">
        <f>standaryzacja!R23</f>
        <v>74.2</v>
      </c>
      <c r="S23" s="7">
        <f>standaryzacja!S23</f>
        <v>5.8</v>
      </c>
      <c r="T23" s="7">
        <f>standaryzacja!T23</f>
        <v>4332</v>
      </c>
      <c r="U23" s="7">
        <f>standaryzacja!U23</f>
        <v>0.24</v>
      </c>
      <c r="V23" s="7">
        <f>standaryzacja!V23</f>
        <v>2.42</v>
      </c>
      <c r="W23" s="7">
        <f>standaryzacja!W23</f>
        <v>88</v>
      </c>
      <c r="X23" s="7">
        <f>standaryzacja!X23</f>
        <v>2.165</v>
      </c>
      <c r="Y23" s="7">
        <f>standaryzacja!Y23</f>
        <v>0.11</v>
      </c>
      <c r="Z23" s="6">
        <f>standaryzacja!Z23</f>
        <v>28.2</v>
      </c>
      <c r="AA23" s="6">
        <f>standaryzacja!AA23</f>
        <v>25.3</v>
      </c>
      <c r="AB23" s="16">
        <f>standaryzacja!AB23</f>
        <v>95.699999999999989</v>
      </c>
    </row>
    <row r="24" spans="1:28" x14ac:dyDescent="0.2">
      <c r="A24" s="7" t="str">
        <f>standaryzacja!A24</f>
        <v>Rumunia</v>
      </c>
      <c r="B24" s="7">
        <f>standaryzacja!B24</f>
        <v>23</v>
      </c>
      <c r="C24" s="7">
        <f>standaryzacja!C24</f>
        <v>32.049999999999997</v>
      </c>
      <c r="D24" s="7">
        <f>standaryzacja!D24</f>
        <v>538.9</v>
      </c>
      <c r="E24" s="7">
        <f>standaryzacja!E24</f>
        <v>1.6</v>
      </c>
      <c r="F24" s="7">
        <f>standaryzacja!F24</f>
        <v>199</v>
      </c>
      <c r="G24" s="6">
        <f>standaryzacja!G24</f>
        <v>61.7</v>
      </c>
      <c r="H24" s="6">
        <f>standaryzacja!H24</f>
        <v>7.585</v>
      </c>
      <c r="I24" s="6">
        <f>standaryzacja!I24</f>
        <v>21.9</v>
      </c>
      <c r="J24" s="6">
        <f>standaryzacja!J24</f>
        <v>92.2</v>
      </c>
      <c r="K24" s="6">
        <f>standaryzacja!K24</f>
        <v>14.350000000000001</v>
      </c>
      <c r="L24" s="6">
        <f>standaryzacja!L24</f>
        <v>7.85</v>
      </c>
      <c r="M24" s="6">
        <f>standaryzacja!M24</f>
        <v>27.35</v>
      </c>
      <c r="N24" s="6">
        <f>standaryzacja!N24</f>
        <v>22.1</v>
      </c>
      <c r="O24" s="6">
        <f>standaryzacja!O24</f>
        <v>-1</v>
      </c>
      <c r="P24" s="6">
        <f>standaryzacja!P24</f>
        <v>261</v>
      </c>
      <c r="Q24" s="7">
        <f>standaryzacja!Q24</f>
        <v>22.8</v>
      </c>
      <c r="R24" s="7">
        <f>standaryzacja!R24</f>
        <v>29.1</v>
      </c>
      <c r="S24" s="7">
        <f>standaryzacja!S24</f>
        <v>1.6</v>
      </c>
      <c r="T24" s="7">
        <f>standaryzacja!T24</f>
        <v>5867</v>
      </c>
      <c r="U24" s="7">
        <f>standaryzacja!U24</f>
        <v>0.77</v>
      </c>
      <c r="V24" s="7">
        <f>standaryzacja!V24</f>
        <v>1.99</v>
      </c>
      <c r="W24" s="7">
        <f>standaryzacja!W24</f>
        <v>67</v>
      </c>
      <c r="X24" s="7">
        <f>standaryzacja!X24</f>
        <v>2.75</v>
      </c>
      <c r="Y24" s="7">
        <f>standaryzacja!Y24</f>
        <v>0.17</v>
      </c>
      <c r="Z24" s="6">
        <f>standaryzacja!Z24</f>
        <v>21.7</v>
      </c>
      <c r="AA24" s="6">
        <f>standaryzacja!AA24</f>
        <v>41.7</v>
      </c>
      <c r="AB24" s="16">
        <f>standaryzacja!AB24</f>
        <v>192.35</v>
      </c>
    </row>
    <row r="25" spans="1:28" x14ac:dyDescent="0.2">
      <c r="A25" s="7" t="str">
        <f>standaryzacja!A25</f>
        <v>Słowacja</v>
      </c>
      <c r="B25" s="7">
        <f>standaryzacja!B25</f>
        <v>30</v>
      </c>
      <c r="C25" s="7">
        <f>standaryzacja!C25</f>
        <v>44</v>
      </c>
      <c r="D25" s="7">
        <f>standaryzacja!D25</f>
        <v>849.65000000000009</v>
      </c>
      <c r="E25" s="7">
        <f>standaryzacja!E25</f>
        <v>1.1000000000000001</v>
      </c>
      <c r="F25" s="7">
        <f>standaryzacja!F25</f>
        <v>1</v>
      </c>
      <c r="G25" s="6">
        <f>standaryzacja!G25</f>
        <v>123.9</v>
      </c>
      <c r="H25" s="6">
        <f>standaryzacja!H25</f>
        <v>4.5950000000000006</v>
      </c>
      <c r="I25" s="6">
        <f>standaryzacja!I25</f>
        <v>63.1</v>
      </c>
      <c r="J25" s="6">
        <f>standaryzacja!J25</f>
        <v>91.8</v>
      </c>
      <c r="K25" s="6">
        <f>standaryzacja!K25</f>
        <v>12.899999999999999</v>
      </c>
      <c r="L25" s="6">
        <f>standaryzacja!L25</f>
        <v>6.7</v>
      </c>
      <c r="M25" s="6">
        <f>standaryzacja!M25</f>
        <v>16.3</v>
      </c>
      <c r="N25" s="6">
        <f>standaryzacja!N25</f>
        <v>13.3</v>
      </c>
      <c r="O25" s="6">
        <f>standaryzacja!O25</f>
        <v>-5</v>
      </c>
      <c r="P25" s="6">
        <f>standaryzacja!P25</f>
        <v>311</v>
      </c>
      <c r="Q25" s="7">
        <f>standaryzacja!Q25</f>
        <v>10.1</v>
      </c>
      <c r="R25" s="7">
        <f>standaryzacja!R25</f>
        <v>38.1</v>
      </c>
      <c r="S25" s="7">
        <f>standaryzacja!S25</f>
        <v>8.5299999999999994</v>
      </c>
      <c r="T25" s="7">
        <f>standaryzacja!T25</f>
        <v>1039</v>
      </c>
      <c r="U25" s="7">
        <f>standaryzacja!U25</f>
        <v>0.61</v>
      </c>
      <c r="V25" s="7">
        <f>standaryzacja!V25</f>
        <v>1.81</v>
      </c>
      <c r="W25" s="7">
        <f>standaryzacja!W25</f>
        <v>50</v>
      </c>
      <c r="X25" s="7">
        <f>standaryzacja!X25</f>
        <v>0.41500000000000004</v>
      </c>
      <c r="Y25" s="7">
        <f>standaryzacja!Y25</f>
        <v>0.17</v>
      </c>
      <c r="Z25" s="6">
        <f>standaryzacja!Z25</f>
        <v>27.6</v>
      </c>
      <c r="AA25" s="6">
        <f>standaryzacja!AA25</f>
        <v>20.5</v>
      </c>
      <c r="AB25" s="16">
        <f>standaryzacja!AB25</f>
        <v>144.01113543840199</v>
      </c>
    </row>
    <row r="26" spans="1:28" x14ac:dyDescent="0.2">
      <c r="A26" s="7" t="str">
        <f>standaryzacja!A26</f>
        <v>Słowenia</v>
      </c>
      <c r="B26" s="7">
        <f>standaryzacja!B26</f>
        <v>36</v>
      </c>
      <c r="C26" s="7">
        <f>standaryzacja!C26</f>
        <v>61</v>
      </c>
      <c r="D26" s="7">
        <f>standaryzacja!D26</f>
        <v>268.10000000000002</v>
      </c>
      <c r="E26" s="7">
        <f>standaryzacja!E26</f>
        <v>0.6</v>
      </c>
      <c r="F26" s="7">
        <f>standaryzacja!F26</f>
        <v>1</v>
      </c>
      <c r="G26" s="6">
        <f>standaryzacja!G26</f>
        <v>151.30000000000001</v>
      </c>
      <c r="H26" s="6">
        <f>standaryzacja!H26</f>
        <v>18.96</v>
      </c>
      <c r="I26" s="6">
        <f>standaryzacja!I26</f>
        <v>48.7</v>
      </c>
      <c r="J26" s="6">
        <f>standaryzacja!J26</f>
        <v>94.2</v>
      </c>
      <c r="K26" s="6">
        <f>standaryzacja!K26</f>
        <v>5.3</v>
      </c>
      <c r="L26" s="6">
        <f>standaryzacja!L26</f>
        <v>7.1</v>
      </c>
      <c r="M26" s="6">
        <f>standaryzacja!M26</f>
        <v>16.5</v>
      </c>
      <c r="N26" s="6">
        <f>standaryzacja!N26</f>
        <v>14.4</v>
      </c>
      <c r="O26" s="6">
        <f>standaryzacja!O26</f>
        <v>3</v>
      </c>
      <c r="P26" s="6">
        <f>standaryzacja!P26</f>
        <v>466</v>
      </c>
      <c r="Q26" s="7">
        <f>standaryzacja!Q26</f>
        <v>20.399999999999999</v>
      </c>
      <c r="R26" s="7">
        <f>standaryzacja!R26</f>
        <v>6.6</v>
      </c>
      <c r="S26" s="7">
        <f>standaryzacja!S26</f>
        <v>7</v>
      </c>
      <c r="T26" s="7">
        <f>standaryzacja!T26</f>
        <v>818</v>
      </c>
      <c r="U26" s="7">
        <f>standaryzacja!U26</f>
        <v>0.83</v>
      </c>
      <c r="V26" s="7">
        <f>standaryzacja!V26</f>
        <v>3.62</v>
      </c>
      <c r="W26" s="7">
        <f>standaryzacja!W26</f>
        <v>93</v>
      </c>
      <c r="X26" s="7">
        <f>standaryzacja!X26</f>
        <v>0.625</v>
      </c>
      <c r="Y26" s="7">
        <f>standaryzacja!Y26</f>
        <v>0.35</v>
      </c>
      <c r="Z26" s="6">
        <f>standaryzacja!Z26</f>
        <v>15.2</v>
      </c>
      <c r="AA26" s="6">
        <f>standaryzacja!AA26</f>
        <v>18.5</v>
      </c>
      <c r="AB26" s="16">
        <f>standaryzacja!AB26</f>
        <v>23.7</v>
      </c>
    </row>
    <row r="27" spans="1:28" x14ac:dyDescent="0.2">
      <c r="A27" s="7" t="str">
        <f>standaryzacja!A27</f>
        <v>Szwecja</v>
      </c>
      <c r="B27" s="7">
        <f>standaryzacja!B27</f>
        <v>14</v>
      </c>
      <c r="C27" s="7">
        <f>standaryzacja!C27</f>
        <v>64.2</v>
      </c>
      <c r="D27" s="7">
        <f>standaryzacja!D27</f>
        <v>2218.88</v>
      </c>
      <c r="E27" s="7">
        <f>standaryzacja!E27</f>
        <v>9</v>
      </c>
      <c r="F27" s="7">
        <f>standaryzacja!F27</f>
        <v>128</v>
      </c>
      <c r="G27" s="6">
        <f>standaryzacja!G27</f>
        <v>105.9</v>
      </c>
      <c r="H27" s="6">
        <f>standaryzacja!H27</f>
        <v>0.67500000000000004</v>
      </c>
      <c r="I27" s="6">
        <f>standaryzacja!I27</f>
        <v>35.799999999999997</v>
      </c>
      <c r="J27" s="6">
        <f>standaryzacja!J27</f>
        <v>87.2</v>
      </c>
      <c r="K27" s="6">
        <f>standaryzacja!K27</f>
        <v>2.75</v>
      </c>
      <c r="L27" s="6">
        <f>standaryzacja!L27</f>
        <v>4.45</v>
      </c>
      <c r="M27" s="6">
        <f>standaryzacja!M27</f>
        <v>13.2</v>
      </c>
      <c r="N27" s="6">
        <f>standaryzacja!N27</f>
        <v>22.3</v>
      </c>
      <c r="O27" s="6">
        <f>standaryzacja!O27</f>
        <v>0</v>
      </c>
      <c r="P27" s="6">
        <f>standaryzacja!P27</f>
        <v>450</v>
      </c>
      <c r="Q27" s="7">
        <f>standaryzacja!Q27</f>
        <v>48.8</v>
      </c>
      <c r="R27" s="7">
        <f>standaryzacja!R27</f>
        <v>9.1999999999999993</v>
      </c>
      <c r="S27" s="7">
        <f>standaryzacja!S27</f>
        <v>15.7</v>
      </c>
      <c r="T27" s="7">
        <f>standaryzacja!T27</f>
        <v>3930</v>
      </c>
      <c r="U27" s="7">
        <f>standaryzacja!U27</f>
        <v>0.35</v>
      </c>
      <c r="V27" s="7">
        <f>standaryzacja!V27</f>
        <v>2.41</v>
      </c>
      <c r="W27" s="7">
        <f>standaryzacja!W27</f>
        <v>128</v>
      </c>
      <c r="X27" s="7">
        <f>standaryzacja!X27</f>
        <v>2.5499999999999998</v>
      </c>
      <c r="Y27" s="7">
        <f>standaryzacja!Y27</f>
        <v>0.15</v>
      </c>
      <c r="Z27" s="6">
        <f>standaryzacja!Z27</f>
        <v>22.8</v>
      </c>
      <c r="AA27" s="6">
        <f>standaryzacja!AA27</f>
        <v>17.8</v>
      </c>
      <c r="AB27" s="16">
        <f>standaryzacja!AB27</f>
        <v>71.900000000000006</v>
      </c>
    </row>
    <row r="28" spans="1:28" x14ac:dyDescent="0.2">
      <c r="A28" s="7" t="str">
        <f>standaryzacja!A28</f>
        <v>Węgry</v>
      </c>
      <c r="B28" s="7">
        <f>standaryzacja!B28</f>
        <v>21</v>
      </c>
      <c r="C28" s="7">
        <f>standaryzacja!C28</f>
        <v>23.1</v>
      </c>
      <c r="D28" s="7">
        <f>standaryzacja!D28</f>
        <v>873.21499999999992</v>
      </c>
      <c r="E28" s="7">
        <f>standaryzacja!E28</f>
        <v>2</v>
      </c>
      <c r="F28" s="7">
        <f>standaryzacja!F28</f>
        <v>615</v>
      </c>
      <c r="G28" s="6">
        <f>standaryzacja!G28</f>
        <v>135.1</v>
      </c>
      <c r="H28" s="6">
        <f>standaryzacja!H28</f>
        <v>2.4699999999999998</v>
      </c>
      <c r="I28" s="6">
        <f>standaryzacja!I28</f>
        <v>56.4</v>
      </c>
      <c r="J28" s="6">
        <f>standaryzacja!J28</f>
        <v>83.5</v>
      </c>
      <c r="K28" s="6">
        <f>standaryzacja!K28</f>
        <v>3.2</v>
      </c>
      <c r="L28" s="6">
        <f>standaryzacja!L28</f>
        <v>6.75</v>
      </c>
      <c r="M28" s="6">
        <f>standaryzacja!M28</f>
        <v>12.8</v>
      </c>
      <c r="N28" s="6">
        <f>standaryzacja!N28</f>
        <v>11.8</v>
      </c>
      <c r="O28" s="6">
        <f>standaryzacja!O28</f>
        <v>-2</v>
      </c>
      <c r="P28" s="6">
        <f>standaryzacja!P28</f>
        <v>402</v>
      </c>
      <c r="Q28" s="7">
        <f>standaryzacja!Q28</f>
        <v>14</v>
      </c>
      <c r="R28" s="7">
        <f>standaryzacja!R28</f>
        <v>82.1</v>
      </c>
      <c r="S28" s="7">
        <f>standaryzacja!S28</f>
        <v>2.4</v>
      </c>
      <c r="T28" s="7">
        <f>standaryzacja!T28</f>
        <v>1030</v>
      </c>
      <c r="U28" s="7">
        <f>standaryzacja!U28</f>
        <v>0.63</v>
      </c>
      <c r="V28" s="7">
        <f>standaryzacja!V28</f>
        <v>2.66</v>
      </c>
      <c r="W28" s="7">
        <f>standaryzacja!W28</f>
        <v>70</v>
      </c>
      <c r="X28" s="7">
        <f>standaryzacja!X28</f>
        <v>3.5649999999999999</v>
      </c>
      <c r="Y28" s="7">
        <f>standaryzacja!Y28</f>
        <v>0.21</v>
      </c>
      <c r="Z28" s="6">
        <f>standaryzacja!Z28</f>
        <v>20.399999999999999</v>
      </c>
      <c r="AA28" s="6">
        <f>standaryzacja!AA28</f>
        <v>29.9</v>
      </c>
      <c r="AB28" s="16">
        <f>standaryzacja!AB28</f>
        <v>144.12425003756678</v>
      </c>
    </row>
    <row r="29" spans="1:28" x14ac:dyDescent="0.2">
      <c r="A29" s="7" t="str">
        <f>standaryzacja!A29</f>
        <v>Wielka Brytania</v>
      </c>
      <c r="B29" s="7">
        <f>standaryzacja!B29</f>
        <v>9</v>
      </c>
      <c r="C29" s="7">
        <f>standaryzacja!C29</f>
        <v>12.9</v>
      </c>
      <c r="D29" s="7">
        <f>standaryzacja!D29</f>
        <v>290</v>
      </c>
      <c r="E29" s="7">
        <f>standaryzacja!E29</f>
        <v>1.6</v>
      </c>
      <c r="F29" s="7">
        <f>standaryzacja!F29</f>
        <v>231.76190476190473</v>
      </c>
      <c r="G29" s="6">
        <f>standaryzacja!G29</f>
        <v>151.69999999999999</v>
      </c>
      <c r="H29" s="6">
        <f>standaryzacja!H29</f>
        <v>3.6850000000000001</v>
      </c>
      <c r="I29" s="6">
        <f>standaryzacja!I29</f>
        <v>35.299999999999997</v>
      </c>
      <c r="J29" s="6">
        <f>standaryzacja!J29</f>
        <v>96.7</v>
      </c>
      <c r="K29" s="6">
        <f>standaryzacja!K29</f>
        <v>6.5500000000000007</v>
      </c>
      <c r="L29" s="6">
        <f>standaryzacja!L29</f>
        <v>2.2999999999999998</v>
      </c>
      <c r="M29" s="6">
        <f>standaryzacja!M29</f>
        <v>19.8</v>
      </c>
      <c r="N29" s="6">
        <f>standaryzacja!N29</f>
        <v>9.1999999999999993</v>
      </c>
      <c r="O29" s="6">
        <f>standaryzacja!O29</f>
        <v>-0.54545454545454541</v>
      </c>
      <c r="P29" s="6">
        <f>standaryzacja!P29</f>
        <v>491</v>
      </c>
      <c r="Q29" s="7">
        <f>standaryzacja!Q29</f>
        <v>4.2</v>
      </c>
      <c r="R29" s="7">
        <f>standaryzacja!R29</f>
        <v>108.4</v>
      </c>
      <c r="S29" s="7">
        <f>standaryzacja!S29</f>
        <v>3.41</v>
      </c>
      <c r="T29" s="7">
        <f>standaryzacja!T29</f>
        <v>6114</v>
      </c>
      <c r="U29" s="7">
        <f>standaryzacja!U29</f>
        <v>0.26</v>
      </c>
      <c r="V29" s="7">
        <f>standaryzacja!V29</f>
        <v>2.44</v>
      </c>
      <c r="W29" s="7">
        <f>standaryzacja!W29</f>
        <v>113</v>
      </c>
      <c r="X29" s="7">
        <f>standaryzacja!X29</f>
        <v>20.045000000000002</v>
      </c>
      <c r="Y29" s="7">
        <f>standaryzacja!Y29</f>
        <v>0.14000000000000001</v>
      </c>
      <c r="Z29" s="6">
        <f>standaryzacja!Z29</f>
        <v>17</v>
      </c>
      <c r="AA29" s="6">
        <f>standaryzacja!AA29</f>
        <v>23.2</v>
      </c>
      <c r="AB29" s="16">
        <f>standaryzacja!AB29</f>
        <v>325.20000000000005</v>
      </c>
    </row>
    <row r="30" spans="1:28" x14ac:dyDescent="0.2">
      <c r="A30" s="7" t="str">
        <f>standaryzacja!A30</f>
        <v>Włochy</v>
      </c>
      <c r="B30" s="7">
        <f>standaryzacja!B30</f>
        <v>19</v>
      </c>
      <c r="C30" s="7">
        <f>standaryzacja!C30</f>
        <v>32.700000000000003</v>
      </c>
      <c r="D30" s="7">
        <f>standaryzacja!D30</f>
        <v>4705.63</v>
      </c>
      <c r="E30" s="7">
        <f>standaryzacja!E30</f>
        <v>1.8</v>
      </c>
      <c r="F30" s="7">
        <f>standaryzacja!F30</f>
        <v>202</v>
      </c>
      <c r="G30" s="6">
        <f>standaryzacja!G30</f>
        <v>148.9</v>
      </c>
      <c r="H30" s="6">
        <f>standaryzacja!H30</f>
        <v>24.594999999999999</v>
      </c>
      <c r="I30" s="6">
        <f>standaryzacja!I30</f>
        <v>80.8</v>
      </c>
      <c r="J30" s="6">
        <f>standaryzacja!J30</f>
        <v>89</v>
      </c>
      <c r="K30" s="6">
        <f>standaryzacja!K30</f>
        <v>3.5</v>
      </c>
      <c r="L30" s="6">
        <f>standaryzacja!L30</f>
        <v>3.35</v>
      </c>
      <c r="M30" s="6">
        <f>standaryzacja!M30</f>
        <v>20.8</v>
      </c>
      <c r="N30" s="6">
        <f>standaryzacja!N30</f>
        <v>11.1</v>
      </c>
      <c r="O30" s="6">
        <f>standaryzacja!O30</f>
        <v>-1</v>
      </c>
      <c r="P30" s="6">
        <f>standaryzacja!P30</f>
        <v>529</v>
      </c>
      <c r="Q30" s="7">
        <f>standaryzacja!Q30</f>
        <v>13</v>
      </c>
      <c r="R30" s="7">
        <f>standaryzacja!R30</f>
        <v>61.9</v>
      </c>
      <c r="S30" s="7">
        <f>standaryzacja!S30</f>
        <v>8.6</v>
      </c>
      <c r="T30" s="7">
        <f>standaryzacja!T30</f>
        <v>4206</v>
      </c>
      <c r="U30" s="7">
        <f>standaryzacja!U30</f>
        <v>0.745</v>
      </c>
      <c r="V30" s="7">
        <f>standaryzacja!V30</f>
        <v>3.05</v>
      </c>
      <c r="W30" s="7">
        <f>standaryzacja!W30</f>
        <v>100</v>
      </c>
      <c r="X30" s="7">
        <f>standaryzacja!X30</f>
        <v>28.53</v>
      </c>
      <c r="Y30" s="7">
        <f>standaryzacja!Y30</f>
        <v>0.17</v>
      </c>
      <c r="Z30" s="6">
        <f>standaryzacja!Z30</f>
        <v>29.2</v>
      </c>
      <c r="AA30" s="6">
        <f>standaryzacja!AA30</f>
        <v>28.1</v>
      </c>
      <c r="AB30" s="16">
        <f>standaryzacja!AB30</f>
        <v>144.2523062613476</v>
      </c>
    </row>
    <row r="31" spans="1:28" x14ac:dyDescent="0.2">
      <c r="A31" s="7" t="s">
        <v>28</v>
      </c>
      <c r="B31" s="7">
        <f t="shared" ref="B31" si="0">AVERAGE(B3:B30)</f>
        <v>19.178571428571427</v>
      </c>
      <c r="C31" s="7">
        <f t="shared" ref="C31:AB31" si="1">AVERAGE(C3:C30)</f>
        <v>34.282142857142858</v>
      </c>
      <c r="D31" s="7">
        <f t="shared" si="1"/>
        <v>1480.8605357142856</v>
      </c>
      <c r="E31" s="7">
        <f t="shared" si="1"/>
        <v>2.4482142857142857</v>
      </c>
      <c r="F31" s="7">
        <f t="shared" si="1"/>
        <v>221.98469387755102</v>
      </c>
      <c r="G31" s="6">
        <f t="shared" si="1"/>
        <v>124.93214285714286</v>
      </c>
      <c r="H31" s="6">
        <f t="shared" si="1"/>
        <v>4.9978571428571428</v>
      </c>
      <c r="I31" s="6">
        <f t="shared" si="1"/>
        <v>56.06428571428571</v>
      </c>
      <c r="J31" s="6">
        <f t="shared" si="1"/>
        <v>92.989285714285714</v>
      </c>
      <c r="K31" s="6">
        <f t="shared" si="1"/>
        <v>10.521428571428572</v>
      </c>
      <c r="L31" s="6">
        <f t="shared" si="1"/>
        <v>5.7946428571428559</v>
      </c>
      <c r="M31" s="6">
        <f t="shared" si="1"/>
        <v>18.162500000000001</v>
      </c>
      <c r="N31" s="6">
        <f t="shared" si="1"/>
        <v>17.150000000000002</v>
      </c>
      <c r="O31" s="6">
        <f t="shared" si="1"/>
        <v>3.5340909090909092</v>
      </c>
      <c r="P31" s="6">
        <f t="shared" si="1"/>
        <v>486.75</v>
      </c>
      <c r="Q31" s="7">
        <f t="shared" si="1"/>
        <v>16.510714285714286</v>
      </c>
      <c r="R31" s="7">
        <f t="shared" si="1"/>
        <v>43.353571428571442</v>
      </c>
      <c r="S31" s="7">
        <f t="shared" si="1"/>
        <v>6.2214285714285706</v>
      </c>
      <c r="T31" s="7">
        <f t="shared" si="1"/>
        <v>3722.9642857142858</v>
      </c>
      <c r="U31" s="7">
        <f t="shared" si="1"/>
        <v>0.46732142857142861</v>
      </c>
      <c r="V31" s="7">
        <f t="shared" si="1"/>
        <v>2.6017857142857146</v>
      </c>
      <c r="W31" s="7">
        <f t="shared" si="1"/>
        <v>87.517857142857139</v>
      </c>
      <c r="X31" s="7">
        <f t="shared" si="1"/>
        <v>10.113035714285713</v>
      </c>
      <c r="Y31" s="7">
        <f t="shared" si="1"/>
        <v>0.19428571428571426</v>
      </c>
      <c r="Z31" s="6">
        <f t="shared" si="1"/>
        <v>21.460714285714285</v>
      </c>
      <c r="AA31" s="6">
        <f t="shared" si="1"/>
        <v>24.653571428571432</v>
      </c>
      <c r="AB31" s="16">
        <f t="shared" si="1"/>
        <v>147.61920363163671</v>
      </c>
    </row>
    <row r="32" spans="1:28" x14ac:dyDescent="0.2">
      <c r="A32" s="7" t="s">
        <v>31</v>
      </c>
      <c r="B32" s="7">
        <f t="shared" ref="B32" si="2">ABS(B31)</f>
        <v>19.178571428571427</v>
      </c>
      <c r="C32" s="7">
        <f t="shared" ref="C32:AB32" si="3">ABS(C31)</f>
        <v>34.282142857142858</v>
      </c>
      <c r="D32" s="7">
        <f t="shared" si="3"/>
        <v>1480.8605357142856</v>
      </c>
      <c r="E32" s="7">
        <f t="shared" si="3"/>
        <v>2.4482142857142857</v>
      </c>
      <c r="F32" s="7">
        <f t="shared" si="3"/>
        <v>221.98469387755102</v>
      </c>
      <c r="G32" s="6">
        <f t="shared" si="3"/>
        <v>124.93214285714286</v>
      </c>
      <c r="H32" s="6">
        <f t="shared" si="3"/>
        <v>4.9978571428571428</v>
      </c>
      <c r="I32" s="6">
        <f t="shared" si="3"/>
        <v>56.06428571428571</v>
      </c>
      <c r="J32" s="6">
        <f t="shared" si="3"/>
        <v>92.989285714285714</v>
      </c>
      <c r="K32" s="6">
        <f t="shared" si="3"/>
        <v>10.521428571428572</v>
      </c>
      <c r="L32" s="6">
        <f t="shared" si="3"/>
        <v>5.7946428571428559</v>
      </c>
      <c r="M32" s="6">
        <f t="shared" si="3"/>
        <v>18.162500000000001</v>
      </c>
      <c r="N32" s="6">
        <f t="shared" si="3"/>
        <v>17.150000000000002</v>
      </c>
      <c r="O32" s="6">
        <f t="shared" si="3"/>
        <v>3.5340909090909092</v>
      </c>
      <c r="P32" s="6">
        <f t="shared" si="3"/>
        <v>486.75</v>
      </c>
      <c r="Q32" s="7">
        <f t="shared" si="3"/>
        <v>16.510714285714286</v>
      </c>
      <c r="R32" s="7">
        <f t="shared" si="3"/>
        <v>43.353571428571442</v>
      </c>
      <c r="S32" s="7">
        <f t="shared" si="3"/>
        <v>6.2214285714285706</v>
      </c>
      <c r="T32" s="7">
        <f t="shared" si="3"/>
        <v>3722.9642857142858</v>
      </c>
      <c r="U32" s="7">
        <f t="shared" si="3"/>
        <v>0.46732142857142861</v>
      </c>
      <c r="V32" s="7">
        <f t="shared" si="3"/>
        <v>2.6017857142857146</v>
      </c>
      <c r="W32" s="7">
        <f t="shared" si="3"/>
        <v>87.517857142857139</v>
      </c>
      <c r="X32" s="7">
        <f t="shared" si="3"/>
        <v>10.113035714285713</v>
      </c>
      <c r="Y32" s="7">
        <f t="shared" si="3"/>
        <v>0.19428571428571426</v>
      </c>
      <c r="Z32" s="6">
        <f t="shared" si="3"/>
        <v>21.460714285714285</v>
      </c>
      <c r="AA32" s="6">
        <f t="shared" si="3"/>
        <v>24.653571428571432</v>
      </c>
      <c r="AB32" s="16">
        <f t="shared" si="3"/>
        <v>147.61920363163671</v>
      </c>
    </row>
    <row r="33" spans="1:32" x14ac:dyDescent="0.2">
      <c r="A33" s="7" t="s">
        <v>29</v>
      </c>
      <c r="B33" s="7">
        <f t="shared" ref="B33" si="4">STDEV(B3:B30)</f>
        <v>8.1652088105960239</v>
      </c>
      <c r="C33" s="7">
        <f t="shared" ref="C33:AB33" si="5">STDEV(C3:C30)</f>
        <v>16.023462047224257</v>
      </c>
      <c r="D33" s="7">
        <f t="shared" si="5"/>
        <v>2321.3792411207151</v>
      </c>
      <c r="E33" s="7">
        <f t="shared" si="5"/>
        <v>2.7404879986782404</v>
      </c>
      <c r="F33" s="7">
        <f t="shared" si="5"/>
        <v>208.90692257981127</v>
      </c>
      <c r="G33" s="6">
        <f t="shared" si="5"/>
        <v>23.031460827109584</v>
      </c>
      <c r="H33" s="6">
        <f t="shared" si="5"/>
        <v>6.2646813386741602</v>
      </c>
      <c r="I33" s="6">
        <f t="shared" si="5"/>
        <v>26.649830995026814</v>
      </c>
      <c r="J33" s="6">
        <f t="shared" si="5"/>
        <v>6.8165017250196431</v>
      </c>
      <c r="K33" s="6">
        <f t="shared" si="5"/>
        <v>10.890077275611182</v>
      </c>
      <c r="L33" s="6">
        <f t="shared" si="5"/>
        <v>2.6954124018177676</v>
      </c>
      <c r="M33" s="6">
        <f t="shared" si="5"/>
        <v>5.2934030397033514</v>
      </c>
      <c r="N33" s="6">
        <f t="shared" si="5"/>
        <v>6.0167359183456703</v>
      </c>
      <c r="O33" s="6">
        <f t="shared" si="5"/>
        <v>8.5533904067486706</v>
      </c>
      <c r="P33" s="6">
        <f t="shared" si="5"/>
        <v>125.68674316493131</v>
      </c>
      <c r="Q33" s="7">
        <f t="shared" si="5"/>
        <v>11.199878943979185</v>
      </c>
      <c r="R33" s="7">
        <f t="shared" si="5"/>
        <v>50.326397477554281</v>
      </c>
      <c r="S33" s="7">
        <f t="shared" si="5"/>
        <v>4.6469701114738431</v>
      </c>
      <c r="T33" s="7">
        <f t="shared" si="5"/>
        <v>3774.4248566738283</v>
      </c>
      <c r="U33" s="7">
        <f t="shared" si="5"/>
        <v>0.21407199439223415</v>
      </c>
      <c r="V33" s="7">
        <f t="shared" si="5"/>
        <v>0.5544971266761114</v>
      </c>
      <c r="W33" s="7">
        <f t="shared" si="5"/>
        <v>29.292737736971333</v>
      </c>
      <c r="X33" s="7">
        <f t="shared" si="5"/>
        <v>17.844644872574712</v>
      </c>
      <c r="Y33" s="7">
        <f t="shared" si="5"/>
        <v>8.9832295249766811E-2</v>
      </c>
      <c r="Z33" s="6">
        <f t="shared" si="5"/>
        <v>8.7519453619779632</v>
      </c>
      <c r="AA33" s="6">
        <f t="shared" si="5"/>
        <v>7.8196562462504531</v>
      </c>
      <c r="AB33" s="16">
        <f t="shared" si="5"/>
        <v>134.85115513032801</v>
      </c>
    </row>
    <row r="34" spans="1:32" x14ac:dyDescent="0.2">
      <c r="A34" s="7" t="s">
        <v>30</v>
      </c>
      <c r="B34" s="7">
        <f t="shared" ref="B34" si="6">B33/B32*100</f>
        <v>42.574645567353578</v>
      </c>
      <c r="C34" s="7">
        <f t="shared" ref="C34:AB34" si="7">C33/C32*100</f>
        <v>46.739966384235771</v>
      </c>
      <c r="D34" s="7">
        <f t="shared" si="7"/>
        <v>156.75880240815584</v>
      </c>
      <c r="E34" s="7">
        <f t="shared" si="7"/>
        <v>111.9382406462301</v>
      </c>
      <c r="F34" s="7">
        <f t="shared" si="7"/>
        <v>94.108705843947249</v>
      </c>
      <c r="G34" s="6">
        <f t="shared" si="7"/>
        <v>18.435176328837606</v>
      </c>
      <c r="H34" s="6">
        <f t="shared" si="7"/>
        <v>125.34734706508253</v>
      </c>
      <c r="I34" s="6">
        <f t="shared" si="7"/>
        <v>47.534416349901313</v>
      </c>
      <c r="J34" s="6">
        <f t="shared" si="7"/>
        <v>7.3304162653358675</v>
      </c>
      <c r="K34" s="6">
        <f t="shared" si="7"/>
        <v>103.50378944912188</v>
      </c>
      <c r="L34" s="6">
        <f t="shared" si="7"/>
        <v>46.515591525976895</v>
      </c>
      <c r="M34" s="6">
        <f t="shared" si="7"/>
        <v>29.144682943996425</v>
      </c>
      <c r="N34" s="6">
        <f t="shared" si="7"/>
        <v>35.083008270237144</v>
      </c>
      <c r="O34" s="6">
        <f t="shared" si="7"/>
        <v>242.02519478902991</v>
      </c>
      <c r="P34" s="6">
        <f t="shared" si="7"/>
        <v>25.821621605532886</v>
      </c>
      <c r="Q34" s="7">
        <f t="shared" si="7"/>
        <v>67.834006149992902</v>
      </c>
      <c r="R34" s="7">
        <f t="shared" si="7"/>
        <v>116.08362545279837</v>
      </c>
      <c r="S34" s="7">
        <f t="shared" si="7"/>
        <v>74.692975385343061</v>
      </c>
      <c r="T34" s="7">
        <f t="shared" si="7"/>
        <v>101.3822472366175</v>
      </c>
      <c r="U34" s="7">
        <f t="shared" si="7"/>
        <v>45.80829837969091</v>
      </c>
      <c r="V34" s="7">
        <f t="shared" si="7"/>
        <v>21.312175081580122</v>
      </c>
      <c r="W34" s="7">
        <f t="shared" si="7"/>
        <v>33.470583825145781</v>
      </c>
      <c r="X34" s="7">
        <f t="shared" si="7"/>
        <v>176.45191193547649</v>
      </c>
      <c r="Y34" s="7">
        <f t="shared" si="7"/>
        <v>46.237210790321157</v>
      </c>
      <c r="Z34" s="6">
        <f t="shared" si="7"/>
        <v>40.781239829486267</v>
      </c>
      <c r="AA34" s="6">
        <f t="shared" si="7"/>
        <v>31.718147891498283</v>
      </c>
      <c r="AB34" s="16">
        <f t="shared" si="7"/>
        <v>91.350685962803595</v>
      </c>
    </row>
    <row r="35" spans="1:32" x14ac:dyDescent="0.2">
      <c r="A35" s="7" t="s">
        <v>33</v>
      </c>
      <c r="B35" s="7">
        <f t="shared" ref="B35" si="8">MAX(B3:B30)</f>
        <v>37</v>
      </c>
      <c r="C35" s="7">
        <f t="shared" ref="C35:AB35" si="9">MAX(C3:C30)</f>
        <v>68</v>
      </c>
      <c r="D35" s="7">
        <f t="shared" si="9"/>
        <v>9264</v>
      </c>
      <c r="E35" s="7">
        <f t="shared" si="9"/>
        <v>10.4</v>
      </c>
      <c r="F35" s="7">
        <f t="shared" si="9"/>
        <v>799</v>
      </c>
      <c r="G35" s="6">
        <f t="shared" si="9"/>
        <v>180.3</v>
      </c>
      <c r="H35" s="6">
        <f t="shared" si="9"/>
        <v>24.594999999999999</v>
      </c>
      <c r="I35" s="6">
        <f t="shared" si="9"/>
        <v>100</v>
      </c>
      <c r="J35" s="6">
        <f t="shared" si="9"/>
        <v>113.4</v>
      </c>
      <c r="K35" s="6">
        <f t="shared" si="9"/>
        <v>48.900000000000006</v>
      </c>
      <c r="L35" s="6">
        <f t="shared" si="9"/>
        <v>12.45</v>
      </c>
      <c r="M35" s="6">
        <f t="shared" si="9"/>
        <v>27.5</v>
      </c>
      <c r="N35" s="6">
        <f t="shared" si="9"/>
        <v>34.4</v>
      </c>
      <c r="O35" s="6">
        <f t="shared" si="9"/>
        <v>31.5</v>
      </c>
      <c r="P35" s="6">
        <f t="shared" si="9"/>
        <v>789</v>
      </c>
      <c r="Q35" s="7">
        <f t="shared" si="9"/>
        <v>48.8</v>
      </c>
      <c r="R35" s="7">
        <f t="shared" si="9"/>
        <v>212.6</v>
      </c>
      <c r="S35" s="7">
        <f t="shared" si="9"/>
        <v>18.62</v>
      </c>
      <c r="T35" s="7">
        <f t="shared" si="9"/>
        <v>18560</v>
      </c>
      <c r="U35" s="7">
        <f t="shared" si="9"/>
        <v>0.83</v>
      </c>
      <c r="V35" s="7">
        <f t="shared" si="9"/>
        <v>4.0199999999999996</v>
      </c>
      <c r="W35" s="7">
        <f t="shared" si="9"/>
        <v>134</v>
      </c>
      <c r="X35" s="7">
        <f t="shared" si="9"/>
        <v>84.73</v>
      </c>
      <c r="Y35" s="7">
        <f t="shared" si="9"/>
        <v>0.4</v>
      </c>
      <c r="Z35" s="6">
        <f t="shared" si="9"/>
        <v>44.7</v>
      </c>
      <c r="AA35" s="6">
        <f t="shared" si="9"/>
        <v>48</v>
      </c>
      <c r="AB35" s="16">
        <f t="shared" si="9"/>
        <v>491.7</v>
      </c>
    </row>
    <row r="36" spans="1:32" x14ac:dyDescent="0.2">
      <c r="A36" s="7" t="s">
        <v>34</v>
      </c>
      <c r="B36" s="7">
        <f t="shared" ref="B36" si="10">MIN(B3:B30)</f>
        <v>8</v>
      </c>
      <c r="C36" s="7">
        <f t="shared" ref="C36:AB36" si="11">MIN(C3:C30)</f>
        <v>4.75</v>
      </c>
      <c r="D36" s="7">
        <f t="shared" si="11"/>
        <v>0</v>
      </c>
      <c r="E36" s="7">
        <f t="shared" si="11"/>
        <v>0.3</v>
      </c>
      <c r="F36" s="7">
        <f t="shared" si="11"/>
        <v>1</v>
      </c>
      <c r="G36" s="6">
        <f t="shared" si="11"/>
        <v>61.7</v>
      </c>
      <c r="H36" s="6">
        <f t="shared" si="11"/>
        <v>0</v>
      </c>
      <c r="I36" s="6">
        <f t="shared" si="11"/>
        <v>-5.6</v>
      </c>
      <c r="J36" s="6">
        <f t="shared" si="11"/>
        <v>83.5</v>
      </c>
      <c r="K36" s="6">
        <f t="shared" si="11"/>
        <v>1.8</v>
      </c>
      <c r="L36" s="6">
        <f t="shared" si="11"/>
        <v>1.8</v>
      </c>
      <c r="M36" s="6">
        <f t="shared" si="11"/>
        <v>9.4</v>
      </c>
      <c r="N36" s="6">
        <f t="shared" si="11"/>
        <v>9.1</v>
      </c>
      <c r="O36" s="6">
        <f t="shared" si="11"/>
        <v>-6</v>
      </c>
      <c r="P36" s="6">
        <f t="shared" si="11"/>
        <v>261</v>
      </c>
      <c r="Q36" s="7">
        <f t="shared" si="11"/>
        <v>1.9</v>
      </c>
      <c r="R36" s="7">
        <f t="shared" si="11"/>
        <v>0</v>
      </c>
      <c r="S36" s="7">
        <f t="shared" si="11"/>
        <v>0.25</v>
      </c>
      <c r="T36" s="7">
        <f t="shared" si="11"/>
        <v>214</v>
      </c>
      <c r="U36" s="7">
        <f t="shared" si="11"/>
        <v>0.14000000000000001</v>
      </c>
      <c r="V36" s="7">
        <f t="shared" si="11"/>
        <v>1.75</v>
      </c>
      <c r="W36" s="7">
        <f t="shared" si="11"/>
        <v>31</v>
      </c>
      <c r="X36" s="7">
        <f t="shared" si="11"/>
        <v>0</v>
      </c>
      <c r="Y36" s="7">
        <f t="shared" si="11"/>
        <v>0.03</v>
      </c>
      <c r="Z36" s="6">
        <f t="shared" si="11"/>
        <v>8.5</v>
      </c>
      <c r="AA36" s="6">
        <f t="shared" si="11"/>
        <v>14.8</v>
      </c>
      <c r="AB36" s="16">
        <f t="shared" si="11"/>
        <v>9.8000000000000007</v>
      </c>
    </row>
    <row r="42" spans="1:32" x14ac:dyDescent="0.2">
      <c r="B42" s="7" t="s">
        <v>35</v>
      </c>
      <c r="C42" s="7" t="s">
        <v>36</v>
      </c>
      <c r="D42" s="7" t="s">
        <v>122</v>
      </c>
      <c r="E42" s="7" t="s">
        <v>37</v>
      </c>
      <c r="F42" s="7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6" t="s">
        <v>48</v>
      </c>
      <c r="Q42" s="7" t="s">
        <v>49</v>
      </c>
      <c r="R42" s="7" t="s">
        <v>50</v>
      </c>
      <c r="S42" s="7" t="s">
        <v>51</v>
      </c>
      <c r="T42" s="7" t="s">
        <v>52</v>
      </c>
      <c r="U42" s="7" t="s">
        <v>123</v>
      </c>
      <c r="V42" s="7" t="s">
        <v>124</v>
      </c>
      <c r="W42" s="7" t="s">
        <v>125</v>
      </c>
      <c r="X42" s="7" t="s">
        <v>126</v>
      </c>
      <c r="Y42" s="7" t="s">
        <v>127</v>
      </c>
      <c r="Z42" s="6" t="s">
        <v>128</v>
      </c>
      <c r="AA42" s="6" t="s">
        <v>129</v>
      </c>
      <c r="AB42" s="16" t="s">
        <v>130</v>
      </c>
      <c r="AD42" s="7">
        <f>standaryzacja!AD41</f>
        <v>27</v>
      </c>
    </row>
    <row r="43" spans="1:32" x14ac:dyDescent="0.2">
      <c r="B43" s="7" t="e">
        <f>B1</f>
        <v>#REF!</v>
      </c>
      <c r="C43" s="7" t="e">
        <f t="shared" ref="C43:AB43" si="12">C1</f>
        <v>#REF!</v>
      </c>
      <c r="D43" s="7" t="e">
        <f t="shared" si="12"/>
        <v>#REF!</v>
      </c>
      <c r="E43" s="7" t="e">
        <f t="shared" si="12"/>
        <v>#REF!</v>
      </c>
      <c r="F43" s="7" t="e">
        <f t="shared" si="12"/>
        <v>#REF!</v>
      </c>
      <c r="G43" s="6" t="e">
        <f t="shared" si="12"/>
        <v>#REF!</v>
      </c>
      <c r="H43" s="6" t="e">
        <f t="shared" si="12"/>
        <v>#REF!</v>
      </c>
      <c r="I43" s="6" t="e">
        <f t="shared" si="12"/>
        <v>#REF!</v>
      </c>
      <c r="J43" s="6" t="e">
        <f t="shared" si="12"/>
        <v>#REF!</v>
      </c>
      <c r="K43" s="6" t="e">
        <f t="shared" si="12"/>
        <v>#REF!</v>
      </c>
      <c r="L43" s="6" t="e">
        <f t="shared" si="12"/>
        <v>#REF!</v>
      </c>
      <c r="M43" s="6" t="e">
        <f t="shared" si="12"/>
        <v>#REF!</v>
      </c>
      <c r="N43" s="6" t="e">
        <f t="shared" si="12"/>
        <v>#REF!</v>
      </c>
      <c r="O43" s="6" t="e">
        <f t="shared" si="12"/>
        <v>#REF!</v>
      </c>
      <c r="P43" s="6" t="e">
        <f t="shared" si="12"/>
        <v>#REF!</v>
      </c>
      <c r="Q43" s="7" t="e">
        <f t="shared" si="12"/>
        <v>#REF!</v>
      </c>
      <c r="R43" s="7" t="e">
        <f t="shared" si="12"/>
        <v>#REF!</v>
      </c>
      <c r="S43" s="7" t="e">
        <f t="shared" si="12"/>
        <v>#REF!</v>
      </c>
      <c r="T43" s="7" t="e">
        <f t="shared" si="12"/>
        <v>#REF!</v>
      </c>
      <c r="U43" s="7" t="e">
        <f t="shared" si="12"/>
        <v>#REF!</v>
      </c>
      <c r="V43" s="7" t="e">
        <f t="shared" si="12"/>
        <v>#REF!</v>
      </c>
      <c r="W43" s="7" t="e">
        <f t="shared" si="12"/>
        <v>#REF!</v>
      </c>
      <c r="X43" s="7" t="e">
        <f t="shared" si="12"/>
        <v>#REF!</v>
      </c>
      <c r="Y43" s="7" t="e">
        <f t="shared" si="12"/>
        <v>#REF!</v>
      </c>
      <c r="Z43" s="6" t="e">
        <f t="shared" si="12"/>
        <v>#REF!</v>
      </c>
      <c r="AA43" s="6" t="e">
        <f t="shared" si="12"/>
        <v>#REF!</v>
      </c>
      <c r="AB43" s="16" t="e">
        <f t="shared" si="12"/>
        <v>#REF!</v>
      </c>
      <c r="AC43" s="7" t="s">
        <v>32</v>
      </c>
      <c r="AD43" s="7" t="s">
        <v>53</v>
      </c>
      <c r="AE43" s="7" t="s">
        <v>116</v>
      </c>
      <c r="AF43" s="7" t="s">
        <v>119</v>
      </c>
    </row>
    <row r="44" spans="1:32" x14ac:dyDescent="0.2">
      <c r="A44" s="7" t="str">
        <f>A3</f>
        <v>Austria</v>
      </c>
      <c r="B44" s="7">
        <f>(B3-$B$36)/($B$35-$B$36)</f>
        <v>0.2413793103448276</v>
      </c>
      <c r="C44" s="7">
        <f>(C3-$C$36)/($C$35-$C$36)</f>
        <v>0.5731225296442688</v>
      </c>
      <c r="D44" s="7">
        <f>(D3-$D$36)/($D$35-$D$36)</f>
        <v>8.060071243523316E-2</v>
      </c>
      <c r="E44" s="7">
        <f>(E3-$E$36)/($E$35-$E$36)</f>
        <v>0.1386138613861386</v>
      </c>
      <c r="F44" s="7">
        <f>(F3-$F$35)/($F$35-$F$36)</f>
        <v>-0.54260651629072687</v>
      </c>
      <c r="G44" s="6">
        <f>($G$36-G3)/($G$35-$G$36)</f>
        <v>-0.55227655986509272</v>
      </c>
      <c r="H44" s="6">
        <f>($H$35-H3)/($H$35-$H$36)</f>
        <v>0.35982923358406171</v>
      </c>
      <c r="I44" s="6">
        <f>($I$35-I3)/($I$35-$I$36)</f>
        <v>0.32386363636363641</v>
      </c>
      <c r="J44" s="6">
        <f>($J$35-J3)/($J$35-$J$36)</f>
        <v>0.76923076923076905</v>
      </c>
      <c r="K44" s="6">
        <f>($K$35-K3)/($K$35-$K$36)</f>
        <v>1</v>
      </c>
      <c r="L44" s="6">
        <f>($L$35-L3)/($L$35-$L$36)</f>
        <v>0.80281690140845074</v>
      </c>
      <c r="M44" s="6">
        <f>($M$36-M3)/($M$35-$M$36)</f>
        <v>-0.54143646408839774</v>
      </c>
      <c r="N44" s="6">
        <f>($N$36-N3)/($N$35-$N$36)</f>
        <v>-0.466403162055336</v>
      </c>
      <c r="O44" s="6">
        <f>($O$36-O3)/($O$35-$O$36)</f>
        <v>-0.21333333333333335</v>
      </c>
      <c r="P44" s="6">
        <f>($P$36-P3)/($P$35-$P$36)</f>
        <v>-0.60037878787878785</v>
      </c>
      <c r="Q44" s="7">
        <f>(Q3-$Q$36)/($Q$35-$Q$36)</f>
        <v>0.61194029850746279</v>
      </c>
      <c r="R44" s="7">
        <f>(R3-$R$36)/($R$35-$R$36)</f>
        <v>0.12699905926622765</v>
      </c>
      <c r="S44" s="7">
        <f>(S3-$S$36)/($S$35-$S$36)</f>
        <v>1</v>
      </c>
      <c r="T44" s="7">
        <f>(T3-$T$36)/($T$35-$T$36)</f>
        <v>0.22522620734765073</v>
      </c>
      <c r="U44" s="7">
        <f>(U3-$U$36)/($U$35-$U$36)</f>
        <v>0.24637681159420288</v>
      </c>
      <c r="V44" s="7">
        <f>(V3-$V$36)/($V$35-$V$36)</f>
        <v>0.27753303964757708</v>
      </c>
      <c r="W44" s="7">
        <f>(W3-$W$36)/($W$35-$W$36)</f>
        <v>0.75728155339805825</v>
      </c>
      <c r="X44" s="7">
        <f>(X3-$X$36)/($X$35-$X$36)</f>
        <v>8.9106573822731017E-2</v>
      </c>
      <c r="Y44" s="7">
        <f>(Y3-$Y$36)/($Y$35-$Y$36)</f>
        <v>0.29729729729729731</v>
      </c>
      <c r="Z44" s="6">
        <f>($Z$36-Z3)/($Z$35-$Z$36)</f>
        <v>-3.314917127071821E-2</v>
      </c>
      <c r="AA44" s="6">
        <f>($AA$36-AA3)/($AA$35-$AA$36)</f>
        <v>-0.12048192771084336</v>
      </c>
      <c r="AB44" s="16">
        <f>(AB3-$AB$35)/($AB$35-$AB$36)</f>
        <v>-0.66839593276613418</v>
      </c>
      <c r="AC44" s="7">
        <f t="shared" ref="AC44:AC71" si="13">SUM(B44:AB44)</f>
        <v>4.1827559400192236</v>
      </c>
      <c r="AD44" s="7">
        <f t="shared" ref="AD44:AD71" si="14">AC44/$AD$42</f>
        <v>0.15491688666737866</v>
      </c>
      <c r="AE44" s="7">
        <f t="shared" ref="AE44:AE71" si="15">AD44-$AD$73</f>
        <v>0.169498667408675</v>
      </c>
      <c r="AF44" s="7">
        <f>AE44/$AE$74</f>
        <v>0.60593151946260515</v>
      </c>
    </row>
    <row r="45" spans="1:32" x14ac:dyDescent="0.2">
      <c r="A45" s="7" t="str">
        <f t="shared" ref="A45:A71" si="16">A4</f>
        <v>Belgia</v>
      </c>
      <c r="B45" s="7">
        <f t="shared" ref="B45:B71" si="17">(B4-$B$36)/($B$35-$B$36)</f>
        <v>0.17241379310344829</v>
      </c>
      <c r="C45" s="7">
        <f t="shared" ref="C45:C71" si="18">(C4-$C$36)/($C$35-$C$36)</f>
        <v>0.31225296442687744</v>
      </c>
      <c r="D45" s="7">
        <f t="shared" ref="D45:D71" si="19">(D4-$D$36)/($D$35-$D$36)</f>
        <v>4.8720854922279797E-3</v>
      </c>
      <c r="E45" s="7">
        <f t="shared" ref="E45:E71" si="20">(E4-$E$36)/($E$35-$E$36)</f>
        <v>0.1089108910891089</v>
      </c>
      <c r="F45" s="7">
        <f t="shared" ref="F45:F71" si="21">(F4-$F$35)/($F$35-$F$36)</f>
        <v>-0.71082468074949268</v>
      </c>
      <c r="G45" s="6">
        <f t="shared" ref="G45:G71" si="22">($G$36-G4)/($G$35-$G$36)</f>
        <v>-0.40219224283305227</v>
      </c>
      <c r="H45" s="6">
        <f t="shared" ref="H45:H71" si="23">($H$35-H4)/($H$35-$H$36)</f>
        <v>0.98332994511079486</v>
      </c>
      <c r="I45" s="6">
        <f t="shared" ref="I45:I71" si="24">($I$35-I4)/($I$35-$I$36)</f>
        <v>0.21401515151515146</v>
      </c>
      <c r="J45" s="6">
        <f t="shared" ref="J45:J71" si="25">($J$35-J4)/($J$35-$J$36)</f>
        <v>0.7759197324414715</v>
      </c>
      <c r="K45" s="6">
        <f t="shared" ref="K45:K71" si="26">($K$35-K4)/($K$35-$K$36)</f>
        <v>0.9288747346072187</v>
      </c>
      <c r="L45" s="6">
        <f t="shared" ref="L45:L71" si="27">($K$35-L4)/($K$35-$K$36)</f>
        <v>0.95647558386411879</v>
      </c>
      <c r="M45" s="6">
        <f t="shared" ref="M45:M71" si="28">($M$36-M4)/($M$35-$M$36)</f>
        <v>-0.52486187845303856</v>
      </c>
      <c r="N45" s="6">
        <f t="shared" ref="N45:N71" si="29">($N$36-N4)/($N$35-$N$36)</f>
        <v>-0.23715415019762848</v>
      </c>
      <c r="O45" s="6">
        <f t="shared" ref="O45:O71" si="30">($O$36-O4)/($O$35-$O$36)</f>
        <v>-0.29333333333333333</v>
      </c>
      <c r="P45" s="6">
        <f t="shared" ref="P45:P71" si="31">($P$36-P4)/($P$35-$P$36)</f>
        <v>-0.36931818181818182</v>
      </c>
      <c r="Q45" s="7">
        <f t="shared" ref="Q45:Q71" si="32">(Q4-$Q$36)/($Q$35-$Q$36)</f>
        <v>9.3816631130063971E-2</v>
      </c>
      <c r="R45" s="7">
        <f t="shared" ref="R45:R71" si="33">(R4-$R$36)/($R$35-$R$36)</f>
        <v>4.6095954844778929E-2</v>
      </c>
      <c r="S45" s="7">
        <f t="shared" ref="S45:S71" si="34">(S4-$S$36)/($S$35-$S$36)</f>
        <v>0.20958083832335325</v>
      </c>
      <c r="T45" s="7">
        <f t="shared" ref="T45:T71" si="35">(T4-$T$36)/($T$35-$T$36)</f>
        <v>0.25357026054725823</v>
      </c>
      <c r="U45" s="7">
        <f t="shared" ref="U45:U71" si="36">(U4-$U$36)/($U$35-$U$36)</f>
        <v>0.21739130434782605</v>
      </c>
      <c r="V45" s="7">
        <f t="shared" ref="V45:V71" si="37">(V4-$V$36)/($V$35-$V$36)</f>
        <v>0.18942731277533051</v>
      </c>
      <c r="W45" s="7">
        <f t="shared" ref="W45:W71" si="38">(W4-$W$36)/($W$35-$W$36)</f>
        <v>0.65048543689320393</v>
      </c>
      <c r="X45" s="7">
        <f t="shared" ref="X45:X71" si="39">(X4-$X$36)/($X$35-$X$36)</f>
        <v>8.6510090876903104E-2</v>
      </c>
      <c r="Y45" s="7">
        <f t="shared" ref="Y45:Y71" si="40">(Y4-$Y$36)/($Y$35-$Y$36)</f>
        <v>0.40540540540540537</v>
      </c>
      <c r="Z45" s="6">
        <f t="shared" ref="Z45:Z71" si="41">($Z$36-Z4)/($Z$35-$Z$36)</f>
        <v>-0.33149171270718231</v>
      </c>
      <c r="AA45" s="6">
        <f t="shared" ref="AA45:AA71" si="42">($AA$36-AA4)/($AA$35-$AA$36)</f>
        <v>-0.18674698795180719</v>
      </c>
      <c r="AB45" s="16">
        <f t="shared" ref="AB45:AB71" si="43">(AB4-$AB$35)/($AB$35-$AB$36)</f>
        <v>-0.84675243826520019</v>
      </c>
      <c r="AC45" s="7">
        <f t="shared" si="13"/>
        <v>2.7066725104856242</v>
      </c>
      <c r="AD45" s="7">
        <f t="shared" si="14"/>
        <v>0.10024713001798607</v>
      </c>
      <c r="AE45" s="7">
        <f t="shared" si="15"/>
        <v>0.11482891075928241</v>
      </c>
      <c r="AF45" s="7">
        <f t="shared" ref="AF45:AF71" si="44">AE45/$AE$74</f>
        <v>0.41049559526535151</v>
      </c>
    </row>
    <row r="46" spans="1:32" x14ac:dyDescent="0.2">
      <c r="A46" s="7" t="str">
        <f t="shared" si="16"/>
        <v>Bułgaria</v>
      </c>
      <c r="B46" s="7">
        <f t="shared" si="17"/>
        <v>0.89655172413793105</v>
      </c>
      <c r="C46" s="7">
        <f t="shared" si="18"/>
        <v>0.55098814229249016</v>
      </c>
      <c r="D46" s="7">
        <f t="shared" si="19"/>
        <v>6.25E-2</v>
      </c>
      <c r="E46" s="7">
        <f t="shared" si="20"/>
        <v>6.9306930693069299E-2</v>
      </c>
      <c r="F46" s="7">
        <f t="shared" si="21"/>
        <v>-0.97117794486215536</v>
      </c>
      <c r="G46" s="6">
        <f t="shared" si="22"/>
        <v>-0.50337268128161883</v>
      </c>
      <c r="H46" s="6">
        <f t="shared" si="23"/>
        <v>0.88066680219556825</v>
      </c>
      <c r="I46" s="6">
        <f t="shared" si="24"/>
        <v>0.58996212121212122</v>
      </c>
      <c r="J46" s="6">
        <f t="shared" si="25"/>
        <v>0</v>
      </c>
      <c r="K46" s="6">
        <f t="shared" si="26"/>
        <v>0</v>
      </c>
      <c r="L46" s="6">
        <f t="shared" si="27"/>
        <v>0.89278131634819524</v>
      </c>
      <c r="M46" s="6">
        <f t="shared" si="28"/>
        <v>-0.15469613259668502</v>
      </c>
      <c r="N46" s="6">
        <f t="shared" si="29"/>
        <v>-0.35968379446640319</v>
      </c>
      <c r="O46" s="6">
        <f t="shared" si="30"/>
        <v>-0.04</v>
      </c>
      <c r="P46" s="6">
        <f t="shared" si="31"/>
        <v>-0.46780303030303028</v>
      </c>
      <c r="Q46" s="7">
        <f t="shared" si="32"/>
        <v>0.26439232409381663</v>
      </c>
      <c r="R46" s="7">
        <f t="shared" si="33"/>
        <v>0.14299153339604892</v>
      </c>
      <c r="S46" s="7">
        <f t="shared" si="34"/>
        <v>1.3609145345672291E-2</v>
      </c>
      <c r="T46" s="7">
        <f t="shared" si="35"/>
        <v>1.6297830589774336E-2</v>
      </c>
      <c r="U46" s="7">
        <f t="shared" si="36"/>
        <v>0.93478260869565222</v>
      </c>
      <c r="V46" s="7">
        <f t="shared" si="37"/>
        <v>0.46255506607929514</v>
      </c>
      <c r="W46" s="7">
        <f t="shared" si="38"/>
        <v>0</v>
      </c>
      <c r="X46" s="7">
        <f t="shared" si="39"/>
        <v>1.1802195208308745E-2</v>
      </c>
      <c r="Y46" s="7">
        <f t="shared" si="40"/>
        <v>0.45945945945945948</v>
      </c>
      <c r="Z46" s="6">
        <f t="shared" si="41"/>
        <v>-0.36187845303867405</v>
      </c>
      <c r="AA46" s="6">
        <f t="shared" si="42"/>
        <v>-1</v>
      </c>
      <c r="AB46" s="16">
        <f t="shared" si="43"/>
        <v>-0.95393235111018881</v>
      </c>
      <c r="AC46" s="7">
        <f t="shared" si="13"/>
        <v>1.4361028120886474</v>
      </c>
      <c r="AD46" s="7">
        <f t="shared" si="14"/>
        <v>5.3188993040320272E-2</v>
      </c>
      <c r="AE46" s="7">
        <f t="shared" si="15"/>
        <v>6.7770773781616611E-2</v>
      </c>
      <c r="AF46" s="7">
        <f t="shared" si="44"/>
        <v>0.24227003409791847</v>
      </c>
    </row>
    <row r="47" spans="1:32" x14ac:dyDescent="0.2">
      <c r="A47" s="7" t="str">
        <f t="shared" si="16"/>
        <v>Chorwacja</v>
      </c>
      <c r="B47" s="7">
        <f t="shared" si="17"/>
        <v>1</v>
      </c>
      <c r="C47" s="7">
        <f t="shared" si="18"/>
        <v>0.64743083003952573</v>
      </c>
      <c r="D47" s="7">
        <f t="shared" si="19"/>
        <v>3.2329447322970641E-2</v>
      </c>
      <c r="E47" s="7">
        <f t="shared" si="20"/>
        <v>7.9207920792079209E-2</v>
      </c>
      <c r="F47" s="7">
        <f t="shared" si="21"/>
        <v>-0.37844611528822053</v>
      </c>
      <c r="G47" s="6">
        <f t="shared" si="22"/>
        <v>-0.29763912310286672</v>
      </c>
      <c r="H47" s="6">
        <f t="shared" si="23"/>
        <v>0.71864200040658666</v>
      </c>
      <c r="I47" s="6">
        <f t="shared" si="24"/>
        <v>0.48958333333333337</v>
      </c>
      <c r="J47" s="6">
        <f t="shared" si="25"/>
        <v>0.551839464882943</v>
      </c>
      <c r="K47" s="6">
        <f t="shared" si="26"/>
        <v>0.90127388535031838</v>
      </c>
      <c r="L47" s="6">
        <f t="shared" si="27"/>
        <v>0.86836518046709121</v>
      </c>
      <c r="M47" s="6">
        <f t="shared" si="28"/>
        <v>-3.314917127071821E-2</v>
      </c>
      <c r="N47" s="6">
        <f t="shared" si="29"/>
        <v>-4.7430830039525737E-2</v>
      </c>
      <c r="O47" s="6">
        <f t="shared" si="30"/>
        <v>-0.32</v>
      </c>
      <c r="P47" s="6">
        <f t="shared" si="31"/>
        <v>-0.25</v>
      </c>
      <c r="Q47" s="7">
        <f t="shared" si="32"/>
        <v>0.50106609808102343</v>
      </c>
      <c r="R47" s="7">
        <f t="shared" si="33"/>
        <v>0.15192850423330195</v>
      </c>
      <c r="S47" s="7">
        <f t="shared" si="34"/>
        <v>0.20577027762656505</v>
      </c>
      <c r="T47" s="7">
        <f t="shared" si="35"/>
        <v>0.12989207456666305</v>
      </c>
      <c r="U47" s="7">
        <f t="shared" si="36"/>
        <v>0.87681159420289856</v>
      </c>
      <c r="V47" s="7">
        <f t="shared" si="37"/>
        <v>0.56387665198237891</v>
      </c>
      <c r="W47" s="7">
        <f t="shared" si="38"/>
        <v>0.38349514563106796</v>
      </c>
      <c r="X47" s="7">
        <f t="shared" si="39"/>
        <v>1.4752744010385931E-3</v>
      </c>
      <c r="Y47" s="7">
        <f t="shared" si="40"/>
        <v>0.48648648648648646</v>
      </c>
      <c r="Z47" s="6">
        <f t="shared" si="41"/>
        <v>-0.65745856353591148</v>
      </c>
      <c r="AA47" s="6">
        <f t="shared" si="42"/>
        <v>-0.45481927710843362</v>
      </c>
      <c r="AB47" s="16">
        <f t="shared" si="43"/>
        <v>-0.92052293006847896</v>
      </c>
      <c r="AC47" s="7">
        <f t="shared" si="13"/>
        <v>5.2300081593921162</v>
      </c>
      <c r="AD47" s="7">
        <f t="shared" si="14"/>
        <v>0.19370400590341172</v>
      </c>
      <c r="AE47" s="7">
        <f t="shared" si="15"/>
        <v>0.20828578664470807</v>
      </c>
      <c r="AF47" s="7">
        <f t="shared" si="44"/>
        <v>0.74458947149004329</v>
      </c>
    </row>
    <row r="48" spans="1:32" x14ac:dyDescent="0.2">
      <c r="A48" s="7" t="str">
        <f t="shared" si="16"/>
        <v>Cypr</v>
      </c>
      <c r="B48" s="7">
        <f t="shared" si="17"/>
        <v>0.68965517241379315</v>
      </c>
      <c r="C48" s="7">
        <f t="shared" si="18"/>
        <v>0.2648221343873518</v>
      </c>
      <c r="D48" s="7">
        <f t="shared" si="19"/>
        <v>2.8508203799654575E-3</v>
      </c>
      <c r="E48" s="7">
        <f t="shared" si="20"/>
        <v>1.9801980198019802E-2</v>
      </c>
      <c r="F48" s="7">
        <f t="shared" si="21"/>
        <v>-0.73433583959899751</v>
      </c>
      <c r="G48" s="6">
        <f t="shared" si="22"/>
        <v>-0.45278246205733558</v>
      </c>
      <c r="H48" s="6">
        <f t="shared" si="23"/>
        <v>0.74994917666192318</v>
      </c>
      <c r="I48" s="6">
        <f t="shared" si="24"/>
        <v>3.5037878787878819E-2</v>
      </c>
      <c r="J48" s="6">
        <f t="shared" si="25"/>
        <v>0.39130434782608697</v>
      </c>
      <c r="K48" s="6">
        <f t="shared" si="26"/>
        <v>0.59341825902335454</v>
      </c>
      <c r="L48" s="6">
        <f t="shared" si="27"/>
        <v>0.97558386411889586</v>
      </c>
      <c r="M48" s="6">
        <f t="shared" si="28"/>
        <v>-1</v>
      </c>
      <c r="N48" s="6">
        <f t="shared" si="29"/>
        <v>-0.59683794466403173</v>
      </c>
      <c r="O48" s="6">
        <f t="shared" si="30"/>
        <v>-0.98666666666666669</v>
      </c>
      <c r="P48" s="6">
        <f t="shared" si="31"/>
        <v>-0.77840909090909094</v>
      </c>
      <c r="Q48" s="7">
        <f t="shared" si="32"/>
        <v>8.7420042643923238E-2</v>
      </c>
      <c r="R48" s="7">
        <f t="shared" si="33"/>
        <v>1</v>
      </c>
      <c r="S48" s="7">
        <f t="shared" si="34"/>
        <v>0.14425694066412628</v>
      </c>
      <c r="T48" s="7">
        <f t="shared" si="35"/>
        <v>0.17191758421454267</v>
      </c>
      <c r="U48" s="7">
        <f t="shared" si="36"/>
        <v>8.6956521739130432E-2</v>
      </c>
      <c r="V48" s="7">
        <f t="shared" si="37"/>
        <v>0.53303964757709255</v>
      </c>
      <c r="W48" s="7">
        <f t="shared" si="38"/>
        <v>0.24271844660194175</v>
      </c>
      <c r="X48" s="7">
        <f t="shared" si="39"/>
        <v>5.9010976041543723E-4</v>
      </c>
      <c r="Y48" s="7">
        <f t="shared" si="40"/>
        <v>0.10810810810810813</v>
      </c>
      <c r="Z48" s="6">
        <f t="shared" si="41"/>
        <v>-0.3839779005524861</v>
      </c>
      <c r="AA48" s="6">
        <f t="shared" si="42"/>
        <v>-0.31927710843373486</v>
      </c>
      <c r="AB48" s="16">
        <f t="shared" si="43"/>
        <v>-0.71964406238167911</v>
      </c>
      <c r="AC48" s="7">
        <f t="shared" si="13"/>
        <v>0.12549995984252726</v>
      </c>
      <c r="AD48" s="7">
        <f t="shared" si="14"/>
        <v>4.6481466608343435E-3</v>
      </c>
      <c r="AE48" s="7">
        <f t="shared" si="15"/>
        <v>1.922992740213068E-2</v>
      </c>
      <c r="AF48" s="7">
        <f t="shared" si="44"/>
        <v>6.874401615108082E-2</v>
      </c>
    </row>
    <row r="49" spans="1:32" x14ac:dyDescent="0.2">
      <c r="A49" s="7" t="str">
        <f t="shared" si="16"/>
        <v>Czechy</v>
      </c>
      <c r="B49" s="7">
        <f t="shared" si="17"/>
        <v>0.20689655172413793</v>
      </c>
      <c r="C49" s="7">
        <f t="shared" si="18"/>
        <v>0.51778656126482214</v>
      </c>
      <c r="D49" s="7">
        <f t="shared" si="19"/>
        <v>8.1093480138169263E-2</v>
      </c>
      <c r="E49" s="7">
        <f t="shared" si="20"/>
        <v>0.1089108910891089</v>
      </c>
      <c r="F49" s="7">
        <f t="shared" si="21"/>
        <v>-0.9899749373433584</v>
      </c>
      <c r="G49" s="6">
        <f t="shared" si="22"/>
        <v>-0.71500843170320394</v>
      </c>
      <c r="H49" s="6">
        <f t="shared" si="23"/>
        <v>0.94714372840008132</v>
      </c>
      <c r="I49" s="6">
        <f t="shared" si="24"/>
        <v>0.68465909090909094</v>
      </c>
      <c r="J49" s="6">
        <f t="shared" si="25"/>
        <v>0.97993311036789321</v>
      </c>
      <c r="K49" s="6">
        <f t="shared" si="26"/>
        <v>0.71974522292993626</v>
      </c>
      <c r="L49" s="6">
        <f t="shared" si="27"/>
        <v>0.96178343949044576</v>
      </c>
      <c r="M49" s="6">
        <f t="shared" si="28"/>
        <v>-0.32596685082872928</v>
      </c>
      <c r="N49" s="6">
        <f t="shared" si="29"/>
        <v>-0.27272727272727276</v>
      </c>
      <c r="O49" s="6">
        <f t="shared" si="30"/>
        <v>-0.10666666666666667</v>
      </c>
      <c r="P49" s="6">
        <f t="shared" si="31"/>
        <v>-9.2803030303030304E-2</v>
      </c>
      <c r="Q49" s="7">
        <f t="shared" si="32"/>
        <v>0.19189765458422176</v>
      </c>
      <c r="R49" s="7">
        <f t="shared" si="33"/>
        <v>3.7629350893697087E-2</v>
      </c>
      <c r="S49" s="7">
        <f t="shared" si="34"/>
        <v>0.69951007076755578</v>
      </c>
      <c r="T49" s="7">
        <f t="shared" si="35"/>
        <v>0.32933609506159378</v>
      </c>
      <c r="U49" s="7">
        <f t="shared" si="36"/>
        <v>0.97826086956521741</v>
      </c>
      <c r="V49" s="7">
        <f t="shared" si="37"/>
        <v>0.22466960352422902</v>
      </c>
      <c r="W49" s="7">
        <f t="shared" si="38"/>
        <v>0.4854368932038835</v>
      </c>
      <c r="X49" s="7">
        <f t="shared" si="39"/>
        <v>7.8130532279003892E-2</v>
      </c>
      <c r="Y49" s="7">
        <f t="shared" si="40"/>
        <v>0.7567567567567568</v>
      </c>
      <c r="Z49" s="6">
        <f t="shared" si="41"/>
        <v>-0.22375690607734808</v>
      </c>
      <c r="AA49" s="6">
        <f t="shared" si="42"/>
        <v>0</v>
      </c>
      <c r="AB49" s="16">
        <f t="shared" si="43"/>
        <v>-0.80390122432039846</v>
      </c>
      <c r="AC49" s="7">
        <f t="shared" si="13"/>
        <v>5.4587745829798378</v>
      </c>
      <c r="AD49" s="7">
        <f t="shared" si="14"/>
        <v>0.20217683640666065</v>
      </c>
      <c r="AE49" s="7">
        <f t="shared" si="15"/>
        <v>0.21675861714795699</v>
      </c>
      <c r="AF49" s="7">
        <f t="shared" si="44"/>
        <v>0.77487853003824037</v>
      </c>
    </row>
    <row r="50" spans="1:32" x14ac:dyDescent="0.2">
      <c r="A50" s="7" t="str">
        <f t="shared" si="16"/>
        <v>Dania</v>
      </c>
      <c r="B50" s="7">
        <f t="shared" si="17"/>
        <v>0</v>
      </c>
      <c r="C50" s="7">
        <f t="shared" si="18"/>
        <v>0.2031620553359684</v>
      </c>
      <c r="D50" s="7">
        <f t="shared" si="19"/>
        <v>1.316763816925734E-2</v>
      </c>
      <c r="E50" s="7">
        <f t="shared" si="20"/>
        <v>0.1089108910891089</v>
      </c>
      <c r="F50" s="7">
        <f t="shared" si="21"/>
        <v>-0.71082468074949268</v>
      </c>
      <c r="G50" s="6">
        <f t="shared" si="22"/>
        <v>-0.460370994940978</v>
      </c>
      <c r="H50" s="6">
        <f t="shared" si="23"/>
        <v>0.99979670664769271</v>
      </c>
      <c r="I50" s="6">
        <f t="shared" si="24"/>
        <v>1</v>
      </c>
      <c r="J50" s="6">
        <f t="shared" si="25"/>
        <v>0.882943143812709</v>
      </c>
      <c r="K50" s="6">
        <f t="shared" si="26"/>
        <v>0.98089171974522282</v>
      </c>
      <c r="L50" s="6">
        <f t="shared" si="27"/>
        <v>0.90233545647558389</v>
      </c>
      <c r="M50" s="6">
        <f t="shared" si="28"/>
        <v>-0.49723756906077332</v>
      </c>
      <c r="N50" s="6">
        <f t="shared" si="29"/>
        <v>-0.54545454545454553</v>
      </c>
      <c r="O50" s="6">
        <f t="shared" si="30"/>
        <v>-0.34666666666666668</v>
      </c>
      <c r="P50" s="6">
        <f t="shared" si="31"/>
        <v>-1</v>
      </c>
      <c r="Q50" s="7">
        <f t="shared" si="32"/>
        <v>0.46055437100213226</v>
      </c>
      <c r="R50" s="7">
        <f t="shared" si="33"/>
        <v>1.693320790216369E-2</v>
      </c>
      <c r="S50" s="7">
        <f t="shared" si="34"/>
        <v>0.31845400108873156</v>
      </c>
      <c r="T50" s="7">
        <f t="shared" si="35"/>
        <v>0.48975253461244955</v>
      </c>
      <c r="U50" s="7">
        <f t="shared" si="36"/>
        <v>0.37681159420289861</v>
      </c>
      <c r="V50" s="7">
        <f t="shared" si="37"/>
        <v>1</v>
      </c>
      <c r="W50" s="7">
        <f t="shared" si="38"/>
        <v>0.970873786407767</v>
      </c>
      <c r="X50" s="7">
        <f t="shared" si="39"/>
        <v>3.5111530744718518E-2</v>
      </c>
      <c r="Y50" s="7">
        <f t="shared" si="40"/>
        <v>0.10810810810810813</v>
      </c>
      <c r="Z50" s="6">
        <f t="shared" si="41"/>
        <v>-9.6685082872928166E-2</v>
      </c>
      <c r="AA50" s="6">
        <f t="shared" si="42"/>
        <v>-8.4337349397590369E-2</v>
      </c>
      <c r="AB50" s="16">
        <f t="shared" si="43"/>
        <v>-0.8819257107283669</v>
      </c>
      <c r="AC50" s="7">
        <f t="shared" si="13"/>
        <v>4.2443041454731718</v>
      </c>
      <c r="AD50" s="7">
        <f t="shared" si="14"/>
        <v>0.15719644983233969</v>
      </c>
      <c r="AE50" s="7">
        <f t="shared" si="15"/>
        <v>0.17177823057363603</v>
      </c>
      <c r="AF50" s="7">
        <f t="shared" si="44"/>
        <v>0.61408060519509355</v>
      </c>
    </row>
    <row r="51" spans="1:32" x14ac:dyDescent="0.2">
      <c r="A51" s="7" t="str">
        <f t="shared" si="16"/>
        <v>Estonia</v>
      </c>
      <c r="B51" s="7">
        <f t="shared" si="17"/>
        <v>0.34482758620689657</v>
      </c>
      <c r="C51" s="7">
        <f t="shared" si="18"/>
        <v>0.79288537549407112</v>
      </c>
      <c r="D51" s="7">
        <f t="shared" si="19"/>
        <v>5.9507772020725387E-2</v>
      </c>
      <c r="E51" s="7">
        <f t="shared" si="20"/>
        <v>0.44554455445544555</v>
      </c>
      <c r="F51" s="7">
        <f t="shared" si="21"/>
        <v>-0.72807017543859653</v>
      </c>
      <c r="G51" s="6">
        <f t="shared" si="22"/>
        <v>-0.31787521079258008</v>
      </c>
      <c r="H51" s="6">
        <f t="shared" si="23"/>
        <v>1</v>
      </c>
      <c r="I51" s="6">
        <f t="shared" si="24"/>
        <v>0.81818181818181823</v>
      </c>
      <c r="J51" s="6">
        <f t="shared" si="25"/>
        <v>0.58528428093645479</v>
      </c>
      <c r="K51" s="6">
        <f t="shared" si="26"/>
        <v>0.2717622080679406</v>
      </c>
      <c r="L51" s="6">
        <f t="shared" si="27"/>
        <v>0.77388535031847128</v>
      </c>
      <c r="M51" s="6">
        <f t="shared" si="28"/>
        <v>-0.1823204419889502</v>
      </c>
      <c r="N51" s="6">
        <f t="shared" si="29"/>
        <v>-0.69960474308300413</v>
      </c>
      <c r="O51" s="6">
        <f t="shared" si="30"/>
        <v>0</v>
      </c>
      <c r="P51" s="6">
        <f t="shared" si="31"/>
        <v>-0.18181818181818182</v>
      </c>
      <c r="Q51" s="7">
        <f t="shared" si="32"/>
        <v>0.50319829424307039</v>
      </c>
      <c r="R51" s="7">
        <f t="shared" si="33"/>
        <v>5.5503292568203202E-2</v>
      </c>
      <c r="S51" s="7">
        <f t="shared" si="34"/>
        <v>0.75394665215024492</v>
      </c>
      <c r="T51" s="7">
        <f t="shared" si="35"/>
        <v>0.11490243104763981</v>
      </c>
      <c r="U51" s="7">
        <f t="shared" si="36"/>
        <v>0.47826086956521735</v>
      </c>
      <c r="V51" s="7">
        <f t="shared" si="37"/>
        <v>0.43171806167400889</v>
      </c>
      <c r="W51" s="7">
        <f t="shared" si="38"/>
        <v>0.27184466019417475</v>
      </c>
      <c r="X51" s="7">
        <f t="shared" si="39"/>
        <v>1.0031865927062433E-3</v>
      </c>
      <c r="Y51" s="7">
        <f t="shared" si="40"/>
        <v>0.32432432432432434</v>
      </c>
      <c r="Z51" s="6">
        <f t="shared" si="41"/>
        <v>-0.17955801104972374</v>
      </c>
      <c r="AA51" s="6">
        <f t="shared" si="42"/>
        <v>-0.25903614457831314</v>
      </c>
      <c r="AB51" s="16">
        <f t="shared" si="43"/>
        <v>-0.96171404855779208</v>
      </c>
      <c r="AC51" s="7">
        <f t="shared" si="13"/>
        <v>4.5165837607342727</v>
      </c>
      <c r="AD51" s="7">
        <f t="shared" si="14"/>
        <v>0.16728088002719529</v>
      </c>
      <c r="AE51" s="7">
        <f t="shared" si="15"/>
        <v>0.18186266076849164</v>
      </c>
      <c r="AF51" s="7">
        <f t="shared" si="44"/>
        <v>0.65013088337309588</v>
      </c>
    </row>
    <row r="52" spans="1:32" x14ac:dyDescent="0.2">
      <c r="A52" s="7" t="str">
        <f t="shared" si="16"/>
        <v>Finlandia</v>
      </c>
      <c r="B52" s="7">
        <f t="shared" si="17"/>
        <v>0.20689655172413793</v>
      </c>
      <c r="C52" s="7">
        <f t="shared" si="18"/>
        <v>1</v>
      </c>
      <c r="D52" s="7">
        <f t="shared" si="19"/>
        <v>0.46707685664939552</v>
      </c>
      <c r="E52" s="7">
        <f t="shared" si="20"/>
        <v>0.97029702970297027</v>
      </c>
      <c r="F52" s="7">
        <f t="shared" si="21"/>
        <v>-0.71082468074949268</v>
      </c>
      <c r="G52" s="6">
        <f t="shared" si="22"/>
        <v>-0.43676222596964581</v>
      </c>
      <c r="H52" s="6">
        <f t="shared" si="23"/>
        <v>0.99979670664769271</v>
      </c>
      <c r="I52" s="6">
        <f t="shared" si="24"/>
        <v>0.48390151515151519</v>
      </c>
      <c r="J52" s="6">
        <f t="shared" si="25"/>
        <v>0.82608695652173902</v>
      </c>
      <c r="K52" s="6">
        <f t="shared" si="26"/>
        <v>0.81953290870488327</v>
      </c>
      <c r="L52" s="6">
        <f t="shared" si="27"/>
        <v>0.85350318471337572</v>
      </c>
      <c r="M52" s="6">
        <f t="shared" si="28"/>
        <v>-0.22099447513812154</v>
      </c>
      <c r="N52" s="6">
        <f t="shared" si="29"/>
        <v>-1</v>
      </c>
      <c r="O52" s="6">
        <f t="shared" si="30"/>
        <v>-0.26666666666666666</v>
      </c>
      <c r="P52" s="6">
        <f t="shared" si="31"/>
        <v>-0.45265151515151514</v>
      </c>
      <c r="Q52" s="7">
        <f t="shared" si="32"/>
        <v>0.65884861407249462</v>
      </c>
      <c r="R52" s="7">
        <f t="shared" si="33"/>
        <v>0.31796801505174033</v>
      </c>
      <c r="S52" s="7">
        <f t="shared" si="34"/>
        <v>0.43277082199237882</v>
      </c>
      <c r="T52" s="7">
        <f t="shared" si="35"/>
        <v>6.5245830153711978E-2</v>
      </c>
      <c r="U52" s="7">
        <f t="shared" si="36"/>
        <v>0.3623188405797102</v>
      </c>
      <c r="V52" s="7">
        <f t="shared" si="37"/>
        <v>0.51101321585903103</v>
      </c>
      <c r="W52" s="7">
        <f t="shared" si="38"/>
        <v>0.99029126213592233</v>
      </c>
      <c r="X52" s="7">
        <f t="shared" si="39"/>
        <v>0.1095833825091467</v>
      </c>
      <c r="Y52" s="7">
        <f t="shared" si="40"/>
        <v>0.70270270270270274</v>
      </c>
      <c r="Z52" s="6">
        <f t="shared" si="41"/>
        <v>-0.32044198895027626</v>
      </c>
      <c r="AA52" s="6">
        <f t="shared" si="42"/>
        <v>-6.9277108433734955E-2</v>
      </c>
      <c r="AB52" s="16">
        <f t="shared" si="43"/>
        <v>-0.74496783565054991</v>
      </c>
      <c r="AC52" s="7">
        <f t="shared" si="13"/>
        <v>6.5552478981625448</v>
      </c>
      <c r="AD52" s="7">
        <f t="shared" si="14"/>
        <v>0.24278695919120535</v>
      </c>
      <c r="AE52" s="7">
        <f t="shared" si="15"/>
        <v>0.2573687399325017</v>
      </c>
      <c r="AF52" s="7">
        <f t="shared" si="44"/>
        <v>0.92005343778587934</v>
      </c>
    </row>
    <row r="53" spans="1:32" x14ac:dyDescent="0.2">
      <c r="A53" s="7" t="str">
        <f t="shared" si="16"/>
        <v>Francja</v>
      </c>
      <c r="B53" s="7">
        <f t="shared" si="17"/>
        <v>0.17241379310344829</v>
      </c>
      <c r="C53" s="7">
        <f t="shared" si="18"/>
        <v>0.40079051383399211</v>
      </c>
      <c r="D53" s="7">
        <f t="shared" si="19"/>
        <v>0.66709736614853188</v>
      </c>
      <c r="E53" s="7">
        <f t="shared" si="20"/>
        <v>0.1089108910891089</v>
      </c>
      <c r="F53" s="7">
        <f t="shared" si="21"/>
        <v>0</v>
      </c>
      <c r="G53" s="6">
        <f t="shared" si="22"/>
        <v>-0.55649241146711637</v>
      </c>
      <c r="H53" s="6">
        <f t="shared" si="23"/>
        <v>0.86257369384021143</v>
      </c>
      <c r="I53" s="6">
        <f t="shared" si="24"/>
        <v>0.48674242424242425</v>
      </c>
      <c r="J53" s="6">
        <f t="shared" si="25"/>
        <v>0.86287625418060221</v>
      </c>
      <c r="K53" s="6">
        <f t="shared" si="26"/>
        <v>0.96178343949044576</v>
      </c>
      <c r="L53" s="6">
        <f t="shared" si="27"/>
        <v>0.94267515923566869</v>
      </c>
      <c r="M53" s="6">
        <f t="shared" si="28"/>
        <v>-0.46408839779005523</v>
      </c>
      <c r="N53" s="6">
        <f t="shared" si="29"/>
        <v>-0.11857707509881424</v>
      </c>
      <c r="O53" s="6">
        <f t="shared" si="30"/>
        <v>-0.18666666666666668</v>
      </c>
      <c r="P53" s="6">
        <f t="shared" si="31"/>
        <v>-0.51704545454545459</v>
      </c>
      <c r="Q53" s="7">
        <f t="shared" si="32"/>
        <v>0.23027718550106607</v>
      </c>
      <c r="R53" s="7">
        <f t="shared" si="33"/>
        <v>0.66086547507055504</v>
      </c>
      <c r="S53" s="7">
        <f t="shared" si="34"/>
        <v>0.17147523135547085</v>
      </c>
      <c r="T53" s="7">
        <f t="shared" si="35"/>
        <v>0.11048729968385479</v>
      </c>
      <c r="U53" s="7">
        <f t="shared" si="36"/>
        <v>0</v>
      </c>
      <c r="V53" s="7">
        <f t="shared" si="37"/>
        <v>8.8105726872246687E-2</v>
      </c>
      <c r="W53" s="7">
        <f t="shared" si="38"/>
        <v>0.75728155339805825</v>
      </c>
      <c r="X53" s="7">
        <f t="shared" si="39"/>
        <v>0.4570400094417561</v>
      </c>
      <c r="Y53" s="7">
        <f t="shared" si="40"/>
        <v>0.72972972972972983</v>
      </c>
      <c r="Z53" s="6">
        <f t="shared" si="41"/>
        <v>-0.41712707182320441</v>
      </c>
      <c r="AA53" s="6">
        <f t="shared" si="42"/>
        <v>-0.11144578313253009</v>
      </c>
      <c r="AB53" s="16">
        <f t="shared" si="43"/>
        <v>-0.10385972193401123</v>
      </c>
      <c r="AC53" s="7">
        <f t="shared" si="13"/>
        <v>6.195823163759318</v>
      </c>
      <c r="AD53" s="7">
        <f t="shared" si="14"/>
        <v>0.22947493199108585</v>
      </c>
      <c r="AE53" s="7">
        <f t="shared" si="15"/>
        <v>0.24405671273238219</v>
      </c>
      <c r="AF53" s="7">
        <f t="shared" si="44"/>
        <v>0.87246499952962009</v>
      </c>
    </row>
    <row r="54" spans="1:32" x14ac:dyDescent="0.2">
      <c r="A54" s="7" t="str">
        <f t="shared" si="16"/>
        <v>Grecja</v>
      </c>
      <c r="B54" s="7">
        <f t="shared" si="17"/>
        <v>0.65517241379310343</v>
      </c>
      <c r="C54" s="7">
        <f t="shared" si="18"/>
        <v>0.4102766798418972</v>
      </c>
      <c r="D54" s="7">
        <f t="shared" si="19"/>
        <v>2.126511226252159E-2</v>
      </c>
      <c r="E54" s="7">
        <f t="shared" si="20"/>
        <v>8.9108910891089105E-2</v>
      </c>
      <c r="F54" s="7">
        <f t="shared" si="21"/>
        <v>-0.70676691729323304</v>
      </c>
      <c r="G54" s="6">
        <f t="shared" si="22"/>
        <v>-0.37099494097807756</v>
      </c>
      <c r="H54" s="6">
        <f t="shared" si="23"/>
        <v>0.61109981703598282</v>
      </c>
      <c r="I54" s="6">
        <f t="shared" si="24"/>
        <v>0.29261363636363641</v>
      </c>
      <c r="J54" s="6">
        <f t="shared" si="25"/>
        <v>0.61872909698996648</v>
      </c>
      <c r="K54" s="6">
        <f t="shared" si="26"/>
        <v>0.71125265392781323</v>
      </c>
      <c r="L54" s="6">
        <f t="shared" si="27"/>
        <v>0.88004246284501053</v>
      </c>
      <c r="M54" s="6">
        <f t="shared" si="28"/>
        <v>-0.71270718232044195</v>
      </c>
      <c r="N54" s="6">
        <f t="shared" si="29"/>
        <v>-0.20553359683794473</v>
      </c>
      <c r="O54" s="6">
        <f t="shared" si="30"/>
        <v>-0.21333333333333335</v>
      </c>
      <c r="P54" s="6">
        <f t="shared" si="31"/>
        <v>-0.42992424242424243</v>
      </c>
      <c r="Q54" s="7">
        <f t="shared" si="32"/>
        <v>0.19189765458422176</v>
      </c>
      <c r="R54" s="7">
        <f t="shared" si="33"/>
        <v>5.8325493885230485E-2</v>
      </c>
      <c r="S54" s="7">
        <f t="shared" si="34"/>
        <v>0.40010887316276533</v>
      </c>
      <c r="T54" s="7">
        <f t="shared" si="35"/>
        <v>0.31679930230022896</v>
      </c>
      <c r="U54" s="7">
        <f t="shared" si="36"/>
        <v>0.37681159420289861</v>
      </c>
      <c r="V54" s="7">
        <f t="shared" si="37"/>
        <v>0.51101321585903103</v>
      </c>
      <c r="W54" s="7">
        <f t="shared" si="38"/>
        <v>0.3300970873786408</v>
      </c>
      <c r="X54" s="7">
        <f t="shared" si="39"/>
        <v>2.9505488020771862E-3</v>
      </c>
      <c r="Y54" s="7">
        <f t="shared" si="40"/>
        <v>0.3783783783783784</v>
      </c>
      <c r="Z54" s="6">
        <f t="shared" si="41"/>
        <v>-1</v>
      </c>
      <c r="AA54" s="6">
        <f t="shared" si="42"/>
        <v>-0.48795180722891562</v>
      </c>
      <c r="AB54" s="16">
        <f t="shared" si="43"/>
        <v>-0.71833930161762061</v>
      </c>
      <c r="AC54" s="7">
        <f t="shared" si="13"/>
        <v>2.0103916104706845</v>
      </c>
      <c r="AD54" s="7">
        <f t="shared" si="14"/>
        <v>7.445894853595128E-2</v>
      </c>
      <c r="AE54" s="7">
        <f t="shared" si="15"/>
        <v>8.9040729277247613E-2</v>
      </c>
      <c r="AF54" s="7">
        <f t="shared" si="44"/>
        <v>0.31830683515013763</v>
      </c>
    </row>
    <row r="55" spans="1:32" x14ac:dyDescent="0.2">
      <c r="A55" s="7" t="str">
        <f t="shared" si="16"/>
        <v>Hiszpania</v>
      </c>
      <c r="B55" s="7">
        <f t="shared" si="17"/>
        <v>0.65517241379310343</v>
      </c>
      <c r="C55" s="7">
        <f t="shared" si="18"/>
        <v>0.36600790513833992</v>
      </c>
      <c r="D55" s="7">
        <f t="shared" si="19"/>
        <v>0.59071837219343692</v>
      </c>
      <c r="E55" s="7">
        <f t="shared" si="20"/>
        <v>5.9405940594059417E-2</v>
      </c>
      <c r="F55" s="7">
        <f t="shared" si="21"/>
        <v>-0.91729323308270672</v>
      </c>
      <c r="G55" s="6">
        <f t="shared" si="22"/>
        <v>-0.86003372681281598</v>
      </c>
      <c r="H55" s="6">
        <f t="shared" si="23"/>
        <v>0.64891238056515554</v>
      </c>
      <c r="I55" s="6">
        <f t="shared" si="24"/>
        <v>0.22443181818181823</v>
      </c>
      <c r="J55" s="6">
        <f t="shared" si="25"/>
        <v>0.81605351170568563</v>
      </c>
      <c r="K55" s="6">
        <f t="shared" si="26"/>
        <v>0.84819532908704875</v>
      </c>
      <c r="L55" s="6">
        <f t="shared" si="27"/>
        <v>0.95647558386411879</v>
      </c>
      <c r="M55" s="6">
        <f t="shared" si="28"/>
        <v>-0.49171270718232041</v>
      </c>
      <c r="N55" s="6">
        <f t="shared" si="29"/>
        <v>-7.9051383399209502E-2</v>
      </c>
      <c r="O55" s="6">
        <f t="shared" si="30"/>
        <v>-0.16</v>
      </c>
      <c r="P55" s="6">
        <f t="shared" si="31"/>
        <v>-0.42424242424242425</v>
      </c>
      <c r="Q55" s="7">
        <f t="shared" si="32"/>
        <v>0.2537313432835821</v>
      </c>
      <c r="R55" s="7">
        <f t="shared" si="33"/>
        <v>0.54609595484477891</v>
      </c>
      <c r="S55" s="7">
        <f t="shared" si="34"/>
        <v>0.35928143712574845</v>
      </c>
      <c r="T55" s="7">
        <f t="shared" si="35"/>
        <v>0</v>
      </c>
      <c r="U55" s="7">
        <f t="shared" si="36"/>
        <v>0.15942028985507245</v>
      </c>
      <c r="V55" s="7">
        <f t="shared" si="37"/>
        <v>8.8105726872246791E-3</v>
      </c>
      <c r="W55" s="7">
        <f t="shared" si="38"/>
        <v>0.77669902912621358</v>
      </c>
      <c r="X55" s="7">
        <f t="shared" si="39"/>
        <v>0.19644753924229905</v>
      </c>
      <c r="Y55" s="7">
        <f t="shared" si="40"/>
        <v>0.56756756756756754</v>
      </c>
      <c r="Z55" s="6">
        <f t="shared" si="41"/>
        <v>-0.9917127071823203</v>
      </c>
      <c r="AA55" s="6">
        <f t="shared" si="42"/>
        <v>-0.35843373493975894</v>
      </c>
      <c r="AB55" s="16">
        <f t="shared" si="43"/>
        <v>-0.48132392612575225</v>
      </c>
      <c r="AC55" s="7">
        <f t="shared" si="13"/>
        <v>3.2696231458879446</v>
      </c>
      <c r="AD55" s="7">
        <f t="shared" si="14"/>
        <v>0.12109715355140535</v>
      </c>
      <c r="AE55" s="7">
        <f t="shared" si="15"/>
        <v>0.1356789342927017</v>
      </c>
      <c r="AF55" s="7">
        <f t="shared" si="44"/>
        <v>0.48503120450394793</v>
      </c>
    </row>
    <row r="56" spans="1:32" x14ac:dyDescent="0.2">
      <c r="A56" s="7" t="str">
        <f t="shared" si="16"/>
        <v>Holandia</v>
      </c>
      <c r="B56" s="7">
        <f t="shared" si="17"/>
        <v>0.17241379310344829</v>
      </c>
      <c r="C56" s="7">
        <f t="shared" si="18"/>
        <v>0.11620553359683794</v>
      </c>
      <c r="D56" s="7">
        <f t="shared" si="19"/>
        <v>9.8229706390328148E-3</v>
      </c>
      <c r="E56" s="7">
        <f t="shared" si="20"/>
        <v>1</v>
      </c>
      <c r="F56" s="7">
        <f t="shared" si="21"/>
        <v>-0.99874686716791983</v>
      </c>
      <c r="G56" s="6">
        <f t="shared" si="22"/>
        <v>-0.53878583473861708</v>
      </c>
      <c r="H56" s="6">
        <f t="shared" si="23"/>
        <v>0.9995934132953852</v>
      </c>
      <c r="I56" s="6">
        <f t="shared" si="24"/>
        <v>0.62215909090909094</v>
      </c>
      <c r="J56" s="6">
        <f t="shared" si="25"/>
        <v>0.60869565217391297</v>
      </c>
      <c r="K56" s="6">
        <f t="shared" si="26"/>
        <v>0.99575371549893832</v>
      </c>
      <c r="L56" s="6">
        <f t="shared" si="27"/>
        <v>1</v>
      </c>
      <c r="M56" s="6">
        <f t="shared" si="28"/>
        <v>-0.85635359116022081</v>
      </c>
      <c r="N56" s="6">
        <f t="shared" si="29"/>
        <v>-7.9051383399209502E-2</v>
      </c>
      <c r="O56" s="6">
        <f t="shared" si="30"/>
        <v>-0.32</v>
      </c>
      <c r="P56" s="6">
        <f t="shared" si="31"/>
        <v>-0.58143939393939392</v>
      </c>
      <c r="Q56" s="7">
        <f t="shared" si="32"/>
        <v>5.5437100213219619E-2</v>
      </c>
      <c r="R56" s="7">
        <f t="shared" si="33"/>
        <v>1.8814675446848542E-3</v>
      </c>
      <c r="S56" s="7">
        <f t="shared" si="34"/>
        <v>0.12792596624931954</v>
      </c>
      <c r="T56" s="7">
        <f t="shared" si="35"/>
        <v>0.16167011882699225</v>
      </c>
      <c r="U56" s="7">
        <f t="shared" si="36"/>
        <v>0.21739130434782605</v>
      </c>
      <c r="V56" s="7">
        <f t="shared" si="37"/>
        <v>0.72687224669603534</v>
      </c>
      <c r="W56" s="7">
        <f t="shared" si="38"/>
        <v>0.66990291262135926</v>
      </c>
      <c r="X56" s="7">
        <f t="shared" si="39"/>
        <v>0.15095007671426883</v>
      </c>
      <c r="Y56" s="7">
        <f t="shared" si="40"/>
        <v>0.51351351351351349</v>
      </c>
      <c r="Z56" s="6">
        <f t="shared" si="41"/>
        <v>-6.3535911602209963E-2</v>
      </c>
      <c r="AA56" s="6">
        <f t="shared" si="42"/>
        <v>-2.7108433734939714E-2</v>
      </c>
      <c r="AB56" s="16">
        <f t="shared" si="43"/>
        <v>-0.74901431832330356</v>
      </c>
      <c r="AC56" s="7">
        <f t="shared" si="13"/>
        <v>3.9361531418780515</v>
      </c>
      <c r="AD56" s="7">
        <f t="shared" si="14"/>
        <v>0.14578344969918711</v>
      </c>
      <c r="AE56" s="7">
        <f t="shared" si="15"/>
        <v>0.16036523044048345</v>
      </c>
      <c r="AF56" s="7">
        <f t="shared" si="44"/>
        <v>0.57328089497888135</v>
      </c>
    </row>
    <row r="57" spans="1:32" x14ac:dyDescent="0.2">
      <c r="A57" s="7" t="str">
        <f>A16</f>
        <v>Irlandia</v>
      </c>
      <c r="B57" s="7">
        <f t="shared" si="17"/>
        <v>0.17241379310344829</v>
      </c>
      <c r="C57" s="7">
        <f t="shared" si="18"/>
        <v>0.11304347826086956</v>
      </c>
      <c r="D57" s="7">
        <f t="shared" si="19"/>
        <v>6.9840241796200343E-4</v>
      </c>
      <c r="E57" s="7">
        <f t="shared" si="20"/>
        <v>0.198019801980198</v>
      </c>
      <c r="F57" s="7">
        <f t="shared" si="21"/>
        <v>-0.90225563909774431</v>
      </c>
      <c r="G57" s="6">
        <f t="shared" si="22"/>
        <v>-1</v>
      </c>
      <c r="H57" s="6">
        <f t="shared" si="23"/>
        <v>0.96320390323236427</v>
      </c>
      <c r="I57" s="6">
        <f t="shared" si="24"/>
        <v>0.10890151515151515</v>
      </c>
      <c r="J57" s="6">
        <f t="shared" si="25"/>
        <v>0.77257525083612055</v>
      </c>
      <c r="K57" s="6">
        <f t="shared" si="26"/>
        <v>0.91082802547770692</v>
      </c>
      <c r="L57" s="6">
        <f t="shared" si="27"/>
        <v>0.91825902335456477</v>
      </c>
      <c r="M57" s="6">
        <f t="shared" si="28"/>
        <v>0</v>
      </c>
      <c r="N57" s="6">
        <f t="shared" si="29"/>
        <v>-0.51778656126482214</v>
      </c>
      <c r="O57" s="6">
        <f t="shared" si="30"/>
        <v>-0.24</v>
      </c>
      <c r="P57" s="6">
        <f t="shared" si="31"/>
        <v>-0.6875</v>
      </c>
      <c r="Q57" s="7">
        <f t="shared" si="32"/>
        <v>9.8081023454157784E-2</v>
      </c>
      <c r="R57" s="7">
        <f t="shared" si="33"/>
        <v>5.9736594543744116E-2</v>
      </c>
      <c r="S57" s="7">
        <f t="shared" si="34"/>
        <v>4.6271094175285792E-2</v>
      </c>
      <c r="T57" s="7">
        <f t="shared" si="35"/>
        <v>6.9224899160579959E-2</v>
      </c>
      <c r="U57" s="7">
        <f t="shared" si="36"/>
        <v>0.37681159420289861</v>
      </c>
      <c r="V57" s="7">
        <f t="shared" si="37"/>
        <v>0.27753303964757708</v>
      </c>
      <c r="W57" s="7">
        <f t="shared" si="38"/>
        <v>0.65048543689320393</v>
      </c>
      <c r="X57" s="7">
        <f t="shared" si="39"/>
        <v>2.1125929422872655E-2</v>
      </c>
      <c r="Y57" s="7">
        <f t="shared" si="40"/>
        <v>0.13513513513513514</v>
      </c>
      <c r="Z57" s="6">
        <f t="shared" si="41"/>
        <v>-0.41160220994475133</v>
      </c>
      <c r="AA57" s="6">
        <f t="shared" si="42"/>
        <v>-0.33734939759036142</v>
      </c>
      <c r="AB57" s="16">
        <f t="shared" si="43"/>
        <v>-0.97198588918862838</v>
      </c>
      <c r="AC57" s="7">
        <f t="shared" si="13"/>
        <v>0.82386824336389708</v>
      </c>
      <c r="AD57" s="7">
        <f t="shared" si="14"/>
        <v>3.0513638643107299E-2</v>
      </c>
      <c r="AE57" s="7">
        <f t="shared" si="15"/>
        <v>4.5095419384403639E-2</v>
      </c>
      <c r="AF57" s="7">
        <f t="shared" si="44"/>
        <v>0.16120914934695602</v>
      </c>
    </row>
    <row r="58" spans="1:32" x14ac:dyDescent="0.2">
      <c r="A58" s="7" t="str">
        <f t="shared" si="16"/>
        <v>Litwa</v>
      </c>
      <c r="B58" s="7">
        <f t="shared" si="17"/>
        <v>0.13793103448275862</v>
      </c>
      <c r="C58" s="7">
        <f t="shared" si="18"/>
        <v>0.5051383399209487</v>
      </c>
      <c r="D58" s="7">
        <f t="shared" si="19"/>
        <v>4.0587219343696031E-2</v>
      </c>
      <c r="E58" s="7">
        <f t="shared" si="20"/>
        <v>0.17821782178217824</v>
      </c>
      <c r="F58" s="7">
        <f t="shared" si="21"/>
        <v>-0.82581453634085211</v>
      </c>
      <c r="G58" s="6">
        <f t="shared" si="22"/>
        <v>-0.45784148397976387</v>
      </c>
      <c r="H58" s="6">
        <f t="shared" si="23"/>
        <v>0.99918682659077052</v>
      </c>
      <c r="I58" s="6">
        <f t="shared" si="24"/>
        <v>0.20833333333333334</v>
      </c>
      <c r="J58" s="6">
        <f t="shared" si="25"/>
        <v>0.25752508361204018</v>
      </c>
      <c r="K58" s="6">
        <f t="shared" si="26"/>
        <v>0.89065817409766446</v>
      </c>
      <c r="L58" s="6">
        <f t="shared" si="27"/>
        <v>0.8556263269639065</v>
      </c>
      <c r="M58" s="6">
        <f t="shared" si="28"/>
        <v>-0.27624309392265189</v>
      </c>
      <c r="N58" s="6">
        <f t="shared" si="29"/>
        <v>-0.22529644268774709</v>
      </c>
      <c r="O58" s="6">
        <f t="shared" si="30"/>
        <v>-0.28000000000000003</v>
      </c>
      <c r="P58" s="6">
        <f t="shared" si="31"/>
        <v>-0.32575757575757575</v>
      </c>
      <c r="Q58" s="7">
        <f t="shared" si="32"/>
        <v>0.38379530916844351</v>
      </c>
      <c r="R58" s="7">
        <f t="shared" si="33"/>
        <v>4.7036688617121354E-2</v>
      </c>
      <c r="S58" s="7">
        <f t="shared" si="34"/>
        <v>0.28034839412084922</v>
      </c>
      <c r="T58" s="7">
        <f t="shared" si="35"/>
        <v>6.2138885860678079E-3</v>
      </c>
      <c r="U58" s="7">
        <f t="shared" si="36"/>
        <v>0.39130434782608703</v>
      </c>
      <c r="V58" s="7">
        <f t="shared" si="37"/>
        <v>0</v>
      </c>
      <c r="W58" s="7">
        <f t="shared" si="38"/>
        <v>0.31067961165048541</v>
      </c>
      <c r="X58" s="7">
        <f t="shared" si="39"/>
        <v>1.7408237932255401E-2</v>
      </c>
      <c r="Y58" s="7">
        <f t="shared" si="40"/>
        <v>0.40540540540540537</v>
      </c>
      <c r="Z58" s="6">
        <f t="shared" si="41"/>
        <v>-0.2983425414364641</v>
      </c>
      <c r="AA58" s="6">
        <f t="shared" si="42"/>
        <v>-0.46084337349397586</v>
      </c>
      <c r="AB58" s="16">
        <f t="shared" si="43"/>
        <v>-0.94324548661548036</v>
      </c>
      <c r="AC58" s="7">
        <f t="shared" si="13"/>
        <v>1.8220115091995002</v>
      </c>
      <c r="AD58" s="7">
        <f t="shared" si="14"/>
        <v>6.7481907748129635E-2</v>
      </c>
      <c r="AE58" s="7">
        <f t="shared" si="15"/>
        <v>8.2063688489425968E-2</v>
      </c>
      <c r="AF58" s="7">
        <f t="shared" si="44"/>
        <v>0.29336499347934597</v>
      </c>
    </row>
    <row r="59" spans="1:32" x14ac:dyDescent="0.2">
      <c r="A59" s="7" t="str">
        <f t="shared" si="16"/>
        <v>Luksemburg</v>
      </c>
      <c r="B59" s="7">
        <f t="shared" si="17"/>
        <v>0.34482758620689657</v>
      </c>
      <c r="C59" s="7">
        <f t="shared" si="18"/>
        <v>0.45612648221343877</v>
      </c>
      <c r="D59" s="7">
        <f t="shared" si="19"/>
        <v>2.158894645941278E-4</v>
      </c>
      <c r="E59" s="7">
        <f t="shared" si="20"/>
        <v>0</v>
      </c>
      <c r="F59" s="7">
        <f t="shared" si="21"/>
        <v>-0.82832080200501257</v>
      </c>
      <c r="G59" s="6">
        <f t="shared" si="22"/>
        <v>-0.5817875210792578</v>
      </c>
      <c r="H59" s="6">
        <f t="shared" si="23"/>
        <v>0.89123805651555188</v>
      </c>
      <c r="I59" s="6">
        <f t="shared" si="24"/>
        <v>2.7462121212121268E-2</v>
      </c>
      <c r="J59" s="6">
        <f t="shared" si="25"/>
        <v>0.29431438127090331</v>
      </c>
      <c r="K59" s="6">
        <f t="shared" si="26"/>
        <v>0.97876857749469215</v>
      </c>
      <c r="L59" s="6">
        <f t="shared" si="27"/>
        <v>0.94585987261146487</v>
      </c>
      <c r="M59" s="6">
        <f t="shared" si="28"/>
        <v>-0.56906077348066286</v>
      </c>
      <c r="N59" s="6">
        <f t="shared" si="29"/>
        <v>-0.50197628458498034</v>
      </c>
      <c r="O59" s="6">
        <f t="shared" si="30"/>
        <v>-0.26666666666666666</v>
      </c>
      <c r="P59" s="6">
        <f t="shared" si="31"/>
        <v>-0.76704545454545459</v>
      </c>
      <c r="Q59" s="7">
        <f t="shared" si="32"/>
        <v>2.1321961620469083E-2</v>
      </c>
      <c r="R59" s="7">
        <f t="shared" si="33"/>
        <v>5.1740357478833494E-3</v>
      </c>
      <c r="S59" s="7">
        <f t="shared" si="34"/>
        <v>0.13881328252585737</v>
      </c>
      <c r="T59" s="7">
        <f t="shared" si="35"/>
        <v>2.7689959664231985E-2</v>
      </c>
      <c r="U59" s="7">
        <f t="shared" si="36"/>
        <v>0.37681159420289861</v>
      </c>
      <c r="V59" s="7">
        <f t="shared" si="37"/>
        <v>0.2687224669603524</v>
      </c>
      <c r="W59" s="7">
        <f t="shared" si="38"/>
        <v>0.86407766990291257</v>
      </c>
      <c r="X59" s="7">
        <f t="shared" si="39"/>
        <v>1.8057358668712376E-2</v>
      </c>
      <c r="Y59" s="7">
        <f t="shared" si="40"/>
        <v>0.83783783783783794</v>
      </c>
      <c r="Z59" s="6">
        <f t="shared" si="41"/>
        <v>-0.22375690607734808</v>
      </c>
      <c r="AA59" s="6">
        <f t="shared" si="42"/>
        <v>-9.0361445783132516E-2</v>
      </c>
      <c r="AB59" s="16">
        <f t="shared" si="43"/>
        <v>-1</v>
      </c>
      <c r="AC59" s="7">
        <f t="shared" si="13"/>
        <v>1.6683432798983033</v>
      </c>
      <c r="AD59" s="7">
        <f t="shared" si="14"/>
        <v>6.1790491848085306E-2</v>
      </c>
      <c r="AE59" s="7">
        <f t="shared" si="15"/>
        <v>7.6372272589381646E-2</v>
      </c>
      <c r="AF59" s="7">
        <f t="shared" si="44"/>
        <v>0.27301906193350906</v>
      </c>
    </row>
    <row r="60" spans="1:32" x14ac:dyDescent="0.2">
      <c r="A60" s="7" t="str">
        <f t="shared" si="16"/>
        <v>Łotwa</v>
      </c>
      <c r="B60" s="7">
        <f t="shared" si="17"/>
        <v>0.13793103448275862</v>
      </c>
      <c r="C60" s="7">
        <f t="shared" si="18"/>
        <v>0.77233201581027666</v>
      </c>
      <c r="D60" s="7">
        <f t="shared" si="19"/>
        <v>5.8300410189982735E-2</v>
      </c>
      <c r="E60" s="7">
        <f t="shared" si="20"/>
        <v>0.24752475247524752</v>
      </c>
      <c r="F60" s="7">
        <f t="shared" si="21"/>
        <v>-1</v>
      </c>
      <c r="G60" s="6">
        <f t="shared" si="22"/>
        <v>-0.66610455311973005</v>
      </c>
      <c r="H60" s="6">
        <f t="shared" si="23"/>
        <v>0.9995934132953852</v>
      </c>
      <c r="I60" s="6">
        <f t="shared" si="24"/>
        <v>0.4128787878787879</v>
      </c>
      <c r="J60" s="6">
        <f t="shared" si="25"/>
        <v>0.80267558528428073</v>
      </c>
      <c r="K60" s="6">
        <f t="shared" si="26"/>
        <v>0.99256900212314225</v>
      </c>
      <c r="L60" s="6">
        <f t="shared" si="27"/>
        <v>0.78343949044585981</v>
      </c>
      <c r="M60" s="6">
        <f t="shared" si="28"/>
        <v>-0.35911602209944748</v>
      </c>
      <c r="N60" s="6">
        <f t="shared" si="29"/>
        <v>-0.43873517786561267</v>
      </c>
      <c r="O60" s="6">
        <f t="shared" si="30"/>
        <v>-0.21333333333333335</v>
      </c>
      <c r="P60" s="6">
        <f t="shared" si="31"/>
        <v>-0.16856060606060605</v>
      </c>
      <c r="Q60" s="7">
        <f t="shared" si="32"/>
        <v>0.69083155650319827</v>
      </c>
      <c r="R60" s="7">
        <f t="shared" si="33"/>
        <v>0.12511759172154283</v>
      </c>
      <c r="S60" s="7">
        <f t="shared" si="34"/>
        <v>0.52476864452912353</v>
      </c>
      <c r="T60" s="7">
        <f t="shared" si="35"/>
        <v>1</v>
      </c>
      <c r="U60" s="7">
        <f t="shared" si="36"/>
        <v>0.21014492753623193</v>
      </c>
      <c r="V60" s="7">
        <f t="shared" si="37"/>
        <v>0.54625550660792976</v>
      </c>
      <c r="W60" s="7">
        <f t="shared" si="38"/>
        <v>0.3300970873786408</v>
      </c>
      <c r="X60" s="7">
        <f t="shared" si="39"/>
        <v>7.8484598135253152E-3</v>
      </c>
      <c r="Y60" s="7">
        <f t="shared" si="40"/>
        <v>0.35135135135135137</v>
      </c>
      <c r="Z60" s="6">
        <f t="shared" si="41"/>
        <v>-0.30662983425414364</v>
      </c>
      <c r="AA60" s="6">
        <f t="shared" si="42"/>
        <v>-0.61144578313253006</v>
      </c>
      <c r="AB60" s="16">
        <f t="shared" si="43"/>
        <v>-0.96233658435360037</v>
      </c>
      <c r="AC60" s="7">
        <f t="shared" si="13"/>
        <v>4.2673977232082612</v>
      </c>
      <c r="AD60" s="7">
        <f t="shared" si="14"/>
        <v>0.1580517675262319</v>
      </c>
      <c r="AE60" s="7">
        <f t="shared" si="15"/>
        <v>0.17263354826752825</v>
      </c>
      <c r="AF60" s="7">
        <f t="shared" si="44"/>
        <v>0.61713823365794029</v>
      </c>
    </row>
    <row r="61" spans="1:32" x14ac:dyDescent="0.2">
      <c r="A61" s="7" t="str">
        <f t="shared" si="16"/>
        <v>Malta</v>
      </c>
      <c r="B61" s="7">
        <f t="shared" si="17"/>
        <v>0.17241379310344829</v>
      </c>
      <c r="C61" s="7">
        <f t="shared" si="18"/>
        <v>0</v>
      </c>
      <c r="D61" s="7">
        <f t="shared" si="19"/>
        <v>0</v>
      </c>
      <c r="E61" s="7">
        <f t="shared" si="20"/>
        <v>0.10396039603960397</v>
      </c>
      <c r="F61" s="7">
        <f t="shared" si="21"/>
        <v>-0.7108246807494929</v>
      </c>
      <c r="G61" s="6">
        <f t="shared" si="22"/>
        <v>-0.48566610455311965</v>
      </c>
      <c r="H61" s="6">
        <f t="shared" si="23"/>
        <v>0.51006302093921518</v>
      </c>
      <c r="I61" s="6">
        <f t="shared" si="24"/>
        <v>0</v>
      </c>
      <c r="J61" s="6">
        <f t="shared" si="25"/>
        <v>0.84280936454849487</v>
      </c>
      <c r="K61" s="6">
        <f t="shared" si="26"/>
        <v>0.64118895966029721</v>
      </c>
      <c r="L61" s="6">
        <f t="shared" si="27"/>
        <v>0.9702760084925689</v>
      </c>
      <c r="M61" s="6">
        <f t="shared" si="28"/>
        <v>-1</v>
      </c>
      <c r="N61" s="6">
        <f t="shared" si="29"/>
        <v>0</v>
      </c>
      <c r="O61" s="6">
        <f t="shared" si="30"/>
        <v>-1</v>
      </c>
      <c r="P61" s="6">
        <f t="shared" si="31"/>
        <v>-0.65340909090909094</v>
      </c>
      <c r="Q61" s="7">
        <f t="shared" si="32"/>
        <v>0</v>
      </c>
      <c r="R61" s="7">
        <f t="shared" si="33"/>
        <v>0</v>
      </c>
      <c r="S61" s="7">
        <f t="shared" si="34"/>
        <v>0</v>
      </c>
      <c r="T61" s="7">
        <f t="shared" si="35"/>
        <v>4.8947999563937646E-2</v>
      </c>
      <c r="U61" s="7">
        <f t="shared" si="36"/>
        <v>0.37681159420289861</v>
      </c>
      <c r="V61" s="7">
        <f t="shared" si="37"/>
        <v>0.50660792951541855</v>
      </c>
      <c r="W61" s="7">
        <f t="shared" si="38"/>
        <v>0.34951456310679613</v>
      </c>
      <c r="X61" s="7">
        <f t="shared" si="39"/>
        <v>0</v>
      </c>
      <c r="Y61" s="7">
        <f t="shared" si="40"/>
        <v>0</v>
      </c>
      <c r="Z61" s="6">
        <f t="shared" si="41"/>
        <v>-0.15193370165745856</v>
      </c>
      <c r="AA61" s="6">
        <f t="shared" si="42"/>
        <v>-0.19277108433734935</v>
      </c>
      <c r="AB61" s="16">
        <f t="shared" si="43"/>
        <v>-0.7216970469811691</v>
      </c>
      <c r="AC61" s="7">
        <f t="shared" si="13"/>
        <v>-0.39370808001500113</v>
      </c>
      <c r="AD61" s="7">
        <f t="shared" si="14"/>
        <v>-1.4581780741296338E-2</v>
      </c>
      <c r="AE61" s="7">
        <f t="shared" si="15"/>
        <v>0</v>
      </c>
      <c r="AF61" s="7">
        <f t="shared" si="44"/>
        <v>0</v>
      </c>
    </row>
    <row r="62" spans="1:32" x14ac:dyDescent="0.2">
      <c r="A62" s="7" t="str">
        <f t="shared" si="16"/>
        <v>Niemcy</v>
      </c>
      <c r="B62" s="7">
        <f t="shared" si="17"/>
        <v>0.2413793103448276</v>
      </c>
      <c r="C62" s="7">
        <f t="shared" si="18"/>
        <v>0.44347826086956516</v>
      </c>
      <c r="D62" s="7">
        <f t="shared" si="19"/>
        <v>1</v>
      </c>
      <c r="E62" s="7">
        <f t="shared" si="20"/>
        <v>0.14851485148514851</v>
      </c>
      <c r="F62" s="7">
        <f t="shared" si="21"/>
        <v>-0.10401002506265664</v>
      </c>
      <c r="G62" s="6">
        <f t="shared" si="22"/>
        <v>-0.53035413153456989</v>
      </c>
      <c r="H62" s="6">
        <f t="shared" si="23"/>
        <v>0.94734702175238861</v>
      </c>
      <c r="I62" s="6">
        <f t="shared" si="24"/>
        <v>0.36458333333333337</v>
      </c>
      <c r="J62" s="6">
        <f t="shared" si="25"/>
        <v>0.59197324414715713</v>
      </c>
      <c r="K62" s="6">
        <f t="shared" si="26"/>
        <v>0.93736730360934173</v>
      </c>
      <c r="L62" s="6">
        <f t="shared" si="27"/>
        <v>0.97876857749469215</v>
      </c>
      <c r="M62" s="6">
        <f t="shared" si="28"/>
        <v>-0.91160220994475127</v>
      </c>
      <c r="N62" s="6">
        <f t="shared" si="29"/>
        <v>-0.28063241106719372</v>
      </c>
      <c r="O62" s="6">
        <f t="shared" si="30"/>
        <v>-0.13333333333333333</v>
      </c>
      <c r="P62" s="6">
        <f t="shared" si="31"/>
        <v>-0.67045454545454541</v>
      </c>
      <c r="Q62" s="7">
        <f t="shared" si="32"/>
        <v>0.20255863539445629</v>
      </c>
      <c r="R62" s="7">
        <f t="shared" si="33"/>
        <v>0.13170272812793979</v>
      </c>
      <c r="S62" s="7">
        <f t="shared" si="34"/>
        <v>0.30756668481219379</v>
      </c>
      <c r="T62" s="7">
        <f t="shared" si="35"/>
        <v>3.4884988553363132E-2</v>
      </c>
      <c r="U62" s="7">
        <f t="shared" si="36"/>
        <v>0.49275362318840576</v>
      </c>
      <c r="V62" s="7">
        <f t="shared" si="37"/>
        <v>0.16740088105726872</v>
      </c>
      <c r="W62" s="7">
        <f t="shared" si="38"/>
        <v>1</v>
      </c>
      <c r="X62" s="7">
        <f t="shared" si="39"/>
        <v>1</v>
      </c>
      <c r="Y62" s="7">
        <f t="shared" si="40"/>
        <v>1</v>
      </c>
      <c r="Z62" s="6">
        <f t="shared" si="41"/>
        <v>0</v>
      </c>
      <c r="AA62" s="6">
        <f t="shared" si="42"/>
        <v>-0.15662650602409636</v>
      </c>
      <c r="AB62" s="16">
        <f t="shared" si="43"/>
        <v>-4.4200041502386413E-2</v>
      </c>
      <c r="AC62" s="7">
        <f t="shared" si="13"/>
        <v>7.1590662402465481</v>
      </c>
      <c r="AD62" s="7">
        <f t="shared" si="14"/>
        <v>0.26515060149061287</v>
      </c>
      <c r="AE62" s="7">
        <f t="shared" si="15"/>
        <v>0.27973238223190922</v>
      </c>
      <c r="AF62" s="7">
        <f t="shared" si="44"/>
        <v>1</v>
      </c>
    </row>
    <row r="63" spans="1:32" x14ac:dyDescent="0.2">
      <c r="A63" s="7" t="str">
        <f t="shared" si="16"/>
        <v>Polska</v>
      </c>
      <c r="B63" s="7">
        <f t="shared" si="17"/>
        <v>0.41379310344827586</v>
      </c>
      <c r="C63" s="7">
        <f t="shared" si="18"/>
        <v>0.46245059288537549</v>
      </c>
      <c r="D63" s="7">
        <f t="shared" si="19"/>
        <v>0.17351575993091536</v>
      </c>
      <c r="E63" s="7">
        <f t="shared" si="20"/>
        <v>0.1386138613861386</v>
      </c>
      <c r="F63" s="7">
        <f t="shared" si="21"/>
        <v>-0.7108246807494929</v>
      </c>
      <c r="G63" s="6">
        <f t="shared" si="22"/>
        <v>-0.51602023608768965</v>
      </c>
      <c r="H63" s="6">
        <f t="shared" si="23"/>
        <v>0.95588534254929858</v>
      </c>
      <c r="I63" s="6">
        <f t="shared" si="24"/>
        <v>0.66098484848484851</v>
      </c>
      <c r="J63" s="6">
        <f t="shared" si="25"/>
        <v>0.6822742474916389</v>
      </c>
      <c r="K63" s="6">
        <f t="shared" si="26"/>
        <v>0.59235668789808915</v>
      </c>
      <c r="L63" s="6">
        <f t="shared" si="27"/>
        <v>0.90021231422505299</v>
      </c>
      <c r="M63" s="6">
        <f t="shared" si="28"/>
        <v>-0.28176795580110492</v>
      </c>
      <c r="N63" s="6">
        <f t="shared" si="29"/>
        <v>-0.3122529644268775</v>
      </c>
      <c r="O63" s="6">
        <f t="shared" si="30"/>
        <v>-0.29333333333333333</v>
      </c>
      <c r="P63" s="6">
        <f t="shared" si="31"/>
        <v>-0.10416666666666667</v>
      </c>
      <c r="Q63" s="7">
        <f t="shared" si="32"/>
        <v>0.17910447761194032</v>
      </c>
      <c r="R63" s="7">
        <f t="shared" si="33"/>
        <v>0.25117591721542804</v>
      </c>
      <c r="S63" s="7">
        <f t="shared" si="34"/>
        <v>0.18889493739793142</v>
      </c>
      <c r="T63" s="7">
        <f t="shared" si="35"/>
        <v>0.38667829499618445</v>
      </c>
      <c r="U63" s="7">
        <f t="shared" si="36"/>
        <v>0.94202898550724645</v>
      </c>
      <c r="V63" s="7">
        <f t="shared" si="37"/>
        <v>0.3920704845814979</v>
      </c>
      <c r="W63" s="7">
        <f t="shared" si="38"/>
        <v>9.7087378640776698E-2</v>
      </c>
      <c r="X63" s="7">
        <f t="shared" si="39"/>
        <v>0.34108344152012271</v>
      </c>
      <c r="Y63" s="7">
        <f t="shared" si="40"/>
        <v>0.54054054054054057</v>
      </c>
      <c r="Z63" s="6">
        <f t="shared" si="41"/>
        <v>-0.41988950276243087</v>
      </c>
      <c r="AA63" s="6">
        <f t="shared" si="42"/>
        <v>-0.37349397590361438</v>
      </c>
      <c r="AB63" s="16">
        <f t="shared" si="43"/>
        <v>0</v>
      </c>
      <c r="AC63" s="7">
        <f t="shared" si="13"/>
        <v>5.2870019005800915</v>
      </c>
      <c r="AD63" s="7">
        <f t="shared" si="14"/>
        <v>0.19581488520667006</v>
      </c>
      <c r="AE63" s="7">
        <f t="shared" si="15"/>
        <v>0.21039666594796641</v>
      </c>
      <c r="AF63" s="7">
        <f t="shared" si="44"/>
        <v>0.75213553850744119</v>
      </c>
    </row>
    <row r="64" spans="1:32" x14ac:dyDescent="0.2">
      <c r="A64" s="7" t="str">
        <f t="shared" si="16"/>
        <v>Portugalia</v>
      </c>
      <c r="B64" s="7">
        <f t="shared" si="17"/>
        <v>0.44827586206896552</v>
      </c>
      <c r="C64" s="7">
        <f t="shared" si="18"/>
        <v>0.42292490118577075</v>
      </c>
      <c r="D64" s="7">
        <f t="shared" si="19"/>
        <v>5.7756368739205519E-2</v>
      </c>
      <c r="E64" s="7">
        <f t="shared" si="20"/>
        <v>8.9108910891089105E-2</v>
      </c>
      <c r="F64" s="7">
        <f t="shared" si="21"/>
        <v>-0.78195488721804507</v>
      </c>
      <c r="G64" s="6">
        <f t="shared" si="22"/>
        <v>-0.460370994940978</v>
      </c>
      <c r="H64" s="6">
        <f t="shared" si="23"/>
        <v>0.8261841837771905</v>
      </c>
      <c r="I64" s="6">
        <f t="shared" si="24"/>
        <v>0.2111742424242424</v>
      </c>
      <c r="J64" s="6">
        <f t="shared" si="25"/>
        <v>0.87625418060200666</v>
      </c>
      <c r="K64" s="6">
        <f t="shared" si="26"/>
        <v>0.90233545647558389</v>
      </c>
      <c r="L64" s="6">
        <f t="shared" si="27"/>
        <v>0.90339702760084917</v>
      </c>
      <c r="M64" s="6">
        <f t="shared" si="28"/>
        <v>-0.78453038674033149</v>
      </c>
      <c r="N64" s="6">
        <f t="shared" si="29"/>
        <v>-0.32411067193675897</v>
      </c>
      <c r="O64" s="6">
        <f t="shared" si="30"/>
        <v>-0.29333333333333333</v>
      </c>
      <c r="P64" s="6">
        <f t="shared" si="31"/>
        <v>-0.39772727272727271</v>
      </c>
      <c r="Q64" s="7">
        <f t="shared" si="32"/>
        <v>0.48400852878464828</v>
      </c>
      <c r="R64" s="7">
        <f t="shared" si="33"/>
        <v>0.34901222953904049</v>
      </c>
      <c r="S64" s="7">
        <f t="shared" si="34"/>
        <v>0.30212302667392488</v>
      </c>
      <c r="T64" s="7">
        <f t="shared" si="35"/>
        <v>0.22446309822304589</v>
      </c>
      <c r="U64" s="7">
        <f t="shared" si="36"/>
        <v>0.14492753623188404</v>
      </c>
      <c r="V64" s="7">
        <f t="shared" si="37"/>
        <v>0.29515418502202645</v>
      </c>
      <c r="W64" s="7">
        <f t="shared" si="38"/>
        <v>0.55339805825242716</v>
      </c>
      <c r="X64" s="7">
        <f t="shared" si="39"/>
        <v>2.5551752625988432E-2</v>
      </c>
      <c r="Y64" s="7">
        <f t="shared" si="40"/>
        <v>0.21621621621621623</v>
      </c>
      <c r="Z64" s="6">
        <f t="shared" si="41"/>
        <v>-0.5441988950276242</v>
      </c>
      <c r="AA64" s="6">
        <f t="shared" si="42"/>
        <v>-0.31626506024096385</v>
      </c>
      <c r="AB64" s="16">
        <f t="shared" si="43"/>
        <v>-0.82174725046690189</v>
      </c>
      <c r="AC64" s="7">
        <f t="shared" si="13"/>
        <v>2.6080270127018963</v>
      </c>
      <c r="AD64" s="7">
        <f t="shared" si="14"/>
        <v>9.6593593063033195E-2</v>
      </c>
      <c r="AE64" s="7">
        <f t="shared" si="15"/>
        <v>0.11117537380432953</v>
      </c>
      <c r="AF64" s="7">
        <f t="shared" si="44"/>
        <v>0.39743476574750197</v>
      </c>
    </row>
    <row r="65" spans="1:32" x14ac:dyDescent="0.2">
      <c r="A65" s="7" t="str">
        <f t="shared" si="16"/>
        <v>Rumunia</v>
      </c>
      <c r="B65" s="7">
        <f t="shared" si="17"/>
        <v>0.51724137931034486</v>
      </c>
      <c r="C65" s="7">
        <f t="shared" si="18"/>
        <v>0.43162055335968375</v>
      </c>
      <c r="D65" s="7">
        <f t="shared" si="19"/>
        <v>5.8171416234887738E-2</v>
      </c>
      <c r="E65" s="7">
        <f t="shared" si="20"/>
        <v>0.12871287128712872</v>
      </c>
      <c r="F65" s="7">
        <f t="shared" si="21"/>
        <v>-0.75187969924812026</v>
      </c>
      <c r="G65" s="6">
        <f t="shared" si="22"/>
        <v>0</v>
      </c>
      <c r="H65" s="6">
        <f t="shared" si="23"/>
        <v>0.69160398454970518</v>
      </c>
      <c r="I65" s="6">
        <f t="shared" si="24"/>
        <v>0.73958333333333337</v>
      </c>
      <c r="J65" s="6">
        <f t="shared" si="25"/>
        <v>0.70903010033444813</v>
      </c>
      <c r="K65" s="6">
        <f t="shared" si="26"/>
        <v>0.73354564755838636</v>
      </c>
      <c r="L65" s="6">
        <f t="shared" si="27"/>
        <v>0.87154989384288739</v>
      </c>
      <c r="M65" s="6">
        <f t="shared" si="28"/>
        <v>-0.99171270718232052</v>
      </c>
      <c r="N65" s="6">
        <f t="shared" si="29"/>
        <v>-0.5138339920948618</v>
      </c>
      <c r="O65" s="6">
        <f t="shared" si="30"/>
        <v>-0.13333333333333333</v>
      </c>
      <c r="P65" s="6">
        <f t="shared" si="31"/>
        <v>0</v>
      </c>
      <c r="Q65" s="7">
        <f t="shared" si="32"/>
        <v>0.44562899786780391</v>
      </c>
      <c r="R65" s="7">
        <f t="shared" si="33"/>
        <v>0.13687676387582315</v>
      </c>
      <c r="S65" s="7">
        <f t="shared" si="34"/>
        <v>7.3489384866630383E-2</v>
      </c>
      <c r="T65" s="7">
        <f t="shared" si="35"/>
        <v>0.30813256295650276</v>
      </c>
      <c r="U65" s="7">
        <f t="shared" si="36"/>
        <v>0.91304347826086962</v>
      </c>
      <c r="V65" s="7">
        <f t="shared" si="37"/>
        <v>0.10572687224669605</v>
      </c>
      <c r="W65" s="7">
        <f t="shared" si="38"/>
        <v>0.34951456310679613</v>
      </c>
      <c r="X65" s="7">
        <f t="shared" si="39"/>
        <v>3.2456036822849046E-2</v>
      </c>
      <c r="Y65" s="7">
        <f t="shared" si="40"/>
        <v>0.3783783783783784</v>
      </c>
      <c r="Z65" s="6">
        <f t="shared" si="41"/>
        <v>-0.36464088397790051</v>
      </c>
      <c r="AA65" s="6">
        <f t="shared" si="42"/>
        <v>-0.81024096385542166</v>
      </c>
      <c r="AB65" s="16">
        <f t="shared" si="43"/>
        <v>-0.62118696825067454</v>
      </c>
      <c r="AC65" s="7">
        <f t="shared" si="13"/>
        <v>3.4374776702505225</v>
      </c>
      <c r="AD65" s="7">
        <f t="shared" si="14"/>
        <v>0.12731398778705638</v>
      </c>
      <c r="AE65" s="7">
        <f t="shared" si="15"/>
        <v>0.14189576852835273</v>
      </c>
      <c r="AF65" s="7">
        <f t="shared" si="44"/>
        <v>0.50725542533261492</v>
      </c>
    </row>
    <row r="66" spans="1:32" x14ac:dyDescent="0.2">
      <c r="A66" s="7" t="str">
        <f>A25</f>
        <v>Słowacja</v>
      </c>
      <c r="B66" s="7">
        <f t="shared" si="17"/>
        <v>0.75862068965517238</v>
      </c>
      <c r="C66" s="7">
        <f t="shared" si="18"/>
        <v>0.62055335968379444</v>
      </c>
      <c r="D66" s="7">
        <f t="shared" si="19"/>
        <v>9.1715241796200359E-2</v>
      </c>
      <c r="E66" s="7">
        <f t="shared" si="20"/>
        <v>7.9207920792079209E-2</v>
      </c>
      <c r="F66" s="7">
        <f t="shared" si="21"/>
        <v>-1</v>
      </c>
      <c r="G66" s="6">
        <f t="shared" si="22"/>
        <v>-0.52445193929173695</v>
      </c>
      <c r="H66" s="6">
        <f t="shared" si="23"/>
        <v>0.8131734092295182</v>
      </c>
      <c r="I66" s="6">
        <f t="shared" si="24"/>
        <v>0.34943181818181818</v>
      </c>
      <c r="J66" s="6">
        <f t="shared" si="25"/>
        <v>0.72240802675585303</v>
      </c>
      <c r="K66" s="6">
        <f t="shared" si="26"/>
        <v>0.76433121019108285</v>
      </c>
      <c r="L66" s="6">
        <f t="shared" si="27"/>
        <v>0.89596602972399142</v>
      </c>
      <c r="M66" s="6">
        <f t="shared" si="28"/>
        <v>-0.38121546961325964</v>
      </c>
      <c r="N66" s="6">
        <f t="shared" si="29"/>
        <v>-0.16600790513833999</v>
      </c>
      <c r="O66" s="6">
        <f t="shared" si="30"/>
        <v>-2.6666666666666668E-2</v>
      </c>
      <c r="P66" s="6">
        <f t="shared" si="31"/>
        <v>-9.4696969696969696E-2</v>
      </c>
      <c r="Q66" s="7">
        <f t="shared" si="32"/>
        <v>0.17484008528784648</v>
      </c>
      <c r="R66" s="7">
        <f t="shared" si="33"/>
        <v>0.17920978363123238</v>
      </c>
      <c r="S66" s="7">
        <f t="shared" si="34"/>
        <v>0.45073489384866622</v>
      </c>
      <c r="T66" s="7">
        <f t="shared" si="35"/>
        <v>4.4968930557069658E-2</v>
      </c>
      <c r="U66" s="7">
        <f t="shared" si="36"/>
        <v>0.6811594202898551</v>
      </c>
      <c r="V66" s="7">
        <f t="shared" si="37"/>
        <v>2.6431718061674037E-2</v>
      </c>
      <c r="W66" s="7">
        <f t="shared" si="38"/>
        <v>0.18446601941747573</v>
      </c>
      <c r="X66" s="7">
        <f t="shared" si="39"/>
        <v>4.8979110114481294E-3</v>
      </c>
      <c r="Y66" s="7">
        <f t="shared" si="40"/>
        <v>0.3783783783783784</v>
      </c>
      <c r="Z66" s="6">
        <f t="shared" si="41"/>
        <v>-0.52762430939226523</v>
      </c>
      <c r="AA66" s="6">
        <f t="shared" si="42"/>
        <v>-0.17168674698795178</v>
      </c>
      <c r="AB66" s="16">
        <f t="shared" si="43"/>
        <v>-0.72149587997841458</v>
      </c>
      <c r="AC66" s="7">
        <f t="shared" si="13"/>
        <v>3.6066489597275524</v>
      </c>
      <c r="AD66" s="7">
        <f t="shared" si="14"/>
        <v>0.13357959110102047</v>
      </c>
      <c r="AE66" s="7">
        <f t="shared" si="15"/>
        <v>0.14816137184231681</v>
      </c>
      <c r="AF66" s="7">
        <f t="shared" si="44"/>
        <v>0.52965398807309039</v>
      </c>
    </row>
    <row r="67" spans="1:32" x14ac:dyDescent="0.2">
      <c r="A67" s="7" t="str">
        <f t="shared" si="16"/>
        <v>Słowenia</v>
      </c>
      <c r="B67" s="7">
        <f t="shared" si="17"/>
        <v>0.96551724137931039</v>
      </c>
      <c r="C67" s="7">
        <f t="shared" si="18"/>
        <v>0.88932806324110669</v>
      </c>
      <c r="D67" s="7">
        <f t="shared" si="19"/>
        <v>2.8939982728842836E-2</v>
      </c>
      <c r="E67" s="7">
        <f t="shared" si="20"/>
        <v>2.9702970297029702E-2</v>
      </c>
      <c r="F67" s="7">
        <f t="shared" si="21"/>
        <v>-1</v>
      </c>
      <c r="G67" s="6">
        <f t="shared" si="22"/>
        <v>-0.75548060708263076</v>
      </c>
      <c r="H67" s="6">
        <f t="shared" si="23"/>
        <v>0.22911160805041669</v>
      </c>
      <c r="I67" s="6">
        <f t="shared" si="24"/>
        <v>0.48579545454545453</v>
      </c>
      <c r="J67" s="6">
        <f t="shared" si="25"/>
        <v>0.64214046822742477</v>
      </c>
      <c r="K67" s="6">
        <f t="shared" si="26"/>
        <v>0.92569002123142252</v>
      </c>
      <c r="L67" s="6">
        <f t="shared" si="27"/>
        <v>0.88747346072186828</v>
      </c>
      <c r="M67" s="6">
        <f t="shared" si="28"/>
        <v>-0.39226519337016569</v>
      </c>
      <c r="N67" s="6">
        <f t="shared" si="29"/>
        <v>-0.20948616600790518</v>
      </c>
      <c r="O67" s="6">
        <f t="shared" si="30"/>
        <v>-0.24</v>
      </c>
      <c r="P67" s="6">
        <f t="shared" si="31"/>
        <v>-0.38825757575757575</v>
      </c>
      <c r="Q67" s="7">
        <f t="shared" si="32"/>
        <v>0.39445628997867804</v>
      </c>
      <c r="R67" s="7">
        <f t="shared" si="33"/>
        <v>3.1044214487300093E-2</v>
      </c>
      <c r="S67" s="7">
        <f t="shared" si="34"/>
        <v>0.36744692433315185</v>
      </c>
      <c r="T67" s="7">
        <f t="shared" si="35"/>
        <v>3.2922707947236451E-2</v>
      </c>
      <c r="U67" s="7">
        <f t="shared" si="36"/>
        <v>1</v>
      </c>
      <c r="V67" s="7">
        <f t="shared" si="37"/>
        <v>0.82378854625550679</v>
      </c>
      <c r="W67" s="7">
        <f t="shared" si="38"/>
        <v>0.60194174757281549</v>
      </c>
      <c r="X67" s="7">
        <f t="shared" si="39"/>
        <v>7.3763720051929658E-3</v>
      </c>
      <c r="Y67" s="7">
        <f t="shared" si="40"/>
        <v>0.86486486486486469</v>
      </c>
      <c r="Z67" s="6">
        <f t="shared" si="41"/>
        <v>-0.18508287292817677</v>
      </c>
      <c r="AA67" s="6">
        <f t="shared" si="42"/>
        <v>-0.11144578313253009</v>
      </c>
      <c r="AB67" s="16">
        <f t="shared" si="43"/>
        <v>-0.97115584146088407</v>
      </c>
      <c r="AC67" s="7">
        <f t="shared" si="13"/>
        <v>4.9543668981277538</v>
      </c>
      <c r="AD67" s="7">
        <f t="shared" si="14"/>
        <v>0.18349507030102791</v>
      </c>
      <c r="AE67" s="7">
        <f t="shared" si="15"/>
        <v>0.19807685104232425</v>
      </c>
      <c r="AF67" s="7">
        <f t="shared" si="44"/>
        <v>0.70809410573749987</v>
      </c>
    </row>
    <row r="68" spans="1:32" x14ac:dyDescent="0.2">
      <c r="A68" s="7" t="str">
        <f t="shared" si="16"/>
        <v>Szwecja</v>
      </c>
      <c r="B68" s="7">
        <f t="shared" si="17"/>
        <v>0.20689655172413793</v>
      </c>
      <c r="C68" s="7">
        <f t="shared" si="18"/>
        <v>0.9399209486166008</v>
      </c>
      <c r="D68" s="7">
        <f t="shared" si="19"/>
        <v>0.23951640759930917</v>
      </c>
      <c r="E68" s="7">
        <f t="shared" si="20"/>
        <v>0.86138613861386137</v>
      </c>
      <c r="F68" s="7">
        <f t="shared" si="21"/>
        <v>-0.84085213032581452</v>
      </c>
      <c r="G68" s="6">
        <f t="shared" si="22"/>
        <v>-0.37268128161888703</v>
      </c>
      <c r="H68" s="6">
        <f t="shared" si="23"/>
        <v>0.97255539743850372</v>
      </c>
      <c r="I68" s="6">
        <f t="shared" si="24"/>
        <v>0.60795454545454553</v>
      </c>
      <c r="J68" s="6">
        <f t="shared" si="25"/>
        <v>0.87625418060200666</v>
      </c>
      <c r="K68" s="6">
        <f t="shared" si="26"/>
        <v>0.97983014861995743</v>
      </c>
      <c r="L68" s="6">
        <f t="shared" si="27"/>
        <v>0.94373673036093408</v>
      </c>
      <c r="M68" s="6">
        <f t="shared" si="28"/>
        <v>-0.20994475138121541</v>
      </c>
      <c r="N68" s="6">
        <f t="shared" si="29"/>
        <v>-0.52173913043478271</v>
      </c>
      <c r="O68" s="6">
        <f t="shared" si="30"/>
        <v>-0.16</v>
      </c>
      <c r="P68" s="6">
        <f t="shared" si="31"/>
        <v>-0.35795454545454547</v>
      </c>
      <c r="Q68" s="7">
        <f t="shared" si="32"/>
        <v>1</v>
      </c>
      <c r="R68" s="7">
        <f t="shared" si="33"/>
        <v>4.3273753527751646E-2</v>
      </c>
      <c r="S68" s="7">
        <f t="shared" si="34"/>
        <v>0.84104518236254755</v>
      </c>
      <c r="T68" s="7">
        <f t="shared" si="35"/>
        <v>0.20255096478796467</v>
      </c>
      <c r="U68" s="7">
        <f t="shared" si="36"/>
        <v>0.30434782608695649</v>
      </c>
      <c r="V68" s="7">
        <f t="shared" si="37"/>
        <v>0.29074889867841419</v>
      </c>
      <c r="W68" s="7">
        <f t="shared" si="38"/>
        <v>0.94174757281553401</v>
      </c>
      <c r="X68" s="7">
        <f t="shared" si="39"/>
        <v>3.0095597781187297E-2</v>
      </c>
      <c r="Y68" s="7">
        <f t="shared" si="40"/>
        <v>0.32432432432432434</v>
      </c>
      <c r="Z68" s="6">
        <f t="shared" si="41"/>
        <v>-0.39502762430939226</v>
      </c>
      <c r="AA68" s="6">
        <f t="shared" si="42"/>
        <v>-9.0361445783132516E-2</v>
      </c>
      <c r="AB68" s="16">
        <f t="shared" si="43"/>
        <v>-0.87113509026769032</v>
      </c>
      <c r="AC68" s="7">
        <f t="shared" si="13"/>
        <v>6.7864891698190748</v>
      </c>
      <c r="AD68" s="7">
        <f t="shared" si="14"/>
        <v>0.25135145073403981</v>
      </c>
      <c r="AE68" s="7">
        <f t="shared" si="15"/>
        <v>0.26593323147533615</v>
      </c>
      <c r="AF68" s="7">
        <f t="shared" si="44"/>
        <v>0.9506701703732926</v>
      </c>
    </row>
    <row r="69" spans="1:32" x14ac:dyDescent="0.2">
      <c r="A69" s="7" t="str">
        <f t="shared" si="16"/>
        <v>Węgry</v>
      </c>
      <c r="B69" s="7">
        <f t="shared" si="17"/>
        <v>0.44827586206896552</v>
      </c>
      <c r="C69" s="7">
        <f t="shared" si="18"/>
        <v>0.29011857707509886</v>
      </c>
      <c r="D69" s="7">
        <f t="shared" si="19"/>
        <v>9.4258959412780646E-2</v>
      </c>
      <c r="E69" s="7">
        <f t="shared" si="20"/>
        <v>0.16831683168316833</v>
      </c>
      <c r="F69" s="7">
        <f t="shared" si="21"/>
        <v>-0.23057644110275688</v>
      </c>
      <c r="G69" s="6">
        <f t="shared" si="22"/>
        <v>-0.61888701517706568</v>
      </c>
      <c r="H69" s="6">
        <f t="shared" si="23"/>
        <v>0.89957308396015456</v>
      </c>
      <c r="I69" s="6">
        <f t="shared" si="24"/>
        <v>0.4128787878787879</v>
      </c>
      <c r="J69" s="6">
        <f t="shared" si="25"/>
        <v>1</v>
      </c>
      <c r="K69" s="6">
        <f t="shared" si="26"/>
        <v>0.9702760084925689</v>
      </c>
      <c r="L69" s="6">
        <f t="shared" si="27"/>
        <v>0.89490445859872603</v>
      </c>
      <c r="M69" s="6">
        <f t="shared" si="28"/>
        <v>-0.18784530386740331</v>
      </c>
      <c r="N69" s="6">
        <f t="shared" si="29"/>
        <v>-0.10671936758893286</v>
      </c>
      <c r="O69" s="6">
        <f t="shared" si="30"/>
        <v>-0.10666666666666667</v>
      </c>
      <c r="P69" s="6">
        <f t="shared" si="31"/>
        <v>-0.26704545454545453</v>
      </c>
      <c r="Q69" s="7">
        <f t="shared" si="32"/>
        <v>0.25799573560767591</v>
      </c>
      <c r="R69" s="7">
        <f t="shared" si="33"/>
        <v>0.38617121354656631</v>
      </c>
      <c r="S69" s="7">
        <f t="shared" si="34"/>
        <v>0.1170386499727817</v>
      </c>
      <c r="T69" s="7">
        <f t="shared" si="35"/>
        <v>4.4478360405537994E-2</v>
      </c>
      <c r="U69" s="7">
        <f t="shared" si="36"/>
        <v>0.71014492753623193</v>
      </c>
      <c r="V69" s="7">
        <f t="shared" si="37"/>
        <v>0.40088105726872258</v>
      </c>
      <c r="W69" s="7">
        <f t="shared" si="38"/>
        <v>0.37864077669902912</v>
      </c>
      <c r="X69" s="7">
        <f t="shared" si="39"/>
        <v>4.2074825917620677E-2</v>
      </c>
      <c r="Y69" s="7">
        <f t="shared" si="40"/>
        <v>0.48648648648648646</v>
      </c>
      <c r="Z69" s="6">
        <f t="shared" si="41"/>
        <v>-0.32872928176795574</v>
      </c>
      <c r="AA69" s="6">
        <f t="shared" si="42"/>
        <v>-0.45481927710843362</v>
      </c>
      <c r="AB69" s="16">
        <f t="shared" si="43"/>
        <v>-0.72126115368838595</v>
      </c>
      <c r="AC69" s="7">
        <f t="shared" si="13"/>
        <v>4.9799646410978484</v>
      </c>
      <c r="AD69" s="7">
        <f t="shared" si="14"/>
        <v>0.18444313485547587</v>
      </c>
      <c r="AE69" s="7">
        <f t="shared" si="15"/>
        <v>0.19902491559677221</v>
      </c>
      <c r="AF69" s="7">
        <f t="shared" si="44"/>
        <v>0.71148328988158649</v>
      </c>
    </row>
    <row r="70" spans="1:32" x14ac:dyDescent="0.2">
      <c r="A70" s="7" t="str">
        <f t="shared" si="16"/>
        <v>Wielka Brytania</v>
      </c>
      <c r="B70" s="7">
        <f t="shared" si="17"/>
        <v>3.4482758620689655E-2</v>
      </c>
      <c r="C70" s="7">
        <f t="shared" si="18"/>
        <v>0.12885375494071147</v>
      </c>
      <c r="D70" s="7">
        <f t="shared" si="19"/>
        <v>3.1303972366148534E-2</v>
      </c>
      <c r="E70" s="7">
        <f t="shared" si="20"/>
        <v>0.12871287128712872</v>
      </c>
      <c r="F70" s="7">
        <f t="shared" si="21"/>
        <v>-0.7108246807494929</v>
      </c>
      <c r="G70" s="6">
        <f t="shared" si="22"/>
        <v>-0.75885328836424937</v>
      </c>
      <c r="H70" s="6">
        <f t="shared" si="23"/>
        <v>0.85017279934946133</v>
      </c>
      <c r="I70" s="6">
        <f t="shared" si="24"/>
        <v>0.61268939393939403</v>
      </c>
      <c r="J70" s="6">
        <f t="shared" si="25"/>
        <v>0.55852842809364545</v>
      </c>
      <c r="K70" s="6">
        <f t="shared" si="26"/>
        <v>0.89915074309978771</v>
      </c>
      <c r="L70" s="6">
        <f t="shared" si="27"/>
        <v>0.98938428874734607</v>
      </c>
      <c r="M70" s="6">
        <f t="shared" si="28"/>
        <v>-0.574585635359116</v>
      </c>
      <c r="N70" s="6">
        <f t="shared" si="29"/>
        <v>-3.952569169960461E-3</v>
      </c>
      <c r="O70" s="6">
        <f t="shared" si="30"/>
        <v>-0.14545454545454548</v>
      </c>
      <c r="P70" s="6">
        <f t="shared" si="31"/>
        <v>-0.43560606060606061</v>
      </c>
      <c r="Q70" s="7">
        <f t="shared" si="32"/>
        <v>4.9040511727078899E-2</v>
      </c>
      <c r="R70" s="7">
        <f t="shared" si="33"/>
        <v>0.50987770460959547</v>
      </c>
      <c r="S70" s="7">
        <f t="shared" si="34"/>
        <v>0.17201959716929777</v>
      </c>
      <c r="T70" s="7">
        <f t="shared" si="35"/>
        <v>0.32159598822631635</v>
      </c>
      <c r="U70" s="7">
        <f t="shared" si="36"/>
        <v>0.17391304347826086</v>
      </c>
      <c r="V70" s="7">
        <f t="shared" si="37"/>
        <v>0.30396475770925113</v>
      </c>
      <c r="W70" s="7">
        <f t="shared" si="38"/>
        <v>0.79611650485436891</v>
      </c>
      <c r="X70" s="7">
        <f t="shared" si="39"/>
        <v>0.23657500295054881</v>
      </c>
      <c r="Y70" s="7">
        <f t="shared" si="40"/>
        <v>0.29729729729729731</v>
      </c>
      <c r="Z70" s="6">
        <f t="shared" si="41"/>
        <v>-0.23480662983425413</v>
      </c>
      <c r="AA70" s="6">
        <f t="shared" si="42"/>
        <v>-0.25301204819277101</v>
      </c>
      <c r="AB70" s="16">
        <f t="shared" si="43"/>
        <v>-0.34550736667358362</v>
      </c>
      <c r="AC70" s="7">
        <f t="shared" si="13"/>
        <v>3.6310765940622942</v>
      </c>
      <c r="AD70" s="7">
        <f t="shared" si="14"/>
        <v>0.13448431829860349</v>
      </c>
      <c r="AE70" s="7">
        <f t="shared" si="15"/>
        <v>0.14906609903989984</v>
      </c>
      <c r="AF70" s="7">
        <f t="shared" si="44"/>
        <v>0.53288824786941591</v>
      </c>
    </row>
    <row r="71" spans="1:32" x14ac:dyDescent="0.2">
      <c r="A71" s="7" t="str">
        <f t="shared" si="16"/>
        <v>Włochy</v>
      </c>
      <c r="B71" s="7">
        <f t="shared" si="17"/>
        <v>0.37931034482758619</v>
      </c>
      <c r="C71" s="7">
        <f t="shared" si="18"/>
        <v>0.44189723320158109</v>
      </c>
      <c r="D71" s="7">
        <f t="shared" si="19"/>
        <v>0.50794797063903285</v>
      </c>
      <c r="E71" s="7">
        <f t="shared" si="20"/>
        <v>0.14851485148514851</v>
      </c>
      <c r="F71" s="7">
        <f t="shared" si="21"/>
        <v>-0.74812030075187974</v>
      </c>
      <c r="G71" s="6">
        <f t="shared" si="22"/>
        <v>-0.73524451939291735</v>
      </c>
      <c r="H71" s="6">
        <f t="shared" si="23"/>
        <v>0</v>
      </c>
      <c r="I71" s="6">
        <f t="shared" si="24"/>
        <v>0.18181818181818185</v>
      </c>
      <c r="J71" s="6">
        <f t="shared" si="25"/>
        <v>0.81605351170568563</v>
      </c>
      <c r="K71" s="6">
        <f t="shared" si="26"/>
        <v>0.96390658174097654</v>
      </c>
      <c r="L71" s="6">
        <f t="shared" si="27"/>
        <v>0.96709129511677272</v>
      </c>
      <c r="M71" s="6">
        <f t="shared" si="28"/>
        <v>-0.62983425414364635</v>
      </c>
      <c r="N71" s="6">
        <f t="shared" si="29"/>
        <v>-7.9051383399209502E-2</v>
      </c>
      <c r="O71" s="6">
        <f t="shared" si="30"/>
        <v>-0.13333333333333333</v>
      </c>
      <c r="P71" s="6">
        <f t="shared" si="31"/>
        <v>-0.50757575757575757</v>
      </c>
      <c r="Q71" s="7">
        <f t="shared" si="32"/>
        <v>0.23667377398720682</v>
      </c>
      <c r="R71" s="7">
        <f t="shared" si="33"/>
        <v>0.29115710253998117</v>
      </c>
      <c r="S71" s="7">
        <f t="shared" si="34"/>
        <v>0.45454545454545447</v>
      </c>
      <c r="T71" s="7">
        <f t="shared" si="35"/>
        <v>0.21759511610160254</v>
      </c>
      <c r="U71" s="7">
        <f t="shared" si="36"/>
        <v>0.87681159420289856</v>
      </c>
      <c r="V71" s="7">
        <f t="shared" si="37"/>
        <v>0.57268722466960353</v>
      </c>
      <c r="W71" s="7">
        <f t="shared" si="38"/>
        <v>0.66990291262135926</v>
      </c>
      <c r="X71" s="7">
        <f t="shared" si="39"/>
        <v>0.33671662929304852</v>
      </c>
      <c r="Y71" s="7">
        <f t="shared" si="40"/>
        <v>0.3783783783783784</v>
      </c>
      <c r="Z71" s="6">
        <f t="shared" si="41"/>
        <v>-0.57182320441988943</v>
      </c>
      <c r="AA71" s="6">
        <f t="shared" si="42"/>
        <v>-0.4006024096385542</v>
      </c>
      <c r="AB71" s="16">
        <f t="shared" si="43"/>
        <v>-0.72099542174445408</v>
      </c>
      <c r="AC71" s="7">
        <f t="shared" si="13"/>
        <v>3.9144275724748585</v>
      </c>
      <c r="AD71" s="7">
        <f t="shared" si="14"/>
        <v>0.14497879898055033</v>
      </c>
      <c r="AE71" s="7">
        <f t="shared" si="15"/>
        <v>0.15956057972184667</v>
      </c>
      <c r="AF71" s="7">
        <f t="shared" si="44"/>
        <v>0.57040439311586255</v>
      </c>
    </row>
    <row r="73" spans="1:32" x14ac:dyDescent="0.2">
      <c r="AC73" s="7" t="s">
        <v>117</v>
      </c>
      <c r="AD73" s="7">
        <f>MIN(AD44:AD71)</f>
        <v>-1.4581780741296338E-2</v>
      </c>
    </row>
    <row r="74" spans="1:32" x14ac:dyDescent="0.2">
      <c r="AD74" s="7" t="s">
        <v>118</v>
      </c>
      <c r="AE74" s="7">
        <f>MAX(AE44:AE71)</f>
        <v>0.27973238223190922</v>
      </c>
    </row>
    <row r="75" spans="1:32" x14ac:dyDescent="0.2">
      <c r="A75" s="7" t="s">
        <v>63</v>
      </c>
      <c r="B75" s="7" t="str">
        <f t="shared" ref="B75:B103" si="45">AD43</f>
        <v>si</v>
      </c>
      <c r="C75" s="7" t="str">
        <f t="shared" ref="C75:C103" si="46">AE43</f>
        <v>si'</v>
      </c>
      <c r="D75" s="7" t="str">
        <f t="shared" ref="D75:D103" si="47">AF43</f>
        <v>si''</v>
      </c>
    </row>
    <row r="76" spans="1:32" x14ac:dyDescent="0.2">
      <c r="A76" s="7" t="str">
        <f>A44</f>
        <v>Austria</v>
      </c>
      <c r="B76" s="11">
        <f>AD44</f>
        <v>0.15491688666737866</v>
      </c>
      <c r="C76" s="7">
        <f t="shared" si="46"/>
        <v>0.169498667408675</v>
      </c>
      <c r="D76" s="7">
        <f t="shared" si="47"/>
        <v>0.60593151946260515</v>
      </c>
    </row>
    <row r="77" spans="1:32" x14ac:dyDescent="0.2">
      <c r="A77" s="7" t="str">
        <f t="shared" ref="A77:A103" si="48">A45</f>
        <v>Belgia</v>
      </c>
      <c r="B77" s="11">
        <f t="shared" si="45"/>
        <v>0.10024713001798607</v>
      </c>
      <c r="C77" s="7">
        <f t="shared" si="46"/>
        <v>0.11482891075928241</v>
      </c>
      <c r="D77" s="7">
        <f t="shared" si="47"/>
        <v>0.41049559526535151</v>
      </c>
    </row>
    <row r="78" spans="1:32" x14ac:dyDescent="0.2">
      <c r="A78" s="7" t="str">
        <f t="shared" si="48"/>
        <v>Bułgaria</v>
      </c>
      <c r="B78" s="11">
        <f t="shared" si="45"/>
        <v>5.3188993040320272E-2</v>
      </c>
      <c r="C78" s="7">
        <f t="shared" si="46"/>
        <v>6.7770773781616611E-2</v>
      </c>
      <c r="D78" s="7">
        <f t="shared" si="47"/>
        <v>0.24227003409791847</v>
      </c>
    </row>
    <row r="79" spans="1:32" x14ac:dyDescent="0.2">
      <c r="A79" s="7" t="str">
        <f t="shared" si="48"/>
        <v>Chorwacja</v>
      </c>
      <c r="B79" s="11">
        <f t="shared" si="45"/>
        <v>0.19370400590341172</v>
      </c>
      <c r="C79" s="7">
        <f t="shared" si="46"/>
        <v>0.20828578664470807</v>
      </c>
      <c r="D79" s="7">
        <f t="shared" si="47"/>
        <v>0.74458947149004329</v>
      </c>
    </row>
    <row r="80" spans="1:32" x14ac:dyDescent="0.2">
      <c r="A80" s="7" t="str">
        <f t="shared" si="48"/>
        <v>Cypr</v>
      </c>
      <c r="B80" s="11">
        <f t="shared" si="45"/>
        <v>4.6481466608343435E-3</v>
      </c>
      <c r="C80" s="7">
        <f t="shared" si="46"/>
        <v>1.922992740213068E-2</v>
      </c>
      <c r="D80" s="7">
        <f t="shared" si="47"/>
        <v>6.874401615108082E-2</v>
      </c>
    </row>
    <row r="81" spans="1:4" x14ac:dyDescent="0.2">
      <c r="A81" s="7" t="str">
        <f t="shared" si="48"/>
        <v>Czechy</v>
      </c>
      <c r="B81" s="11">
        <f t="shared" si="45"/>
        <v>0.20217683640666065</v>
      </c>
      <c r="C81" s="7">
        <f t="shared" si="46"/>
        <v>0.21675861714795699</v>
      </c>
      <c r="D81" s="7">
        <f t="shared" si="47"/>
        <v>0.77487853003824037</v>
      </c>
    </row>
    <row r="82" spans="1:4" x14ac:dyDescent="0.2">
      <c r="A82" s="7" t="str">
        <f t="shared" si="48"/>
        <v>Dania</v>
      </c>
      <c r="B82" s="11">
        <f t="shared" si="45"/>
        <v>0.15719644983233969</v>
      </c>
      <c r="C82" s="7">
        <f t="shared" si="46"/>
        <v>0.17177823057363603</v>
      </c>
      <c r="D82" s="7">
        <f t="shared" si="47"/>
        <v>0.61408060519509355</v>
      </c>
    </row>
    <row r="83" spans="1:4" x14ac:dyDescent="0.2">
      <c r="A83" s="7" t="str">
        <f t="shared" si="48"/>
        <v>Estonia</v>
      </c>
      <c r="B83" s="11">
        <f t="shared" si="45"/>
        <v>0.16728088002719529</v>
      </c>
      <c r="C83" s="7">
        <f t="shared" si="46"/>
        <v>0.18186266076849164</v>
      </c>
      <c r="D83" s="7">
        <f t="shared" si="47"/>
        <v>0.65013088337309588</v>
      </c>
    </row>
    <row r="84" spans="1:4" x14ac:dyDescent="0.2">
      <c r="A84" s="7" t="str">
        <f t="shared" si="48"/>
        <v>Finlandia</v>
      </c>
      <c r="B84" s="11">
        <f t="shared" si="45"/>
        <v>0.24278695919120535</v>
      </c>
      <c r="C84" s="7">
        <f t="shared" si="46"/>
        <v>0.2573687399325017</v>
      </c>
      <c r="D84" s="7">
        <f t="shared" si="47"/>
        <v>0.92005343778587934</v>
      </c>
    </row>
    <row r="85" spans="1:4" x14ac:dyDescent="0.2">
      <c r="A85" s="7" t="str">
        <f t="shared" si="48"/>
        <v>Francja</v>
      </c>
      <c r="B85" s="11">
        <f t="shared" si="45"/>
        <v>0.22947493199108585</v>
      </c>
      <c r="C85" s="7">
        <f t="shared" si="46"/>
        <v>0.24405671273238219</v>
      </c>
      <c r="D85" s="7">
        <f t="shared" si="47"/>
        <v>0.87246499952962009</v>
      </c>
    </row>
    <row r="86" spans="1:4" x14ac:dyDescent="0.2">
      <c r="A86" s="7" t="str">
        <f t="shared" si="48"/>
        <v>Grecja</v>
      </c>
      <c r="B86" s="11">
        <f t="shared" si="45"/>
        <v>7.445894853595128E-2</v>
      </c>
      <c r="C86" s="7">
        <f t="shared" si="46"/>
        <v>8.9040729277247613E-2</v>
      </c>
      <c r="D86" s="7">
        <f t="shared" si="47"/>
        <v>0.31830683515013763</v>
      </c>
    </row>
    <row r="87" spans="1:4" x14ac:dyDescent="0.2">
      <c r="A87" s="7" t="str">
        <f t="shared" si="48"/>
        <v>Hiszpania</v>
      </c>
      <c r="B87" s="11">
        <f t="shared" si="45"/>
        <v>0.12109715355140535</v>
      </c>
      <c r="C87" s="7">
        <f t="shared" si="46"/>
        <v>0.1356789342927017</v>
      </c>
      <c r="D87" s="7">
        <f t="shared" si="47"/>
        <v>0.48503120450394793</v>
      </c>
    </row>
    <row r="88" spans="1:4" x14ac:dyDescent="0.2">
      <c r="A88" s="7" t="str">
        <f t="shared" si="48"/>
        <v>Holandia</v>
      </c>
      <c r="B88" s="11">
        <f t="shared" si="45"/>
        <v>0.14578344969918711</v>
      </c>
      <c r="C88" s="7">
        <f t="shared" si="46"/>
        <v>0.16036523044048345</v>
      </c>
      <c r="D88" s="7">
        <f t="shared" si="47"/>
        <v>0.57328089497888135</v>
      </c>
    </row>
    <row r="89" spans="1:4" x14ac:dyDescent="0.2">
      <c r="A89" s="7" t="str">
        <f t="shared" si="48"/>
        <v>Irlandia</v>
      </c>
      <c r="B89" s="11">
        <f t="shared" si="45"/>
        <v>3.0513638643107299E-2</v>
      </c>
      <c r="C89" s="7">
        <f t="shared" si="46"/>
        <v>4.5095419384403639E-2</v>
      </c>
      <c r="D89" s="7">
        <f t="shared" si="47"/>
        <v>0.16120914934695602</v>
      </c>
    </row>
    <row r="90" spans="1:4" x14ac:dyDescent="0.2">
      <c r="A90" s="7" t="str">
        <f t="shared" si="48"/>
        <v>Litwa</v>
      </c>
      <c r="B90" s="11">
        <f t="shared" si="45"/>
        <v>6.7481907748129635E-2</v>
      </c>
      <c r="C90" s="7">
        <f t="shared" si="46"/>
        <v>8.2063688489425968E-2</v>
      </c>
      <c r="D90" s="7">
        <f t="shared" si="47"/>
        <v>0.29336499347934597</v>
      </c>
    </row>
    <row r="91" spans="1:4" x14ac:dyDescent="0.2">
      <c r="A91" s="7" t="str">
        <f t="shared" si="48"/>
        <v>Luksemburg</v>
      </c>
      <c r="B91" s="11">
        <f t="shared" si="45"/>
        <v>6.1790491848085306E-2</v>
      </c>
      <c r="C91" s="7">
        <f t="shared" si="46"/>
        <v>7.6372272589381646E-2</v>
      </c>
      <c r="D91" s="7">
        <f t="shared" si="47"/>
        <v>0.27301906193350906</v>
      </c>
    </row>
    <row r="92" spans="1:4" x14ac:dyDescent="0.2">
      <c r="A92" s="7" t="str">
        <f t="shared" si="48"/>
        <v>Łotwa</v>
      </c>
      <c r="B92" s="11">
        <f t="shared" si="45"/>
        <v>0.1580517675262319</v>
      </c>
      <c r="C92" s="7">
        <f t="shared" si="46"/>
        <v>0.17263354826752825</v>
      </c>
      <c r="D92" s="7">
        <f t="shared" si="47"/>
        <v>0.61713823365794029</v>
      </c>
    </row>
    <row r="93" spans="1:4" x14ac:dyDescent="0.2">
      <c r="A93" s="7" t="str">
        <f t="shared" si="48"/>
        <v>Malta</v>
      </c>
      <c r="B93" s="11">
        <f t="shared" si="45"/>
        <v>-1.4581780741296338E-2</v>
      </c>
      <c r="C93" s="7">
        <f t="shared" si="46"/>
        <v>0</v>
      </c>
      <c r="D93" s="7">
        <f t="shared" si="47"/>
        <v>0</v>
      </c>
    </row>
    <row r="94" spans="1:4" x14ac:dyDescent="0.2">
      <c r="A94" s="7" t="str">
        <f t="shared" si="48"/>
        <v>Niemcy</v>
      </c>
      <c r="B94" s="11">
        <f t="shared" si="45"/>
        <v>0.26515060149061287</v>
      </c>
      <c r="C94" s="7">
        <f t="shared" si="46"/>
        <v>0.27973238223190922</v>
      </c>
      <c r="D94" s="7">
        <f t="shared" si="47"/>
        <v>1</v>
      </c>
    </row>
    <row r="95" spans="1:4" x14ac:dyDescent="0.2">
      <c r="A95" s="7" t="str">
        <f t="shared" si="48"/>
        <v>Polska</v>
      </c>
      <c r="B95" s="11">
        <f t="shared" si="45"/>
        <v>0.19581488520667006</v>
      </c>
      <c r="C95" s="7">
        <f t="shared" si="46"/>
        <v>0.21039666594796641</v>
      </c>
      <c r="D95" s="7">
        <f t="shared" si="47"/>
        <v>0.75213553850744119</v>
      </c>
    </row>
    <row r="96" spans="1:4" x14ac:dyDescent="0.2">
      <c r="A96" s="7" t="str">
        <f t="shared" si="48"/>
        <v>Portugalia</v>
      </c>
      <c r="B96" s="11">
        <f t="shared" si="45"/>
        <v>9.6593593063033195E-2</v>
      </c>
      <c r="C96" s="7">
        <f t="shared" si="46"/>
        <v>0.11117537380432953</v>
      </c>
      <c r="D96" s="7">
        <f t="shared" si="47"/>
        <v>0.39743476574750197</v>
      </c>
    </row>
    <row r="97" spans="1:4" x14ac:dyDescent="0.2">
      <c r="A97" s="7" t="str">
        <f t="shared" si="48"/>
        <v>Rumunia</v>
      </c>
      <c r="B97" s="11">
        <f t="shared" si="45"/>
        <v>0.12731398778705638</v>
      </c>
      <c r="C97" s="7">
        <f t="shared" si="46"/>
        <v>0.14189576852835273</v>
      </c>
      <c r="D97" s="7">
        <f t="shared" si="47"/>
        <v>0.50725542533261492</v>
      </c>
    </row>
    <row r="98" spans="1:4" x14ac:dyDescent="0.2">
      <c r="A98" s="7" t="str">
        <f t="shared" si="48"/>
        <v>Słowacja</v>
      </c>
      <c r="B98" s="11">
        <f t="shared" si="45"/>
        <v>0.13357959110102047</v>
      </c>
      <c r="C98" s="7">
        <f t="shared" si="46"/>
        <v>0.14816137184231681</v>
      </c>
      <c r="D98" s="7">
        <f t="shared" si="47"/>
        <v>0.52965398807309039</v>
      </c>
    </row>
    <row r="99" spans="1:4" x14ac:dyDescent="0.2">
      <c r="A99" s="7" t="str">
        <f t="shared" si="48"/>
        <v>Słowenia</v>
      </c>
      <c r="B99" s="11">
        <f t="shared" si="45"/>
        <v>0.18349507030102791</v>
      </c>
      <c r="C99" s="7">
        <f t="shared" si="46"/>
        <v>0.19807685104232425</v>
      </c>
      <c r="D99" s="7">
        <f t="shared" si="47"/>
        <v>0.70809410573749987</v>
      </c>
    </row>
    <row r="100" spans="1:4" x14ac:dyDescent="0.2">
      <c r="A100" s="7" t="str">
        <f t="shared" si="48"/>
        <v>Szwecja</v>
      </c>
      <c r="B100" s="11">
        <f t="shared" si="45"/>
        <v>0.25135145073403981</v>
      </c>
      <c r="C100" s="7">
        <f t="shared" si="46"/>
        <v>0.26593323147533615</v>
      </c>
      <c r="D100" s="7">
        <f t="shared" si="47"/>
        <v>0.9506701703732926</v>
      </c>
    </row>
    <row r="101" spans="1:4" x14ac:dyDescent="0.2">
      <c r="A101" s="7" t="str">
        <f t="shared" si="48"/>
        <v>Węgry</v>
      </c>
      <c r="B101" s="11">
        <f t="shared" si="45"/>
        <v>0.18444313485547587</v>
      </c>
      <c r="C101" s="7">
        <f t="shared" si="46"/>
        <v>0.19902491559677221</v>
      </c>
      <c r="D101" s="7">
        <f t="shared" si="47"/>
        <v>0.71148328988158649</v>
      </c>
    </row>
    <row r="102" spans="1:4" x14ac:dyDescent="0.2">
      <c r="A102" s="7" t="str">
        <f t="shared" si="48"/>
        <v>Wielka Brytania</v>
      </c>
      <c r="B102" s="11">
        <f t="shared" si="45"/>
        <v>0.13448431829860349</v>
      </c>
      <c r="C102" s="7">
        <f t="shared" si="46"/>
        <v>0.14906609903989984</v>
      </c>
      <c r="D102" s="7">
        <f t="shared" si="47"/>
        <v>0.53288824786941591</v>
      </c>
    </row>
    <row r="103" spans="1:4" x14ac:dyDescent="0.2">
      <c r="A103" s="7" t="str">
        <f t="shared" si="48"/>
        <v>Włochy</v>
      </c>
      <c r="B103" s="11">
        <f t="shared" si="45"/>
        <v>0.14497879898055033</v>
      </c>
      <c r="C103" s="7">
        <f t="shared" si="46"/>
        <v>0.15956057972184667</v>
      </c>
      <c r="D103" s="7">
        <f t="shared" si="47"/>
        <v>0.57040439311586255</v>
      </c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N5" sqref="N5"/>
    </sheetView>
  </sheetViews>
  <sheetFormatPr defaultRowHeight="12.75" x14ac:dyDescent="0.2"/>
  <sheetData>
    <row r="1" spans="1:12" x14ac:dyDescent="0.2">
      <c r="A1" t="s">
        <v>178</v>
      </c>
      <c r="B1" t="s">
        <v>121</v>
      </c>
      <c r="C1" t="s">
        <v>179</v>
      </c>
      <c r="D1" t="s">
        <v>61</v>
      </c>
      <c r="E1" t="s">
        <v>62</v>
      </c>
      <c r="F1" t="str">
        <f>standaryzacja!B76</f>
        <v>gi"</v>
      </c>
      <c r="G1" t="s">
        <v>63</v>
      </c>
      <c r="H1" t="str">
        <f>unitaryzacja!B75</f>
        <v>si</v>
      </c>
      <c r="I1" t="s">
        <v>28</v>
      </c>
      <c r="J1" t="s">
        <v>29</v>
      </c>
      <c r="K1" t="s">
        <v>208</v>
      </c>
      <c r="L1" t="s">
        <v>209</v>
      </c>
    </row>
    <row r="2" spans="1:12" x14ac:dyDescent="0.2">
      <c r="A2">
        <v>1</v>
      </c>
      <c r="B2" s="7" t="s">
        <v>75</v>
      </c>
      <c r="C2" s="7" t="s">
        <v>180</v>
      </c>
      <c r="D2" s="11">
        <v>0.94564038817549045</v>
      </c>
      <c r="E2" t="str">
        <f>standaryzacja!A95</f>
        <v>Niemcy</v>
      </c>
      <c r="F2" s="5">
        <f>standaryzacja!B95</f>
        <v>1</v>
      </c>
      <c r="G2" s="7" t="str">
        <f>unitaryzacja!A100</f>
        <v>Szwecja</v>
      </c>
      <c r="H2" s="11">
        <f>unitaryzacja!D100</f>
        <v>0.9506701703732926</v>
      </c>
      <c r="I2">
        <v>0.31</v>
      </c>
      <c r="J2">
        <v>0.16</v>
      </c>
      <c r="K2">
        <v>0.16</v>
      </c>
      <c r="L2">
        <v>0.47</v>
      </c>
    </row>
    <row r="3" spans="1:12" x14ac:dyDescent="0.2">
      <c r="A3">
        <v>2</v>
      </c>
      <c r="B3" s="7" t="s">
        <v>89</v>
      </c>
      <c r="C3" s="7" t="s">
        <v>181</v>
      </c>
      <c r="D3" s="11">
        <v>0.92836229711849161</v>
      </c>
      <c r="E3" t="str">
        <f>standaryzacja!A101</f>
        <v>Szwecja</v>
      </c>
      <c r="F3" s="5">
        <f>standaryzacja!B101</f>
        <v>0.92703148410311076</v>
      </c>
      <c r="G3" s="7" t="str">
        <f>unitaryzacja!A84</f>
        <v>Finlandia</v>
      </c>
      <c r="H3" s="11">
        <f>unitaryzacja!D84</f>
        <v>0.92005343778587934</v>
      </c>
      <c r="I3">
        <v>0.56999999999999995</v>
      </c>
      <c r="J3">
        <v>0.25</v>
      </c>
      <c r="K3">
        <v>0.32</v>
      </c>
      <c r="L3">
        <v>0.82</v>
      </c>
    </row>
    <row r="4" spans="1:12" x14ac:dyDescent="0.2">
      <c r="A4">
        <v>3</v>
      </c>
      <c r="B4" s="7" t="s">
        <v>72</v>
      </c>
      <c r="C4" s="7" t="s">
        <v>182</v>
      </c>
      <c r="D4" s="11">
        <v>0.87384133531685637</v>
      </c>
      <c r="E4" t="str">
        <f>standaryzacja!A82</f>
        <v>Czechy</v>
      </c>
      <c r="F4" s="5">
        <f>standaryzacja!B82</f>
        <v>0.75412354966277206</v>
      </c>
      <c r="G4" s="7" t="str">
        <f>unitaryzacja!A81</f>
        <v>Czechy</v>
      </c>
      <c r="H4" s="11">
        <f>unitaryzacja!D81</f>
        <v>0.77487853003824037</v>
      </c>
      <c r="I4">
        <v>0.6</v>
      </c>
      <c r="J4">
        <v>0.24</v>
      </c>
      <c r="K4">
        <v>0.37</v>
      </c>
      <c r="L4">
        <v>0.84</v>
      </c>
    </row>
    <row r="5" spans="1:12" x14ac:dyDescent="0.2">
      <c r="A5">
        <v>4</v>
      </c>
      <c r="B5" s="7" t="s">
        <v>73</v>
      </c>
      <c r="C5" s="7" t="s">
        <v>183</v>
      </c>
      <c r="D5" s="11">
        <v>0.73386627115423875</v>
      </c>
      <c r="E5" t="str">
        <f>standaryzacja!A85</f>
        <v>Finlandia</v>
      </c>
      <c r="F5" s="5">
        <f>standaryzacja!B85</f>
        <v>0.84233134167863399</v>
      </c>
      <c r="G5" s="7" t="str">
        <f>unitaryzacja!A94</f>
        <v>Niemcy</v>
      </c>
      <c r="H5" s="11">
        <f>unitaryzacja!D94</f>
        <v>1</v>
      </c>
      <c r="I5" t="s">
        <v>210</v>
      </c>
      <c r="J5" t="s">
        <v>210</v>
      </c>
      <c r="K5" t="s">
        <v>210</v>
      </c>
      <c r="L5" t="s">
        <v>210</v>
      </c>
    </row>
    <row r="6" spans="1:12" x14ac:dyDescent="0.2">
      <c r="A6">
        <v>5</v>
      </c>
      <c r="B6" s="7" t="s">
        <v>90</v>
      </c>
      <c r="C6" s="7" t="s">
        <v>184</v>
      </c>
      <c r="D6" s="11">
        <v>0.60881858218238538</v>
      </c>
      <c r="E6" t="str">
        <f>standaryzacja!A86</f>
        <v>Francja</v>
      </c>
      <c r="F6" s="5">
        <f>standaryzacja!B86</f>
        <v>0.86178636262743935</v>
      </c>
      <c r="G6" s="7" t="str">
        <f>unitaryzacja!A99</f>
        <v>Słowenia</v>
      </c>
      <c r="H6" s="11">
        <f>unitaryzacja!D99</f>
        <v>0.70809410573749987</v>
      </c>
      <c r="I6" t="s">
        <v>210</v>
      </c>
      <c r="J6" t="s">
        <v>210</v>
      </c>
      <c r="K6" t="s">
        <v>210</v>
      </c>
      <c r="L6" t="s">
        <v>210</v>
      </c>
    </row>
    <row r="7" spans="1:12" x14ac:dyDescent="0.2">
      <c r="A7">
        <v>6</v>
      </c>
      <c r="B7" s="7" t="s">
        <v>84</v>
      </c>
      <c r="C7" s="7" t="s">
        <v>185</v>
      </c>
      <c r="D7" s="11">
        <v>0.51526738341990042</v>
      </c>
      <c r="E7" t="str">
        <f>standaryzacja!A100</f>
        <v>Słowenia</v>
      </c>
      <c r="F7" s="5">
        <f>standaryzacja!B100</f>
        <v>0.63365880445721012</v>
      </c>
      <c r="G7" s="7" t="str">
        <f>unitaryzacja!A95</f>
        <v>Polska</v>
      </c>
      <c r="H7" s="11">
        <f>unitaryzacja!D95</f>
        <v>0.75213553850744119</v>
      </c>
      <c r="I7" t="s">
        <v>210</v>
      </c>
      <c r="J7" t="s">
        <v>210</v>
      </c>
      <c r="K7" t="s">
        <v>210</v>
      </c>
      <c r="L7" t="s">
        <v>210</v>
      </c>
    </row>
    <row r="8" spans="1:12" x14ac:dyDescent="0.2">
      <c r="A8">
        <v>7</v>
      </c>
      <c r="B8" s="7" t="s">
        <v>88</v>
      </c>
      <c r="C8" s="7" t="s">
        <v>186</v>
      </c>
      <c r="D8" s="11">
        <v>0.39692478817843324</v>
      </c>
      <c r="E8" t="str">
        <f>standaryzacja!A96</f>
        <v>Polska</v>
      </c>
      <c r="F8" s="5">
        <f>standaryzacja!B96</f>
        <v>0.70024187651772707</v>
      </c>
      <c r="G8" s="7" t="str">
        <f>unitaryzacja!A85</f>
        <v>Francja</v>
      </c>
      <c r="H8" s="11">
        <f>unitaryzacja!D85</f>
        <v>0.87246499952962009</v>
      </c>
      <c r="I8" t="s">
        <v>210</v>
      </c>
      <c r="J8" t="s">
        <v>210</v>
      </c>
      <c r="K8" t="s">
        <v>210</v>
      </c>
      <c r="L8" t="s">
        <v>210</v>
      </c>
    </row>
    <row r="9" spans="1:12" x14ac:dyDescent="0.2">
      <c r="A9">
        <v>8</v>
      </c>
      <c r="B9" s="7" t="s">
        <v>80</v>
      </c>
      <c r="C9" s="7" t="s">
        <v>187</v>
      </c>
      <c r="D9" s="11">
        <v>0.39257024968013754</v>
      </c>
      <c r="E9" t="str">
        <f>standaryzacja!A103</f>
        <v>Wielka Brytania</v>
      </c>
      <c r="F9" s="5">
        <f>standaryzacja!B103</f>
        <v>0.53942831716473083</v>
      </c>
      <c r="G9" s="7" t="str">
        <f>unitaryzacja!A92</f>
        <v>Łotwa</v>
      </c>
      <c r="H9" s="11">
        <f>unitaryzacja!D92</f>
        <v>0.61713823365794029</v>
      </c>
      <c r="I9" t="s">
        <v>210</v>
      </c>
      <c r="J9" t="s">
        <v>210</v>
      </c>
      <c r="K9" t="s">
        <v>210</v>
      </c>
      <c r="L9" t="s">
        <v>210</v>
      </c>
    </row>
    <row r="10" spans="1:12" x14ac:dyDescent="0.2">
      <c r="A10">
        <v>9</v>
      </c>
      <c r="B10" s="7" t="s">
        <v>66</v>
      </c>
      <c r="C10" s="7" t="s">
        <v>188</v>
      </c>
      <c r="D10" s="11">
        <v>0.38146901429085844</v>
      </c>
      <c r="E10" t="str">
        <f>standaryzacja!A89</f>
        <v>Holandia</v>
      </c>
      <c r="F10" s="5">
        <f>standaryzacja!B89</f>
        <v>0.5871903942762059</v>
      </c>
      <c r="G10" s="7" t="str">
        <f>unitaryzacja!A76</f>
        <v>Austria</v>
      </c>
      <c r="H10" s="11">
        <f>unitaryzacja!D76</f>
        <v>0.60593151946260515</v>
      </c>
      <c r="I10" t="s">
        <v>210</v>
      </c>
      <c r="J10" t="s">
        <v>210</v>
      </c>
      <c r="K10" t="s">
        <v>210</v>
      </c>
      <c r="L10" t="s">
        <v>210</v>
      </c>
    </row>
    <row r="11" spans="1:12" x14ac:dyDescent="0.2">
      <c r="A11">
        <v>10</v>
      </c>
      <c r="B11" s="7" t="s">
        <v>83</v>
      </c>
      <c r="C11" s="7" t="s">
        <v>189</v>
      </c>
      <c r="D11" s="11">
        <v>0.37673777480384352</v>
      </c>
      <c r="E11" t="str">
        <f>standaryzacja!A88</f>
        <v>Hiszpania</v>
      </c>
      <c r="F11" s="5">
        <f>standaryzacja!B88</f>
        <v>0.4569960673529796</v>
      </c>
      <c r="G11" s="7" t="str">
        <f>unitaryzacja!A101</f>
        <v>Węgry</v>
      </c>
      <c r="H11" s="11">
        <f>unitaryzacja!D101</f>
        <v>0.71148328988158649</v>
      </c>
      <c r="I11" t="s">
        <v>210</v>
      </c>
      <c r="J11" t="s">
        <v>210</v>
      </c>
      <c r="K11" t="s">
        <v>210</v>
      </c>
      <c r="L11" t="s">
        <v>210</v>
      </c>
    </row>
    <row r="12" spans="1:12" x14ac:dyDescent="0.2">
      <c r="A12">
        <v>11</v>
      </c>
      <c r="B12" s="7" t="s">
        <v>65</v>
      </c>
      <c r="C12" s="7" t="s">
        <v>190</v>
      </c>
      <c r="D12" s="11">
        <v>0.35393114101670764</v>
      </c>
      <c r="E12" t="str">
        <f>standaryzacja!A77</f>
        <v>Austria</v>
      </c>
      <c r="F12" s="5">
        <f>standaryzacja!B77</f>
        <v>0.6175363256872306</v>
      </c>
      <c r="G12" s="7" t="str">
        <f>unitaryzacja!A87</f>
        <v>Hiszpania</v>
      </c>
      <c r="H12" s="11">
        <f>unitaryzacja!D87</f>
        <v>0.48503120450394793</v>
      </c>
      <c r="I12" t="s">
        <v>210</v>
      </c>
      <c r="J12" t="s">
        <v>210</v>
      </c>
      <c r="K12" t="s">
        <v>210</v>
      </c>
      <c r="L12" t="s">
        <v>210</v>
      </c>
    </row>
    <row r="13" spans="1:12" x14ac:dyDescent="0.2">
      <c r="A13">
        <v>12</v>
      </c>
      <c r="B13" s="7" t="s">
        <v>69</v>
      </c>
      <c r="C13" s="7" t="s">
        <v>191</v>
      </c>
      <c r="D13" s="11">
        <v>0.34927282816385252</v>
      </c>
      <c r="E13" t="str">
        <f>standaryzacja!A104</f>
        <v>Włochy</v>
      </c>
      <c r="F13" s="5">
        <f>standaryzacja!B104</f>
        <v>0.55510754454859768</v>
      </c>
      <c r="G13" s="7" t="str">
        <f>unitaryzacja!A79</f>
        <v>Chorwacja</v>
      </c>
      <c r="H13" s="11">
        <f>unitaryzacja!D79</f>
        <v>0.74458947149004329</v>
      </c>
      <c r="I13" t="s">
        <v>210</v>
      </c>
      <c r="J13" t="s">
        <v>210</v>
      </c>
      <c r="K13" t="s">
        <v>210</v>
      </c>
      <c r="L13" t="s">
        <v>210</v>
      </c>
    </row>
    <row r="14" spans="1:12" x14ac:dyDescent="0.2">
      <c r="A14">
        <v>13</v>
      </c>
      <c r="B14" s="7" t="s">
        <v>77</v>
      </c>
      <c r="C14" s="7" t="s">
        <v>192</v>
      </c>
      <c r="D14" s="11">
        <v>0.34861263329504943</v>
      </c>
      <c r="E14" t="str">
        <f>standaryzacja!A102</f>
        <v>Węgry</v>
      </c>
      <c r="F14" s="5">
        <f>standaryzacja!B102</f>
        <v>0.65544319360198522</v>
      </c>
      <c r="G14" s="7" t="str">
        <f>unitaryzacja!A102</f>
        <v>Wielka Brytania</v>
      </c>
      <c r="H14" s="11">
        <f>unitaryzacja!D102</f>
        <v>0.53288824786941591</v>
      </c>
      <c r="I14" t="s">
        <v>210</v>
      </c>
      <c r="J14" t="s">
        <v>210</v>
      </c>
      <c r="K14" t="s">
        <v>210</v>
      </c>
      <c r="L14" t="s">
        <v>210</v>
      </c>
    </row>
    <row r="15" spans="1:12" x14ac:dyDescent="0.2">
      <c r="A15">
        <v>14</v>
      </c>
      <c r="B15" s="7" t="s">
        <v>86</v>
      </c>
      <c r="C15" s="7" t="s">
        <v>193</v>
      </c>
      <c r="D15" s="11">
        <v>0.34752263381744208</v>
      </c>
      <c r="E15" t="str">
        <f>standaryzacja!A99</f>
        <v>Słowacja</v>
      </c>
      <c r="F15" s="5">
        <f>standaryzacja!B99</f>
        <v>0.47974046048586433</v>
      </c>
      <c r="G15" s="7" t="str">
        <f>unitaryzacja!A103</f>
        <v>Włochy</v>
      </c>
      <c r="H15" s="11">
        <f>unitaryzacja!D103</f>
        <v>0.57040439311586255</v>
      </c>
      <c r="I15" t="s">
        <v>210</v>
      </c>
      <c r="J15" t="s">
        <v>210</v>
      </c>
      <c r="K15" t="s">
        <v>210</v>
      </c>
      <c r="L15" t="s">
        <v>210</v>
      </c>
    </row>
    <row r="16" spans="1:12" x14ac:dyDescent="0.2">
      <c r="A16">
        <v>15</v>
      </c>
      <c r="B16" s="7" t="s">
        <v>85</v>
      </c>
      <c r="C16" s="7" t="s">
        <v>194</v>
      </c>
      <c r="D16" s="11">
        <v>0.34700535612994265</v>
      </c>
      <c r="E16" t="str">
        <f>standaryzacja!A93</f>
        <v>Łotwa</v>
      </c>
      <c r="F16" s="5">
        <f>standaryzacja!B93</f>
        <v>0.55805027185787359</v>
      </c>
      <c r="G16" s="7" t="str">
        <f>unitaryzacja!A83</f>
        <v>Estonia</v>
      </c>
      <c r="H16" s="11">
        <f>unitaryzacja!D83</f>
        <v>0.65013088337309588</v>
      </c>
      <c r="I16" t="s">
        <v>210</v>
      </c>
      <c r="J16" t="s">
        <v>210</v>
      </c>
      <c r="K16" t="s">
        <v>210</v>
      </c>
      <c r="L16" t="s">
        <v>210</v>
      </c>
    </row>
    <row r="17" spans="1:12" x14ac:dyDescent="0.2">
      <c r="A17">
        <v>16</v>
      </c>
      <c r="B17" s="7" t="s">
        <v>78</v>
      </c>
      <c r="C17" s="7" t="s">
        <v>195</v>
      </c>
      <c r="D17" s="11">
        <v>0.32229464561687826</v>
      </c>
      <c r="E17" t="str">
        <f>standaryzacja!A80</f>
        <v>Chorwacja</v>
      </c>
      <c r="F17" s="5">
        <f>standaryzacja!B80</f>
        <v>0.66906988594031447</v>
      </c>
      <c r="G17" s="7" t="str">
        <f>unitaryzacja!A88</f>
        <v>Holandia</v>
      </c>
      <c r="H17" s="11">
        <f>unitaryzacja!D88</f>
        <v>0.57328089497888135</v>
      </c>
      <c r="I17" t="s">
        <v>210</v>
      </c>
      <c r="J17" t="s">
        <v>210</v>
      </c>
      <c r="K17" t="s">
        <v>210</v>
      </c>
      <c r="L17" t="s">
        <v>210</v>
      </c>
    </row>
    <row r="18" spans="1:12" x14ac:dyDescent="0.2">
      <c r="A18">
        <v>17</v>
      </c>
      <c r="B18" s="7" t="s">
        <v>91</v>
      </c>
      <c r="C18" s="7" t="s">
        <v>196</v>
      </c>
      <c r="D18" s="11">
        <v>0.30930280669897925</v>
      </c>
      <c r="E18" t="str">
        <f>standaryzacja!A83</f>
        <v>Dania</v>
      </c>
      <c r="F18" s="5">
        <f>standaryzacja!B83</f>
        <v>0.58747378273648032</v>
      </c>
      <c r="G18" s="7" t="str">
        <f>unitaryzacja!A98</f>
        <v>Słowacja</v>
      </c>
      <c r="H18" s="11">
        <f>unitaryzacja!D98</f>
        <v>0.52965398807309039</v>
      </c>
      <c r="I18" t="s">
        <v>210</v>
      </c>
      <c r="J18" t="s">
        <v>210</v>
      </c>
      <c r="K18" t="s">
        <v>210</v>
      </c>
      <c r="L18" t="s">
        <v>210</v>
      </c>
    </row>
    <row r="19" spans="1:12" x14ac:dyDescent="0.2">
      <c r="A19">
        <v>18</v>
      </c>
      <c r="B19" s="7" t="s">
        <v>74</v>
      </c>
      <c r="C19" s="7" t="s">
        <v>197</v>
      </c>
      <c r="D19" s="11">
        <v>0.30647206548520267</v>
      </c>
      <c r="E19" t="str">
        <f>standaryzacja!A92</f>
        <v>Luksemburg</v>
      </c>
      <c r="F19" s="5">
        <f>standaryzacja!B92</f>
        <v>0.24584805232482368</v>
      </c>
      <c r="G19" s="7" t="str">
        <f>unitaryzacja!A82</f>
        <v>Dania</v>
      </c>
      <c r="H19" s="11">
        <f>unitaryzacja!D82</f>
        <v>0.61408060519509355</v>
      </c>
      <c r="I19" t="s">
        <v>210</v>
      </c>
      <c r="J19" t="s">
        <v>210</v>
      </c>
      <c r="K19" t="s">
        <v>210</v>
      </c>
      <c r="L19" t="s">
        <v>210</v>
      </c>
    </row>
    <row r="20" spans="1:12" x14ac:dyDescent="0.2">
      <c r="A20">
        <v>19</v>
      </c>
      <c r="B20" s="7" t="s">
        <v>87</v>
      </c>
      <c r="C20" s="7" t="s">
        <v>198</v>
      </c>
      <c r="D20" s="11">
        <v>0.30563121400155802</v>
      </c>
      <c r="E20" t="str">
        <f>standaryzacja!A78</f>
        <v>Belgia</v>
      </c>
      <c r="F20" s="5">
        <f>standaryzacja!B78</f>
        <v>0.41374101867388652</v>
      </c>
      <c r="G20" s="7" t="str">
        <f>unitaryzacja!A78</f>
        <v>Bułgaria</v>
      </c>
      <c r="H20" s="11">
        <f>unitaryzacja!D78</f>
        <v>0.24227003409791847</v>
      </c>
      <c r="I20" t="s">
        <v>210</v>
      </c>
      <c r="J20" t="s">
        <v>210</v>
      </c>
      <c r="K20" t="s">
        <v>210</v>
      </c>
      <c r="L20" t="s">
        <v>210</v>
      </c>
    </row>
    <row r="21" spans="1:12" x14ac:dyDescent="0.2">
      <c r="A21">
        <v>20</v>
      </c>
      <c r="B21" s="7" t="s">
        <v>71</v>
      </c>
      <c r="C21" s="7" t="s">
        <v>199</v>
      </c>
      <c r="D21" s="11">
        <v>0.29335811366236109</v>
      </c>
      <c r="E21" t="str">
        <f>standaryzacja!A84</f>
        <v>Estonia</v>
      </c>
      <c r="F21" s="5">
        <f>standaryzacja!B84</f>
        <v>0.54932245714715855</v>
      </c>
      <c r="G21" s="7" t="str">
        <f>unitaryzacja!A96</f>
        <v>Portugalia</v>
      </c>
      <c r="H21" s="11">
        <f>unitaryzacja!D96</f>
        <v>0.39743476574750197</v>
      </c>
      <c r="I21" t="s">
        <v>210</v>
      </c>
      <c r="J21" t="s">
        <v>210</v>
      </c>
      <c r="K21" t="s">
        <v>210</v>
      </c>
      <c r="L21" t="s">
        <v>210</v>
      </c>
    </row>
    <row r="22" spans="1:12" x14ac:dyDescent="0.2">
      <c r="A22">
        <v>21</v>
      </c>
      <c r="B22" s="7" t="s">
        <v>67</v>
      </c>
      <c r="C22" s="7" t="s">
        <v>200</v>
      </c>
      <c r="D22" s="11">
        <v>0.27947020604409556</v>
      </c>
      <c r="E22" t="str">
        <f>standaryzacja!A79</f>
        <v>Bułgaria</v>
      </c>
      <c r="F22" s="5">
        <f>standaryzacja!B79</f>
        <v>0.16198308136508555</v>
      </c>
      <c r="G22" s="7" t="str">
        <f>unitaryzacja!A90</f>
        <v>Litwa</v>
      </c>
      <c r="H22" s="11">
        <f>unitaryzacja!D90</f>
        <v>0.29336499347934597</v>
      </c>
      <c r="I22" t="s">
        <v>210</v>
      </c>
      <c r="J22" t="s">
        <v>210</v>
      </c>
      <c r="K22" t="s">
        <v>210</v>
      </c>
      <c r="L22" t="s">
        <v>210</v>
      </c>
    </row>
    <row r="23" spans="1:12" x14ac:dyDescent="0.2">
      <c r="A23">
        <v>22</v>
      </c>
      <c r="B23" s="7" t="s">
        <v>82</v>
      </c>
      <c r="C23" s="7" t="s">
        <v>201</v>
      </c>
      <c r="D23" s="11">
        <v>0.27727688594860744</v>
      </c>
      <c r="E23" t="str">
        <f>standaryzacja!A97</f>
        <v>Portugalia</v>
      </c>
      <c r="F23" s="5">
        <f>standaryzacja!B97</f>
        <v>0.37984024590602417</v>
      </c>
      <c r="G23" s="7" t="str">
        <f>unitaryzacja!A97</f>
        <v>Rumunia</v>
      </c>
      <c r="H23" s="11">
        <f>unitaryzacja!D97</f>
        <v>0.50725542533261492</v>
      </c>
      <c r="I23" t="s">
        <v>210</v>
      </c>
      <c r="J23" t="s">
        <v>210</v>
      </c>
      <c r="K23" t="s">
        <v>210</v>
      </c>
      <c r="L23" t="s">
        <v>210</v>
      </c>
    </row>
    <row r="24" spans="1:12" x14ac:dyDescent="0.2">
      <c r="A24">
        <v>23</v>
      </c>
      <c r="B24" s="7" t="s">
        <v>68</v>
      </c>
      <c r="C24" s="7" t="s">
        <v>202</v>
      </c>
      <c r="D24" s="11">
        <v>0.27682154283610005</v>
      </c>
      <c r="E24" t="str">
        <f>standaryzacja!A98</f>
        <v>Rumunia</v>
      </c>
      <c r="F24" s="5">
        <f>standaryzacja!B98</f>
        <v>0.47225528807732742</v>
      </c>
      <c r="G24" s="7" t="str">
        <f>unitaryzacja!A91</f>
        <v>Luksemburg</v>
      </c>
      <c r="H24" s="11">
        <f>unitaryzacja!D91</f>
        <v>0.27301906193350906</v>
      </c>
      <c r="I24" t="s">
        <v>210</v>
      </c>
      <c r="J24" t="s">
        <v>210</v>
      </c>
      <c r="K24" t="s">
        <v>210</v>
      </c>
      <c r="L24" t="s">
        <v>210</v>
      </c>
    </row>
    <row r="25" spans="1:12" x14ac:dyDescent="0.2">
      <c r="A25">
        <v>24</v>
      </c>
      <c r="B25" s="7" t="s">
        <v>64</v>
      </c>
      <c r="C25" s="7" t="s">
        <v>203</v>
      </c>
      <c r="D25" s="11">
        <v>0.27083544912486834</v>
      </c>
      <c r="E25" t="str">
        <f>standaryzacja!A91</f>
        <v>Litwa</v>
      </c>
      <c r="F25" s="5">
        <f>standaryzacja!B91</f>
        <v>0.23250798124732144</v>
      </c>
      <c r="G25" s="7" t="str">
        <f>unitaryzacja!A77</f>
        <v>Belgia</v>
      </c>
      <c r="H25" s="11">
        <f>unitaryzacja!D77</f>
        <v>0.41049559526535151</v>
      </c>
      <c r="I25" t="s">
        <v>210</v>
      </c>
      <c r="J25" t="s">
        <v>210</v>
      </c>
      <c r="K25" t="s">
        <v>210</v>
      </c>
      <c r="L25" t="s">
        <v>210</v>
      </c>
    </row>
    <row r="26" spans="1:12" x14ac:dyDescent="0.2">
      <c r="A26">
        <v>25</v>
      </c>
      <c r="B26" s="7" t="s">
        <v>76</v>
      </c>
      <c r="C26" s="7" t="s">
        <v>204</v>
      </c>
      <c r="D26" s="11">
        <v>0.26587575076143566</v>
      </c>
      <c r="E26" t="str">
        <f>standaryzacja!A90</f>
        <v>Irlandia</v>
      </c>
      <c r="F26" s="5">
        <f>standaryzacja!B90</f>
        <v>0.10324081754508667</v>
      </c>
      <c r="G26" s="7" t="str">
        <f>unitaryzacja!A89</f>
        <v>Irlandia</v>
      </c>
      <c r="H26" s="11">
        <f>unitaryzacja!D89</f>
        <v>0.16120914934695602</v>
      </c>
      <c r="I26" t="s">
        <v>210</v>
      </c>
      <c r="J26" t="s">
        <v>210</v>
      </c>
      <c r="K26" t="s">
        <v>210</v>
      </c>
      <c r="L26" t="s">
        <v>210</v>
      </c>
    </row>
    <row r="27" spans="1:12" x14ac:dyDescent="0.2">
      <c r="A27">
        <v>26</v>
      </c>
      <c r="B27" s="7" t="s">
        <v>70</v>
      </c>
      <c r="C27" s="7" t="s">
        <v>205</v>
      </c>
      <c r="D27" s="11">
        <v>0.26308407003202572</v>
      </c>
      <c r="E27" t="str">
        <f>standaryzacja!A87</f>
        <v>Grecja</v>
      </c>
      <c r="F27" s="5">
        <f>standaryzacja!B87</f>
        <v>0.27835207477030643</v>
      </c>
      <c r="G27" s="7" t="str">
        <f>unitaryzacja!A86</f>
        <v>Grecja</v>
      </c>
      <c r="H27" s="11">
        <f>unitaryzacja!D86</f>
        <v>0.31830683515013763</v>
      </c>
      <c r="I27" t="s">
        <v>210</v>
      </c>
      <c r="J27" t="s">
        <v>210</v>
      </c>
      <c r="K27" t="s">
        <v>210</v>
      </c>
      <c r="L27" t="s">
        <v>210</v>
      </c>
    </row>
    <row r="28" spans="1:12" x14ac:dyDescent="0.2">
      <c r="A28">
        <v>27</v>
      </c>
      <c r="B28" s="7" t="s">
        <v>81</v>
      </c>
      <c r="C28" s="7" t="s">
        <v>206</v>
      </c>
      <c r="D28" s="11">
        <v>0.26240347583916879</v>
      </c>
      <c r="E28" t="str">
        <f>standaryzacja!A81</f>
        <v>Cypr</v>
      </c>
      <c r="F28" s="5">
        <f>standaryzacja!B81</f>
        <v>7.1816689821181834E-2</v>
      </c>
      <c r="G28" s="7" t="str">
        <f>unitaryzacja!A80</f>
        <v>Cypr</v>
      </c>
      <c r="H28" s="11">
        <f>unitaryzacja!D80</f>
        <v>6.874401615108082E-2</v>
      </c>
      <c r="I28" t="s">
        <v>210</v>
      </c>
      <c r="J28" t="s">
        <v>210</v>
      </c>
      <c r="K28" t="s">
        <v>210</v>
      </c>
      <c r="L28" t="s">
        <v>210</v>
      </c>
    </row>
    <row r="29" spans="1:12" x14ac:dyDescent="0.2">
      <c r="A29">
        <v>28</v>
      </c>
      <c r="B29" s="7" t="s">
        <v>79</v>
      </c>
      <c r="C29" s="7" t="s">
        <v>207</v>
      </c>
      <c r="D29" s="11">
        <v>0.26209849241318139</v>
      </c>
      <c r="E29" t="str">
        <f>standaryzacja!A94</f>
        <v>Malta</v>
      </c>
      <c r="F29" s="5">
        <f>standaryzacja!B94</f>
        <v>0</v>
      </c>
      <c r="G29" s="7" t="str">
        <f>unitaryzacja!A93</f>
        <v>Malta</v>
      </c>
      <c r="H29" s="11">
        <f>unitaryzacja!D93</f>
        <v>0</v>
      </c>
      <c r="I29" t="s">
        <v>210</v>
      </c>
      <c r="J29" t="s">
        <v>210</v>
      </c>
      <c r="K29" t="s">
        <v>210</v>
      </c>
      <c r="L29" t="s">
        <v>210</v>
      </c>
    </row>
  </sheetData>
  <sortState ref="E2:F29">
    <sortCondition descending="1" ref="F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129-EA2C-4ACF-B812-61C162010AF6}">
  <dimension ref="A1:N29"/>
  <sheetViews>
    <sheetView topLeftCell="G1" workbookViewId="0">
      <selection activeCell="N5" sqref="N5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">
        <v>83</v>
      </c>
      <c r="B2">
        <v>11</v>
      </c>
      <c r="C2">
        <v>11</v>
      </c>
      <c r="D2">
        <v>11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 s="45">
        <f>MEDIAN(B2:L2)</f>
        <v>15</v>
      </c>
      <c r="N2" s="45">
        <f>AVERAGE(B2:M2)</f>
        <v>14</v>
      </c>
    </row>
    <row r="3" spans="1:14" x14ac:dyDescent="0.2">
      <c r="A3" t="s">
        <v>64</v>
      </c>
      <c r="B3">
        <v>10</v>
      </c>
      <c r="C3">
        <v>10</v>
      </c>
      <c r="D3">
        <v>10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13</v>
      </c>
      <c r="L3">
        <v>13</v>
      </c>
      <c r="M3" s="45">
        <f t="shared" ref="M3:M29" si="0">MEDIAN(B3:L3)</f>
        <v>13</v>
      </c>
      <c r="N3" s="45">
        <f t="shared" ref="N3:N29" si="1">AVERAGE(B3:M3)</f>
        <v>12.25</v>
      </c>
    </row>
    <row r="4" spans="1:14" x14ac:dyDescent="0.2">
      <c r="A4" t="s">
        <v>65</v>
      </c>
      <c r="B4">
        <v>30</v>
      </c>
      <c r="C4">
        <v>30</v>
      </c>
      <c r="D4">
        <v>30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 s="45">
        <f t="shared" si="0"/>
        <v>34</v>
      </c>
      <c r="N4" s="45">
        <f t="shared" si="1"/>
        <v>33</v>
      </c>
    </row>
    <row r="5" spans="1:14" x14ac:dyDescent="0.2">
      <c r="A5" t="s">
        <v>74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37</v>
      </c>
      <c r="I5">
        <v>37</v>
      </c>
      <c r="J5">
        <v>37</v>
      </c>
      <c r="K5">
        <v>37</v>
      </c>
      <c r="L5">
        <v>37</v>
      </c>
      <c r="M5" s="45">
        <f t="shared" si="0"/>
        <v>37</v>
      </c>
      <c r="N5" s="45">
        <f t="shared" si="1"/>
        <v>37</v>
      </c>
    </row>
    <row r="6" spans="1:14" x14ac:dyDescent="0.2">
      <c r="A6" t="s">
        <v>76</v>
      </c>
      <c r="B6">
        <v>7</v>
      </c>
      <c r="C6">
        <v>7</v>
      </c>
      <c r="D6">
        <v>7</v>
      </c>
      <c r="E6">
        <v>28</v>
      </c>
      <c r="F6">
        <v>28</v>
      </c>
      <c r="G6">
        <v>28</v>
      </c>
      <c r="H6">
        <v>28</v>
      </c>
      <c r="I6">
        <v>28</v>
      </c>
      <c r="J6">
        <v>29</v>
      </c>
      <c r="K6">
        <v>29</v>
      </c>
      <c r="L6">
        <v>29</v>
      </c>
      <c r="M6" s="45">
        <f t="shared" si="0"/>
        <v>28</v>
      </c>
      <c r="N6" s="45">
        <f t="shared" si="1"/>
        <v>23</v>
      </c>
    </row>
    <row r="7" spans="1:14" x14ac:dyDescent="0.2">
      <c r="A7" t="s">
        <v>66</v>
      </c>
      <c r="B7">
        <v>9</v>
      </c>
      <c r="C7">
        <v>9</v>
      </c>
      <c r="D7">
        <v>10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 s="45">
        <f t="shared" si="0"/>
        <v>14</v>
      </c>
      <c r="N7" s="45">
        <f t="shared" si="1"/>
        <v>12.833333333333334</v>
      </c>
    </row>
    <row r="8" spans="1:14" x14ac:dyDescent="0.2">
      <c r="A8" t="s">
        <v>67</v>
      </c>
      <c r="B8">
        <v>7</v>
      </c>
      <c r="C8">
        <v>7</v>
      </c>
      <c r="D8">
        <v>7</v>
      </c>
      <c r="E8">
        <v>9</v>
      </c>
      <c r="F8">
        <v>9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 s="45">
        <f t="shared" si="0"/>
        <v>8</v>
      </c>
      <c r="N8" s="45">
        <f t="shared" si="1"/>
        <v>7.916666666666667</v>
      </c>
    </row>
    <row r="9" spans="1:14" x14ac:dyDescent="0.2">
      <c r="A9" t="s">
        <v>69</v>
      </c>
      <c r="B9">
        <v>16</v>
      </c>
      <c r="C9">
        <v>17</v>
      </c>
      <c r="D9">
        <v>17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  <c r="L9">
        <v>18</v>
      </c>
      <c r="M9" s="45">
        <f t="shared" si="0"/>
        <v>18</v>
      </c>
      <c r="N9" s="45">
        <f t="shared" si="1"/>
        <v>17.666666666666668</v>
      </c>
    </row>
    <row r="10" spans="1:14" x14ac:dyDescent="0.2">
      <c r="A10" t="s">
        <v>89</v>
      </c>
      <c r="B10">
        <v>13</v>
      </c>
      <c r="C10">
        <v>13</v>
      </c>
      <c r="D10">
        <v>13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 s="45">
        <f t="shared" si="0"/>
        <v>14</v>
      </c>
      <c r="N10" s="45">
        <f t="shared" si="1"/>
        <v>13.75</v>
      </c>
    </row>
    <row r="11" spans="1:14" x14ac:dyDescent="0.2">
      <c r="A11" t="s">
        <v>73</v>
      </c>
      <c r="B11">
        <v>8</v>
      </c>
      <c r="C11">
        <v>8</v>
      </c>
      <c r="D11">
        <v>9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13</v>
      </c>
      <c r="M11" s="45">
        <f t="shared" si="0"/>
        <v>13</v>
      </c>
      <c r="N11" s="45">
        <f t="shared" si="1"/>
        <v>11.833333333333334</v>
      </c>
    </row>
    <row r="12" spans="1:14" x14ac:dyDescent="0.2">
      <c r="A12" t="s">
        <v>71</v>
      </c>
      <c r="B12">
        <v>16</v>
      </c>
      <c r="C12">
        <v>16</v>
      </c>
      <c r="D12">
        <v>16</v>
      </c>
      <c r="E12">
        <v>27</v>
      </c>
      <c r="F12">
        <v>27</v>
      </c>
      <c r="G12">
        <v>27</v>
      </c>
      <c r="H12">
        <v>27</v>
      </c>
      <c r="I12">
        <v>27</v>
      </c>
      <c r="J12">
        <v>27</v>
      </c>
      <c r="K12">
        <v>27</v>
      </c>
      <c r="L12">
        <v>27</v>
      </c>
      <c r="M12" s="45">
        <f t="shared" si="0"/>
        <v>27</v>
      </c>
      <c r="N12" s="45">
        <f t="shared" si="1"/>
        <v>24.25</v>
      </c>
    </row>
    <row r="13" spans="1:14" x14ac:dyDescent="0.2">
      <c r="A13" t="s">
        <v>72</v>
      </c>
      <c r="B13">
        <v>23</v>
      </c>
      <c r="C13">
        <v>23</v>
      </c>
      <c r="D13">
        <v>24</v>
      </c>
      <c r="E13">
        <v>27</v>
      </c>
      <c r="F13">
        <v>27</v>
      </c>
      <c r="G13">
        <v>27</v>
      </c>
      <c r="H13">
        <v>27</v>
      </c>
      <c r="I13">
        <v>27</v>
      </c>
      <c r="J13">
        <v>27</v>
      </c>
      <c r="K13">
        <v>27</v>
      </c>
      <c r="L13">
        <v>27</v>
      </c>
      <c r="M13" s="45">
        <f t="shared" si="0"/>
        <v>27</v>
      </c>
      <c r="N13" s="45">
        <f t="shared" si="1"/>
        <v>26.083333333333332</v>
      </c>
    </row>
    <row r="14" spans="1:14" x14ac:dyDescent="0.2">
      <c r="A14" t="s">
        <v>82</v>
      </c>
      <c r="B14">
        <v>8</v>
      </c>
      <c r="C14">
        <v>8</v>
      </c>
      <c r="D14">
        <v>8</v>
      </c>
      <c r="E14">
        <v>14</v>
      </c>
      <c r="F14">
        <v>14</v>
      </c>
      <c r="G14">
        <v>14</v>
      </c>
      <c r="H14">
        <v>13</v>
      </c>
      <c r="I14">
        <v>13</v>
      </c>
      <c r="J14">
        <v>13</v>
      </c>
      <c r="K14">
        <v>13</v>
      </c>
      <c r="L14">
        <v>13</v>
      </c>
      <c r="M14" s="45">
        <f t="shared" si="0"/>
        <v>13</v>
      </c>
      <c r="N14" s="45">
        <f t="shared" si="1"/>
        <v>12</v>
      </c>
    </row>
    <row r="15" spans="1:14" x14ac:dyDescent="0.2">
      <c r="A15" t="s">
        <v>70</v>
      </c>
      <c r="B15">
        <v>11</v>
      </c>
      <c r="C15">
        <v>11</v>
      </c>
      <c r="D15">
        <v>11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 s="45">
        <f t="shared" si="0"/>
        <v>13</v>
      </c>
      <c r="N15" s="45">
        <f t="shared" si="1"/>
        <v>12.5</v>
      </c>
    </row>
    <row r="16" spans="1:14" x14ac:dyDescent="0.2">
      <c r="A16" t="s">
        <v>78</v>
      </c>
      <c r="B16">
        <v>10</v>
      </c>
      <c r="C16">
        <v>10</v>
      </c>
      <c r="D16">
        <v>13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 s="45">
        <f t="shared" si="0"/>
        <v>12</v>
      </c>
      <c r="N16" s="45">
        <f t="shared" si="1"/>
        <v>11.75</v>
      </c>
    </row>
    <row r="17" spans="1:14" x14ac:dyDescent="0.2">
      <c r="A17" t="s">
        <v>79</v>
      </c>
      <c r="B17">
        <v>15</v>
      </c>
      <c r="C17">
        <v>15</v>
      </c>
      <c r="D17">
        <v>15</v>
      </c>
      <c r="E17">
        <v>18</v>
      </c>
      <c r="F17">
        <v>18</v>
      </c>
      <c r="G17">
        <v>18</v>
      </c>
      <c r="H17">
        <v>18</v>
      </c>
      <c r="I17">
        <v>18</v>
      </c>
      <c r="J17">
        <v>27</v>
      </c>
      <c r="K17">
        <v>27</v>
      </c>
      <c r="L17">
        <v>27</v>
      </c>
      <c r="M17" s="45">
        <f t="shared" si="0"/>
        <v>18</v>
      </c>
      <c r="N17" s="45">
        <f t="shared" si="1"/>
        <v>19.5</v>
      </c>
    </row>
    <row r="18" spans="1:14" x14ac:dyDescent="0.2">
      <c r="A18" t="s">
        <v>77</v>
      </c>
      <c r="B18">
        <v>11</v>
      </c>
      <c r="C18">
        <v>11</v>
      </c>
      <c r="D18">
        <v>11</v>
      </c>
      <c r="E18">
        <v>11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 s="45">
        <f t="shared" si="0"/>
        <v>12</v>
      </c>
      <c r="N18" s="45">
        <f t="shared" si="1"/>
        <v>11.666666666666666</v>
      </c>
    </row>
    <row r="19" spans="1:14" x14ac:dyDescent="0.2">
      <c r="A19" t="s">
        <v>81</v>
      </c>
      <c r="B19">
        <v>13</v>
      </c>
      <c r="C19">
        <v>13</v>
      </c>
      <c r="D19">
        <v>13</v>
      </c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K19">
        <v>13</v>
      </c>
      <c r="L19">
        <v>13</v>
      </c>
      <c r="M19" s="45">
        <f t="shared" si="0"/>
        <v>13</v>
      </c>
      <c r="N19" s="45">
        <f t="shared" si="1"/>
        <v>13</v>
      </c>
    </row>
    <row r="20" spans="1:14" x14ac:dyDescent="0.2">
      <c r="A20" t="s">
        <v>68</v>
      </c>
      <c r="B20">
        <v>10</v>
      </c>
      <c r="C20">
        <v>10</v>
      </c>
      <c r="D20">
        <v>10</v>
      </c>
      <c r="E20">
        <v>15</v>
      </c>
      <c r="F20">
        <v>15</v>
      </c>
      <c r="G20">
        <v>15</v>
      </c>
      <c r="H20">
        <v>15</v>
      </c>
      <c r="I20">
        <v>15</v>
      </c>
      <c r="J20">
        <v>15</v>
      </c>
      <c r="K20">
        <v>15</v>
      </c>
      <c r="L20">
        <v>15</v>
      </c>
      <c r="M20" s="45">
        <f t="shared" si="0"/>
        <v>15</v>
      </c>
      <c r="N20" s="45">
        <f t="shared" si="1"/>
        <v>13.75</v>
      </c>
    </row>
    <row r="21" spans="1:14" x14ac:dyDescent="0.2">
      <c r="A21" t="s">
        <v>84</v>
      </c>
      <c r="B21">
        <v>8</v>
      </c>
      <c r="C21">
        <v>8</v>
      </c>
      <c r="D21">
        <v>11</v>
      </c>
      <c r="E21">
        <v>19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 s="45">
        <f t="shared" si="0"/>
        <v>20</v>
      </c>
      <c r="N21" s="45">
        <f t="shared" si="1"/>
        <v>17.166666666666668</v>
      </c>
    </row>
    <row r="22" spans="1:14" x14ac:dyDescent="0.2">
      <c r="A22" t="s">
        <v>85</v>
      </c>
      <c r="B22">
        <v>17</v>
      </c>
      <c r="C22">
        <v>17</v>
      </c>
      <c r="D22">
        <v>17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 s="45">
        <f t="shared" si="0"/>
        <v>21</v>
      </c>
      <c r="N22" s="45">
        <f t="shared" si="1"/>
        <v>20</v>
      </c>
    </row>
    <row r="23" spans="1:14" x14ac:dyDescent="0.2">
      <c r="A23" t="s">
        <v>86</v>
      </c>
      <c r="B23">
        <v>13</v>
      </c>
      <c r="C23">
        <v>13</v>
      </c>
      <c r="D23">
        <v>13</v>
      </c>
      <c r="E23">
        <v>18</v>
      </c>
      <c r="F23">
        <v>23</v>
      </c>
      <c r="G23">
        <v>23</v>
      </c>
      <c r="H23">
        <v>23</v>
      </c>
      <c r="I23">
        <v>23</v>
      </c>
      <c r="J23">
        <v>23</v>
      </c>
      <c r="K23">
        <v>23</v>
      </c>
      <c r="L23">
        <v>23</v>
      </c>
      <c r="M23" s="45">
        <f t="shared" si="0"/>
        <v>23</v>
      </c>
      <c r="N23" s="45">
        <f t="shared" si="1"/>
        <v>20.083333333333332</v>
      </c>
    </row>
    <row r="24" spans="1:14" x14ac:dyDescent="0.2">
      <c r="A24" t="s">
        <v>88</v>
      </c>
      <c r="B24">
        <v>12</v>
      </c>
      <c r="C24">
        <v>12</v>
      </c>
      <c r="D24">
        <v>12</v>
      </c>
      <c r="E24">
        <v>29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 s="45">
        <f t="shared" si="0"/>
        <v>30</v>
      </c>
      <c r="N24" s="45">
        <f t="shared" si="1"/>
        <v>25.416666666666668</v>
      </c>
    </row>
    <row r="25" spans="1:14" x14ac:dyDescent="0.2">
      <c r="A25" t="s">
        <v>87</v>
      </c>
      <c r="B25">
        <v>31</v>
      </c>
      <c r="C25">
        <v>31</v>
      </c>
      <c r="D25">
        <v>31</v>
      </c>
      <c r="E25">
        <v>36</v>
      </c>
      <c r="F25">
        <v>36</v>
      </c>
      <c r="G25">
        <v>36</v>
      </c>
      <c r="H25">
        <v>38</v>
      </c>
      <c r="I25">
        <v>38</v>
      </c>
      <c r="J25">
        <v>38</v>
      </c>
      <c r="K25">
        <v>38</v>
      </c>
      <c r="L25">
        <v>38</v>
      </c>
      <c r="M25" s="45">
        <f t="shared" si="0"/>
        <v>36</v>
      </c>
      <c r="N25" s="45">
        <f t="shared" si="1"/>
        <v>35.583333333333336</v>
      </c>
    </row>
    <row r="26" spans="1:14" x14ac:dyDescent="0.2">
      <c r="A26" t="s">
        <v>90</v>
      </c>
      <c r="B26">
        <v>14</v>
      </c>
      <c r="C26">
        <v>14</v>
      </c>
      <c r="D26">
        <v>14</v>
      </c>
      <c r="E26">
        <v>14</v>
      </c>
      <c r="F26">
        <v>14</v>
      </c>
      <c r="G26">
        <v>14</v>
      </c>
      <c r="H26">
        <v>14</v>
      </c>
      <c r="I26">
        <v>14</v>
      </c>
      <c r="J26">
        <v>13</v>
      </c>
      <c r="K26">
        <v>13</v>
      </c>
      <c r="L26">
        <v>13</v>
      </c>
      <c r="M26" s="45">
        <f t="shared" si="0"/>
        <v>14</v>
      </c>
      <c r="N26" s="45">
        <f t="shared" si="1"/>
        <v>13.75</v>
      </c>
    </row>
    <row r="27" spans="1:14" x14ac:dyDescent="0.2">
      <c r="A27" t="s">
        <v>80</v>
      </c>
      <c r="B27">
        <v>15</v>
      </c>
      <c r="C27">
        <v>15</v>
      </c>
      <c r="D27">
        <v>15</v>
      </c>
      <c r="E27">
        <v>21</v>
      </c>
      <c r="F27">
        <v>21</v>
      </c>
      <c r="G27">
        <v>21</v>
      </c>
      <c r="H27">
        <v>21</v>
      </c>
      <c r="I27">
        <v>21</v>
      </c>
      <c r="J27">
        <v>21</v>
      </c>
      <c r="K27">
        <v>21</v>
      </c>
      <c r="L27">
        <v>21</v>
      </c>
      <c r="M27" s="45">
        <f t="shared" si="0"/>
        <v>21</v>
      </c>
      <c r="N27" s="45">
        <f t="shared" si="1"/>
        <v>19.5</v>
      </c>
    </row>
    <row r="28" spans="1:14" x14ac:dyDescent="0.2">
      <c r="A28" t="s">
        <v>91</v>
      </c>
      <c r="B28">
        <v>7</v>
      </c>
      <c r="C28">
        <v>7</v>
      </c>
      <c r="D28">
        <v>7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 s="45">
        <f t="shared" si="0"/>
        <v>9</v>
      </c>
      <c r="N28" s="45">
        <f t="shared" si="1"/>
        <v>8.3333333333333339</v>
      </c>
    </row>
    <row r="29" spans="1:14" x14ac:dyDescent="0.2">
      <c r="A29" t="s">
        <v>75</v>
      </c>
      <c r="B29">
        <v>14</v>
      </c>
      <c r="C29">
        <v>14</v>
      </c>
      <c r="D29">
        <v>14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  <c r="M29" s="45">
        <f t="shared" si="0"/>
        <v>19</v>
      </c>
      <c r="N29" s="45">
        <f t="shared" si="1"/>
        <v>17.75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35</vt:i4>
      </vt:variant>
    </vt:vector>
  </HeadingPairs>
  <TitlesOfParts>
    <vt:vector size="35" baseType="lpstr">
      <vt:lpstr>dane </vt:lpstr>
      <vt:lpstr>analiza regresji</vt:lpstr>
      <vt:lpstr>dane po Vs</vt:lpstr>
      <vt:lpstr>macierz korelacji</vt:lpstr>
      <vt:lpstr>wzorzec</vt:lpstr>
      <vt:lpstr>standaryzacja</vt:lpstr>
      <vt:lpstr>unitaryzacja</vt:lpstr>
      <vt:lpstr>median_tot</vt:lpstr>
      <vt:lpstr>x1</vt:lpstr>
      <vt:lpstr>x2</vt:lpstr>
      <vt:lpstr>x3</vt:lpstr>
      <vt:lpstr>x4</vt:lpstr>
      <vt:lpstr>x5</vt:lpstr>
      <vt:lpstr>x6</vt:lpstr>
      <vt:lpstr>x7</vt:lpstr>
      <vt:lpstr>x8</vt:lpstr>
      <vt:lpstr>x9</vt:lpstr>
      <vt:lpstr>x10</vt:lpstr>
      <vt:lpstr>x11</vt:lpstr>
      <vt:lpstr>x12</vt:lpstr>
      <vt:lpstr>x13</vt:lpstr>
      <vt:lpstr>x14</vt:lpstr>
      <vt:lpstr>x15</vt:lpstr>
      <vt:lpstr>x16</vt:lpstr>
      <vt:lpstr>x17</vt:lpstr>
      <vt:lpstr>x18</vt:lpstr>
      <vt:lpstr>x19</vt:lpstr>
      <vt:lpstr>x20</vt:lpstr>
      <vt:lpstr>x21</vt:lpstr>
      <vt:lpstr>x22</vt:lpstr>
      <vt:lpstr>x23</vt:lpstr>
      <vt:lpstr>x24</vt:lpstr>
      <vt:lpstr>x25</vt:lpstr>
      <vt:lpstr>x26</vt:lpstr>
      <vt:lpstr>x27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2019-02-16T08:44:38Z</dcterms:modified>
</cp:coreProperties>
</file>