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6795" windowHeight="5010"/>
  </bookViews>
  <sheets>
    <sheet name="Working Enviroment " sheetId="2" r:id="rId1"/>
    <sheet name="Communication" sheetId="3" r:id="rId2"/>
    <sheet name="Chance" sheetId="1" r:id="rId3"/>
    <sheet name="Job Security" sheetId="5" r:id="rId4"/>
    <sheet name="Democratization" sheetId="4" r:id="rId5"/>
    <sheet name="Morale" sheetId="7" r:id="rId6"/>
    <sheet name="Summary survey responses  " sheetId="8" r:id="rId7"/>
  </sheets>
  <calcPr calcId="125725"/>
</workbook>
</file>

<file path=xl/calcChain.xml><?xml version="1.0" encoding="utf-8"?>
<calcChain xmlns="http://schemas.openxmlformats.org/spreadsheetml/2006/main">
  <c r="G6" i="8"/>
  <c r="G5"/>
  <c r="F6"/>
  <c r="K4" s="1"/>
  <c r="F5"/>
  <c r="K3" s="1"/>
  <c r="E6"/>
  <c r="L4" s="1"/>
  <c r="E5"/>
  <c r="L3" s="1"/>
  <c r="D6"/>
  <c r="D5"/>
  <c r="C6"/>
  <c r="M4" s="1"/>
  <c r="C5"/>
  <c r="M3" s="1"/>
  <c r="H4"/>
  <c r="H3"/>
  <c r="H29" i="7"/>
  <c r="H28"/>
  <c r="H4"/>
  <c r="H3"/>
  <c r="H30" i="4"/>
  <c r="H31"/>
  <c r="H32"/>
  <c r="H29"/>
  <c r="H4"/>
  <c r="H5"/>
  <c r="H6"/>
  <c r="H3"/>
  <c r="I9" i="5"/>
  <c r="H27"/>
  <c r="H28"/>
  <c r="H26"/>
  <c r="H4"/>
  <c r="H5"/>
  <c r="H3"/>
  <c r="H29" i="1"/>
  <c r="H30"/>
  <c r="H31"/>
  <c r="H28"/>
  <c r="I12"/>
  <c r="I11"/>
  <c r="I10"/>
  <c r="H4"/>
  <c r="H5"/>
  <c r="H3"/>
  <c r="I33" i="3"/>
  <c r="I32"/>
  <c r="I31"/>
  <c r="I10"/>
  <c r="I8"/>
  <c r="I42" i="2"/>
  <c r="I9" i="3"/>
  <c r="H27"/>
  <c r="H26"/>
  <c r="H4"/>
  <c r="H3"/>
  <c r="H33" i="2"/>
  <c r="H34"/>
  <c r="H35"/>
  <c r="H36"/>
  <c r="H37"/>
  <c r="H32"/>
  <c r="D32" i="4" l="1"/>
  <c r="D33" s="1"/>
  <c r="E32"/>
  <c r="E33" s="1"/>
  <c r="I37" s="1"/>
  <c r="F32"/>
  <c r="F33" s="1"/>
  <c r="G32"/>
  <c r="G33" s="1"/>
  <c r="C32"/>
  <c r="C33" s="1"/>
  <c r="I38" s="1"/>
  <c r="D6"/>
  <c r="D7" s="1"/>
  <c r="E6"/>
  <c r="E7" s="1"/>
  <c r="I11" s="1"/>
  <c r="F6"/>
  <c r="F7" s="1"/>
  <c r="G6"/>
  <c r="G7" s="1"/>
  <c r="I10" s="1"/>
  <c r="C6"/>
  <c r="C7" s="1"/>
  <c r="I12" s="1"/>
  <c r="D38" i="2"/>
  <c r="D39" s="1"/>
  <c r="E38"/>
  <c r="E39" s="1"/>
  <c r="I43" s="1"/>
  <c r="F38"/>
  <c r="F39" s="1"/>
  <c r="G38"/>
  <c r="G39" s="1"/>
  <c r="C38"/>
  <c r="C39" s="1"/>
  <c r="I44" s="1"/>
  <c r="D9"/>
  <c r="D10" s="1"/>
  <c r="E9"/>
  <c r="E10" s="1"/>
  <c r="I14" s="1"/>
  <c r="F9"/>
  <c r="F10" s="1"/>
  <c r="G9"/>
  <c r="G10" s="1"/>
  <c r="C9"/>
  <c r="C10" s="1"/>
  <c r="I15" s="1"/>
  <c r="H4"/>
  <c r="H5"/>
  <c r="H6"/>
  <c r="H7"/>
  <c r="H8"/>
  <c r="H3"/>
  <c r="H9"/>
  <c r="H38" l="1"/>
  <c r="I13"/>
  <c r="I36" i="4"/>
  <c r="G29" i="7"/>
  <c r="G30" s="1"/>
  <c r="I33" s="1"/>
  <c r="F29"/>
  <c r="F30" s="1"/>
  <c r="E29"/>
  <c r="E30" s="1"/>
  <c r="I34" s="1"/>
  <c r="D29"/>
  <c r="D30" s="1"/>
  <c r="C29"/>
  <c r="C30" s="1"/>
  <c r="I35" s="1"/>
  <c r="G4"/>
  <c r="G5" s="1"/>
  <c r="F4"/>
  <c r="F5" s="1"/>
  <c r="E4"/>
  <c r="E5" s="1"/>
  <c r="I9" s="1"/>
  <c r="D4"/>
  <c r="D5" s="1"/>
  <c r="C4"/>
  <c r="C5" s="1"/>
  <c r="C5" i="5"/>
  <c r="C6" s="1"/>
  <c r="I11" s="1"/>
  <c r="D5"/>
  <c r="D6" s="1"/>
  <c r="E5"/>
  <c r="E6" s="1"/>
  <c r="I10" s="1"/>
  <c r="F5"/>
  <c r="F6" s="1"/>
  <c r="G5"/>
  <c r="G6" s="1"/>
  <c r="C28"/>
  <c r="C29" s="1"/>
  <c r="D28"/>
  <c r="D29" s="1"/>
  <c r="E28"/>
  <c r="E29" s="1"/>
  <c r="I33" s="1"/>
  <c r="F28"/>
  <c r="F29" s="1"/>
  <c r="G28"/>
  <c r="G29" s="1"/>
  <c r="I32" s="1"/>
  <c r="I34" l="1"/>
  <c r="I10" i="7"/>
  <c r="I8"/>
  <c r="G4" i="3"/>
  <c r="G5" s="1"/>
  <c r="F4"/>
  <c r="F5" s="1"/>
  <c r="E4"/>
  <c r="E5" s="1"/>
  <c r="D4"/>
  <c r="D5" s="1"/>
  <c r="C4"/>
  <c r="C5" s="1"/>
  <c r="G31" i="1" l="1"/>
  <c r="G32" s="1"/>
  <c r="I35" s="1"/>
  <c r="F31"/>
  <c r="F32" s="1"/>
  <c r="E31"/>
  <c r="E32" s="1"/>
  <c r="I36" s="1"/>
  <c r="D31"/>
  <c r="D32" s="1"/>
  <c r="C31"/>
  <c r="C32" s="1"/>
  <c r="I37" s="1"/>
  <c r="G27" i="3"/>
  <c r="G28" s="1"/>
  <c r="F27"/>
  <c r="F28" s="1"/>
  <c r="E27"/>
  <c r="E28" s="1"/>
  <c r="D27"/>
  <c r="D28" s="1"/>
  <c r="C27"/>
  <c r="C28" s="1"/>
  <c r="G6" i="1"/>
  <c r="G7" s="1"/>
  <c r="F6"/>
  <c r="F7" s="1"/>
  <c r="E6"/>
  <c r="E7" s="1"/>
  <c r="D6"/>
  <c r="D7" s="1"/>
  <c r="C6"/>
  <c r="H6" l="1"/>
  <c r="C7"/>
</calcChain>
</file>

<file path=xl/sharedStrings.xml><?xml version="1.0" encoding="utf-8"?>
<sst xmlns="http://schemas.openxmlformats.org/spreadsheetml/2006/main" count="310" uniqueCount="116">
  <si>
    <t>Strongly Disagree</t>
  </si>
  <si>
    <t>Disagree</t>
  </si>
  <si>
    <t>Neutral</t>
  </si>
  <si>
    <t>Agree</t>
  </si>
  <si>
    <t>Strongly Agree</t>
  </si>
  <si>
    <t>TOTAL</t>
  </si>
  <si>
    <t>1. I see career growth and advancement opportunities for myself at ABC Systems</t>
  </si>
  <si>
    <t>16. I take pride in my work</t>
  </si>
  <si>
    <t>3. I am provided with opportunities to broaden my skills and knowledge</t>
  </si>
  <si>
    <t>9. There is cooperation between the departments in the company</t>
  </si>
  <si>
    <t>13. I have access to the information that I need to do my job well</t>
  </si>
  <si>
    <t>15. I know how my work contributes to the success of ABC Systems</t>
  </si>
  <si>
    <t>Communication 2010</t>
  </si>
  <si>
    <t>Communication 2009</t>
  </si>
  <si>
    <t>7. I am currently looking for another job outside of ABC Systems</t>
  </si>
  <si>
    <t>11. I have had the training I need to get the job done</t>
  </si>
  <si>
    <t>8. I am empowered to make decisions</t>
  </si>
  <si>
    <t>14. My opinions are valued by my project team</t>
  </si>
  <si>
    <t>Working Environment 2009</t>
  </si>
  <si>
    <t>Working Environment 2010</t>
  </si>
  <si>
    <t>Y2009</t>
  </si>
  <si>
    <t>Y2010</t>
  </si>
  <si>
    <t>Chance 2009</t>
  </si>
  <si>
    <t>Chance 2010</t>
  </si>
  <si>
    <t>Job Security 2009</t>
  </si>
  <si>
    <t>Job Security 2010</t>
  </si>
  <si>
    <t>Morale 2009</t>
  </si>
  <si>
    <t>Morale 2010</t>
  </si>
  <si>
    <t>Democratization 2009</t>
  </si>
  <si>
    <t>Democratization 2010</t>
  </si>
  <si>
    <t>Comments on Working  Environment 2009</t>
  </si>
  <si>
    <t>Comments on Working  Environment 2010</t>
  </si>
  <si>
    <t>Comments on Communication 2010</t>
  </si>
  <si>
    <t>Comments on Communication 2009</t>
  </si>
  <si>
    <t>Comments on Chance 2009</t>
  </si>
  <si>
    <t>Comments on Working  Environment</t>
  </si>
  <si>
    <t>Comments on Communication</t>
  </si>
  <si>
    <t>Comments on Chance 2010</t>
  </si>
  <si>
    <t>Comments on Job Security 2009</t>
  </si>
  <si>
    <t>Comments on Democratization 2009</t>
  </si>
  <si>
    <t>Comments on Democratization 2010</t>
  </si>
  <si>
    <t>Comments on Morale 2009</t>
  </si>
  <si>
    <t>1. Morule argee are pretty low</t>
  </si>
  <si>
    <t>2. Morule Disargee are medium</t>
  </si>
  <si>
    <t>Comments on Morale 2010</t>
  </si>
  <si>
    <t>Positive</t>
  </si>
  <si>
    <t>Negative</t>
  </si>
  <si>
    <t>Positive (Include: Strongly Agree &amp; Agree)</t>
  </si>
  <si>
    <t>Negative (Include: Strongly Disagree &amp; Dísagree)</t>
  </si>
  <si>
    <t xml:space="preserve">No. </t>
  </si>
  <si>
    <t>I feel informed about changes that affect me</t>
  </si>
  <si>
    <t>My department is a great place to work</t>
  </si>
  <si>
    <t>ABC Systems is a great place to work</t>
  </si>
  <si>
    <t>My project is a great place to work</t>
  </si>
  <si>
    <t>I have the tools and resources that I need to get my job done</t>
  </si>
  <si>
    <t>I would recommend ABC Systems to friends as a great place to work</t>
  </si>
  <si>
    <t>No.</t>
  </si>
  <si>
    <t>Year</t>
  </si>
  <si>
    <t>Year 2009</t>
  </si>
  <si>
    <t>Year 2010</t>
  </si>
  <si>
    <t>3. Negative rate of working invironment is higher than 1/4 number of empoyees in survey</t>
  </si>
  <si>
    <t>There is cooperation between the departments in the company</t>
  </si>
  <si>
    <t>Strongly Disagree (%)</t>
  </si>
  <si>
    <t>Disagree (%)</t>
  </si>
  <si>
    <t>Neutral (%)</t>
  </si>
  <si>
    <t>Agree (%)</t>
  </si>
  <si>
    <t>Strongly Agree (%)</t>
  </si>
  <si>
    <t>1. Working  Environment positive are medium</t>
  </si>
  <si>
    <t xml:space="preserve">2. Working Environment negative is low (&gt;1/4) </t>
  </si>
  <si>
    <t>1. Working  Environment positive are pretty medium</t>
  </si>
  <si>
    <t>2. Working Environment negative are low</t>
  </si>
  <si>
    <t>1. Communication positive are pretty low</t>
  </si>
  <si>
    <t>2. Communication negative are high</t>
  </si>
  <si>
    <t>Negative (Include: Strongly Disagree &amp; Disagree)</t>
  </si>
  <si>
    <t>Negative (Include: Strongly Dissagree &amp; Disagree)</t>
  </si>
  <si>
    <t>3. Negative rate of year 2010 is higher than 2009 and positive rate is decrease from 2009 to 2010</t>
  </si>
  <si>
    <t>1. The rate didn't more increase or more decrease significantly</t>
  </si>
  <si>
    <t>I see career growth and advancement opportunities for myself at ABC Systems</t>
  </si>
  <si>
    <t>I am provided with opportunities to broaden my skills and knowledge</t>
  </si>
  <si>
    <t>I know how my work contributes to the success of ABC Systems</t>
  </si>
  <si>
    <t>1. Chance positive are medium</t>
  </si>
  <si>
    <t>2. Chance negative are medium</t>
  </si>
  <si>
    <t>3. The level argree is the highest and the level is the lowest Disargee Strongly, approximately 2 times.</t>
  </si>
  <si>
    <t>4. The level argree is the highest and the level is the lowest Disargee Strongly, approximately 1.5 times.</t>
  </si>
  <si>
    <t>3. The level strongly disargree is the lowest and the level is the  highest strongly argee , approximately 1.5 times.</t>
  </si>
  <si>
    <t>3. The level strongly disargree is the lowest and the level is the  highest strongly argee, approximately 1.7 times.</t>
  </si>
  <si>
    <t>3. The level argree is the highest and the level is the lowest  strongly disargee , approximately 1.5 times.</t>
  </si>
  <si>
    <t>3. The level argree is the highest and the level is the lowest  strongly disargee , approximately 1.4 times.</t>
  </si>
  <si>
    <t>3. The level argree is the highest and the level is the lowest  strongly disargee, 1.25 times.</t>
  </si>
  <si>
    <t>Recommended Minimum Target for Communication 65%</t>
  </si>
  <si>
    <t>1. Job security positive are medium</t>
  </si>
  <si>
    <t>2. Job security nagative are medium</t>
  </si>
  <si>
    <t>1. Job security positve are high</t>
  </si>
  <si>
    <t>1. Positive rate slight decrease from 2009 to 2010</t>
  </si>
  <si>
    <t>1. Democratization positive are medium</t>
  </si>
  <si>
    <t>2. Democratization negative are medium</t>
  </si>
  <si>
    <t>3. The level Strongly argree and Neutral is the highest and the level is the lowest  strongly disargee, approximately 2 times.</t>
  </si>
  <si>
    <t>1. Positive rate is alight decrease from 2009
from 2009 to 2010 and negative is increase</t>
  </si>
  <si>
    <t>3. The level Neutral is the highest and the level is the lowest  strongly disargee, approximately 1.4 times.</t>
  </si>
  <si>
    <t>1. Morale of employees is decrease from 2009 to 2010 but poisitive rate high in 2 year</t>
  </si>
  <si>
    <t>1. Morule positive are very high</t>
  </si>
  <si>
    <t>2. Morule negative very low</t>
  </si>
  <si>
    <t xml:space="preserve">Strongly Disagree </t>
  </si>
  <si>
    <t xml:space="preserve">Disagree </t>
  </si>
  <si>
    <t xml:space="preserve">Neutral </t>
  </si>
  <si>
    <t xml:space="preserve">Agree </t>
  </si>
  <si>
    <t xml:space="preserve">Strongly Agree </t>
  </si>
  <si>
    <t>2009 (%)</t>
  </si>
  <si>
    <t>2010 (%)</t>
  </si>
  <si>
    <t xml:space="preserve">Year </t>
  </si>
  <si>
    <t>Communication</t>
  </si>
  <si>
    <t xml:space="preserve">Working Enviroment </t>
  </si>
  <si>
    <t>Chance</t>
  </si>
  <si>
    <t>Job Security</t>
  </si>
  <si>
    <t>Democratization</t>
  </si>
  <si>
    <t>Morale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</si>
</sst>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3" fillId="0" borderId="1" xfId="0" applyFont="1" applyBorder="1"/>
    <xf numFmtId="0" fontId="1" fillId="0" borderId="6" xfId="0" applyFont="1" applyBorder="1"/>
    <xf numFmtId="0" fontId="1" fillId="0" borderId="0" xfId="0" applyFont="1" applyBorder="1"/>
    <xf numFmtId="0" fontId="2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10" xfId="0" applyFont="1" applyBorder="1"/>
    <xf numFmtId="0" fontId="1" fillId="0" borderId="11" xfId="0" applyFont="1" applyBorder="1"/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5" xfId="0" applyFont="1" applyBorder="1"/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0" xfId="0" applyFont="1" applyFill="1" applyBorder="1" applyAlignment="1">
      <alignment vertical="top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0" fontId="3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9" fontId="1" fillId="0" borderId="0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9" fontId="1" fillId="0" borderId="1" xfId="0" applyNumberFormat="1" applyFont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 sz="1600"/>
            </a:pPr>
            <a:r>
              <a:rPr lang="en-US" sz="1600"/>
              <a:t>Working Environment 2010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23770346330388395"/>
          <c:y val="0.18699102045081006"/>
          <c:w val="0.39361117432038989"/>
          <c:h val="0.65444918479602854"/>
        </c:manualLayout>
      </c:layout>
      <c:pieChart>
        <c:varyColors val="1"/>
        <c:ser>
          <c:idx val="0"/>
          <c:order val="0"/>
          <c:cat>
            <c:strRef>
              <c:f>'Working Enviroment '!$C$31:$G$31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'Working Enviroment '!$C$38:$G$38</c:f>
              <c:numCache>
                <c:formatCode>General</c:formatCode>
                <c:ptCount val="5"/>
                <c:pt idx="0">
                  <c:v>114</c:v>
                </c:pt>
                <c:pt idx="1">
                  <c:v>165</c:v>
                </c:pt>
                <c:pt idx="2">
                  <c:v>206</c:v>
                </c:pt>
                <c:pt idx="3">
                  <c:v>241</c:v>
                </c:pt>
                <c:pt idx="4">
                  <c:v>174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Working Environment 2009</a:t>
            </a:r>
          </a:p>
        </c:rich>
      </c:tx>
      <c:layout>
        <c:manualLayout>
          <c:xMode val="edge"/>
          <c:yMode val="edge"/>
          <c:x val="0.25916085032981434"/>
          <c:y val="4.8341538421780308E-2"/>
        </c:manualLayout>
      </c:layout>
    </c:title>
    <c:plotArea>
      <c:layout>
        <c:manualLayout>
          <c:layoutTarget val="inner"/>
          <c:xMode val="edge"/>
          <c:yMode val="edge"/>
          <c:x val="0.26013700030671699"/>
          <c:y val="0.25961718570269027"/>
          <c:w val="0.36078603340876031"/>
          <c:h val="0.61367955383449202"/>
        </c:manualLayout>
      </c:layout>
      <c:pieChart>
        <c:varyColors val="1"/>
        <c:ser>
          <c:idx val="0"/>
          <c:order val="0"/>
          <c:cat>
            <c:strRef>
              <c:f>'Working Enviroment '!$C$2:$G$2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'Working Enviroment '!$C$10:$G$10</c:f>
              <c:numCache>
                <c:formatCode>General</c:formatCode>
                <c:ptCount val="5"/>
                <c:pt idx="0">
                  <c:v>0.10333333333333333</c:v>
                </c:pt>
                <c:pt idx="1">
                  <c:v>0.16833333333333333</c:v>
                </c:pt>
                <c:pt idx="2">
                  <c:v>0.215</c:v>
                </c:pt>
                <c:pt idx="3">
                  <c:v>0.29333333333333333</c:v>
                </c:pt>
                <c:pt idx="4">
                  <c:v>0.22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Working Environment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7.2470237779057339E-2"/>
          <c:y val="0.11089250475178371"/>
          <c:w val="0.71143553448763086"/>
          <c:h val="0.76879448192394029"/>
        </c:manualLayout>
      </c:layout>
      <c:barChart>
        <c:barDir val="col"/>
        <c:grouping val="clustered"/>
        <c:ser>
          <c:idx val="0"/>
          <c:order val="0"/>
          <c:tx>
            <c:strRef>
              <c:f>'Working Enviroment '!$B$59</c:f>
              <c:strCache>
                <c:ptCount val="1"/>
                <c:pt idx="0">
                  <c:v>Year 2009</c:v>
                </c:pt>
              </c:strCache>
            </c:strRef>
          </c:tx>
          <c:cat>
            <c:strRef>
              <c:f>'Working Enviroment '!$C$58:$G$58</c:f>
              <c:strCache>
                <c:ptCount val="5"/>
                <c:pt idx="0">
                  <c:v>Strongly Disagree (%)</c:v>
                </c:pt>
                <c:pt idx="1">
                  <c:v>Disagree (%)</c:v>
                </c:pt>
                <c:pt idx="2">
                  <c:v>Neutral (%)</c:v>
                </c:pt>
                <c:pt idx="3">
                  <c:v>Agree (%)</c:v>
                </c:pt>
                <c:pt idx="4">
                  <c:v>Strongly Agree (%)</c:v>
                </c:pt>
              </c:strCache>
            </c:strRef>
          </c:cat>
          <c:val>
            <c:numRef>
              <c:f>'Working Enviroment '!$C$59:$G$59</c:f>
              <c:numCache>
                <c:formatCode>General</c:formatCode>
                <c:ptCount val="5"/>
                <c:pt idx="0">
                  <c:v>10</c:v>
                </c:pt>
                <c:pt idx="1">
                  <c:v>17</c:v>
                </c:pt>
                <c:pt idx="2">
                  <c:v>22</c:v>
                </c:pt>
                <c:pt idx="3">
                  <c:v>29</c:v>
                </c:pt>
                <c:pt idx="4">
                  <c:v>22</c:v>
                </c:pt>
              </c:numCache>
            </c:numRef>
          </c:val>
        </c:ser>
        <c:ser>
          <c:idx val="1"/>
          <c:order val="1"/>
          <c:tx>
            <c:strRef>
              <c:f>'Working Enviroment '!$B$60</c:f>
              <c:strCache>
                <c:ptCount val="1"/>
                <c:pt idx="0">
                  <c:v>Year 2010</c:v>
                </c:pt>
              </c:strCache>
            </c:strRef>
          </c:tx>
          <c:cat>
            <c:strRef>
              <c:f>'Working Enviroment '!$C$58:$G$58</c:f>
              <c:strCache>
                <c:ptCount val="5"/>
                <c:pt idx="0">
                  <c:v>Strongly Disagree (%)</c:v>
                </c:pt>
                <c:pt idx="1">
                  <c:v>Disagree (%)</c:v>
                </c:pt>
                <c:pt idx="2">
                  <c:v>Neutral (%)</c:v>
                </c:pt>
                <c:pt idx="3">
                  <c:v>Agree (%)</c:v>
                </c:pt>
                <c:pt idx="4">
                  <c:v>Strongly Agree (%)</c:v>
                </c:pt>
              </c:strCache>
            </c:strRef>
          </c:cat>
          <c:val>
            <c:numRef>
              <c:f>'Working Enviroment '!$C$60:$G$60</c:f>
              <c:numCache>
                <c:formatCode>General</c:formatCode>
                <c:ptCount val="5"/>
                <c:pt idx="0">
                  <c:v>13</c:v>
                </c:pt>
                <c:pt idx="1">
                  <c:v>18</c:v>
                </c:pt>
                <c:pt idx="2">
                  <c:v>23</c:v>
                </c:pt>
                <c:pt idx="3">
                  <c:v>27</c:v>
                </c:pt>
                <c:pt idx="4">
                  <c:v>19</c:v>
                </c:pt>
              </c:numCache>
            </c:numRef>
          </c:val>
        </c:ser>
        <c:axId val="79313152"/>
        <c:axId val="79451264"/>
      </c:barChart>
      <c:catAx>
        <c:axId val="79313152"/>
        <c:scaling>
          <c:orientation val="minMax"/>
        </c:scaling>
        <c:axPos val="b"/>
        <c:tickLblPos val="nextTo"/>
        <c:crossAx val="79451264"/>
        <c:crosses val="autoZero"/>
        <c:auto val="1"/>
        <c:lblAlgn val="ctr"/>
        <c:lblOffset val="100"/>
      </c:catAx>
      <c:valAx>
        <c:axId val="79451264"/>
        <c:scaling>
          <c:orientation val="minMax"/>
        </c:scaling>
        <c:axPos val="l"/>
        <c:majorGridlines/>
        <c:numFmt formatCode="General" sourceLinked="1"/>
        <c:tickLblPos val="nextTo"/>
        <c:crossAx val="79313152"/>
        <c:crosses val="autoZero"/>
        <c:crossBetween val="between"/>
      </c:valAx>
    </c:plotArea>
    <c:legend>
      <c:legendPos val="r"/>
      <c:layout/>
    </c:legend>
    <c:plotVisOnly val="1"/>
    <c:dispBlanksAs val="gap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Communication 2010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24220955360288149"/>
          <c:y val="0.22466054697074167"/>
          <c:w val="0.37675622291289101"/>
          <c:h val="0.63721594171841101"/>
        </c:manualLayout>
      </c:layout>
      <c:pieChart>
        <c:varyColors val="1"/>
        <c:ser>
          <c:idx val="0"/>
          <c:order val="0"/>
          <c:cat>
            <c:strRef>
              <c:f>Communication!$C$25:$G$25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Communication!$C$27:$G$27</c:f>
              <c:numCache>
                <c:formatCode>General</c:formatCode>
                <c:ptCount val="5"/>
                <c:pt idx="0">
                  <c:v>40</c:v>
                </c:pt>
                <c:pt idx="1">
                  <c:v>34</c:v>
                </c:pt>
                <c:pt idx="2">
                  <c:v>24</c:v>
                </c:pt>
                <c:pt idx="3">
                  <c:v>27</c:v>
                </c:pt>
                <c:pt idx="4">
                  <c:v>25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txPr>
    <a:bodyPr/>
    <a:lstStyle/>
    <a:p>
      <a:pPr>
        <a:defRPr sz="105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Communication 2009</a:t>
            </a:r>
          </a:p>
        </c:rich>
      </c:tx>
      <c:layout>
        <c:manualLayout>
          <c:xMode val="edge"/>
          <c:yMode val="edge"/>
          <c:x val="0.35550767824582535"/>
          <c:y val="2.8066695307955733E-2"/>
        </c:manualLayout>
      </c:layout>
    </c:title>
    <c:plotArea>
      <c:layout>
        <c:manualLayout>
          <c:layoutTarget val="inner"/>
          <c:xMode val="edge"/>
          <c:yMode val="edge"/>
          <c:x val="0.22140587263910197"/>
          <c:y val="0.23661019735969746"/>
          <c:w val="0.37288392913121876"/>
          <c:h val="0.63615573789330981"/>
        </c:manualLayout>
      </c:layout>
      <c:pieChart>
        <c:varyColors val="1"/>
        <c:ser>
          <c:idx val="0"/>
          <c:order val="0"/>
          <c:cat>
            <c:strRef>
              <c:f>Communication!$C$2:$G$2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Communication!$C$4:$G$4</c:f>
              <c:numCache>
                <c:formatCode>General</c:formatCode>
                <c:ptCount val="5"/>
                <c:pt idx="0">
                  <c:v>26</c:v>
                </c:pt>
                <c:pt idx="1">
                  <c:v>22</c:v>
                </c:pt>
                <c:pt idx="2">
                  <c:v>18</c:v>
                </c:pt>
                <c:pt idx="3">
                  <c:v>19</c:v>
                </c:pt>
                <c:pt idx="4">
                  <c:v>15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txPr>
    <a:bodyPr/>
    <a:lstStyle/>
    <a:p>
      <a:pPr>
        <a:defRPr sz="105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Communication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6.993160479085174E-2"/>
          <c:y val="0.10782964858085982"/>
          <c:w val="0.77048552312030039"/>
          <c:h val="0.7630050087300625"/>
        </c:manualLayout>
      </c:layout>
      <c:barChart>
        <c:barDir val="col"/>
        <c:grouping val="clustered"/>
        <c:ser>
          <c:idx val="0"/>
          <c:order val="0"/>
          <c:tx>
            <c:strRef>
              <c:f>Communication!$B$49</c:f>
              <c:strCache>
                <c:ptCount val="1"/>
                <c:pt idx="0">
                  <c:v>Year 2009</c:v>
                </c:pt>
              </c:strCache>
            </c:strRef>
          </c:tx>
          <c:cat>
            <c:strRef>
              <c:f>Communication!$C$48:$G$48</c:f>
              <c:strCache>
                <c:ptCount val="5"/>
                <c:pt idx="0">
                  <c:v>Strongly Disagree (%)</c:v>
                </c:pt>
                <c:pt idx="1">
                  <c:v>Disagree (%)</c:v>
                </c:pt>
                <c:pt idx="2">
                  <c:v>Neutral (%)</c:v>
                </c:pt>
                <c:pt idx="3">
                  <c:v>Agree (%)</c:v>
                </c:pt>
                <c:pt idx="4">
                  <c:v>Strongly Agree (%)</c:v>
                </c:pt>
              </c:strCache>
            </c:strRef>
          </c:cat>
          <c:val>
            <c:numRef>
              <c:f>Communication!$C$49:$G$49</c:f>
              <c:numCache>
                <c:formatCode>General</c:formatCode>
                <c:ptCount val="5"/>
                <c:pt idx="0">
                  <c:v>26</c:v>
                </c:pt>
                <c:pt idx="1">
                  <c:v>22</c:v>
                </c:pt>
                <c:pt idx="2">
                  <c:v>18</c:v>
                </c:pt>
                <c:pt idx="3">
                  <c:v>19</c:v>
                </c:pt>
                <c:pt idx="4">
                  <c:v>15</c:v>
                </c:pt>
              </c:numCache>
            </c:numRef>
          </c:val>
        </c:ser>
        <c:ser>
          <c:idx val="1"/>
          <c:order val="1"/>
          <c:tx>
            <c:strRef>
              <c:f>Communication!$B$50</c:f>
              <c:strCache>
                <c:ptCount val="1"/>
                <c:pt idx="0">
                  <c:v>Year 2010</c:v>
                </c:pt>
              </c:strCache>
            </c:strRef>
          </c:tx>
          <c:cat>
            <c:strRef>
              <c:f>Communication!$C$48:$G$48</c:f>
              <c:strCache>
                <c:ptCount val="5"/>
                <c:pt idx="0">
                  <c:v>Strongly Disagree (%)</c:v>
                </c:pt>
                <c:pt idx="1">
                  <c:v>Disagree (%)</c:v>
                </c:pt>
                <c:pt idx="2">
                  <c:v>Neutral (%)</c:v>
                </c:pt>
                <c:pt idx="3">
                  <c:v>Agree (%)</c:v>
                </c:pt>
                <c:pt idx="4">
                  <c:v>Strongly Agree (%)</c:v>
                </c:pt>
              </c:strCache>
            </c:strRef>
          </c:cat>
          <c:val>
            <c:numRef>
              <c:f>Communication!$C$50:$G$50</c:f>
              <c:numCache>
                <c:formatCode>General</c:formatCode>
                <c:ptCount val="5"/>
                <c:pt idx="0">
                  <c:v>26</c:v>
                </c:pt>
                <c:pt idx="1">
                  <c:v>23</c:v>
                </c:pt>
                <c:pt idx="2">
                  <c:v>16</c:v>
                </c:pt>
                <c:pt idx="3">
                  <c:v>18</c:v>
                </c:pt>
                <c:pt idx="4">
                  <c:v>17</c:v>
                </c:pt>
              </c:numCache>
            </c:numRef>
          </c:val>
        </c:ser>
        <c:axId val="86804736"/>
        <c:axId val="88821760"/>
      </c:barChart>
      <c:catAx>
        <c:axId val="86804736"/>
        <c:scaling>
          <c:orientation val="minMax"/>
        </c:scaling>
        <c:axPos val="b"/>
        <c:tickLblPos val="nextTo"/>
        <c:crossAx val="88821760"/>
        <c:crosses val="autoZero"/>
        <c:auto val="1"/>
        <c:lblAlgn val="ctr"/>
        <c:lblOffset val="100"/>
      </c:catAx>
      <c:valAx>
        <c:axId val="88821760"/>
        <c:scaling>
          <c:orientation val="minMax"/>
        </c:scaling>
        <c:axPos val="l"/>
        <c:majorGridlines/>
        <c:numFmt formatCode="General" sourceLinked="1"/>
        <c:tickLblPos val="nextTo"/>
        <c:crossAx val="86804736"/>
        <c:crosses val="autoZero"/>
        <c:crossBetween val="between"/>
      </c:valAx>
    </c:plotArea>
    <c:legend>
      <c:legendPos val="r"/>
      <c:layout/>
    </c:legend>
    <c:plotVisOnly val="1"/>
    <c:dispBlanksAs val="gap"/>
  </c:chart>
  <c:txPr>
    <a:bodyPr/>
    <a:lstStyle/>
    <a:p>
      <a:pPr>
        <a:defRPr sz="105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Chance 2009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20406843522693863"/>
          <c:y val="0.15173412687962501"/>
          <c:w val="0.51816600292169002"/>
          <c:h val="0.75799283535504025"/>
        </c:manualLayout>
      </c:layout>
      <c:pieChart>
        <c:varyColors val="1"/>
        <c:ser>
          <c:idx val="0"/>
          <c:order val="0"/>
          <c:cat>
            <c:strRef>
              <c:f>Chance!$C$2:$G$2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Chance!$C$6:$G$6</c:f>
              <c:numCache>
                <c:formatCode>General</c:formatCode>
                <c:ptCount val="5"/>
                <c:pt idx="0">
                  <c:v>42</c:v>
                </c:pt>
                <c:pt idx="1">
                  <c:v>58</c:v>
                </c:pt>
                <c:pt idx="2">
                  <c:v>69</c:v>
                </c:pt>
                <c:pt idx="3">
                  <c:v>74</c:v>
                </c:pt>
                <c:pt idx="4">
                  <c:v>57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>
        <c:manualLayout>
          <c:xMode val="edge"/>
          <c:yMode val="edge"/>
          <c:x val="0.68516593624411293"/>
          <c:y val="0.19062318223735542"/>
          <c:w val="0.29635831317852035"/>
          <c:h val="0.62634418254721425"/>
        </c:manualLayout>
      </c:layout>
    </c:legend>
    <c:plotVisOnly val="1"/>
    <c:dispBlanksAs val="zero"/>
  </c:chart>
  <c:txPr>
    <a:bodyPr/>
    <a:lstStyle/>
    <a:p>
      <a:pPr>
        <a:defRPr sz="1100" baseline="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Chance 2010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29458183580710956"/>
          <c:y val="0.15384612623619787"/>
          <c:w val="0.38524989254391984"/>
          <c:h val="0.75601161926345573"/>
        </c:manualLayout>
      </c:layout>
      <c:pieChart>
        <c:varyColors val="1"/>
        <c:ser>
          <c:idx val="0"/>
          <c:order val="0"/>
          <c:cat>
            <c:strRef>
              <c:f>Chance!$C$27:$G$27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Chance!$C$31:$G$31</c:f>
              <c:numCache>
                <c:formatCode>General</c:formatCode>
                <c:ptCount val="5"/>
                <c:pt idx="0">
                  <c:v>59</c:v>
                </c:pt>
                <c:pt idx="1">
                  <c:v>97</c:v>
                </c:pt>
                <c:pt idx="2">
                  <c:v>103</c:v>
                </c:pt>
                <c:pt idx="3">
                  <c:v>106</c:v>
                </c:pt>
                <c:pt idx="4">
                  <c:v>85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>
        <c:manualLayout>
          <c:xMode val="edge"/>
          <c:yMode val="edge"/>
          <c:x val="0.69799079993049662"/>
          <c:y val="0.16924195994567934"/>
          <c:w val="0.28807191783953845"/>
          <c:h val="0.65757164872689922"/>
        </c:manualLayout>
      </c:layout>
    </c:legend>
    <c:plotVisOnly val="1"/>
    <c:dispBlanksAs val="zero"/>
  </c:chart>
  <c:txPr>
    <a:bodyPr/>
    <a:lstStyle/>
    <a:p>
      <a:pPr>
        <a:defRPr sz="105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 b="1" i="0" u="none" strike="noStrike" baseline="0"/>
              <a:t>Chance</a:t>
            </a:r>
            <a:endParaRPr lang="en-US" sz="1400"/>
          </a:p>
        </c:rich>
      </c:tx>
      <c:layout>
        <c:manualLayout>
          <c:xMode val="edge"/>
          <c:yMode val="edge"/>
          <c:x val="0.42582173934793316"/>
          <c:y val="6.9511109165043314E-2"/>
        </c:manualLayout>
      </c:layout>
      <c:overlay val="1"/>
    </c:title>
    <c:plotArea>
      <c:layout>
        <c:manualLayout>
          <c:layoutTarget val="inner"/>
          <c:xMode val="edge"/>
          <c:yMode val="edge"/>
          <c:x val="6.7113977305775133E-2"/>
          <c:y val="0.18160364523762992"/>
          <c:w val="0.76316177711229005"/>
          <c:h val="0.70229336894402528"/>
        </c:manualLayout>
      </c:layout>
      <c:barChart>
        <c:barDir val="col"/>
        <c:grouping val="clustered"/>
        <c:ser>
          <c:idx val="0"/>
          <c:order val="0"/>
          <c:tx>
            <c:strRef>
              <c:f>Chance!$B$53</c:f>
              <c:strCache>
                <c:ptCount val="1"/>
                <c:pt idx="0">
                  <c:v>Year 2009</c:v>
                </c:pt>
              </c:strCache>
            </c:strRef>
          </c:tx>
          <c:cat>
            <c:strRef>
              <c:f>Chance!$C$52:$G$52</c:f>
              <c:strCache>
                <c:ptCount val="5"/>
                <c:pt idx="0">
                  <c:v>Strongly Disagree (%)</c:v>
                </c:pt>
                <c:pt idx="1">
                  <c:v>Disagree (%)</c:v>
                </c:pt>
                <c:pt idx="2">
                  <c:v>Neutral (%)</c:v>
                </c:pt>
                <c:pt idx="3">
                  <c:v>Agree (%)</c:v>
                </c:pt>
                <c:pt idx="4">
                  <c:v>Strongly Agree (%)</c:v>
                </c:pt>
              </c:strCache>
            </c:strRef>
          </c:cat>
          <c:val>
            <c:numRef>
              <c:f>Chance!$C$53:$G$53</c:f>
              <c:numCache>
                <c:formatCode>General</c:formatCode>
                <c:ptCount val="5"/>
                <c:pt idx="0">
                  <c:v>14</c:v>
                </c:pt>
                <c:pt idx="1">
                  <c:v>19</c:v>
                </c:pt>
                <c:pt idx="2">
                  <c:v>23</c:v>
                </c:pt>
                <c:pt idx="3">
                  <c:v>25</c:v>
                </c:pt>
                <c:pt idx="4">
                  <c:v>19</c:v>
                </c:pt>
              </c:numCache>
            </c:numRef>
          </c:val>
        </c:ser>
        <c:ser>
          <c:idx val="1"/>
          <c:order val="1"/>
          <c:tx>
            <c:strRef>
              <c:f>Chance!$B$54</c:f>
              <c:strCache>
                <c:ptCount val="1"/>
                <c:pt idx="0">
                  <c:v>Year 2010</c:v>
                </c:pt>
              </c:strCache>
            </c:strRef>
          </c:tx>
          <c:cat>
            <c:strRef>
              <c:f>Chance!$C$52:$G$52</c:f>
              <c:strCache>
                <c:ptCount val="5"/>
                <c:pt idx="0">
                  <c:v>Strongly Disagree (%)</c:v>
                </c:pt>
                <c:pt idx="1">
                  <c:v>Disagree (%)</c:v>
                </c:pt>
                <c:pt idx="2">
                  <c:v>Neutral (%)</c:v>
                </c:pt>
                <c:pt idx="3">
                  <c:v>Agree (%)</c:v>
                </c:pt>
                <c:pt idx="4">
                  <c:v>Strongly Agree (%)</c:v>
                </c:pt>
              </c:strCache>
            </c:strRef>
          </c:cat>
          <c:val>
            <c:numRef>
              <c:f>Chance!$C$54:$G$54</c:f>
              <c:numCache>
                <c:formatCode>General</c:formatCode>
                <c:ptCount val="5"/>
                <c:pt idx="0">
                  <c:v>13</c:v>
                </c:pt>
                <c:pt idx="1">
                  <c:v>21</c:v>
                </c:pt>
                <c:pt idx="2">
                  <c:v>23</c:v>
                </c:pt>
                <c:pt idx="3">
                  <c:v>24</c:v>
                </c:pt>
                <c:pt idx="4">
                  <c:v>19</c:v>
                </c:pt>
              </c:numCache>
            </c:numRef>
          </c:val>
        </c:ser>
        <c:axId val="101434496"/>
        <c:axId val="101549568"/>
      </c:barChart>
      <c:catAx>
        <c:axId val="101434496"/>
        <c:scaling>
          <c:orientation val="minMax"/>
        </c:scaling>
        <c:axPos val="b"/>
        <c:tickLblPos val="nextTo"/>
        <c:crossAx val="101549568"/>
        <c:crosses val="autoZero"/>
        <c:auto val="1"/>
        <c:lblAlgn val="ctr"/>
        <c:lblOffset val="100"/>
      </c:catAx>
      <c:valAx>
        <c:axId val="101549568"/>
        <c:scaling>
          <c:orientation val="minMax"/>
        </c:scaling>
        <c:axPos val="l"/>
        <c:majorGridlines/>
        <c:numFmt formatCode="General" sourceLinked="1"/>
        <c:tickLblPos val="nextTo"/>
        <c:crossAx val="101434496"/>
        <c:crosses val="autoZero"/>
        <c:crossBetween val="between"/>
      </c:valAx>
    </c:plotArea>
    <c:legend>
      <c:legendPos val="r"/>
      <c:layout/>
    </c:legend>
    <c:plotVisOnly val="1"/>
    <c:dispBlanksAs val="gap"/>
  </c:chart>
  <c:txPr>
    <a:bodyPr/>
    <a:lstStyle/>
    <a:p>
      <a:pPr>
        <a:defRPr sz="105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Job Security 2009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'Job Security'!$C$2:$G$2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'Job Security'!$C$5:$G$5</c:f>
              <c:numCache>
                <c:formatCode>General</c:formatCode>
                <c:ptCount val="5"/>
                <c:pt idx="0">
                  <c:v>32</c:v>
                </c:pt>
                <c:pt idx="1">
                  <c:v>41</c:v>
                </c:pt>
                <c:pt idx="2">
                  <c:v>21</c:v>
                </c:pt>
                <c:pt idx="3">
                  <c:v>66</c:v>
                </c:pt>
                <c:pt idx="4">
                  <c:v>40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txPr>
    <a:bodyPr/>
    <a:lstStyle/>
    <a:p>
      <a:pPr>
        <a:defRPr sz="105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Job Security 2010</a:t>
            </a:r>
          </a:p>
        </c:rich>
      </c:tx>
      <c:layout>
        <c:manualLayout>
          <c:xMode val="edge"/>
          <c:yMode val="edge"/>
          <c:x val="0.39745822397200375"/>
          <c:y val="3.240741922113563E-2"/>
        </c:manualLayout>
      </c:layout>
    </c:title>
    <c:plotArea>
      <c:layout/>
      <c:pieChart>
        <c:varyColors val="1"/>
        <c:ser>
          <c:idx val="0"/>
          <c:order val="0"/>
          <c:cat>
            <c:strRef>
              <c:f>'Job Security'!$C$25:$G$25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'Job Security'!$C$28:$G$28</c:f>
              <c:numCache>
                <c:formatCode>General</c:formatCode>
                <c:ptCount val="5"/>
                <c:pt idx="0">
                  <c:v>53</c:v>
                </c:pt>
                <c:pt idx="1">
                  <c:v>64</c:v>
                </c:pt>
                <c:pt idx="2">
                  <c:v>40</c:v>
                </c:pt>
                <c:pt idx="3">
                  <c:v>89</c:v>
                </c:pt>
                <c:pt idx="4">
                  <c:v>54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txPr>
    <a:bodyPr/>
    <a:lstStyle/>
    <a:p>
      <a:pPr>
        <a:defRPr sz="105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/>
            </a:pPr>
            <a:r>
              <a:rPr lang="en-US" sz="1400" b="1" i="0" u="none" strike="noStrike" baseline="0"/>
              <a:t>Job Security </a:t>
            </a:r>
            <a:endParaRPr lang="en-US" sz="1400"/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7.0130822620268568E-2"/>
          <c:y val="9.9248101520084883E-2"/>
          <c:w val="0.7620596512986858"/>
          <c:h val="0.77889584522620703"/>
        </c:manualLayout>
      </c:layout>
      <c:barChart>
        <c:barDir val="col"/>
        <c:grouping val="clustered"/>
        <c:ser>
          <c:idx val="0"/>
          <c:order val="0"/>
          <c:tx>
            <c:strRef>
              <c:f>'Job Security'!$B$52</c:f>
              <c:strCache>
                <c:ptCount val="1"/>
                <c:pt idx="0">
                  <c:v>Year 2009</c:v>
                </c:pt>
              </c:strCache>
            </c:strRef>
          </c:tx>
          <c:cat>
            <c:strRef>
              <c:f>'Job Security'!$C$51:$G$51</c:f>
              <c:strCache>
                <c:ptCount val="5"/>
                <c:pt idx="0">
                  <c:v>Strongly Disagree (%)</c:v>
                </c:pt>
                <c:pt idx="1">
                  <c:v>Disagree (%)</c:v>
                </c:pt>
                <c:pt idx="2">
                  <c:v>Neutral (%)</c:v>
                </c:pt>
                <c:pt idx="3">
                  <c:v>Agree (%)</c:v>
                </c:pt>
                <c:pt idx="4">
                  <c:v>Strongly Agree (%)</c:v>
                </c:pt>
              </c:strCache>
            </c:strRef>
          </c:cat>
          <c:val>
            <c:numRef>
              <c:f>'Job Security'!$C$52:$G$52</c:f>
              <c:numCache>
                <c:formatCode>General</c:formatCode>
                <c:ptCount val="5"/>
                <c:pt idx="0">
                  <c:v>16</c:v>
                </c:pt>
                <c:pt idx="1">
                  <c:v>20</c:v>
                </c:pt>
                <c:pt idx="2">
                  <c:v>11</c:v>
                </c:pt>
                <c:pt idx="3">
                  <c:v>33</c:v>
                </c:pt>
                <c:pt idx="4">
                  <c:v>20</c:v>
                </c:pt>
              </c:numCache>
            </c:numRef>
          </c:val>
        </c:ser>
        <c:ser>
          <c:idx val="1"/>
          <c:order val="1"/>
          <c:tx>
            <c:strRef>
              <c:f>'Job Security'!$B$53</c:f>
              <c:strCache>
                <c:ptCount val="1"/>
                <c:pt idx="0">
                  <c:v>Year 2010</c:v>
                </c:pt>
              </c:strCache>
            </c:strRef>
          </c:tx>
          <c:cat>
            <c:strRef>
              <c:f>'Job Security'!$C$51:$G$51</c:f>
              <c:strCache>
                <c:ptCount val="5"/>
                <c:pt idx="0">
                  <c:v>Strongly Disagree (%)</c:v>
                </c:pt>
                <c:pt idx="1">
                  <c:v>Disagree (%)</c:v>
                </c:pt>
                <c:pt idx="2">
                  <c:v>Neutral (%)</c:v>
                </c:pt>
                <c:pt idx="3">
                  <c:v>Agree (%)</c:v>
                </c:pt>
                <c:pt idx="4">
                  <c:v>Strongly Agree (%)</c:v>
                </c:pt>
              </c:strCache>
            </c:strRef>
          </c:cat>
          <c:val>
            <c:numRef>
              <c:f>'Job Security'!$C$53:$G$53</c:f>
              <c:numCache>
                <c:formatCode>General</c:formatCode>
                <c:ptCount val="5"/>
                <c:pt idx="0">
                  <c:v>18</c:v>
                </c:pt>
                <c:pt idx="1">
                  <c:v>21</c:v>
                </c:pt>
                <c:pt idx="2">
                  <c:v>13</c:v>
                </c:pt>
                <c:pt idx="3">
                  <c:v>30</c:v>
                </c:pt>
                <c:pt idx="4">
                  <c:v>18</c:v>
                </c:pt>
              </c:numCache>
            </c:numRef>
          </c:val>
        </c:ser>
        <c:axId val="79470976"/>
        <c:axId val="79472512"/>
      </c:barChart>
      <c:catAx>
        <c:axId val="79470976"/>
        <c:scaling>
          <c:orientation val="minMax"/>
        </c:scaling>
        <c:axPos val="b"/>
        <c:tickLblPos val="nextTo"/>
        <c:crossAx val="79472512"/>
        <c:crosses val="autoZero"/>
        <c:auto val="1"/>
        <c:lblAlgn val="ctr"/>
        <c:lblOffset val="100"/>
      </c:catAx>
      <c:valAx>
        <c:axId val="79472512"/>
        <c:scaling>
          <c:orientation val="minMax"/>
        </c:scaling>
        <c:axPos val="l"/>
        <c:majorGridlines/>
        <c:numFmt formatCode="General" sourceLinked="1"/>
        <c:tickLblPos val="nextTo"/>
        <c:crossAx val="79470976"/>
        <c:crosses val="autoZero"/>
        <c:crossBetween val="between"/>
      </c:valAx>
    </c:plotArea>
    <c:legend>
      <c:legendPos val="r"/>
      <c:layout/>
    </c:legend>
    <c:plotVisOnly val="1"/>
    <c:dispBlanksAs val="gap"/>
  </c:chart>
  <c:txPr>
    <a:bodyPr/>
    <a:lstStyle/>
    <a:p>
      <a:pPr>
        <a:defRPr sz="105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/>
            </a:pPr>
            <a:r>
              <a:rPr lang="en-US" sz="1400" b="1" i="0" u="none" strike="noStrike" baseline="0"/>
              <a:t>Democratization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7.0130807685550467E-2"/>
          <c:y val="0.13704124193778103"/>
          <c:w val="0.76205970196930251"/>
          <c:h val="0.76767014588292748"/>
        </c:manualLayout>
      </c:layout>
      <c:barChart>
        <c:barDir val="col"/>
        <c:grouping val="clustered"/>
        <c:ser>
          <c:idx val="0"/>
          <c:order val="0"/>
          <c:tx>
            <c:strRef>
              <c:f>Democratization!$B$56</c:f>
              <c:strCache>
                <c:ptCount val="1"/>
                <c:pt idx="0">
                  <c:v>Year 2009</c:v>
                </c:pt>
              </c:strCache>
            </c:strRef>
          </c:tx>
          <c:cat>
            <c:strRef>
              <c:f>Democratization!$C$55:$G$55</c:f>
              <c:strCache>
                <c:ptCount val="5"/>
                <c:pt idx="0">
                  <c:v>Strongly Disagree (%)</c:v>
                </c:pt>
                <c:pt idx="1">
                  <c:v>Disagree (%)</c:v>
                </c:pt>
                <c:pt idx="2">
                  <c:v>Neutral (%)</c:v>
                </c:pt>
                <c:pt idx="3">
                  <c:v>Agree (%)</c:v>
                </c:pt>
                <c:pt idx="4">
                  <c:v>Strongly Agree (%)</c:v>
                </c:pt>
              </c:strCache>
            </c:strRef>
          </c:cat>
          <c:val>
            <c:numRef>
              <c:f>Democratization!$C$56:$G$56</c:f>
              <c:numCache>
                <c:formatCode>General</c:formatCode>
                <c:ptCount val="5"/>
                <c:pt idx="0">
                  <c:v>12</c:v>
                </c:pt>
                <c:pt idx="1">
                  <c:v>14</c:v>
                </c:pt>
                <c:pt idx="2">
                  <c:v>29</c:v>
                </c:pt>
                <c:pt idx="3">
                  <c:v>22</c:v>
                </c:pt>
                <c:pt idx="4">
                  <c:v>23</c:v>
                </c:pt>
              </c:numCache>
            </c:numRef>
          </c:val>
        </c:ser>
        <c:ser>
          <c:idx val="1"/>
          <c:order val="1"/>
          <c:tx>
            <c:strRef>
              <c:f>Democratization!$B$57</c:f>
              <c:strCache>
                <c:ptCount val="1"/>
                <c:pt idx="0">
                  <c:v>Year 2010</c:v>
                </c:pt>
              </c:strCache>
            </c:strRef>
          </c:tx>
          <c:cat>
            <c:strRef>
              <c:f>Democratization!$C$55:$G$55</c:f>
              <c:strCache>
                <c:ptCount val="5"/>
                <c:pt idx="0">
                  <c:v>Strongly Disagree (%)</c:v>
                </c:pt>
                <c:pt idx="1">
                  <c:v>Disagree (%)</c:v>
                </c:pt>
                <c:pt idx="2">
                  <c:v>Neutral (%)</c:v>
                </c:pt>
                <c:pt idx="3">
                  <c:v>Agree (%)</c:v>
                </c:pt>
                <c:pt idx="4">
                  <c:v>Strongly Agree (%)</c:v>
                </c:pt>
              </c:strCache>
            </c:strRef>
          </c:cat>
          <c:val>
            <c:numRef>
              <c:f>Democratization!$C$57:$G$57</c:f>
              <c:numCache>
                <c:formatCode>General</c:formatCode>
                <c:ptCount val="5"/>
                <c:pt idx="0">
                  <c:v>14</c:v>
                </c:pt>
                <c:pt idx="1">
                  <c:v>16</c:v>
                </c:pt>
                <c:pt idx="2">
                  <c:v>28</c:v>
                </c:pt>
                <c:pt idx="3">
                  <c:v>22</c:v>
                </c:pt>
                <c:pt idx="4">
                  <c:v>20</c:v>
                </c:pt>
              </c:numCache>
            </c:numRef>
          </c:val>
        </c:ser>
        <c:axId val="79543296"/>
        <c:axId val="79553280"/>
      </c:barChart>
      <c:catAx>
        <c:axId val="79543296"/>
        <c:scaling>
          <c:orientation val="minMax"/>
        </c:scaling>
        <c:axPos val="b"/>
        <c:tickLblPos val="nextTo"/>
        <c:crossAx val="79553280"/>
        <c:crosses val="autoZero"/>
        <c:auto val="1"/>
        <c:lblAlgn val="ctr"/>
        <c:lblOffset val="100"/>
      </c:catAx>
      <c:valAx>
        <c:axId val="79553280"/>
        <c:scaling>
          <c:orientation val="minMax"/>
        </c:scaling>
        <c:axPos val="l"/>
        <c:majorGridlines/>
        <c:numFmt formatCode="General" sourceLinked="1"/>
        <c:tickLblPos val="nextTo"/>
        <c:crossAx val="79543296"/>
        <c:crosses val="autoZero"/>
        <c:crossBetween val="between"/>
      </c:valAx>
    </c:plotArea>
    <c:legend>
      <c:legendPos val="r"/>
      <c:layout/>
    </c:legend>
    <c:plotVisOnly val="1"/>
    <c:dispBlanksAs val="gap"/>
  </c:chart>
  <c:txPr>
    <a:bodyPr/>
    <a:lstStyle/>
    <a:p>
      <a:pPr>
        <a:defRPr sz="105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Democratization 2009</a:t>
            </a:r>
          </a:p>
        </c:rich>
      </c:tx>
      <c:layout>
        <c:manualLayout>
          <c:xMode val="edge"/>
          <c:yMode val="edge"/>
          <c:x val="0.38123042941984214"/>
          <c:y val="3.0245740689213915E-2"/>
        </c:manualLayout>
      </c:layout>
    </c:title>
    <c:plotArea>
      <c:layout/>
      <c:pieChart>
        <c:varyColors val="1"/>
        <c:ser>
          <c:idx val="0"/>
          <c:order val="0"/>
          <c:cat>
            <c:strRef>
              <c:f>Democratization!$C$2:$G$2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Democratization!$C$6:$G$6</c:f>
              <c:numCache>
                <c:formatCode>General</c:formatCode>
                <c:ptCount val="5"/>
                <c:pt idx="0">
                  <c:v>36</c:v>
                </c:pt>
                <c:pt idx="1">
                  <c:v>43</c:v>
                </c:pt>
                <c:pt idx="2">
                  <c:v>87</c:v>
                </c:pt>
                <c:pt idx="3">
                  <c:v>65</c:v>
                </c:pt>
                <c:pt idx="4">
                  <c:v>69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txPr>
    <a:bodyPr/>
    <a:lstStyle/>
    <a:p>
      <a:pPr>
        <a:defRPr sz="105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/>
            </a:pPr>
            <a:r>
              <a:rPr lang="en-US" sz="1400" b="1" i="0" u="none" strike="noStrike" baseline="0"/>
              <a:t>Democratization </a:t>
            </a:r>
            <a:r>
              <a:rPr lang="en-US" sz="1400"/>
              <a:t>2010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Democratization!$C$28:$G$28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Democratization!$C$32:$G$32</c:f>
              <c:numCache>
                <c:formatCode>General</c:formatCode>
                <c:ptCount val="5"/>
                <c:pt idx="0">
                  <c:v>64</c:v>
                </c:pt>
                <c:pt idx="1">
                  <c:v>72</c:v>
                </c:pt>
                <c:pt idx="2">
                  <c:v>125</c:v>
                </c:pt>
                <c:pt idx="3">
                  <c:v>99</c:v>
                </c:pt>
                <c:pt idx="4">
                  <c:v>90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txPr>
    <a:bodyPr/>
    <a:lstStyle/>
    <a:p>
      <a:pPr>
        <a:defRPr sz="105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Morale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6.9948250395826028E-2"/>
          <c:y val="0.11839732422827677"/>
          <c:w val="0.77043089249471342"/>
          <c:h val="0.73506732012480736"/>
        </c:manualLayout>
      </c:layout>
      <c:barChart>
        <c:barDir val="col"/>
        <c:grouping val="clustered"/>
        <c:ser>
          <c:idx val="0"/>
          <c:order val="0"/>
          <c:tx>
            <c:strRef>
              <c:f>Morale!$B$52</c:f>
              <c:strCache>
                <c:ptCount val="1"/>
                <c:pt idx="0">
                  <c:v>Y2009</c:v>
                </c:pt>
              </c:strCache>
            </c:strRef>
          </c:tx>
          <c:cat>
            <c:strRef>
              <c:f>Morale!$C$51:$G$51</c:f>
              <c:strCache>
                <c:ptCount val="5"/>
                <c:pt idx="0">
                  <c:v>Strongly Disagree (%)</c:v>
                </c:pt>
                <c:pt idx="1">
                  <c:v>Disagree (%)</c:v>
                </c:pt>
                <c:pt idx="2">
                  <c:v>Neutral (%)</c:v>
                </c:pt>
                <c:pt idx="3">
                  <c:v>Agree (%)</c:v>
                </c:pt>
                <c:pt idx="4">
                  <c:v>Strongly Agree (%)</c:v>
                </c:pt>
              </c:strCache>
            </c:strRef>
          </c:cat>
          <c:val>
            <c:numRef>
              <c:f>Morale!$C$52:$G$52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15</c:v>
                </c:pt>
                <c:pt idx="4">
                  <c:v>65</c:v>
                </c:pt>
              </c:numCache>
            </c:numRef>
          </c:val>
        </c:ser>
        <c:ser>
          <c:idx val="1"/>
          <c:order val="1"/>
          <c:tx>
            <c:strRef>
              <c:f>Morale!$B$53</c:f>
              <c:strCache>
                <c:ptCount val="1"/>
                <c:pt idx="0">
                  <c:v>Y2010</c:v>
                </c:pt>
              </c:strCache>
            </c:strRef>
          </c:tx>
          <c:cat>
            <c:strRef>
              <c:f>Morale!$C$51:$G$51</c:f>
              <c:strCache>
                <c:ptCount val="5"/>
                <c:pt idx="0">
                  <c:v>Strongly Disagree (%)</c:v>
                </c:pt>
                <c:pt idx="1">
                  <c:v>Disagree (%)</c:v>
                </c:pt>
                <c:pt idx="2">
                  <c:v>Neutral (%)</c:v>
                </c:pt>
                <c:pt idx="3">
                  <c:v>Agree (%)</c:v>
                </c:pt>
                <c:pt idx="4">
                  <c:v>Strongly Agree (%)</c:v>
                </c:pt>
              </c:strCache>
            </c:strRef>
          </c:cat>
          <c:val>
            <c:numRef>
              <c:f>Morale!$C$53:$G$53</c:f>
              <c:numCache>
                <c:formatCode>General</c:formatCode>
                <c:ptCount val="5"/>
                <c:pt idx="0">
                  <c:v>0</c:v>
                </c:pt>
                <c:pt idx="1">
                  <c:v>8</c:v>
                </c:pt>
                <c:pt idx="2">
                  <c:v>20</c:v>
                </c:pt>
                <c:pt idx="3">
                  <c:v>23</c:v>
                </c:pt>
                <c:pt idx="4">
                  <c:v>49</c:v>
                </c:pt>
              </c:numCache>
            </c:numRef>
          </c:val>
        </c:ser>
        <c:axId val="79718272"/>
        <c:axId val="79719808"/>
      </c:barChart>
      <c:catAx>
        <c:axId val="79718272"/>
        <c:scaling>
          <c:orientation val="minMax"/>
        </c:scaling>
        <c:axPos val="b"/>
        <c:tickLblPos val="nextTo"/>
        <c:crossAx val="79719808"/>
        <c:crosses val="autoZero"/>
        <c:auto val="1"/>
        <c:lblAlgn val="ctr"/>
        <c:lblOffset val="100"/>
      </c:catAx>
      <c:valAx>
        <c:axId val="79719808"/>
        <c:scaling>
          <c:orientation val="minMax"/>
        </c:scaling>
        <c:axPos val="l"/>
        <c:majorGridlines/>
        <c:numFmt formatCode="General" sourceLinked="1"/>
        <c:tickLblPos val="nextTo"/>
        <c:crossAx val="79718272"/>
        <c:crosses val="autoZero"/>
        <c:crossBetween val="between"/>
      </c:valAx>
    </c:plotArea>
    <c:legend>
      <c:legendPos val="r"/>
      <c:layout/>
    </c:legend>
    <c:plotVisOnly val="1"/>
    <c:dispBlanksAs val="gap"/>
  </c:chart>
  <c:txPr>
    <a:bodyPr/>
    <a:lstStyle/>
    <a:p>
      <a:pPr>
        <a:defRPr sz="105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Morale 2009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Morale!$C$2:$G$2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Morale!$C$4:$G$4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15</c:v>
                </c:pt>
                <c:pt idx="4">
                  <c:v>65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Morale 2010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Morale!$C$27:$G$27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Morale!$C$28:$G$28</c:f>
              <c:numCache>
                <c:formatCode>General</c:formatCode>
                <c:ptCount val="5"/>
                <c:pt idx="0">
                  <c:v>0</c:v>
                </c:pt>
                <c:pt idx="1">
                  <c:v>12</c:v>
                </c:pt>
                <c:pt idx="2">
                  <c:v>30</c:v>
                </c:pt>
                <c:pt idx="3">
                  <c:v>35</c:v>
                </c:pt>
                <c:pt idx="4">
                  <c:v>73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txPr>
    <a:bodyPr/>
    <a:lstStyle/>
    <a:p>
      <a:pPr>
        <a:defRPr sz="105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Summary survey responses   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'Summary survey responses  '!$J$3</c:f>
              <c:strCache>
                <c:ptCount val="1"/>
                <c:pt idx="0">
                  <c:v>2009</c:v>
                </c:pt>
              </c:strCache>
            </c:strRef>
          </c:tx>
          <c:cat>
            <c:strRef>
              <c:f>'Summary survey responses  '!$K$2:$M$2</c:f>
              <c:strCache>
                <c:ptCount val="3"/>
                <c:pt idx="0">
                  <c:v>Positive</c:v>
                </c:pt>
                <c:pt idx="1">
                  <c:v>Neutral</c:v>
                </c:pt>
                <c:pt idx="2">
                  <c:v>Negative</c:v>
                </c:pt>
              </c:strCache>
            </c:strRef>
          </c:cat>
          <c:val>
            <c:numRef>
              <c:f>'Summary survey responses  '!$K$3:$M$3</c:f>
              <c:numCache>
                <c:formatCode>0.00%</c:formatCode>
                <c:ptCount val="3"/>
                <c:pt idx="0">
                  <c:v>0.49562499999999998</c:v>
                </c:pt>
                <c:pt idx="1">
                  <c:v>0.21187500000000001</c:v>
                </c:pt>
                <c:pt idx="2">
                  <c:v>0.29249999999999998</c:v>
                </c:pt>
              </c:numCache>
            </c:numRef>
          </c:val>
        </c:ser>
        <c:ser>
          <c:idx val="1"/>
          <c:order val="1"/>
          <c:tx>
            <c:strRef>
              <c:f>'Summary survey responses  '!$J$4</c:f>
              <c:strCache>
                <c:ptCount val="1"/>
                <c:pt idx="0">
                  <c:v>2010</c:v>
                </c:pt>
              </c:strCache>
            </c:strRef>
          </c:tx>
          <c:cat>
            <c:strRef>
              <c:f>'Summary survey responses  '!$K$2:$M$2</c:f>
              <c:strCache>
                <c:ptCount val="3"/>
                <c:pt idx="0">
                  <c:v>Positive</c:v>
                </c:pt>
                <c:pt idx="1">
                  <c:v>Neutral</c:v>
                </c:pt>
                <c:pt idx="2">
                  <c:v>Negative</c:v>
                </c:pt>
              </c:strCache>
            </c:strRef>
          </c:cat>
          <c:val>
            <c:numRef>
              <c:f>'Summary survey responses  '!$K$4:$M$4</c:f>
              <c:numCache>
                <c:formatCode>0.00%</c:formatCode>
                <c:ptCount val="3"/>
                <c:pt idx="0">
                  <c:v>0.45750000000000002</c:v>
                </c:pt>
                <c:pt idx="1">
                  <c:v>0.22</c:v>
                </c:pt>
                <c:pt idx="2">
                  <c:v>0.32250000000000001</c:v>
                </c:pt>
              </c:numCache>
            </c:numRef>
          </c:val>
        </c:ser>
        <c:dLbls>
          <c:showVal val="1"/>
        </c:dLbls>
        <c:overlap val="-25"/>
        <c:axId val="143522432"/>
        <c:axId val="143552896"/>
      </c:barChart>
      <c:catAx>
        <c:axId val="143522432"/>
        <c:scaling>
          <c:orientation val="minMax"/>
        </c:scaling>
        <c:axPos val="b"/>
        <c:majorTickMark val="none"/>
        <c:tickLblPos val="nextTo"/>
        <c:crossAx val="143552896"/>
        <c:crosses val="autoZero"/>
        <c:auto val="1"/>
        <c:lblAlgn val="ctr"/>
        <c:lblOffset val="100"/>
      </c:catAx>
      <c:valAx>
        <c:axId val="143552896"/>
        <c:scaling>
          <c:orientation val="minMax"/>
        </c:scaling>
        <c:delete val="1"/>
        <c:axPos val="l"/>
        <c:numFmt formatCode="0.00%" sourceLinked="1"/>
        <c:tickLblPos val="none"/>
        <c:crossAx val="143522432"/>
        <c:crosses val="autoZero"/>
        <c:crossBetween val="between"/>
      </c:valAx>
    </c:plotArea>
    <c:legend>
      <c:legendPos val="t"/>
      <c:layout/>
    </c:legend>
    <c:plotVisOnly val="1"/>
  </c:chart>
  <c:txPr>
    <a:bodyPr/>
    <a:lstStyle/>
    <a:p>
      <a:pPr>
        <a:defRPr sz="105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Summary survey responses POSITIVE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1536329833770778"/>
          <c:y val="0.31508552163758308"/>
          <c:w val="0.88463670166229225"/>
          <c:h val="0.37628902966863564"/>
        </c:manualLayout>
      </c:layout>
      <c:barChart>
        <c:barDir val="col"/>
        <c:grouping val="clustered"/>
        <c:ser>
          <c:idx val="0"/>
          <c:order val="0"/>
          <c:tx>
            <c:strRef>
              <c:f>'Summary survey responses  '!$C$26</c:f>
              <c:strCache>
                <c:ptCount val="1"/>
                <c:pt idx="0">
                  <c:v>Year 2009</c:v>
                </c:pt>
              </c:strCache>
            </c:strRef>
          </c:tx>
          <c:cat>
            <c:strRef>
              <c:f>'Summary survey responses  '!$B$27:$B$32</c:f>
              <c:strCache>
                <c:ptCount val="6"/>
                <c:pt idx="0">
                  <c:v>Working Enviroment </c:v>
                </c:pt>
                <c:pt idx="1">
                  <c:v>Communication</c:v>
                </c:pt>
                <c:pt idx="2">
                  <c:v>Chance</c:v>
                </c:pt>
                <c:pt idx="3">
                  <c:v>Job Security</c:v>
                </c:pt>
                <c:pt idx="4">
                  <c:v>Democratization</c:v>
                </c:pt>
                <c:pt idx="5">
                  <c:v>Morale</c:v>
                </c:pt>
              </c:strCache>
            </c:strRef>
          </c:cat>
          <c:val>
            <c:numRef>
              <c:f>'Summary survey responses  '!$C$27:$C$32</c:f>
              <c:numCache>
                <c:formatCode>0%</c:formatCode>
                <c:ptCount val="6"/>
                <c:pt idx="0">
                  <c:v>0.51</c:v>
                </c:pt>
                <c:pt idx="1">
                  <c:v>0.34</c:v>
                </c:pt>
                <c:pt idx="2">
                  <c:v>0.44</c:v>
                </c:pt>
                <c:pt idx="3">
                  <c:v>0.53</c:v>
                </c:pt>
                <c:pt idx="4">
                  <c:v>0.45</c:v>
                </c:pt>
                <c:pt idx="5">
                  <c:v>0.8</c:v>
                </c:pt>
              </c:numCache>
            </c:numRef>
          </c:val>
        </c:ser>
        <c:ser>
          <c:idx val="1"/>
          <c:order val="1"/>
          <c:tx>
            <c:strRef>
              <c:f>'Summary survey responses  '!$D$26</c:f>
              <c:strCache>
                <c:ptCount val="1"/>
                <c:pt idx="0">
                  <c:v>Year 2010</c:v>
                </c:pt>
              </c:strCache>
            </c:strRef>
          </c:tx>
          <c:cat>
            <c:strRef>
              <c:f>'Summary survey responses  '!$B$27:$B$32</c:f>
              <c:strCache>
                <c:ptCount val="6"/>
                <c:pt idx="0">
                  <c:v>Working Enviroment </c:v>
                </c:pt>
                <c:pt idx="1">
                  <c:v>Communication</c:v>
                </c:pt>
                <c:pt idx="2">
                  <c:v>Chance</c:v>
                </c:pt>
                <c:pt idx="3">
                  <c:v>Job Security</c:v>
                </c:pt>
                <c:pt idx="4">
                  <c:v>Democratization</c:v>
                </c:pt>
                <c:pt idx="5">
                  <c:v>Morale</c:v>
                </c:pt>
              </c:strCache>
            </c:strRef>
          </c:cat>
          <c:val>
            <c:numRef>
              <c:f>'Summary survey responses  '!$D$27:$D$32</c:f>
              <c:numCache>
                <c:formatCode>0%</c:formatCode>
                <c:ptCount val="6"/>
                <c:pt idx="0">
                  <c:v>0.46</c:v>
                </c:pt>
                <c:pt idx="1">
                  <c:v>0.35</c:v>
                </c:pt>
                <c:pt idx="2">
                  <c:v>0.42</c:v>
                </c:pt>
                <c:pt idx="3">
                  <c:v>0.48</c:v>
                </c:pt>
                <c:pt idx="4">
                  <c:v>0.42</c:v>
                </c:pt>
                <c:pt idx="5">
                  <c:v>0.72</c:v>
                </c:pt>
              </c:numCache>
            </c:numRef>
          </c:val>
        </c:ser>
        <c:dLbls>
          <c:showVal val="1"/>
        </c:dLbls>
        <c:overlap val="-25"/>
        <c:axId val="150607360"/>
        <c:axId val="150608896"/>
      </c:barChart>
      <c:catAx>
        <c:axId val="150607360"/>
        <c:scaling>
          <c:orientation val="minMax"/>
        </c:scaling>
        <c:axPos val="b"/>
        <c:majorTickMark val="none"/>
        <c:tickLblPos val="nextTo"/>
        <c:crossAx val="150608896"/>
        <c:crosses val="autoZero"/>
        <c:auto val="1"/>
        <c:lblAlgn val="ctr"/>
        <c:lblOffset val="100"/>
      </c:catAx>
      <c:valAx>
        <c:axId val="150608896"/>
        <c:scaling>
          <c:orientation val="minMax"/>
        </c:scaling>
        <c:delete val="1"/>
        <c:axPos val="l"/>
        <c:numFmt formatCode="0%" sourceLinked="1"/>
        <c:tickLblPos val="none"/>
        <c:crossAx val="150607360"/>
        <c:crosses val="autoZero"/>
        <c:crossBetween val="between"/>
      </c:valAx>
    </c:plotArea>
    <c:legend>
      <c:legendPos val="t"/>
      <c:layout/>
    </c:legend>
    <c:plotVisOnly val="1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Summary survey responses NEGATIVE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594619422572178"/>
          <c:y val="0.19689646506952588"/>
          <c:w val="0.89405380577427818"/>
          <c:h val="0.54131819958675376"/>
        </c:manualLayout>
      </c:layout>
      <c:barChart>
        <c:barDir val="col"/>
        <c:grouping val="clustered"/>
        <c:ser>
          <c:idx val="0"/>
          <c:order val="0"/>
          <c:tx>
            <c:strRef>
              <c:f>'Summary survey responses  '!$C$44</c:f>
              <c:strCache>
                <c:ptCount val="1"/>
                <c:pt idx="0">
                  <c:v>Year 2009</c:v>
                </c:pt>
              </c:strCache>
            </c:strRef>
          </c:tx>
          <c:cat>
            <c:strRef>
              <c:f>'Summary survey responses  '!$B$45:$B$50</c:f>
              <c:strCache>
                <c:ptCount val="6"/>
                <c:pt idx="0">
                  <c:v>Working Enviroment </c:v>
                </c:pt>
                <c:pt idx="1">
                  <c:v>Communication</c:v>
                </c:pt>
                <c:pt idx="2">
                  <c:v>Chance</c:v>
                </c:pt>
                <c:pt idx="3">
                  <c:v>Job Security</c:v>
                </c:pt>
                <c:pt idx="4">
                  <c:v>Democratization</c:v>
                </c:pt>
                <c:pt idx="5">
                  <c:v>Morale</c:v>
                </c:pt>
              </c:strCache>
            </c:strRef>
          </c:cat>
          <c:val>
            <c:numRef>
              <c:f>'Summary survey responses  '!$C$45:$C$50</c:f>
              <c:numCache>
                <c:formatCode>0%</c:formatCode>
                <c:ptCount val="6"/>
                <c:pt idx="0">
                  <c:v>0.27</c:v>
                </c:pt>
                <c:pt idx="1">
                  <c:v>0.48</c:v>
                </c:pt>
                <c:pt idx="2">
                  <c:v>0.33</c:v>
                </c:pt>
                <c:pt idx="3">
                  <c:v>0.37</c:v>
                </c:pt>
                <c:pt idx="4">
                  <c:v>0.26</c:v>
                </c:pt>
                <c:pt idx="5">
                  <c:v>0.05</c:v>
                </c:pt>
              </c:numCache>
            </c:numRef>
          </c:val>
        </c:ser>
        <c:ser>
          <c:idx val="1"/>
          <c:order val="1"/>
          <c:tx>
            <c:strRef>
              <c:f>'Summary survey responses  '!$D$44</c:f>
              <c:strCache>
                <c:ptCount val="1"/>
                <c:pt idx="0">
                  <c:v>Year 2010</c:v>
                </c:pt>
              </c:strCache>
            </c:strRef>
          </c:tx>
          <c:cat>
            <c:strRef>
              <c:f>'Summary survey responses  '!$B$45:$B$50</c:f>
              <c:strCache>
                <c:ptCount val="6"/>
                <c:pt idx="0">
                  <c:v>Working Enviroment </c:v>
                </c:pt>
                <c:pt idx="1">
                  <c:v>Communication</c:v>
                </c:pt>
                <c:pt idx="2">
                  <c:v>Chance</c:v>
                </c:pt>
                <c:pt idx="3">
                  <c:v>Job Security</c:v>
                </c:pt>
                <c:pt idx="4">
                  <c:v>Democratization</c:v>
                </c:pt>
                <c:pt idx="5">
                  <c:v>Morale</c:v>
                </c:pt>
              </c:strCache>
            </c:strRef>
          </c:cat>
          <c:val>
            <c:numRef>
              <c:f>'Summary survey responses  '!$D$45:$D$50</c:f>
              <c:numCache>
                <c:formatCode>0%</c:formatCode>
                <c:ptCount val="6"/>
                <c:pt idx="0">
                  <c:v>0.31</c:v>
                </c:pt>
                <c:pt idx="1">
                  <c:v>0.49</c:v>
                </c:pt>
                <c:pt idx="2">
                  <c:v>0.35</c:v>
                </c:pt>
                <c:pt idx="3">
                  <c:v>0.39</c:v>
                </c:pt>
                <c:pt idx="4">
                  <c:v>0.3</c:v>
                </c:pt>
                <c:pt idx="5">
                  <c:v>0.08</c:v>
                </c:pt>
              </c:numCache>
            </c:numRef>
          </c:val>
        </c:ser>
        <c:dLbls>
          <c:showVal val="1"/>
        </c:dLbls>
        <c:overlap val="-25"/>
        <c:axId val="153000576"/>
        <c:axId val="153137536"/>
      </c:barChart>
      <c:catAx>
        <c:axId val="153000576"/>
        <c:scaling>
          <c:orientation val="minMax"/>
        </c:scaling>
        <c:axPos val="b"/>
        <c:majorTickMark val="none"/>
        <c:tickLblPos val="nextTo"/>
        <c:crossAx val="153137536"/>
        <c:crosses val="autoZero"/>
        <c:auto val="1"/>
        <c:lblAlgn val="ctr"/>
        <c:lblOffset val="100"/>
      </c:catAx>
      <c:valAx>
        <c:axId val="153137536"/>
        <c:scaling>
          <c:orientation val="minMax"/>
        </c:scaling>
        <c:delete val="1"/>
        <c:axPos val="l"/>
        <c:numFmt formatCode="0%" sourceLinked="1"/>
        <c:tickLblPos val="none"/>
        <c:crossAx val="153000576"/>
        <c:crosses val="autoZero"/>
        <c:crossBetween val="between"/>
      </c:valAx>
    </c:plotArea>
    <c:legend>
      <c:legendPos val="t"/>
      <c:layout/>
    </c:legend>
    <c:plotVisOnly val="1"/>
  </c:chart>
  <c:txPr>
    <a:bodyPr/>
    <a:lstStyle/>
    <a:p>
      <a:pPr>
        <a:defRPr sz="95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121583</xdr:rowOff>
    </xdr:from>
    <xdr:to>
      <xdr:col>2</xdr:col>
      <xdr:colOff>7327</xdr:colOff>
      <xdr:row>55</xdr:row>
      <xdr:rowOff>40901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</xdr:row>
      <xdr:rowOff>141409</xdr:rowOff>
    </xdr:from>
    <xdr:to>
      <xdr:col>2</xdr:col>
      <xdr:colOff>11206</xdr:colOff>
      <xdr:row>27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61</xdr:row>
      <xdr:rowOff>22412</xdr:rowOff>
    </xdr:from>
    <xdr:to>
      <xdr:col>1</xdr:col>
      <xdr:colOff>4706470</xdr:colOff>
      <xdr:row>82</xdr:row>
      <xdr:rowOff>67235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33618</xdr:rowOff>
    </xdr:from>
    <xdr:to>
      <xdr:col>1</xdr:col>
      <xdr:colOff>4705350</xdr:colOff>
      <xdr:row>45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</xdr:row>
      <xdr:rowOff>1120</xdr:rowOff>
    </xdr:from>
    <xdr:to>
      <xdr:col>2</xdr:col>
      <xdr:colOff>5042</xdr:colOff>
      <xdr:row>22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52</xdr:row>
      <xdr:rowOff>12326</xdr:rowOff>
    </xdr:from>
    <xdr:to>
      <xdr:col>1</xdr:col>
      <xdr:colOff>4706470</xdr:colOff>
      <xdr:row>71</xdr:row>
      <xdr:rowOff>56030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8</xdr:row>
      <xdr:rowOff>190499</xdr:rowOff>
    </xdr:from>
    <xdr:to>
      <xdr:col>2</xdr:col>
      <xdr:colOff>0</xdr:colOff>
      <xdr:row>23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34</xdr:row>
      <xdr:rowOff>14286</xdr:rowOff>
    </xdr:from>
    <xdr:to>
      <xdr:col>1</xdr:col>
      <xdr:colOff>5467350</xdr:colOff>
      <xdr:row>48</xdr:row>
      <xdr:rowOff>133349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56</xdr:row>
      <xdr:rowOff>11207</xdr:rowOff>
    </xdr:from>
    <xdr:to>
      <xdr:col>2</xdr:col>
      <xdr:colOff>0</xdr:colOff>
      <xdr:row>77</xdr:row>
      <xdr:rowOff>134471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2931</xdr:rowOff>
    </xdr:from>
    <xdr:to>
      <xdr:col>1</xdr:col>
      <xdr:colOff>4711212</xdr:colOff>
      <xdr:row>22</xdr:row>
      <xdr:rowOff>56418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7327</xdr:colOff>
      <xdr:row>31</xdr:row>
      <xdr:rowOff>2197</xdr:rowOff>
    </xdr:from>
    <xdr:to>
      <xdr:col>2</xdr:col>
      <xdr:colOff>7327</xdr:colOff>
      <xdr:row>48</xdr:row>
      <xdr:rowOff>5127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54</xdr:row>
      <xdr:rowOff>157162</xdr:rowOff>
    </xdr:from>
    <xdr:to>
      <xdr:col>1</xdr:col>
      <xdr:colOff>4695824</xdr:colOff>
      <xdr:row>75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59</xdr:row>
      <xdr:rowOff>4762</xdr:rowOff>
    </xdr:from>
    <xdr:to>
      <xdr:col>1</xdr:col>
      <xdr:colOff>4705349</xdr:colOff>
      <xdr:row>75</xdr:row>
      <xdr:rowOff>157162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9</xdr:row>
      <xdr:rowOff>109536</xdr:rowOff>
    </xdr:from>
    <xdr:to>
      <xdr:col>1</xdr:col>
      <xdr:colOff>4695824</xdr:colOff>
      <xdr:row>24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33</xdr:row>
      <xdr:rowOff>185177</xdr:rowOff>
    </xdr:from>
    <xdr:to>
      <xdr:col>1</xdr:col>
      <xdr:colOff>4703668</xdr:colOff>
      <xdr:row>50</xdr:row>
      <xdr:rowOff>175652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54</xdr:row>
      <xdr:rowOff>147637</xdr:rowOff>
    </xdr:from>
    <xdr:to>
      <xdr:col>1</xdr:col>
      <xdr:colOff>4705350</xdr:colOff>
      <xdr:row>71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</xdr:row>
      <xdr:rowOff>4762</xdr:rowOff>
    </xdr:from>
    <xdr:to>
      <xdr:col>1</xdr:col>
      <xdr:colOff>4705350</xdr:colOff>
      <xdr:row>23</xdr:row>
      <xdr:rowOff>157162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32</xdr:row>
      <xdr:rowOff>4762</xdr:rowOff>
    </xdr:from>
    <xdr:to>
      <xdr:col>1</xdr:col>
      <xdr:colOff>4714874</xdr:colOff>
      <xdr:row>48</xdr:row>
      <xdr:rowOff>157162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4</xdr:row>
      <xdr:rowOff>180974</xdr:rowOff>
    </xdr:from>
    <xdr:to>
      <xdr:col>16</xdr:col>
      <xdr:colOff>295275</xdr:colOff>
      <xdr:row>20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22</xdr:row>
      <xdr:rowOff>9525</xdr:rowOff>
    </xdr:from>
    <xdr:to>
      <xdr:col>13</xdr:col>
      <xdr:colOff>304800</xdr:colOff>
      <xdr:row>39</xdr:row>
      <xdr:rowOff>161926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</xdr:colOff>
      <xdr:row>41</xdr:row>
      <xdr:rowOff>9525</xdr:rowOff>
    </xdr:from>
    <xdr:to>
      <xdr:col>13</xdr:col>
      <xdr:colOff>314325</xdr:colOff>
      <xdr:row>59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65"/>
  <sheetViews>
    <sheetView tabSelected="1" zoomScale="85" zoomScaleNormal="85" workbookViewId="0">
      <selection activeCell="M43" sqref="M43"/>
    </sheetView>
  </sheetViews>
  <sheetFormatPr defaultRowHeight="15"/>
  <cols>
    <col min="1" max="1" width="9.140625" style="1"/>
    <col min="2" max="2" width="70.7109375" style="1" customWidth="1"/>
    <col min="3" max="3" width="10.42578125" style="1" customWidth="1"/>
    <col min="4" max="4" width="11.85546875" style="1" customWidth="1"/>
    <col min="5" max="5" width="10" style="1" customWidth="1"/>
    <col min="6" max="6" width="9.5703125" style="1" customWidth="1"/>
    <col min="7" max="7" width="9.7109375" style="1" customWidth="1"/>
    <col min="8" max="10" width="9.140625" style="1"/>
    <col min="11" max="11" width="19.42578125" style="1" customWidth="1"/>
    <col min="12" max="16384" width="9.140625" style="1"/>
  </cols>
  <sheetData>
    <row r="2" spans="1:9" ht="28.5">
      <c r="A2" s="14" t="s">
        <v>49</v>
      </c>
      <c r="B2" s="11" t="s">
        <v>18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6"/>
      <c r="I2" s="38"/>
    </row>
    <row r="3" spans="1:9">
      <c r="A3" s="4">
        <v>2</v>
      </c>
      <c r="B3" s="3" t="s">
        <v>50</v>
      </c>
      <c r="C3" s="4">
        <v>14</v>
      </c>
      <c r="D3" s="4">
        <v>18</v>
      </c>
      <c r="E3" s="4">
        <v>28</v>
      </c>
      <c r="F3" s="4">
        <v>24</v>
      </c>
      <c r="G3" s="4">
        <v>16</v>
      </c>
      <c r="H3" s="6">
        <f>SUM(C3:G3)</f>
        <v>100</v>
      </c>
      <c r="I3" s="38"/>
    </row>
    <row r="4" spans="1:9">
      <c r="A4" s="4">
        <v>4</v>
      </c>
      <c r="B4" s="5" t="s">
        <v>51</v>
      </c>
      <c r="C4" s="4">
        <v>11</v>
      </c>
      <c r="D4" s="4">
        <v>17</v>
      </c>
      <c r="E4" s="4">
        <v>14</v>
      </c>
      <c r="F4" s="4">
        <v>36</v>
      </c>
      <c r="G4" s="4">
        <v>22</v>
      </c>
      <c r="H4" s="6">
        <f t="shared" ref="H4:H8" si="0">SUM(C4:G4)</f>
        <v>100</v>
      </c>
      <c r="I4" s="38"/>
    </row>
    <row r="5" spans="1:9">
      <c r="A5" s="4">
        <v>5</v>
      </c>
      <c r="B5" s="5" t="s">
        <v>52</v>
      </c>
      <c r="C5" s="4">
        <v>12</v>
      </c>
      <c r="D5" s="4">
        <v>18</v>
      </c>
      <c r="E5" s="4">
        <v>17</v>
      </c>
      <c r="F5" s="4">
        <v>31</v>
      </c>
      <c r="G5" s="4">
        <v>22</v>
      </c>
      <c r="H5" s="6">
        <f t="shared" si="0"/>
        <v>100</v>
      </c>
      <c r="I5" s="38"/>
    </row>
    <row r="6" spans="1:9">
      <c r="A6" s="4">
        <v>6</v>
      </c>
      <c r="B6" s="5" t="s">
        <v>53</v>
      </c>
      <c r="C6" s="4">
        <v>8</v>
      </c>
      <c r="D6" s="4">
        <v>13</v>
      </c>
      <c r="E6" s="4">
        <v>28</v>
      </c>
      <c r="F6" s="4">
        <v>25</v>
      </c>
      <c r="G6" s="4">
        <v>26</v>
      </c>
      <c r="H6" s="6">
        <f t="shared" si="0"/>
        <v>100</v>
      </c>
      <c r="I6" s="38"/>
    </row>
    <row r="7" spans="1:9">
      <c r="A7" s="4">
        <v>10</v>
      </c>
      <c r="B7" s="5" t="s">
        <v>54</v>
      </c>
      <c r="C7" s="4">
        <v>7</v>
      </c>
      <c r="D7" s="4">
        <v>12</v>
      </c>
      <c r="E7" s="4">
        <v>21</v>
      </c>
      <c r="F7" s="4">
        <v>32</v>
      </c>
      <c r="G7" s="4">
        <v>28</v>
      </c>
      <c r="H7" s="6">
        <f t="shared" si="0"/>
        <v>100</v>
      </c>
      <c r="I7" s="38"/>
    </row>
    <row r="8" spans="1:9">
      <c r="A8" s="4">
        <v>12</v>
      </c>
      <c r="B8" s="6" t="s">
        <v>55</v>
      </c>
      <c r="C8" s="4">
        <v>10</v>
      </c>
      <c r="D8" s="4">
        <v>23</v>
      </c>
      <c r="E8" s="4">
        <v>21</v>
      </c>
      <c r="F8" s="4">
        <v>28</v>
      </c>
      <c r="G8" s="4">
        <v>18</v>
      </c>
      <c r="H8" s="6">
        <f t="shared" si="0"/>
        <v>100</v>
      </c>
      <c r="I8" s="38"/>
    </row>
    <row r="9" spans="1:9">
      <c r="A9" s="13"/>
      <c r="B9" s="15" t="s">
        <v>5</v>
      </c>
      <c r="C9" s="8">
        <f>SUM(C3:C8)</f>
        <v>62</v>
      </c>
      <c r="D9" s="8">
        <f t="shared" ref="D9:G9" si="1">SUM(D3:D8)</f>
        <v>101</v>
      </c>
      <c r="E9" s="8">
        <f t="shared" si="1"/>
        <v>129</v>
      </c>
      <c r="F9" s="8">
        <f t="shared" si="1"/>
        <v>176</v>
      </c>
      <c r="G9" s="8">
        <f t="shared" si="1"/>
        <v>132</v>
      </c>
      <c r="H9" s="6">
        <f>SUM(C9:G9)</f>
        <v>600</v>
      </c>
      <c r="I9" s="38"/>
    </row>
    <row r="10" spans="1:9">
      <c r="A10" s="6"/>
      <c r="B10" s="6"/>
      <c r="C10" s="6">
        <f>C9/600</f>
        <v>0.10333333333333333</v>
      </c>
      <c r="D10" s="6">
        <f t="shared" ref="D10:G10" si="2">D9/600</f>
        <v>0.16833333333333333</v>
      </c>
      <c r="E10" s="6">
        <f t="shared" si="2"/>
        <v>0.215</v>
      </c>
      <c r="F10" s="6">
        <f t="shared" si="2"/>
        <v>0.29333333333333333</v>
      </c>
      <c r="G10" s="6">
        <f t="shared" si="2"/>
        <v>0.22</v>
      </c>
      <c r="H10" s="6"/>
      <c r="I10" s="38"/>
    </row>
    <row r="11" spans="1:9">
      <c r="A11" s="38"/>
      <c r="B11" s="38"/>
      <c r="C11" s="38"/>
      <c r="D11" s="38"/>
      <c r="E11" s="38"/>
      <c r="F11" s="38"/>
      <c r="G11" s="38"/>
      <c r="H11" s="38"/>
      <c r="I11" s="38"/>
    </row>
    <row r="12" spans="1:9">
      <c r="D12" s="22" t="s">
        <v>89</v>
      </c>
      <c r="E12" s="23"/>
      <c r="F12" s="23"/>
      <c r="G12" s="23"/>
      <c r="H12" s="23"/>
      <c r="I12" s="24"/>
    </row>
    <row r="13" spans="1:9">
      <c r="D13" s="16" t="s">
        <v>47</v>
      </c>
      <c r="E13" s="16"/>
      <c r="F13" s="16"/>
      <c r="G13" s="16"/>
      <c r="H13" s="16"/>
      <c r="I13" s="9">
        <f>F10+G10</f>
        <v>0.51333333333333331</v>
      </c>
    </row>
    <row r="14" spans="1:9">
      <c r="D14" s="16" t="s">
        <v>2</v>
      </c>
      <c r="E14" s="16"/>
      <c r="F14" s="16"/>
      <c r="G14" s="16"/>
      <c r="H14" s="16"/>
      <c r="I14" s="9">
        <f>E10</f>
        <v>0.215</v>
      </c>
    </row>
    <row r="15" spans="1:9">
      <c r="D15" s="16" t="s">
        <v>73</v>
      </c>
      <c r="E15" s="16"/>
      <c r="F15" s="16"/>
      <c r="G15" s="16"/>
      <c r="H15" s="16"/>
      <c r="I15" s="9">
        <f>C10+D10</f>
        <v>0.27166666666666667</v>
      </c>
    </row>
    <row r="18" spans="1:11" ht="15" customHeight="1">
      <c r="D18" s="18" t="s">
        <v>30</v>
      </c>
      <c r="E18" s="18"/>
      <c r="F18" s="18"/>
      <c r="G18" s="18"/>
      <c r="H18" s="18"/>
      <c r="I18" s="18"/>
      <c r="J18" s="18"/>
      <c r="K18" s="18"/>
    </row>
    <row r="19" spans="1:11" ht="12.75" customHeight="1">
      <c r="D19" s="27" t="s">
        <v>67</v>
      </c>
      <c r="E19" s="28"/>
      <c r="F19" s="28"/>
      <c r="G19" s="28"/>
      <c r="H19" s="28"/>
      <c r="I19" s="28"/>
      <c r="J19" s="28"/>
      <c r="K19" s="29"/>
    </row>
    <row r="20" spans="1:11" ht="12.75" customHeight="1">
      <c r="D20" s="35" t="s">
        <v>68</v>
      </c>
      <c r="E20" s="30"/>
      <c r="F20" s="30"/>
      <c r="G20" s="30"/>
      <c r="H20" s="30"/>
      <c r="I20" s="30"/>
      <c r="J20" s="30"/>
      <c r="K20" s="31"/>
    </row>
    <row r="21" spans="1:11" ht="12.75" customHeight="1">
      <c r="D21" s="32" t="s">
        <v>82</v>
      </c>
      <c r="E21" s="33"/>
      <c r="F21" s="33"/>
      <c r="G21" s="33"/>
      <c r="H21" s="33"/>
      <c r="I21" s="33"/>
      <c r="J21" s="33"/>
      <c r="K21" s="34"/>
    </row>
    <row r="22" spans="1:11" ht="12.75" customHeight="1"/>
    <row r="23" spans="1:11" ht="12.75" customHeight="1"/>
    <row r="24" spans="1:11" ht="12.75" customHeight="1"/>
    <row r="25" spans="1:11" ht="12.75" customHeight="1"/>
    <row r="26" spans="1:11" ht="12.75" customHeight="1"/>
    <row r="27" spans="1:11" ht="12.75" customHeight="1"/>
    <row r="31" spans="1:11" ht="28.5">
      <c r="A31" s="14" t="s">
        <v>56</v>
      </c>
      <c r="B31" s="11" t="s">
        <v>19</v>
      </c>
      <c r="C31" s="11" t="s">
        <v>0</v>
      </c>
      <c r="D31" s="11" t="s">
        <v>1</v>
      </c>
      <c r="E31" s="11" t="s">
        <v>2</v>
      </c>
      <c r="F31" s="11" t="s">
        <v>3</v>
      </c>
      <c r="G31" s="11" t="s">
        <v>4</v>
      </c>
      <c r="H31" s="6"/>
    </row>
    <row r="32" spans="1:11">
      <c r="A32" s="4">
        <v>2</v>
      </c>
      <c r="B32" s="3" t="s">
        <v>50</v>
      </c>
      <c r="C32" s="4">
        <v>26</v>
      </c>
      <c r="D32" s="4">
        <v>28</v>
      </c>
      <c r="E32" s="4">
        <v>40</v>
      </c>
      <c r="F32" s="4">
        <v>36</v>
      </c>
      <c r="G32" s="4">
        <v>20</v>
      </c>
      <c r="H32" s="6">
        <f>SUM(C32:G32)</f>
        <v>150</v>
      </c>
    </row>
    <row r="33" spans="1:11">
      <c r="A33" s="4">
        <v>4</v>
      </c>
      <c r="B33" s="5" t="s">
        <v>51</v>
      </c>
      <c r="C33" s="4">
        <v>20</v>
      </c>
      <c r="D33" s="4">
        <v>26</v>
      </c>
      <c r="E33" s="4">
        <v>26</v>
      </c>
      <c r="F33" s="4">
        <v>47</v>
      </c>
      <c r="G33" s="4">
        <v>31</v>
      </c>
      <c r="H33" s="6">
        <f t="shared" ref="H33:H37" si="3">SUM(C33:G33)</f>
        <v>150</v>
      </c>
    </row>
    <row r="34" spans="1:11">
      <c r="A34" s="4">
        <v>5</v>
      </c>
      <c r="B34" s="5" t="s">
        <v>52</v>
      </c>
      <c r="C34" s="4">
        <v>19</v>
      </c>
      <c r="D34" s="4">
        <v>27</v>
      </c>
      <c r="E34" s="4">
        <v>34</v>
      </c>
      <c r="F34" s="4">
        <v>40</v>
      </c>
      <c r="G34" s="4">
        <v>30</v>
      </c>
      <c r="H34" s="6">
        <f t="shared" si="3"/>
        <v>150</v>
      </c>
    </row>
    <row r="35" spans="1:11">
      <c r="A35" s="4">
        <v>6</v>
      </c>
      <c r="B35" s="5" t="s">
        <v>53</v>
      </c>
      <c r="C35" s="4">
        <v>16</v>
      </c>
      <c r="D35" s="4">
        <v>24</v>
      </c>
      <c r="E35" s="4">
        <v>40</v>
      </c>
      <c r="F35" s="4">
        <v>36</v>
      </c>
      <c r="G35" s="4">
        <v>34</v>
      </c>
      <c r="H35" s="6">
        <f t="shared" si="3"/>
        <v>150</v>
      </c>
    </row>
    <row r="36" spans="1:11">
      <c r="A36" s="4">
        <v>10</v>
      </c>
      <c r="B36" s="5" t="s">
        <v>54</v>
      </c>
      <c r="C36" s="4">
        <v>15</v>
      </c>
      <c r="D36" s="4">
        <v>25</v>
      </c>
      <c r="E36" s="4">
        <v>32</v>
      </c>
      <c r="F36" s="4">
        <v>42</v>
      </c>
      <c r="G36" s="4">
        <v>36</v>
      </c>
      <c r="H36" s="6">
        <f t="shared" si="3"/>
        <v>150</v>
      </c>
    </row>
    <row r="37" spans="1:11">
      <c r="A37" s="4">
        <v>12</v>
      </c>
      <c r="B37" s="6" t="s">
        <v>55</v>
      </c>
      <c r="C37" s="4">
        <v>18</v>
      </c>
      <c r="D37" s="4">
        <v>35</v>
      </c>
      <c r="E37" s="4">
        <v>34</v>
      </c>
      <c r="F37" s="4">
        <v>40</v>
      </c>
      <c r="G37" s="4">
        <v>23</v>
      </c>
      <c r="H37" s="6">
        <f t="shared" si="3"/>
        <v>150</v>
      </c>
    </row>
    <row r="38" spans="1:11">
      <c r="A38" s="13"/>
      <c r="B38" s="15" t="s">
        <v>5</v>
      </c>
      <c r="C38" s="8">
        <f>SUM(C32:C37)</f>
        <v>114</v>
      </c>
      <c r="D38" s="8">
        <f t="shared" ref="D38:G38" si="4">SUM(D32:D37)</f>
        <v>165</v>
      </c>
      <c r="E38" s="8">
        <f t="shared" si="4"/>
        <v>206</v>
      </c>
      <c r="F38" s="8">
        <f t="shared" si="4"/>
        <v>241</v>
      </c>
      <c r="G38" s="8">
        <f t="shared" si="4"/>
        <v>174</v>
      </c>
      <c r="H38" s="6">
        <f>SUM(C38:G38)</f>
        <v>900</v>
      </c>
    </row>
    <row r="39" spans="1:11">
      <c r="A39" s="6"/>
      <c r="B39" s="6"/>
      <c r="C39" s="6">
        <f>C38/900</f>
        <v>0.12666666666666668</v>
      </c>
      <c r="D39" s="6">
        <f t="shared" ref="D39:G39" si="5">D38/900</f>
        <v>0.18333333333333332</v>
      </c>
      <c r="E39" s="6">
        <f t="shared" si="5"/>
        <v>0.22888888888888889</v>
      </c>
      <c r="F39" s="6">
        <f t="shared" si="5"/>
        <v>0.26777777777777778</v>
      </c>
      <c r="G39" s="6">
        <f t="shared" si="5"/>
        <v>0.19333333333333333</v>
      </c>
      <c r="H39" s="6"/>
    </row>
    <row r="40" spans="1:11">
      <c r="A40" s="38"/>
      <c r="B40" s="38"/>
      <c r="C40" s="38"/>
      <c r="D40" s="38"/>
      <c r="E40" s="38"/>
      <c r="F40" s="38"/>
      <c r="G40" s="38"/>
      <c r="H40" s="38"/>
    </row>
    <row r="41" spans="1:11">
      <c r="D41" s="22" t="s">
        <v>89</v>
      </c>
      <c r="E41" s="23"/>
      <c r="F41" s="23"/>
      <c r="G41" s="23"/>
      <c r="H41" s="23"/>
      <c r="I41" s="24"/>
    </row>
    <row r="42" spans="1:11">
      <c r="D42" s="16" t="s">
        <v>47</v>
      </c>
      <c r="E42" s="16"/>
      <c r="F42" s="16"/>
      <c r="G42" s="16"/>
      <c r="H42" s="16"/>
      <c r="I42" s="9">
        <f>F39+G39</f>
        <v>0.46111111111111114</v>
      </c>
    </row>
    <row r="43" spans="1:11">
      <c r="D43" s="16" t="s">
        <v>2</v>
      </c>
      <c r="E43" s="16"/>
      <c r="F43" s="16"/>
      <c r="G43" s="16"/>
      <c r="H43" s="16"/>
      <c r="I43" s="9">
        <f>E39</f>
        <v>0.22888888888888889</v>
      </c>
    </row>
    <row r="44" spans="1:11">
      <c r="D44" s="16" t="s">
        <v>74</v>
      </c>
      <c r="E44" s="16"/>
      <c r="F44" s="16"/>
      <c r="G44" s="16"/>
      <c r="H44" s="16"/>
      <c r="I44" s="9">
        <f>C39+D39</f>
        <v>0.31</v>
      </c>
    </row>
    <row r="46" spans="1:11">
      <c r="D46" s="10"/>
    </row>
    <row r="47" spans="1:11">
      <c r="D47" s="40" t="s">
        <v>31</v>
      </c>
      <c r="E47" s="41"/>
      <c r="F47" s="41"/>
      <c r="G47" s="41"/>
      <c r="H47" s="41"/>
      <c r="I47" s="41"/>
      <c r="J47" s="41"/>
      <c r="K47" s="42"/>
    </row>
    <row r="48" spans="1:11">
      <c r="D48" s="43" t="s">
        <v>69</v>
      </c>
      <c r="E48" s="44"/>
      <c r="F48" s="44"/>
      <c r="G48" s="44"/>
      <c r="H48" s="44"/>
      <c r="I48" s="45"/>
      <c r="J48" s="45"/>
      <c r="K48" s="46"/>
    </row>
    <row r="49" spans="2:12">
      <c r="D49" s="47" t="s">
        <v>70</v>
      </c>
      <c r="E49" s="48"/>
      <c r="F49" s="48"/>
      <c r="G49" s="48"/>
      <c r="H49" s="38"/>
      <c r="I49" s="38"/>
      <c r="J49" s="38"/>
      <c r="K49" s="49"/>
    </row>
    <row r="50" spans="2:12">
      <c r="D50" s="61" t="s">
        <v>60</v>
      </c>
      <c r="E50" s="38"/>
      <c r="F50" s="38"/>
      <c r="G50" s="38"/>
      <c r="H50" s="38"/>
      <c r="I50" s="38"/>
      <c r="J50" s="38"/>
      <c r="K50" s="49"/>
    </row>
    <row r="51" spans="2:12">
      <c r="D51" s="50" t="s">
        <v>83</v>
      </c>
      <c r="E51" s="51"/>
      <c r="F51" s="51"/>
      <c r="G51" s="51"/>
      <c r="H51" s="51"/>
      <c r="I51" s="51"/>
      <c r="J51" s="51"/>
      <c r="K51" s="52"/>
      <c r="L51" s="39"/>
    </row>
    <row r="52" spans="2:12" ht="15" customHeight="1"/>
    <row r="53" spans="2:12" ht="15" customHeight="1"/>
    <row r="54" spans="2:12" ht="15" customHeight="1"/>
    <row r="55" spans="2:12" ht="15" customHeight="1"/>
    <row r="56" spans="2:12" ht="15" customHeight="1"/>
    <row r="57" spans="2:12" ht="15" customHeight="1"/>
    <row r="58" spans="2:12" ht="42.75">
      <c r="B58" s="11" t="s">
        <v>57</v>
      </c>
      <c r="C58" s="11" t="s">
        <v>62</v>
      </c>
      <c r="D58" s="11" t="s">
        <v>63</v>
      </c>
      <c r="E58" s="11" t="s">
        <v>64</v>
      </c>
      <c r="F58" s="11" t="s">
        <v>65</v>
      </c>
      <c r="G58" s="11" t="s">
        <v>66</v>
      </c>
    </row>
    <row r="59" spans="2:12">
      <c r="B59" s="6" t="s">
        <v>58</v>
      </c>
      <c r="C59" s="6">
        <v>10</v>
      </c>
      <c r="D59" s="6">
        <v>17</v>
      </c>
      <c r="E59" s="6">
        <v>22</v>
      </c>
      <c r="F59" s="6">
        <v>29</v>
      </c>
      <c r="G59" s="6">
        <v>22</v>
      </c>
    </row>
    <row r="60" spans="2:12">
      <c r="B60" s="6" t="s">
        <v>59</v>
      </c>
      <c r="C60" s="6">
        <v>13</v>
      </c>
      <c r="D60" s="6">
        <v>18</v>
      </c>
      <c r="E60" s="6">
        <v>23</v>
      </c>
      <c r="F60" s="6">
        <v>27</v>
      </c>
      <c r="G60" s="6">
        <v>19</v>
      </c>
    </row>
    <row r="63" spans="2:12">
      <c r="D63" s="53" t="s">
        <v>35</v>
      </c>
      <c r="E63" s="54"/>
      <c r="F63" s="54"/>
      <c r="G63" s="54"/>
      <c r="H63" s="54"/>
      <c r="I63" s="54"/>
      <c r="J63" s="54"/>
      <c r="K63" s="55"/>
    </row>
    <row r="64" spans="2:12">
      <c r="D64" s="37" t="s">
        <v>75</v>
      </c>
      <c r="E64" s="57"/>
      <c r="F64" s="57"/>
      <c r="G64" s="57"/>
      <c r="H64" s="57"/>
      <c r="I64" s="57"/>
      <c r="J64" s="57"/>
      <c r="K64" s="60"/>
    </row>
    <row r="65" spans="4:11">
      <c r="D65" s="38"/>
      <c r="E65" s="38"/>
      <c r="F65" s="38"/>
      <c r="G65" s="38"/>
      <c r="H65" s="38"/>
      <c r="I65" s="38"/>
      <c r="J65" s="38"/>
      <c r="K65" s="38"/>
    </row>
  </sheetData>
  <mergeCells count="13">
    <mergeCell ref="D41:I41"/>
    <mergeCell ref="D42:H42"/>
    <mergeCell ref="D43:H43"/>
    <mergeCell ref="D44:H44"/>
    <mergeCell ref="D47:K47"/>
    <mergeCell ref="D63:K63"/>
    <mergeCell ref="D18:K18"/>
    <mergeCell ref="D15:H15"/>
    <mergeCell ref="D14:H14"/>
    <mergeCell ref="D13:H13"/>
    <mergeCell ref="D12:I12"/>
    <mergeCell ref="D48:H48"/>
    <mergeCell ref="D49:G4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4"/>
  <sheetViews>
    <sheetView topLeftCell="A16" zoomScale="85" zoomScaleNormal="85" workbookViewId="0">
      <selection activeCell="D30" sqref="D30:I30"/>
    </sheetView>
  </sheetViews>
  <sheetFormatPr defaultRowHeight="15"/>
  <cols>
    <col min="1" max="1" width="9.140625" style="1"/>
    <col min="2" max="2" width="70.7109375" style="1" customWidth="1"/>
    <col min="3" max="3" width="10" style="1" customWidth="1"/>
    <col min="4" max="4" width="9.85546875" style="1" customWidth="1"/>
    <col min="5" max="5" width="9.7109375" style="1" customWidth="1"/>
    <col min="6" max="6" width="9.85546875" style="1" customWidth="1"/>
    <col min="7" max="7" width="10" style="1" customWidth="1"/>
    <col min="8" max="8" width="13.5703125" style="1" customWidth="1"/>
    <col min="9" max="16384" width="9.140625" style="1"/>
  </cols>
  <sheetData>
    <row r="2" spans="1:12" ht="28.5">
      <c r="A2" s="14" t="s">
        <v>56</v>
      </c>
      <c r="B2" s="11" t="s">
        <v>13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6"/>
    </row>
    <row r="3" spans="1:12">
      <c r="A3" s="4">
        <v>9</v>
      </c>
      <c r="B3" s="5" t="s">
        <v>61</v>
      </c>
      <c r="C3" s="4">
        <v>26</v>
      </c>
      <c r="D3" s="4">
        <v>22</v>
      </c>
      <c r="E3" s="4">
        <v>18</v>
      </c>
      <c r="F3" s="4">
        <v>19</v>
      </c>
      <c r="G3" s="4">
        <v>15</v>
      </c>
      <c r="H3" s="6">
        <f>SUM(C3:G3)</f>
        <v>100</v>
      </c>
    </row>
    <row r="4" spans="1:12">
      <c r="A4" s="6"/>
      <c r="B4" s="63" t="s">
        <v>5</v>
      </c>
      <c r="C4" s="8">
        <f>SUM(C3:C3)</f>
        <v>26</v>
      </c>
      <c r="D4" s="8">
        <f>SUM(D3:D3)</f>
        <v>22</v>
      </c>
      <c r="E4" s="8">
        <f>SUM(E3:E3)</f>
        <v>18</v>
      </c>
      <c r="F4" s="8">
        <f>SUM(F3:F3)</f>
        <v>19</v>
      </c>
      <c r="G4" s="8">
        <f>SUM(G3:G3)</f>
        <v>15</v>
      </c>
      <c r="H4" s="6">
        <f>SUM(C4:G4)</f>
        <v>100</v>
      </c>
    </row>
    <row r="5" spans="1:12">
      <c r="A5" s="6"/>
      <c r="B5" s="6"/>
      <c r="C5" s="4">
        <f>C4/100</f>
        <v>0.26</v>
      </c>
      <c r="D5" s="4">
        <f t="shared" ref="D5:G5" si="0">D4/100</f>
        <v>0.22</v>
      </c>
      <c r="E5" s="4">
        <f t="shared" si="0"/>
        <v>0.18</v>
      </c>
      <c r="F5" s="4">
        <f t="shared" si="0"/>
        <v>0.19</v>
      </c>
      <c r="G5" s="4">
        <f t="shared" si="0"/>
        <v>0.15</v>
      </c>
      <c r="H5" s="6"/>
    </row>
    <row r="6" spans="1:12">
      <c r="A6" s="38"/>
      <c r="B6" s="38"/>
      <c r="C6" s="68"/>
      <c r="D6" s="68"/>
      <c r="E6" s="68"/>
      <c r="F6" s="68"/>
      <c r="G6" s="68"/>
      <c r="H6" s="38"/>
    </row>
    <row r="7" spans="1:12">
      <c r="D7" s="22" t="s">
        <v>89</v>
      </c>
      <c r="E7" s="23"/>
      <c r="F7" s="23"/>
      <c r="G7" s="23"/>
      <c r="H7" s="23"/>
      <c r="I7" s="24"/>
    </row>
    <row r="8" spans="1:12">
      <c r="D8" s="16" t="s">
        <v>47</v>
      </c>
      <c r="E8" s="16"/>
      <c r="F8" s="16"/>
      <c r="G8" s="16"/>
      <c r="H8" s="16"/>
      <c r="I8" s="9">
        <f>F5+G5</f>
        <v>0.33999999999999997</v>
      </c>
    </row>
    <row r="9" spans="1:12">
      <c r="D9" s="16" t="s">
        <v>2</v>
      </c>
      <c r="E9" s="16"/>
      <c r="F9" s="16"/>
      <c r="G9" s="16"/>
      <c r="H9" s="16"/>
      <c r="I9" s="9">
        <f>E5</f>
        <v>0.18</v>
      </c>
    </row>
    <row r="10" spans="1:12">
      <c r="D10" s="16" t="s">
        <v>73</v>
      </c>
      <c r="E10" s="16"/>
      <c r="F10" s="16"/>
      <c r="G10" s="16"/>
      <c r="H10" s="16"/>
      <c r="I10" s="9">
        <f>C5+D5</f>
        <v>0.48</v>
      </c>
    </row>
    <row r="13" spans="1:12">
      <c r="D13" s="18" t="s">
        <v>33</v>
      </c>
      <c r="E13" s="18"/>
      <c r="F13" s="18"/>
      <c r="G13" s="18"/>
      <c r="H13" s="18"/>
      <c r="I13" s="18"/>
      <c r="J13" s="18"/>
      <c r="K13" s="18"/>
      <c r="L13" s="18"/>
    </row>
    <row r="14" spans="1:12">
      <c r="D14" s="64" t="s">
        <v>71</v>
      </c>
      <c r="E14" s="45"/>
      <c r="F14" s="45"/>
      <c r="G14" s="45"/>
      <c r="H14" s="45"/>
      <c r="I14" s="45"/>
      <c r="J14" s="45"/>
      <c r="K14" s="45"/>
      <c r="L14" s="46"/>
    </row>
    <row r="15" spans="1:12">
      <c r="D15" s="61" t="s">
        <v>72</v>
      </c>
      <c r="E15" s="38"/>
      <c r="F15" s="38"/>
      <c r="G15" s="38"/>
      <c r="H15" s="38"/>
      <c r="I15" s="38"/>
      <c r="J15" s="38"/>
      <c r="K15" s="38"/>
      <c r="L15" s="49"/>
    </row>
    <row r="16" spans="1:12">
      <c r="D16" s="56" t="s">
        <v>85</v>
      </c>
      <c r="E16" s="57"/>
      <c r="F16" s="57"/>
      <c r="G16" s="57"/>
      <c r="H16" s="57"/>
      <c r="I16" s="57"/>
      <c r="J16" s="57"/>
      <c r="K16" s="57"/>
      <c r="L16" s="58"/>
    </row>
    <row r="25" spans="1:9" ht="28.5">
      <c r="A25" s="14" t="s">
        <v>56</v>
      </c>
      <c r="B25" s="11" t="s">
        <v>12</v>
      </c>
      <c r="C25" s="11" t="s">
        <v>0</v>
      </c>
      <c r="D25" s="11" t="s">
        <v>1</v>
      </c>
      <c r="E25" s="11" t="s">
        <v>2</v>
      </c>
      <c r="F25" s="11" t="s">
        <v>3</v>
      </c>
      <c r="G25" s="11" t="s">
        <v>4</v>
      </c>
      <c r="H25" s="36"/>
    </row>
    <row r="26" spans="1:9">
      <c r="A26" s="4">
        <v>9</v>
      </c>
      <c r="B26" s="5" t="s">
        <v>9</v>
      </c>
      <c r="C26" s="4">
        <v>40</v>
      </c>
      <c r="D26" s="4">
        <v>34</v>
      </c>
      <c r="E26" s="4">
        <v>24</v>
      </c>
      <c r="F26" s="4">
        <v>27</v>
      </c>
      <c r="G26" s="4">
        <v>25</v>
      </c>
      <c r="H26" s="6">
        <f>SUM(C26:G26)</f>
        <v>150</v>
      </c>
    </row>
    <row r="27" spans="1:9">
      <c r="A27" s="6"/>
      <c r="B27" s="63" t="s">
        <v>5</v>
      </c>
      <c r="C27" s="8">
        <f>SUM(C26:C26)</f>
        <v>40</v>
      </c>
      <c r="D27" s="8">
        <f>SUM(D26:D26)</f>
        <v>34</v>
      </c>
      <c r="E27" s="8">
        <f>SUM(E26:E26)</f>
        <v>24</v>
      </c>
      <c r="F27" s="8">
        <f>SUM(F26:F26)</f>
        <v>27</v>
      </c>
      <c r="G27" s="8">
        <f>SUM(G26:G26)</f>
        <v>25</v>
      </c>
      <c r="H27" s="6">
        <f>SUM(C27:G27)</f>
        <v>150</v>
      </c>
    </row>
    <row r="28" spans="1:9">
      <c r="A28" s="6"/>
      <c r="B28" s="6"/>
      <c r="C28" s="6">
        <f>C27/150</f>
        <v>0.26666666666666666</v>
      </c>
      <c r="D28" s="6">
        <f t="shared" ref="D28:G28" si="1">D27/150</f>
        <v>0.22666666666666666</v>
      </c>
      <c r="E28" s="6">
        <f t="shared" si="1"/>
        <v>0.16</v>
      </c>
      <c r="F28" s="6">
        <f t="shared" si="1"/>
        <v>0.18</v>
      </c>
      <c r="G28" s="6">
        <f t="shared" si="1"/>
        <v>0.16666666666666666</v>
      </c>
      <c r="H28" s="6"/>
    </row>
    <row r="29" spans="1:9">
      <c r="A29" s="38"/>
      <c r="B29" s="38"/>
      <c r="C29" s="38"/>
      <c r="D29" s="38"/>
      <c r="E29" s="38"/>
      <c r="F29" s="38"/>
      <c r="G29" s="38"/>
      <c r="H29" s="38"/>
    </row>
    <row r="30" spans="1:9">
      <c r="D30" s="22" t="s">
        <v>89</v>
      </c>
      <c r="E30" s="23"/>
      <c r="F30" s="23"/>
      <c r="G30" s="23"/>
      <c r="H30" s="23"/>
      <c r="I30" s="24"/>
    </row>
    <row r="31" spans="1:9">
      <c r="D31" s="16" t="s">
        <v>47</v>
      </c>
      <c r="E31" s="16"/>
      <c r="F31" s="16"/>
      <c r="G31" s="16"/>
      <c r="H31" s="16"/>
      <c r="I31" s="9">
        <f>F28+G28</f>
        <v>0.34666666666666668</v>
      </c>
    </row>
    <row r="32" spans="1:9">
      <c r="D32" s="16" t="s">
        <v>2</v>
      </c>
      <c r="E32" s="16"/>
      <c r="F32" s="16"/>
      <c r="G32" s="16"/>
      <c r="H32" s="16"/>
      <c r="I32" s="9">
        <f>E28</f>
        <v>0.16</v>
      </c>
    </row>
    <row r="33" spans="2:12">
      <c r="D33" s="16" t="s">
        <v>48</v>
      </c>
      <c r="E33" s="16"/>
      <c r="F33" s="16"/>
      <c r="G33" s="16"/>
      <c r="H33" s="16"/>
      <c r="I33" s="9">
        <f>C28+D28</f>
        <v>0.49333333333333329</v>
      </c>
    </row>
    <row r="36" spans="2:12">
      <c r="D36" s="65" t="s">
        <v>32</v>
      </c>
      <c r="E36" s="66"/>
      <c r="F36" s="66"/>
      <c r="G36" s="66"/>
      <c r="H36" s="66"/>
      <c r="I36" s="66"/>
      <c r="J36" s="66"/>
      <c r="K36" s="66"/>
      <c r="L36" s="67"/>
    </row>
    <row r="37" spans="2:12">
      <c r="D37" s="64" t="s">
        <v>71</v>
      </c>
      <c r="E37" s="45"/>
      <c r="F37" s="45"/>
      <c r="G37" s="45"/>
      <c r="H37" s="45"/>
      <c r="I37" s="45"/>
      <c r="J37" s="45"/>
      <c r="K37" s="45"/>
      <c r="L37" s="46"/>
    </row>
    <row r="38" spans="2:12">
      <c r="D38" s="61" t="s">
        <v>72</v>
      </c>
      <c r="E38" s="38"/>
      <c r="F38" s="38"/>
      <c r="G38" s="38"/>
      <c r="H38" s="38"/>
      <c r="I38" s="38"/>
      <c r="J38" s="38"/>
      <c r="K38" s="38"/>
      <c r="L38" s="49"/>
    </row>
    <row r="39" spans="2:12">
      <c r="D39" s="56" t="s">
        <v>84</v>
      </c>
      <c r="E39" s="57"/>
      <c r="F39" s="57"/>
      <c r="G39" s="57"/>
      <c r="H39" s="57"/>
      <c r="I39" s="57"/>
      <c r="J39" s="57"/>
      <c r="K39" s="57"/>
      <c r="L39" s="58"/>
    </row>
    <row r="48" spans="2:12" ht="42.75">
      <c r="B48" s="11" t="s">
        <v>57</v>
      </c>
      <c r="C48" s="11" t="s">
        <v>62</v>
      </c>
      <c r="D48" s="11" t="s">
        <v>63</v>
      </c>
      <c r="E48" s="11" t="s">
        <v>64</v>
      </c>
      <c r="F48" s="11" t="s">
        <v>65</v>
      </c>
      <c r="G48" s="11" t="s">
        <v>66</v>
      </c>
    </row>
    <row r="49" spans="2:8">
      <c r="B49" s="6" t="s">
        <v>58</v>
      </c>
      <c r="C49" s="6">
        <v>26</v>
      </c>
      <c r="D49" s="6">
        <v>22</v>
      </c>
      <c r="E49" s="6">
        <v>18</v>
      </c>
      <c r="F49" s="6">
        <v>19</v>
      </c>
      <c r="G49" s="6">
        <v>15</v>
      </c>
    </row>
    <row r="50" spans="2:8">
      <c r="B50" s="6" t="s">
        <v>59</v>
      </c>
      <c r="C50" s="6">
        <v>26</v>
      </c>
      <c r="D50" s="6">
        <v>23</v>
      </c>
      <c r="E50" s="6">
        <v>16</v>
      </c>
      <c r="F50" s="6">
        <v>18</v>
      </c>
      <c r="G50" s="6">
        <v>17</v>
      </c>
    </row>
    <row r="53" spans="2:8">
      <c r="D53" s="53" t="s">
        <v>36</v>
      </c>
      <c r="E53" s="54"/>
      <c r="F53" s="54"/>
      <c r="G53" s="54"/>
      <c r="H53" s="55"/>
    </row>
    <row r="54" spans="2:8">
      <c r="D54" s="37" t="s">
        <v>76</v>
      </c>
      <c r="E54" s="59"/>
      <c r="F54" s="59"/>
      <c r="G54" s="59"/>
      <c r="H54" s="60"/>
    </row>
  </sheetData>
  <mergeCells count="11">
    <mergeCell ref="D36:L36"/>
    <mergeCell ref="D53:H53"/>
    <mergeCell ref="D7:I7"/>
    <mergeCell ref="D30:I30"/>
    <mergeCell ref="D8:H8"/>
    <mergeCell ref="D9:H9"/>
    <mergeCell ref="D10:H10"/>
    <mergeCell ref="D31:H31"/>
    <mergeCell ref="D32:H32"/>
    <mergeCell ref="D33:H33"/>
    <mergeCell ref="D13:L13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J58"/>
  <sheetViews>
    <sheetView topLeftCell="A28" zoomScale="85" zoomScaleNormal="85" workbookViewId="0">
      <selection activeCell="J52" sqref="J52"/>
    </sheetView>
  </sheetViews>
  <sheetFormatPr defaultRowHeight="15"/>
  <cols>
    <col min="1" max="1" width="9.140625" style="1"/>
    <col min="2" max="2" width="70.7109375" style="1" customWidth="1"/>
    <col min="3" max="4" width="9.85546875" style="1" customWidth="1"/>
    <col min="5" max="5" width="9.7109375" style="1" customWidth="1"/>
    <col min="6" max="6" width="9.85546875" style="1" customWidth="1"/>
    <col min="7" max="7" width="9.5703125" style="1" customWidth="1"/>
    <col min="8" max="8" width="14.42578125" style="1" customWidth="1"/>
    <col min="9" max="9" width="9.140625" style="1"/>
    <col min="10" max="10" width="56.5703125" style="1" bestFit="1" customWidth="1"/>
    <col min="11" max="11" width="10.42578125" style="1" customWidth="1"/>
    <col min="12" max="12" width="10.28515625" style="1" customWidth="1"/>
    <col min="13" max="13" width="9.85546875" style="1" customWidth="1"/>
    <col min="14" max="14" width="10" style="1" customWidth="1"/>
    <col min="15" max="15" width="10.140625" style="1" customWidth="1"/>
    <col min="16" max="16384" width="9.140625" style="1"/>
  </cols>
  <sheetData>
    <row r="2" spans="1:10" ht="28.5">
      <c r="A2" s="14" t="s">
        <v>56</v>
      </c>
      <c r="B2" s="11" t="s">
        <v>22</v>
      </c>
      <c r="C2" s="11" t="s">
        <v>0</v>
      </c>
      <c r="D2" s="11" t="s">
        <v>1</v>
      </c>
      <c r="E2" s="11" t="s">
        <v>2</v>
      </c>
      <c r="F2" s="11" t="s">
        <v>3</v>
      </c>
      <c r="G2" s="71" t="s">
        <v>4</v>
      </c>
      <c r="H2" s="2"/>
    </row>
    <row r="3" spans="1:10">
      <c r="A3" s="6">
        <v>1</v>
      </c>
      <c r="B3" s="5" t="s">
        <v>77</v>
      </c>
      <c r="C3" s="4">
        <v>12</v>
      </c>
      <c r="D3" s="4">
        <v>25</v>
      </c>
      <c r="E3" s="4">
        <v>20</v>
      </c>
      <c r="F3" s="4">
        <v>26</v>
      </c>
      <c r="G3" s="25">
        <v>17</v>
      </c>
      <c r="H3" s="4">
        <f>SUM(C3:G3)</f>
        <v>100</v>
      </c>
    </row>
    <row r="4" spans="1:10">
      <c r="A4" s="6">
        <v>3</v>
      </c>
      <c r="B4" s="3" t="s">
        <v>78</v>
      </c>
      <c r="C4" s="4">
        <v>22</v>
      </c>
      <c r="D4" s="4">
        <v>20</v>
      </c>
      <c r="E4" s="4">
        <v>32</v>
      </c>
      <c r="F4" s="4">
        <v>12</v>
      </c>
      <c r="G4" s="25">
        <v>14</v>
      </c>
      <c r="H4" s="4">
        <f t="shared" ref="H4:H5" si="0">SUM(C4:G4)</f>
        <v>100</v>
      </c>
    </row>
    <row r="5" spans="1:10">
      <c r="A5" s="6">
        <v>15</v>
      </c>
      <c r="B5" s="6" t="s">
        <v>79</v>
      </c>
      <c r="C5" s="4">
        <v>8</v>
      </c>
      <c r="D5" s="4">
        <v>13</v>
      </c>
      <c r="E5" s="4">
        <v>17</v>
      </c>
      <c r="F5" s="4">
        <v>36</v>
      </c>
      <c r="G5" s="25">
        <v>26</v>
      </c>
      <c r="H5" s="4">
        <f t="shared" si="0"/>
        <v>100</v>
      </c>
    </row>
    <row r="6" spans="1:10">
      <c r="A6" s="6"/>
      <c r="B6" s="14" t="s">
        <v>5</v>
      </c>
      <c r="C6" s="8">
        <f>SUM(C3:C5)</f>
        <v>42</v>
      </c>
      <c r="D6" s="8">
        <f>SUM(D3:D5)</f>
        <v>58</v>
      </c>
      <c r="E6" s="8">
        <f>SUM(E3:E5)</f>
        <v>69</v>
      </c>
      <c r="F6" s="8">
        <f>SUM(F3:F5)</f>
        <v>74</v>
      </c>
      <c r="G6" s="26">
        <f>SUM(G3:G5)</f>
        <v>57</v>
      </c>
      <c r="H6" s="8">
        <f>SUM(C6:G6)</f>
        <v>300</v>
      </c>
    </row>
    <row r="7" spans="1:10">
      <c r="A7" s="6"/>
      <c r="B7" s="6"/>
      <c r="C7" s="6">
        <f>C6/300</f>
        <v>0.14000000000000001</v>
      </c>
      <c r="D7" s="6">
        <f t="shared" ref="D7:G7" si="1">D6/300</f>
        <v>0.19333333333333333</v>
      </c>
      <c r="E7" s="6">
        <f t="shared" si="1"/>
        <v>0.23</v>
      </c>
      <c r="F7" s="6">
        <f t="shared" si="1"/>
        <v>0.24666666666666667</v>
      </c>
      <c r="G7" s="6">
        <f t="shared" si="1"/>
        <v>0.19</v>
      </c>
      <c r="H7" s="6"/>
    </row>
    <row r="8" spans="1:10">
      <c r="A8" s="38"/>
      <c r="B8" s="38"/>
      <c r="C8" s="38"/>
      <c r="D8" s="38"/>
      <c r="E8" s="38"/>
      <c r="F8" s="38"/>
      <c r="G8" s="38"/>
      <c r="H8" s="38"/>
    </row>
    <row r="9" spans="1:10">
      <c r="D9" s="22" t="s">
        <v>89</v>
      </c>
      <c r="E9" s="23"/>
      <c r="F9" s="23"/>
      <c r="G9" s="23"/>
      <c r="H9" s="23"/>
      <c r="I9" s="24"/>
    </row>
    <row r="10" spans="1:10" ht="15" customHeight="1">
      <c r="D10" s="16" t="s">
        <v>47</v>
      </c>
      <c r="E10" s="16"/>
      <c r="F10" s="16"/>
      <c r="G10" s="16"/>
      <c r="H10" s="16"/>
      <c r="I10" s="9">
        <f>F7+G7</f>
        <v>0.43666666666666665</v>
      </c>
    </row>
    <row r="11" spans="1:10">
      <c r="D11" s="16" t="s">
        <v>2</v>
      </c>
      <c r="E11" s="16"/>
      <c r="F11" s="16"/>
      <c r="G11" s="16"/>
      <c r="H11" s="16"/>
      <c r="I11" s="9">
        <f>E7</f>
        <v>0.23</v>
      </c>
    </row>
    <row r="12" spans="1:10">
      <c r="D12" s="16" t="s">
        <v>73</v>
      </c>
      <c r="E12" s="16"/>
      <c r="F12" s="16"/>
      <c r="G12" s="16"/>
      <c r="H12" s="16"/>
      <c r="I12" s="9">
        <f>C7+D7</f>
        <v>0.33333333333333337</v>
      </c>
    </row>
    <row r="15" spans="1:10">
      <c r="D15" s="18" t="s">
        <v>34</v>
      </c>
      <c r="E15" s="18"/>
      <c r="F15" s="18"/>
      <c r="G15" s="18"/>
      <c r="H15" s="18"/>
      <c r="I15" s="18"/>
      <c r="J15" s="18"/>
    </row>
    <row r="16" spans="1:10">
      <c r="D16" s="64" t="s">
        <v>80</v>
      </c>
      <c r="E16" s="45"/>
      <c r="F16" s="45"/>
      <c r="G16" s="45"/>
      <c r="H16" s="45"/>
      <c r="I16" s="45"/>
      <c r="J16" s="46"/>
    </row>
    <row r="17" spans="1:10">
      <c r="D17" s="61" t="s">
        <v>81</v>
      </c>
      <c r="E17" s="38"/>
      <c r="F17" s="38"/>
      <c r="G17" s="38"/>
      <c r="H17" s="38"/>
      <c r="I17" s="38"/>
      <c r="J17" s="49"/>
    </row>
    <row r="18" spans="1:10">
      <c r="D18" s="56" t="s">
        <v>87</v>
      </c>
      <c r="E18" s="57"/>
      <c r="F18" s="57"/>
      <c r="G18" s="57"/>
      <c r="H18" s="57"/>
      <c r="I18" s="57"/>
      <c r="J18" s="58"/>
    </row>
    <row r="20" spans="1:10" ht="15" customHeight="1">
      <c r="I20" s="70"/>
    </row>
    <row r="21" spans="1:10" ht="15" customHeight="1">
      <c r="I21" s="70"/>
    </row>
    <row r="22" spans="1:10" ht="15" customHeight="1">
      <c r="I22" s="70"/>
    </row>
    <row r="23" spans="1:10" ht="15" customHeight="1">
      <c r="I23" s="70"/>
    </row>
    <row r="24" spans="1:10" ht="15" customHeight="1">
      <c r="I24" s="70"/>
    </row>
    <row r="25" spans="1:10" ht="15" customHeight="1">
      <c r="I25" s="70"/>
    </row>
    <row r="27" spans="1:10" ht="30">
      <c r="A27" s="14" t="s">
        <v>56</v>
      </c>
      <c r="B27" s="2" t="s">
        <v>23</v>
      </c>
      <c r="C27" s="2" t="s">
        <v>0</v>
      </c>
      <c r="D27" s="2" t="s">
        <v>1</v>
      </c>
      <c r="E27" s="2" t="s">
        <v>2</v>
      </c>
      <c r="F27" s="2" t="s">
        <v>3</v>
      </c>
      <c r="G27" s="2" t="s">
        <v>4</v>
      </c>
      <c r="H27" s="6"/>
    </row>
    <row r="28" spans="1:10">
      <c r="A28" s="6">
        <v>1</v>
      </c>
      <c r="B28" s="5" t="s">
        <v>6</v>
      </c>
      <c r="C28" s="4">
        <v>18</v>
      </c>
      <c r="D28" s="4">
        <v>35</v>
      </c>
      <c r="E28" s="4">
        <v>28</v>
      </c>
      <c r="F28" s="4">
        <v>38</v>
      </c>
      <c r="G28" s="4">
        <v>31</v>
      </c>
      <c r="H28" s="6">
        <f>SUM(C28:G28)</f>
        <v>150</v>
      </c>
    </row>
    <row r="29" spans="1:10">
      <c r="A29" s="6">
        <v>3</v>
      </c>
      <c r="B29" s="3" t="s">
        <v>8</v>
      </c>
      <c r="C29" s="4">
        <v>28</v>
      </c>
      <c r="D29" s="4">
        <v>34</v>
      </c>
      <c r="E29" s="4">
        <v>42</v>
      </c>
      <c r="F29" s="4">
        <v>24</v>
      </c>
      <c r="G29" s="4">
        <v>22</v>
      </c>
      <c r="H29" s="6">
        <f t="shared" ref="H29:H31" si="2">SUM(C29:G29)</f>
        <v>150</v>
      </c>
    </row>
    <row r="30" spans="1:10">
      <c r="A30" s="6">
        <v>15</v>
      </c>
      <c r="B30" s="6" t="s">
        <v>11</v>
      </c>
      <c r="C30" s="4">
        <v>13</v>
      </c>
      <c r="D30" s="4">
        <v>28</v>
      </c>
      <c r="E30" s="4">
        <v>33</v>
      </c>
      <c r="F30" s="4">
        <v>44</v>
      </c>
      <c r="G30" s="4">
        <v>32</v>
      </c>
      <c r="H30" s="6">
        <f t="shared" si="2"/>
        <v>150</v>
      </c>
    </row>
    <row r="31" spans="1:10">
      <c r="A31" s="6"/>
      <c r="B31" s="69" t="s">
        <v>5</v>
      </c>
      <c r="C31" s="8">
        <f>SUM(C28:C30)</f>
        <v>59</v>
      </c>
      <c r="D31" s="8">
        <f>SUM(D28:D30)</f>
        <v>97</v>
      </c>
      <c r="E31" s="8">
        <f>SUM(E28:E30)</f>
        <v>103</v>
      </c>
      <c r="F31" s="8">
        <f>SUM(F28:F30)</f>
        <v>106</v>
      </c>
      <c r="G31" s="8">
        <f>SUM(G28:G30)</f>
        <v>85</v>
      </c>
      <c r="H31" s="6">
        <f t="shared" si="2"/>
        <v>450</v>
      </c>
    </row>
    <row r="32" spans="1:10">
      <c r="A32" s="6"/>
      <c r="B32" s="6"/>
      <c r="C32" s="6">
        <f>C31/450</f>
        <v>0.13111111111111112</v>
      </c>
      <c r="D32" s="6">
        <f t="shared" ref="D32:G32" si="3">D31/450</f>
        <v>0.21555555555555556</v>
      </c>
      <c r="E32" s="6">
        <f t="shared" si="3"/>
        <v>0.22888888888888889</v>
      </c>
      <c r="F32" s="6">
        <f t="shared" si="3"/>
        <v>0.23555555555555555</v>
      </c>
      <c r="G32" s="6">
        <f t="shared" si="3"/>
        <v>0.18888888888888888</v>
      </c>
      <c r="H32" s="6"/>
    </row>
    <row r="33" spans="1:10">
      <c r="A33" s="38"/>
      <c r="B33" s="38"/>
      <c r="C33" s="38"/>
      <c r="D33" s="38"/>
      <c r="E33" s="38"/>
      <c r="F33" s="38"/>
      <c r="G33" s="38"/>
      <c r="H33" s="38"/>
    </row>
    <row r="34" spans="1:10">
      <c r="D34" s="22" t="s">
        <v>89</v>
      </c>
      <c r="E34" s="23"/>
      <c r="F34" s="23"/>
      <c r="G34" s="23"/>
      <c r="H34" s="23"/>
      <c r="I34" s="24"/>
    </row>
    <row r="35" spans="1:10">
      <c r="D35" s="16" t="s">
        <v>47</v>
      </c>
      <c r="E35" s="16"/>
      <c r="F35" s="16"/>
      <c r="G35" s="16"/>
      <c r="H35" s="16"/>
      <c r="I35" s="9">
        <f>F32+G32</f>
        <v>0.4244444444444444</v>
      </c>
    </row>
    <row r="36" spans="1:10">
      <c r="D36" s="16" t="s">
        <v>2</v>
      </c>
      <c r="E36" s="16"/>
      <c r="F36" s="16"/>
      <c r="G36" s="16"/>
      <c r="H36" s="16"/>
      <c r="I36" s="9">
        <f>E32</f>
        <v>0.22888888888888889</v>
      </c>
    </row>
    <row r="37" spans="1:10">
      <c r="D37" s="16" t="s">
        <v>73</v>
      </c>
      <c r="E37" s="16"/>
      <c r="F37" s="16"/>
      <c r="G37" s="16"/>
      <c r="H37" s="16"/>
      <c r="I37" s="9">
        <f>C32+D32</f>
        <v>0.34666666666666668</v>
      </c>
    </row>
    <row r="39" spans="1:10">
      <c r="D39" s="65" t="s">
        <v>37</v>
      </c>
      <c r="E39" s="66"/>
      <c r="F39" s="66"/>
      <c r="G39" s="66"/>
      <c r="H39" s="66"/>
      <c r="I39" s="66"/>
      <c r="J39" s="67"/>
    </row>
    <row r="40" spans="1:10">
      <c r="D40" s="64" t="s">
        <v>80</v>
      </c>
      <c r="E40" s="45"/>
      <c r="F40" s="45"/>
      <c r="G40" s="45"/>
      <c r="H40" s="45"/>
      <c r="I40" s="45"/>
      <c r="J40" s="46"/>
    </row>
    <row r="41" spans="1:10">
      <c r="D41" s="61" t="s">
        <v>81</v>
      </c>
      <c r="E41" s="38"/>
      <c r="F41" s="38"/>
      <c r="G41" s="38"/>
      <c r="H41" s="38"/>
      <c r="I41" s="38"/>
      <c r="J41" s="49"/>
    </row>
    <row r="42" spans="1:10">
      <c r="D42" s="56" t="s">
        <v>86</v>
      </c>
      <c r="E42" s="57"/>
      <c r="F42" s="57"/>
      <c r="G42" s="57"/>
      <c r="H42" s="57"/>
      <c r="I42" s="57"/>
      <c r="J42" s="58"/>
    </row>
    <row r="50" spans="2:8" ht="15" customHeight="1"/>
    <row r="51" spans="2:8" ht="15" customHeight="1"/>
    <row r="52" spans="2:8" ht="42.75">
      <c r="B52" s="11" t="s">
        <v>57</v>
      </c>
      <c r="C52" s="11" t="s">
        <v>62</v>
      </c>
      <c r="D52" s="11" t="s">
        <v>63</v>
      </c>
      <c r="E52" s="11" t="s">
        <v>64</v>
      </c>
      <c r="F52" s="11" t="s">
        <v>65</v>
      </c>
      <c r="G52" s="11" t="s">
        <v>66</v>
      </c>
    </row>
    <row r="53" spans="2:8" ht="15" customHeight="1">
      <c r="B53" s="6" t="s">
        <v>58</v>
      </c>
      <c r="C53" s="6">
        <v>14</v>
      </c>
      <c r="D53" s="6">
        <v>19</v>
      </c>
      <c r="E53" s="6">
        <v>23</v>
      </c>
      <c r="F53" s="6">
        <v>25</v>
      </c>
      <c r="G53" s="6">
        <v>19</v>
      </c>
    </row>
    <row r="54" spans="2:8" ht="15" customHeight="1">
      <c r="B54" s="6" t="s">
        <v>59</v>
      </c>
      <c r="C54" s="6">
        <v>13</v>
      </c>
      <c r="D54" s="6">
        <v>21</v>
      </c>
      <c r="E54" s="6">
        <v>23</v>
      </c>
      <c r="F54" s="6">
        <v>24</v>
      </c>
      <c r="G54" s="6">
        <v>19</v>
      </c>
    </row>
    <row r="55" spans="2:8" ht="15" customHeight="1"/>
    <row r="56" spans="2:8" ht="15" customHeight="1"/>
    <row r="57" spans="2:8" ht="15" customHeight="1">
      <c r="D57" s="53" t="s">
        <v>36</v>
      </c>
      <c r="E57" s="54"/>
      <c r="F57" s="54"/>
      <c r="G57" s="54"/>
      <c r="H57" s="55"/>
    </row>
    <row r="58" spans="2:8">
      <c r="D58" s="37" t="s">
        <v>76</v>
      </c>
      <c r="E58" s="59"/>
      <c r="F58" s="59"/>
      <c r="G58" s="59"/>
      <c r="H58" s="60"/>
    </row>
  </sheetData>
  <mergeCells count="11">
    <mergeCell ref="D39:J39"/>
    <mergeCell ref="D57:H57"/>
    <mergeCell ref="D9:I9"/>
    <mergeCell ref="D34:I34"/>
    <mergeCell ref="D10:H10"/>
    <mergeCell ref="D11:H11"/>
    <mergeCell ref="D12:H12"/>
    <mergeCell ref="D35:H35"/>
    <mergeCell ref="D36:H36"/>
    <mergeCell ref="D37:H37"/>
    <mergeCell ref="D15:J15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K57"/>
  <sheetViews>
    <sheetView topLeftCell="A16" zoomScale="85" zoomScaleNormal="85" workbookViewId="0">
      <selection activeCell="I34" sqref="I34"/>
    </sheetView>
  </sheetViews>
  <sheetFormatPr defaultRowHeight="15"/>
  <cols>
    <col min="1" max="1" width="9.140625" style="1"/>
    <col min="2" max="2" width="70.7109375" style="1" customWidth="1"/>
    <col min="3" max="3" width="9.85546875" style="1" customWidth="1"/>
    <col min="4" max="4" width="10" style="1" customWidth="1"/>
    <col min="5" max="6" width="10.140625" style="1" customWidth="1"/>
    <col min="7" max="7" width="10" style="1" customWidth="1"/>
    <col min="8" max="16384" width="9.140625" style="1"/>
  </cols>
  <sheetData>
    <row r="2" spans="1:11" ht="28.5">
      <c r="A2" s="14" t="s">
        <v>56</v>
      </c>
      <c r="B2" s="73" t="s">
        <v>24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6"/>
    </row>
    <row r="3" spans="1:11">
      <c r="A3" s="8">
        <v>7</v>
      </c>
      <c r="B3" s="74" t="s">
        <v>14</v>
      </c>
      <c r="C3" s="4">
        <v>20</v>
      </c>
      <c r="D3" s="4">
        <v>25</v>
      </c>
      <c r="E3" s="4">
        <v>7</v>
      </c>
      <c r="F3" s="4">
        <v>33</v>
      </c>
      <c r="G3" s="4">
        <v>15</v>
      </c>
      <c r="H3" s="6">
        <f>SUM(C3:G3)</f>
        <v>100</v>
      </c>
    </row>
    <row r="4" spans="1:11">
      <c r="A4" s="8">
        <v>11</v>
      </c>
      <c r="B4" s="74" t="s">
        <v>15</v>
      </c>
      <c r="C4" s="4">
        <v>12</v>
      </c>
      <c r="D4" s="4">
        <v>16</v>
      </c>
      <c r="E4" s="4">
        <v>14</v>
      </c>
      <c r="F4" s="4">
        <v>33</v>
      </c>
      <c r="G4" s="4">
        <v>25</v>
      </c>
      <c r="H4" s="6">
        <f t="shared" ref="H4:H5" si="0">SUM(C4:G4)</f>
        <v>100</v>
      </c>
    </row>
    <row r="5" spans="1:11">
      <c r="A5" s="6"/>
      <c r="B5" s="76" t="s">
        <v>5</v>
      </c>
      <c r="C5" s="75">
        <f>SUM(C3:C4)</f>
        <v>32</v>
      </c>
      <c r="D5" s="75">
        <f>SUM(D3:D4)</f>
        <v>41</v>
      </c>
      <c r="E5" s="75">
        <f>SUM(E3:E4)</f>
        <v>21</v>
      </c>
      <c r="F5" s="75">
        <f>SUM(F3:F4)</f>
        <v>66</v>
      </c>
      <c r="G5" s="75">
        <f>SUM(G3:G4)</f>
        <v>40</v>
      </c>
      <c r="H5" s="6">
        <f t="shared" si="0"/>
        <v>200</v>
      </c>
    </row>
    <row r="6" spans="1:11">
      <c r="A6" s="6"/>
      <c r="B6" s="7"/>
      <c r="C6" s="4">
        <f>C5/200</f>
        <v>0.16</v>
      </c>
      <c r="D6" s="4">
        <f>D5/200</f>
        <v>0.20499999999999999</v>
      </c>
      <c r="E6" s="4">
        <f>E5/200</f>
        <v>0.105</v>
      </c>
      <c r="F6" s="4">
        <f>F5/200</f>
        <v>0.33</v>
      </c>
      <c r="G6" s="4">
        <f>G5/200</f>
        <v>0.2</v>
      </c>
      <c r="H6" s="6"/>
    </row>
    <row r="7" spans="1:11">
      <c r="A7" s="38"/>
      <c r="B7" s="72"/>
      <c r="C7" s="68"/>
      <c r="D7" s="68"/>
      <c r="E7" s="68"/>
      <c r="F7" s="68"/>
      <c r="G7" s="68"/>
      <c r="H7" s="38"/>
    </row>
    <row r="8" spans="1:11">
      <c r="B8" s="10"/>
      <c r="D8" s="22" t="s">
        <v>89</v>
      </c>
      <c r="E8" s="23"/>
      <c r="F8" s="23"/>
      <c r="G8" s="23"/>
      <c r="H8" s="23"/>
      <c r="I8" s="24"/>
    </row>
    <row r="9" spans="1:11">
      <c r="D9" s="16" t="s">
        <v>47</v>
      </c>
      <c r="E9" s="16"/>
      <c r="F9" s="16"/>
      <c r="G9" s="16"/>
      <c r="H9" s="16"/>
      <c r="I9" s="9">
        <f>G6+F6</f>
        <v>0.53</v>
      </c>
    </row>
    <row r="10" spans="1:11">
      <c r="D10" s="16" t="s">
        <v>2</v>
      </c>
      <c r="E10" s="16"/>
      <c r="F10" s="16"/>
      <c r="G10" s="16"/>
      <c r="H10" s="16"/>
      <c r="I10" s="9">
        <f>E6</f>
        <v>0.105</v>
      </c>
    </row>
    <row r="11" spans="1:11">
      <c r="D11" s="16" t="s">
        <v>73</v>
      </c>
      <c r="E11" s="16"/>
      <c r="F11" s="16"/>
      <c r="G11" s="16"/>
      <c r="H11" s="16"/>
      <c r="I11" s="9">
        <f>C6+D6</f>
        <v>0.36499999999999999</v>
      </c>
    </row>
    <row r="14" spans="1:11">
      <c r="D14" s="18" t="s">
        <v>38</v>
      </c>
      <c r="E14" s="18"/>
      <c r="F14" s="18"/>
      <c r="G14" s="18"/>
      <c r="H14" s="18"/>
      <c r="I14" s="18"/>
      <c r="J14" s="18"/>
      <c r="K14" s="18"/>
    </row>
    <row r="15" spans="1:11">
      <c r="D15" s="64" t="s">
        <v>90</v>
      </c>
      <c r="E15" s="45"/>
      <c r="F15" s="45"/>
      <c r="G15" s="45"/>
      <c r="H15" s="45"/>
      <c r="I15" s="45"/>
      <c r="J15" s="45"/>
      <c r="K15" s="46"/>
    </row>
    <row r="16" spans="1:11">
      <c r="D16" s="61" t="s">
        <v>91</v>
      </c>
      <c r="E16" s="38"/>
      <c r="F16" s="38"/>
      <c r="G16" s="38"/>
      <c r="H16" s="38"/>
      <c r="I16" s="38"/>
      <c r="J16" s="38"/>
      <c r="K16" s="49"/>
    </row>
    <row r="17" spans="1:11">
      <c r="D17" s="56" t="s">
        <v>88</v>
      </c>
      <c r="E17" s="57"/>
      <c r="F17" s="57"/>
      <c r="G17" s="57"/>
      <c r="H17" s="57"/>
      <c r="I17" s="57"/>
      <c r="J17" s="57"/>
      <c r="K17" s="58"/>
    </row>
    <row r="20" spans="1:11" ht="15" customHeight="1"/>
    <row r="21" spans="1:11" ht="15" customHeight="1"/>
    <row r="22" spans="1:11" ht="15" customHeight="1"/>
    <row r="23" spans="1:11" ht="15" customHeight="1"/>
    <row r="24" spans="1:11" ht="15" customHeight="1"/>
    <row r="25" spans="1:11" ht="30.75" customHeight="1">
      <c r="A25" s="14" t="s">
        <v>56</v>
      </c>
      <c r="B25" s="11" t="s">
        <v>25</v>
      </c>
      <c r="C25" s="11" t="s">
        <v>0</v>
      </c>
      <c r="D25" s="11" t="s">
        <v>1</v>
      </c>
      <c r="E25" s="11" t="s">
        <v>2</v>
      </c>
      <c r="F25" s="11" t="s">
        <v>3</v>
      </c>
      <c r="G25" s="11" t="s">
        <v>4</v>
      </c>
      <c r="H25" s="36"/>
    </row>
    <row r="26" spans="1:11" ht="15" customHeight="1">
      <c r="A26" s="8">
        <v>7</v>
      </c>
      <c r="B26" s="5" t="s">
        <v>14</v>
      </c>
      <c r="C26" s="4">
        <v>31</v>
      </c>
      <c r="D26" s="4">
        <v>34</v>
      </c>
      <c r="E26" s="4">
        <v>15</v>
      </c>
      <c r="F26" s="4">
        <v>46</v>
      </c>
      <c r="G26" s="4">
        <v>24</v>
      </c>
      <c r="H26" s="6">
        <f>SUM(C26:G26)</f>
        <v>150</v>
      </c>
    </row>
    <row r="27" spans="1:11">
      <c r="A27" s="8">
        <v>11</v>
      </c>
      <c r="B27" s="5" t="s">
        <v>15</v>
      </c>
      <c r="C27" s="4">
        <v>22</v>
      </c>
      <c r="D27" s="4">
        <v>30</v>
      </c>
      <c r="E27" s="4">
        <v>25</v>
      </c>
      <c r="F27" s="4">
        <v>43</v>
      </c>
      <c r="G27" s="4">
        <v>30</v>
      </c>
      <c r="H27" s="6">
        <f t="shared" ref="H27:H28" si="1">SUM(C27:G27)</f>
        <v>150</v>
      </c>
    </row>
    <row r="28" spans="1:11">
      <c r="A28" s="6"/>
      <c r="B28" s="15" t="s">
        <v>5</v>
      </c>
      <c r="C28" s="8">
        <f>SUM(C26:C27)</f>
        <v>53</v>
      </c>
      <c r="D28" s="8">
        <f>SUM(D26:D27)</f>
        <v>64</v>
      </c>
      <c r="E28" s="8">
        <f>SUM(E26:E27)</f>
        <v>40</v>
      </c>
      <c r="F28" s="8">
        <f>SUM(F26:F27)</f>
        <v>89</v>
      </c>
      <c r="G28" s="8">
        <f>SUM(G26:G27)</f>
        <v>54</v>
      </c>
      <c r="H28" s="6">
        <f t="shared" si="1"/>
        <v>300</v>
      </c>
    </row>
    <row r="29" spans="1:11">
      <c r="A29" s="6"/>
      <c r="B29" s="7"/>
      <c r="C29" s="6">
        <f>C28/300</f>
        <v>0.17666666666666667</v>
      </c>
      <c r="D29" s="6">
        <f>D28/300</f>
        <v>0.21333333333333335</v>
      </c>
      <c r="E29" s="6">
        <f>E28/300</f>
        <v>0.13333333333333333</v>
      </c>
      <c r="F29" s="6">
        <f>F28/300</f>
        <v>0.29666666666666669</v>
      </c>
      <c r="G29" s="6">
        <f>G28/300</f>
        <v>0.18</v>
      </c>
      <c r="H29" s="6"/>
    </row>
    <row r="30" spans="1:11">
      <c r="A30" s="38"/>
      <c r="B30" s="72"/>
      <c r="C30" s="38"/>
      <c r="D30" s="38"/>
      <c r="E30" s="38"/>
      <c r="F30" s="38"/>
      <c r="G30" s="38"/>
      <c r="H30" s="38"/>
    </row>
    <row r="31" spans="1:11">
      <c r="D31" s="22" t="s">
        <v>89</v>
      </c>
      <c r="E31" s="23"/>
      <c r="F31" s="23"/>
      <c r="G31" s="23"/>
      <c r="H31" s="23"/>
      <c r="I31" s="24"/>
    </row>
    <row r="32" spans="1:11">
      <c r="D32" s="16" t="s">
        <v>47</v>
      </c>
      <c r="E32" s="16"/>
      <c r="F32" s="16"/>
      <c r="G32" s="16"/>
      <c r="H32" s="16"/>
      <c r="I32" s="9">
        <f>G29+F29</f>
        <v>0.47666666666666668</v>
      </c>
    </row>
    <row r="33" spans="4:9">
      <c r="D33" s="16" t="s">
        <v>2</v>
      </c>
      <c r="E33" s="16"/>
      <c r="F33" s="16"/>
      <c r="G33" s="16"/>
      <c r="H33" s="16"/>
      <c r="I33" s="9">
        <f>E29</f>
        <v>0.13333333333333333</v>
      </c>
    </row>
    <row r="34" spans="4:9">
      <c r="D34" s="16" t="s">
        <v>73</v>
      </c>
      <c r="E34" s="16"/>
      <c r="F34" s="16"/>
      <c r="G34" s="16"/>
      <c r="H34" s="16"/>
      <c r="I34" s="9">
        <f>C29+D29</f>
        <v>0.39</v>
      </c>
    </row>
    <row r="37" spans="4:9">
      <c r="D37" s="65" t="s">
        <v>38</v>
      </c>
      <c r="E37" s="66"/>
      <c r="F37" s="67"/>
    </row>
    <row r="38" spans="4:9">
      <c r="D38" s="64" t="s">
        <v>92</v>
      </c>
      <c r="E38" s="45"/>
      <c r="F38" s="46"/>
    </row>
    <row r="39" spans="4:9">
      <c r="D39" s="56" t="s">
        <v>91</v>
      </c>
      <c r="E39" s="57"/>
      <c r="F39" s="58"/>
    </row>
    <row r="40" spans="4:9">
      <c r="D40" s="10"/>
    </row>
    <row r="51" spans="2:7" ht="42.75">
      <c r="B51" s="11" t="s">
        <v>57</v>
      </c>
      <c r="C51" s="11" t="s">
        <v>62</v>
      </c>
      <c r="D51" s="11" t="s">
        <v>63</v>
      </c>
      <c r="E51" s="11" t="s">
        <v>64</v>
      </c>
      <c r="F51" s="11" t="s">
        <v>65</v>
      </c>
      <c r="G51" s="11" t="s">
        <v>66</v>
      </c>
    </row>
    <row r="52" spans="2:7">
      <c r="B52" s="6" t="s">
        <v>58</v>
      </c>
      <c r="C52" s="6">
        <v>16</v>
      </c>
      <c r="D52" s="6">
        <v>20</v>
      </c>
      <c r="E52" s="6">
        <v>11</v>
      </c>
      <c r="F52" s="6">
        <v>33</v>
      </c>
      <c r="G52" s="6">
        <v>20</v>
      </c>
    </row>
    <row r="53" spans="2:7">
      <c r="B53" s="6" t="s">
        <v>59</v>
      </c>
      <c r="C53" s="6">
        <v>18</v>
      </c>
      <c r="D53" s="6">
        <v>21</v>
      </c>
      <c r="E53" s="6">
        <v>13</v>
      </c>
      <c r="F53" s="6">
        <v>30</v>
      </c>
      <c r="G53" s="6">
        <v>18</v>
      </c>
    </row>
    <row r="56" spans="2:7">
      <c r="D56" s="53" t="s">
        <v>35</v>
      </c>
      <c r="E56" s="54"/>
      <c r="F56" s="54"/>
      <c r="G56" s="55"/>
    </row>
    <row r="57" spans="2:7">
      <c r="D57" s="37" t="s">
        <v>93</v>
      </c>
      <c r="E57" s="59"/>
      <c r="F57" s="59"/>
      <c r="G57" s="60"/>
    </row>
  </sheetData>
  <mergeCells count="11">
    <mergeCell ref="D8:I8"/>
    <mergeCell ref="D31:I31"/>
    <mergeCell ref="D37:F37"/>
    <mergeCell ref="D56:G56"/>
    <mergeCell ref="D9:H9"/>
    <mergeCell ref="D10:H10"/>
    <mergeCell ref="D11:H11"/>
    <mergeCell ref="D32:H32"/>
    <mergeCell ref="D33:H33"/>
    <mergeCell ref="D34:H34"/>
    <mergeCell ref="D14:K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N61"/>
  <sheetViews>
    <sheetView topLeftCell="A28" zoomScale="85" zoomScaleNormal="85" workbookViewId="0">
      <selection activeCell="B57" sqref="B57"/>
    </sheetView>
  </sheetViews>
  <sheetFormatPr defaultRowHeight="15"/>
  <cols>
    <col min="1" max="1" width="9.140625" style="1"/>
    <col min="2" max="2" width="70.7109375" style="1" customWidth="1"/>
    <col min="3" max="3" width="9.85546875" style="1" customWidth="1"/>
    <col min="4" max="4" width="10" style="1" customWidth="1"/>
    <col min="5" max="5" width="10.140625" style="1" customWidth="1"/>
    <col min="6" max="6" width="15.5703125" style="1" customWidth="1"/>
    <col min="7" max="7" width="10" style="1" customWidth="1"/>
    <col min="8" max="10" width="9.140625" style="1"/>
    <col min="11" max="11" width="15.85546875" style="1" customWidth="1"/>
    <col min="12" max="16384" width="9.140625" style="1"/>
  </cols>
  <sheetData>
    <row r="2" spans="1:14" ht="28.5">
      <c r="A2" s="14" t="s">
        <v>56</v>
      </c>
      <c r="B2" s="11" t="s">
        <v>28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6"/>
    </row>
    <row r="3" spans="1:14">
      <c r="A3" s="8">
        <v>8</v>
      </c>
      <c r="B3" s="6" t="s">
        <v>16</v>
      </c>
      <c r="C3" s="4">
        <v>18</v>
      </c>
      <c r="D3" s="4">
        <v>21</v>
      </c>
      <c r="E3" s="4">
        <v>19</v>
      </c>
      <c r="F3" s="4">
        <v>18</v>
      </c>
      <c r="G3" s="4">
        <v>24</v>
      </c>
      <c r="H3" s="6">
        <f>SUM(C3:G3)</f>
        <v>100</v>
      </c>
    </row>
    <row r="4" spans="1:14">
      <c r="A4" s="8">
        <v>13</v>
      </c>
      <c r="B4" s="6" t="s">
        <v>10</v>
      </c>
      <c r="C4" s="4">
        <v>12</v>
      </c>
      <c r="D4" s="4">
        <v>15</v>
      </c>
      <c r="E4" s="4">
        <v>28</v>
      </c>
      <c r="F4" s="4">
        <v>23</v>
      </c>
      <c r="G4" s="4">
        <v>22</v>
      </c>
      <c r="H4" s="6">
        <f t="shared" ref="H4:H6" si="0">SUM(C4:G4)</f>
        <v>100</v>
      </c>
    </row>
    <row r="5" spans="1:14">
      <c r="A5" s="8">
        <v>14</v>
      </c>
      <c r="B5" s="6" t="s">
        <v>17</v>
      </c>
      <c r="C5" s="4">
        <v>6</v>
      </c>
      <c r="D5" s="4">
        <v>7</v>
      </c>
      <c r="E5" s="4">
        <v>40</v>
      </c>
      <c r="F5" s="4">
        <v>24</v>
      </c>
      <c r="G5" s="4">
        <v>23</v>
      </c>
      <c r="H5" s="6">
        <f t="shared" si="0"/>
        <v>100</v>
      </c>
    </row>
    <row r="6" spans="1:14">
      <c r="A6" s="75"/>
      <c r="B6" s="78" t="s">
        <v>5</v>
      </c>
      <c r="C6" s="75">
        <f>SUM(C3:C5)</f>
        <v>36</v>
      </c>
      <c r="D6" s="75">
        <f t="shared" ref="D6:G6" si="1">SUM(D3:D5)</f>
        <v>43</v>
      </c>
      <c r="E6" s="75">
        <f t="shared" si="1"/>
        <v>87</v>
      </c>
      <c r="F6" s="75">
        <f t="shared" si="1"/>
        <v>65</v>
      </c>
      <c r="G6" s="75">
        <f t="shared" si="1"/>
        <v>69</v>
      </c>
      <c r="H6" s="6">
        <f t="shared" si="0"/>
        <v>300</v>
      </c>
    </row>
    <row r="7" spans="1:14">
      <c r="A7" s="6"/>
      <c r="B7" s="5"/>
      <c r="C7" s="4">
        <f>C6/300</f>
        <v>0.12</v>
      </c>
      <c r="D7" s="4">
        <f t="shared" ref="D7:G7" si="2">D6/300</f>
        <v>0.14333333333333334</v>
      </c>
      <c r="E7" s="4">
        <f t="shared" si="2"/>
        <v>0.28999999999999998</v>
      </c>
      <c r="F7" s="4">
        <f t="shared" si="2"/>
        <v>0.21666666666666667</v>
      </c>
      <c r="G7" s="4">
        <f t="shared" si="2"/>
        <v>0.23</v>
      </c>
      <c r="H7" s="6"/>
    </row>
    <row r="8" spans="1:14">
      <c r="B8" s="10"/>
      <c r="C8" s="17"/>
      <c r="D8" s="17"/>
      <c r="E8" s="17"/>
      <c r="F8" s="17"/>
      <c r="G8" s="17"/>
    </row>
    <row r="9" spans="1:14">
      <c r="B9" s="10"/>
      <c r="C9" s="17"/>
      <c r="D9" s="22" t="s">
        <v>89</v>
      </c>
      <c r="E9" s="23"/>
      <c r="F9" s="23"/>
      <c r="G9" s="23"/>
      <c r="H9" s="23"/>
      <c r="I9" s="24"/>
    </row>
    <row r="10" spans="1:14">
      <c r="D10" s="16" t="s">
        <v>47</v>
      </c>
      <c r="E10" s="16"/>
      <c r="F10" s="16"/>
      <c r="G10" s="16"/>
      <c r="H10" s="16"/>
      <c r="I10" s="9">
        <f>G7+F7</f>
        <v>0.44666666666666666</v>
      </c>
    </row>
    <row r="11" spans="1:14">
      <c r="D11" s="16" t="s">
        <v>2</v>
      </c>
      <c r="E11" s="16"/>
      <c r="F11" s="16"/>
      <c r="G11" s="16"/>
      <c r="H11" s="16"/>
      <c r="I11" s="9">
        <f>E7</f>
        <v>0.28999999999999998</v>
      </c>
    </row>
    <row r="12" spans="1:14">
      <c r="D12" s="16" t="s">
        <v>73</v>
      </c>
      <c r="E12" s="16"/>
      <c r="F12" s="16"/>
      <c r="G12" s="16"/>
      <c r="H12" s="16"/>
      <c r="I12" s="9">
        <f>C7+D7</f>
        <v>0.26333333333333331</v>
      </c>
    </row>
    <row r="15" spans="1:14">
      <c r="D15" s="65" t="s">
        <v>39</v>
      </c>
      <c r="E15" s="66"/>
      <c r="F15" s="66"/>
      <c r="G15" s="66"/>
      <c r="H15" s="66"/>
      <c r="I15" s="66"/>
      <c r="J15" s="66"/>
      <c r="K15" s="66"/>
      <c r="L15" s="66"/>
      <c r="M15" s="66"/>
      <c r="N15" s="67"/>
    </row>
    <row r="16" spans="1:14">
      <c r="D16" s="64" t="s">
        <v>94</v>
      </c>
      <c r="E16" s="45"/>
      <c r="F16" s="45"/>
      <c r="G16" s="45"/>
      <c r="H16" s="45"/>
      <c r="I16" s="45"/>
      <c r="J16" s="45"/>
      <c r="K16" s="45"/>
      <c r="L16" s="45"/>
      <c r="M16" s="45"/>
      <c r="N16" s="46"/>
    </row>
    <row r="17" spans="1:14">
      <c r="D17" s="61" t="s">
        <v>95</v>
      </c>
      <c r="E17" s="38"/>
      <c r="F17" s="38"/>
      <c r="G17" s="38"/>
      <c r="H17" s="38"/>
      <c r="I17" s="38"/>
      <c r="J17" s="38"/>
      <c r="K17" s="38"/>
      <c r="L17" s="38"/>
      <c r="M17" s="38"/>
      <c r="N17" s="49"/>
    </row>
    <row r="18" spans="1:14">
      <c r="D18" s="56" t="s">
        <v>96</v>
      </c>
      <c r="E18" s="57"/>
      <c r="F18" s="57"/>
      <c r="G18" s="57"/>
      <c r="H18" s="57"/>
      <c r="I18" s="57"/>
      <c r="J18" s="57"/>
      <c r="K18" s="57"/>
      <c r="L18" s="57"/>
      <c r="M18" s="57"/>
      <c r="N18" s="58"/>
    </row>
    <row r="21" spans="1:14" ht="15" customHeight="1"/>
    <row r="22" spans="1:14" ht="15" customHeight="1"/>
    <row r="23" spans="1:14" ht="15" customHeight="1"/>
    <row r="24" spans="1:14" ht="15" customHeight="1"/>
    <row r="25" spans="1:14" ht="15" customHeight="1"/>
    <row r="26" spans="1:14" ht="15" customHeight="1"/>
    <row r="27" spans="1:14" ht="15" customHeight="1"/>
    <row r="28" spans="1:14" ht="44.25" customHeight="1">
      <c r="A28" s="14" t="s">
        <v>56</v>
      </c>
      <c r="B28" s="11" t="s">
        <v>29</v>
      </c>
      <c r="C28" s="11" t="s">
        <v>0</v>
      </c>
      <c r="D28" s="11" t="s">
        <v>1</v>
      </c>
      <c r="E28" s="11" t="s">
        <v>2</v>
      </c>
      <c r="F28" s="11" t="s">
        <v>3</v>
      </c>
      <c r="G28" s="11" t="s">
        <v>4</v>
      </c>
      <c r="H28" s="36"/>
    </row>
    <row r="29" spans="1:14" ht="15" customHeight="1">
      <c r="A29" s="8">
        <v>8</v>
      </c>
      <c r="B29" s="6" t="s">
        <v>16</v>
      </c>
      <c r="C29" s="4">
        <v>28</v>
      </c>
      <c r="D29" s="4">
        <v>30</v>
      </c>
      <c r="E29" s="4">
        <v>30</v>
      </c>
      <c r="F29" s="4">
        <v>32</v>
      </c>
      <c r="G29" s="4">
        <v>30</v>
      </c>
      <c r="H29" s="6">
        <f>SUM(C29:G29)</f>
        <v>150</v>
      </c>
    </row>
    <row r="30" spans="1:14">
      <c r="A30" s="8">
        <v>13</v>
      </c>
      <c r="B30" s="6" t="s">
        <v>10</v>
      </c>
      <c r="C30" s="4">
        <v>22</v>
      </c>
      <c r="D30" s="4">
        <v>27</v>
      </c>
      <c r="E30" s="4">
        <v>40</v>
      </c>
      <c r="F30" s="4">
        <v>33</v>
      </c>
      <c r="G30" s="4">
        <v>28</v>
      </c>
      <c r="H30" s="6">
        <f t="shared" ref="H30:H32" si="3">SUM(C30:G30)</f>
        <v>150</v>
      </c>
    </row>
    <row r="31" spans="1:14">
      <c r="A31" s="8">
        <v>14</v>
      </c>
      <c r="B31" s="6" t="s">
        <v>17</v>
      </c>
      <c r="C31" s="4">
        <v>14</v>
      </c>
      <c r="D31" s="4">
        <v>15</v>
      </c>
      <c r="E31" s="4">
        <v>55</v>
      </c>
      <c r="F31" s="4">
        <v>34</v>
      </c>
      <c r="G31" s="4">
        <v>32</v>
      </c>
      <c r="H31" s="6">
        <f t="shared" si="3"/>
        <v>150</v>
      </c>
    </row>
    <row r="32" spans="1:14">
      <c r="A32" s="75"/>
      <c r="B32" s="77" t="s">
        <v>5</v>
      </c>
      <c r="C32" s="75">
        <f>SUM(C29:C31)</f>
        <v>64</v>
      </c>
      <c r="D32" s="75">
        <f t="shared" ref="D32:G32" si="4">SUM(D29:D31)</f>
        <v>72</v>
      </c>
      <c r="E32" s="75">
        <f t="shared" si="4"/>
        <v>125</v>
      </c>
      <c r="F32" s="75">
        <f t="shared" si="4"/>
        <v>99</v>
      </c>
      <c r="G32" s="75">
        <f t="shared" si="4"/>
        <v>90</v>
      </c>
      <c r="H32" s="6">
        <f t="shared" si="3"/>
        <v>450</v>
      </c>
    </row>
    <row r="33" spans="1:11">
      <c r="A33" s="8"/>
      <c r="B33" s="7"/>
      <c r="C33" s="6">
        <f>C32/450</f>
        <v>0.14222222222222222</v>
      </c>
      <c r="D33" s="6">
        <f>D32/450</f>
        <v>0.16</v>
      </c>
      <c r="E33" s="6">
        <f>E32/450</f>
        <v>0.27777777777777779</v>
      </c>
      <c r="F33" s="6">
        <f>F32/450</f>
        <v>0.22</v>
      </c>
      <c r="G33" s="6">
        <f>G32/450</f>
        <v>0.2</v>
      </c>
      <c r="H33" s="6"/>
    </row>
    <row r="34" spans="1:11">
      <c r="A34" s="38"/>
    </row>
    <row r="35" spans="1:11">
      <c r="A35" s="38"/>
      <c r="D35" s="22" t="s">
        <v>89</v>
      </c>
      <c r="E35" s="23"/>
      <c r="F35" s="23"/>
      <c r="G35" s="23"/>
      <c r="H35" s="23"/>
      <c r="I35" s="24"/>
    </row>
    <row r="36" spans="1:11">
      <c r="D36" s="16" t="s">
        <v>47</v>
      </c>
      <c r="E36" s="16"/>
      <c r="F36" s="16"/>
      <c r="G36" s="16"/>
      <c r="H36" s="16"/>
      <c r="I36" s="9">
        <f>G33+F33</f>
        <v>0.42000000000000004</v>
      </c>
    </row>
    <row r="37" spans="1:11">
      <c r="D37" s="16" t="s">
        <v>2</v>
      </c>
      <c r="E37" s="16"/>
      <c r="F37" s="16"/>
      <c r="G37" s="16"/>
      <c r="H37" s="16"/>
      <c r="I37" s="9">
        <f>E33</f>
        <v>0.27777777777777779</v>
      </c>
    </row>
    <row r="38" spans="1:11">
      <c r="D38" s="16" t="s">
        <v>73</v>
      </c>
      <c r="E38" s="16"/>
      <c r="F38" s="16"/>
      <c r="G38" s="16"/>
      <c r="H38" s="16"/>
      <c r="I38" s="9">
        <f>C33+D33</f>
        <v>0.30222222222222223</v>
      </c>
    </row>
    <row r="41" spans="1:11">
      <c r="D41" s="65" t="s">
        <v>40</v>
      </c>
      <c r="E41" s="66"/>
      <c r="F41" s="66"/>
      <c r="G41" s="66"/>
      <c r="H41" s="66"/>
      <c r="I41" s="66"/>
      <c r="J41" s="66"/>
      <c r="K41" s="67"/>
    </row>
    <row r="42" spans="1:11">
      <c r="D42" s="64" t="s">
        <v>94</v>
      </c>
      <c r="E42" s="45"/>
      <c r="F42" s="45"/>
      <c r="G42" s="45"/>
      <c r="H42" s="45"/>
      <c r="I42" s="45"/>
      <c r="J42" s="45"/>
      <c r="K42" s="46"/>
    </row>
    <row r="43" spans="1:11">
      <c r="D43" s="61" t="s">
        <v>95</v>
      </c>
      <c r="E43" s="38"/>
      <c r="F43" s="38"/>
      <c r="G43" s="38"/>
      <c r="H43" s="38"/>
      <c r="I43" s="38"/>
      <c r="J43" s="38"/>
      <c r="K43" s="49"/>
    </row>
    <row r="44" spans="1:11">
      <c r="D44" s="56" t="s">
        <v>98</v>
      </c>
      <c r="E44" s="57"/>
      <c r="F44" s="57"/>
      <c r="G44" s="57"/>
      <c r="H44" s="57"/>
      <c r="I44" s="57"/>
      <c r="J44" s="57"/>
      <c r="K44" s="58"/>
    </row>
    <row r="55" spans="2:7" ht="42.75">
      <c r="B55" s="11" t="s">
        <v>57</v>
      </c>
      <c r="C55" s="11" t="s">
        <v>62</v>
      </c>
      <c r="D55" s="11" t="s">
        <v>63</v>
      </c>
      <c r="E55" s="11" t="s">
        <v>64</v>
      </c>
      <c r="F55" s="11" t="s">
        <v>65</v>
      </c>
      <c r="G55" s="11" t="s">
        <v>66</v>
      </c>
    </row>
    <row r="56" spans="2:7">
      <c r="B56" s="6" t="s">
        <v>58</v>
      </c>
      <c r="C56" s="6">
        <v>12</v>
      </c>
      <c r="D56" s="6">
        <v>14</v>
      </c>
      <c r="E56" s="6">
        <v>29</v>
      </c>
      <c r="F56" s="6">
        <v>22</v>
      </c>
      <c r="G56" s="6">
        <v>23</v>
      </c>
    </row>
    <row r="57" spans="2:7">
      <c r="B57" s="6" t="s">
        <v>59</v>
      </c>
      <c r="C57" s="6">
        <v>14</v>
      </c>
      <c r="D57" s="6">
        <v>16</v>
      </c>
      <c r="E57" s="6">
        <v>28</v>
      </c>
      <c r="F57" s="6">
        <v>22</v>
      </c>
      <c r="G57" s="6">
        <v>20</v>
      </c>
    </row>
    <row r="60" spans="2:7">
      <c r="D60" s="53" t="s">
        <v>35</v>
      </c>
      <c r="E60" s="54"/>
      <c r="F60" s="55"/>
    </row>
    <row r="61" spans="2:7" ht="50.25" customHeight="1">
      <c r="D61" s="79" t="s">
        <v>97</v>
      </c>
      <c r="E61" s="80"/>
      <c r="F61" s="81"/>
    </row>
  </sheetData>
  <mergeCells count="12">
    <mergeCell ref="D41:K41"/>
    <mergeCell ref="D61:F61"/>
    <mergeCell ref="D60:F60"/>
    <mergeCell ref="D37:H37"/>
    <mergeCell ref="D38:H38"/>
    <mergeCell ref="D35:I35"/>
    <mergeCell ref="D15:N15"/>
    <mergeCell ref="D10:H10"/>
    <mergeCell ref="D11:H11"/>
    <mergeCell ref="D12:H12"/>
    <mergeCell ref="D9:I9"/>
    <mergeCell ref="D36:H3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I57"/>
  <sheetViews>
    <sheetView topLeftCell="A19" workbookViewId="0">
      <selection activeCell="I41" sqref="I41"/>
    </sheetView>
  </sheetViews>
  <sheetFormatPr defaultRowHeight="15"/>
  <cols>
    <col min="1" max="1" width="9.140625" style="1"/>
    <col min="2" max="2" width="70.7109375" style="1" customWidth="1"/>
    <col min="3" max="3" width="10" style="1" customWidth="1"/>
    <col min="4" max="4" width="9.85546875" style="1" customWidth="1"/>
    <col min="5" max="5" width="9.7109375" style="1" customWidth="1"/>
    <col min="6" max="6" width="9.85546875" style="1" customWidth="1"/>
    <col min="7" max="7" width="10" style="1" customWidth="1"/>
    <col min="8" max="16384" width="9.140625" style="1"/>
  </cols>
  <sheetData>
    <row r="2" spans="1:9" ht="28.5">
      <c r="A2" s="36" t="s">
        <v>56</v>
      </c>
      <c r="B2" s="11" t="s">
        <v>26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36"/>
    </row>
    <row r="3" spans="1:9">
      <c r="A3" s="6">
        <v>16</v>
      </c>
      <c r="B3" s="6" t="s">
        <v>7</v>
      </c>
      <c r="C3" s="4">
        <v>0</v>
      </c>
      <c r="D3" s="4">
        <v>5</v>
      </c>
      <c r="E3" s="4">
        <v>15</v>
      </c>
      <c r="F3" s="4">
        <v>15</v>
      </c>
      <c r="G3" s="4">
        <v>65</v>
      </c>
      <c r="H3" s="6">
        <f>SUM(C3:G3)</f>
        <v>100</v>
      </c>
    </row>
    <row r="4" spans="1:9">
      <c r="A4" s="12"/>
      <c r="B4" s="78" t="s">
        <v>5</v>
      </c>
      <c r="C4" s="75">
        <f>SUM(C3:C3)</f>
        <v>0</v>
      </c>
      <c r="D4" s="75">
        <f>SUM(D3:D3)</f>
        <v>5</v>
      </c>
      <c r="E4" s="75">
        <f>SUM(E3:E3)</f>
        <v>15</v>
      </c>
      <c r="F4" s="75">
        <f>SUM(F3:F3)</f>
        <v>15</v>
      </c>
      <c r="G4" s="75">
        <f>SUM(G3:G3)</f>
        <v>65</v>
      </c>
      <c r="H4" s="6">
        <f>SUM(C4:G4)</f>
        <v>100</v>
      </c>
    </row>
    <row r="5" spans="1:9">
      <c r="A5" s="6"/>
      <c r="B5" s="6"/>
      <c r="C5" s="6">
        <f>C4/100</f>
        <v>0</v>
      </c>
      <c r="D5" s="6">
        <f t="shared" ref="D5:G5" si="0">D4/100</f>
        <v>0.05</v>
      </c>
      <c r="E5" s="6">
        <f t="shared" si="0"/>
        <v>0.15</v>
      </c>
      <c r="F5" s="6">
        <f t="shared" si="0"/>
        <v>0.15</v>
      </c>
      <c r="G5" s="6">
        <f t="shared" si="0"/>
        <v>0.65</v>
      </c>
      <c r="H5" s="6"/>
    </row>
    <row r="7" spans="1:9">
      <c r="D7" s="22" t="s">
        <v>89</v>
      </c>
      <c r="E7" s="23"/>
      <c r="F7" s="23"/>
      <c r="G7" s="23"/>
      <c r="H7" s="23"/>
      <c r="I7" s="24"/>
    </row>
    <row r="8" spans="1:9">
      <c r="D8" s="16" t="s">
        <v>47</v>
      </c>
      <c r="E8" s="16"/>
      <c r="F8" s="16"/>
      <c r="G8" s="16"/>
      <c r="H8" s="16"/>
      <c r="I8" s="9">
        <f>G5+F5</f>
        <v>0.8</v>
      </c>
    </row>
    <row r="9" spans="1:9">
      <c r="D9" s="16" t="s">
        <v>2</v>
      </c>
      <c r="E9" s="16"/>
      <c r="F9" s="16"/>
      <c r="G9" s="16"/>
      <c r="H9" s="16"/>
      <c r="I9" s="9">
        <f>E5</f>
        <v>0.15</v>
      </c>
    </row>
    <row r="10" spans="1:9">
      <c r="D10" s="16" t="s">
        <v>73</v>
      </c>
      <c r="E10" s="16"/>
      <c r="F10" s="16"/>
      <c r="G10" s="16"/>
      <c r="H10" s="16"/>
      <c r="I10" s="9">
        <f>C5+D5</f>
        <v>0.05</v>
      </c>
    </row>
    <row r="13" spans="1:9">
      <c r="D13" s="19" t="s">
        <v>41</v>
      </c>
      <c r="E13" s="20"/>
      <c r="F13" s="21"/>
    </row>
    <row r="14" spans="1:9">
      <c r="D14" s="64" t="s">
        <v>100</v>
      </c>
      <c r="E14" s="45"/>
      <c r="F14" s="46"/>
    </row>
    <row r="15" spans="1:9">
      <c r="D15" s="56" t="s">
        <v>101</v>
      </c>
      <c r="E15" s="57"/>
      <c r="F15" s="58"/>
    </row>
    <row r="16" spans="1:9">
      <c r="D16" s="10"/>
    </row>
    <row r="27" spans="1:9" ht="28.5">
      <c r="A27" s="14" t="s">
        <v>56</v>
      </c>
      <c r="B27" s="11" t="s">
        <v>27</v>
      </c>
      <c r="C27" s="11" t="s">
        <v>0</v>
      </c>
      <c r="D27" s="11" t="s">
        <v>1</v>
      </c>
      <c r="E27" s="11" t="s">
        <v>2</v>
      </c>
      <c r="F27" s="11" t="s">
        <v>3</v>
      </c>
      <c r="G27" s="11" t="s">
        <v>4</v>
      </c>
      <c r="H27" s="36"/>
    </row>
    <row r="28" spans="1:9">
      <c r="A28" s="8">
        <v>16</v>
      </c>
      <c r="B28" s="6" t="s">
        <v>7</v>
      </c>
      <c r="C28" s="4">
        <v>0</v>
      </c>
      <c r="D28" s="4">
        <v>12</v>
      </c>
      <c r="E28" s="4">
        <v>30</v>
      </c>
      <c r="F28" s="4">
        <v>35</v>
      </c>
      <c r="G28" s="4">
        <v>73</v>
      </c>
      <c r="H28" s="6">
        <f>SUM(C28:G28)</f>
        <v>150</v>
      </c>
    </row>
    <row r="29" spans="1:9">
      <c r="A29" s="12"/>
      <c r="B29" s="15" t="s">
        <v>5</v>
      </c>
      <c r="C29" s="8">
        <f>SUM(C28:C28)</f>
        <v>0</v>
      </c>
      <c r="D29" s="8">
        <f>SUM(D28:D28)</f>
        <v>12</v>
      </c>
      <c r="E29" s="8">
        <f>SUM(E28:E28)</f>
        <v>30</v>
      </c>
      <c r="F29" s="8">
        <f>SUM(F28:F28)</f>
        <v>35</v>
      </c>
      <c r="G29" s="8">
        <f>SUM(G28:G28)</f>
        <v>73</v>
      </c>
      <c r="H29" s="6">
        <f>SUM(C29:G29)</f>
        <v>150</v>
      </c>
    </row>
    <row r="30" spans="1:9">
      <c r="A30" s="6"/>
      <c r="B30" s="6"/>
      <c r="C30" s="6">
        <f>C29/150</f>
        <v>0</v>
      </c>
      <c r="D30" s="6">
        <f t="shared" ref="D30:G30" si="1">D29/150</f>
        <v>0.08</v>
      </c>
      <c r="E30" s="6">
        <f t="shared" si="1"/>
        <v>0.2</v>
      </c>
      <c r="F30" s="6">
        <f t="shared" si="1"/>
        <v>0.23333333333333334</v>
      </c>
      <c r="G30" s="6">
        <f t="shared" si="1"/>
        <v>0.48666666666666669</v>
      </c>
      <c r="H30" s="6"/>
    </row>
    <row r="31" spans="1:9">
      <c r="A31" s="38"/>
      <c r="B31" s="38"/>
      <c r="C31" s="38"/>
      <c r="D31" s="38"/>
      <c r="E31" s="38"/>
      <c r="F31" s="38"/>
      <c r="G31" s="38"/>
      <c r="H31" s="38"/>
    </row>
    <row r="32" spans="1:9">
      <c r="D32" s="22" t="s">
        <v>89</v>
      </c>
      <c r="E32" s="23"/>
      <c r="F32" s="23"/>
      <c r="G32" s="23"/>
      <c r="H32" s="23"/>
      <c r="I32" s="24"/>
    </row>
    <row r="33" spans="4:9">
      <c r="D33" s="16" t="s">
        <v>47</v>
      </c>
      <c r="E33" s="16"/>
      <c r="F33" s="16"/>
      <c r="G33" s="16"/>
      <c r="H33" s="16"/>
      <c r="I33" s="9">
        <f>G30+F30</f>
        <v>0.72</v>
      </c>
    </row>
    <row r="34" spans="4:9">
      <c r="D34" s="16" t="s">
        <v>2</v>
      </c>
      <c r="E34" s="16"/>
      <c r="F34" s="16"/>
      <c r="G34" s="16"/>
      <c r="H34" s="16"/>
      <c r="I34" s="9">
        <f>E30</f>
        <v>0.2</v>
      </c>
    </row>
    <row r="35" spans="4:9">
      <c r="D35" s="16" t="s">
        <v>73</v>
      </c>
      <c r="E35" s="16"/>
      <c r="F35" s="16"/>
      <c r="G35" s="16"/>
      <c r="H35" s="16"/>
      <c r="I35" s="9">
        <f>C30+D30</f>
        <v>0.08</v>
      </c>
    </row>
    <row r="36" spans="4:9">
      <c r="D36" s="82"/>
      <c r="I36" s="83"/>
    </row>
    <row r="39" spans="4:9">
      <c r="D39" s="65" t="s">
        <v>44</v>
      </c>
      <c r="E39" s="66"/>
      <c r="F39" s="67"/>
    </row>
    <row r="40" spans="4:9">
      <c r="D40" s="64" t="s">
        <v>42</v>
      </c>
      <c r="E40" s="45"/>
      <c r="F40" s="46"/>
    </row>
    <row r="41" spans="4:9">
      <c r="D41" s="56" t="s">
        <v>43</v>
      </c>
      <c r="E41" s="57"/>
      <c r="F41" s="58"/>
    </row>
    <row r="42" spans="4:9">
      <c r="D42" s="10"/>
    </row>
    <row r="51" spans="2:7" ht="42.75">
      <c r="B51" s="11" t="s">
        <v>57</v>
      </c>
      <c r="C51" s="11" t="s">
        <v>62</v>
      </c>
      <c r="D51" s="11" t="s">
        <v>63</v>
      </c>
      <c r="E51" s="11" t="s">
        <v>64</v>
      </c>
      <c r="F51" s="11" t="s">
        <v>65</v>
      </c>
      <c r="G51" s="11" t="s">
        <v>66</v>
      </c>
    </row>
    <row r="52" spans="2:7">
      <c r="B52" s="6" t="s">
        <v>20</v>
      </c>
      <c r="C52" s="6">
        <v>0</v>
      </c>
      <c r="D52" s="6">
        <v>5</v>
      </c>
      <c r="E52" s="6">
        <v>15</v>
      </c>
      <c r="F52" s="6">
        <v>15</v>
      </c>
      <c r="G52" s="6">
        <v>65</v>
      </c>
    </row>
    <row r="53" spans="2:7">
      <c r="B53" s="6" t="s">
        <v>21</v>
      </c>
      <c r="C53" s="6">
        <v>0</v>
      </c>
      <c r="D53" s="6">
        <v>8</v>
      </c>
      <c r="E53" s="6">
        <v>20</v>
      </c>
      <c r="F53" s="6">
        <v>23</v>
      </c>
      <c r="G53" s="6">
        <v>49</v>
      </c>
    </row>
    <row r="56" spans="2:7">
      <c r="D56" s="53" t="s">
        <v>35</v>
      </c>
      <c r="E56" s="54"/>
      <c r="F56" s="54"/>
      <c r="G56" s="55"/>
    </row>
    <row r="57" spans="2:7" ht="58.5" customHeight="1">
      <c r="D57" s="79" t="s">
        <v>99</v>
      </c>
      <c r="E57" s="80"/>
      <c r="F57" s="80"/>
      <c r="G57" s="81"/>
    </row>
  </sheetData>
  <mergeCells count="12">
    <mergeCell ref="D35:H35"/>
    <mergeCell ref="D32:I32"/>
    <mergeCell ref="D56:G56"/>
    <mergeCell ref="D57:G57"/>
    <mergeCell ref="D13:F13"/>
    <mergeCell ref="D39:F39"/>
    <mergeCell ref="D8:H8"/>
    <mergeCell ref="D9:H9"/>
    <mergeCell ref="D10:H10"/>
    <mergeCell ref="D7:I7"/>
    <mergeCell ref="D33:H33"/>
    <mergeCell ref="D34:H3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M50"/>
  <sheetViews>
    <sheetView topLeftCell="A16" workbookViewId="0">
      <selection activeCell="C27" sqref="C27"/>
    </sheetView>
  </sheetViews>
  <sheetFormatPr defaultRowHeight="15"/>
  <cols>
    <col min="2" max="2" width="23" bestFit="1" customWidth="1"/>
    <col min="3" max="4" width="16.42578125" bestFit="1" customWidth="1"/>
  </cols>
  <sheetData>
    <row r="2" spans="2:13" ht="42.75">
      <c r="B2" s="14" t="s">
        <v>57</v>
      </c>
      <c r="C2" s="11" t="s">
        <v>102</v>
      </c>
      <c r="D2" s="11" t="s">
        <v>103</v>
      </c>
      <c r="E2" s="11" t="s">
        <v>104</v>
      </c>
      <c r="F2" s="11" t="s">
        <v>105</v>
      </c>
      <c r="G2" s="11" t="s">
        <v>106</v>
      </c>
      <c r="H2" s="6"/>
      <c r="J2" s="85" t="s">
        <v>109</v>
      </c>
      <c r="K2" s="85" t="s">
        <v>45</v>
      </c>
      <c r="L2" s="85" t="s">
        <v>2</v>
      </c>
      <c r="M2" s="85" t="s">
        <v>46</v>
      </c>
    </row>
    <row r="3" spans="2:13">
      <c r="B3" s="14">
        <v>2009</v>
      </c>
      <c r="C3" s="6">
        <v>12.375</v>
      </c>
      <c r="D3" s="6">
        <v>16.875</v>
      </c>
      <c r="E3" s="6">
        <v>21.1875</v>
      </c>
      <c r="F3" s="6">
        <v>25.937500000000004</v>
      </c>
      <c r="G3" s="6">
        <v>23.625</v>
      </c>
      <c r="H3" s="6">
        <f>SUM(C3:G3)</f>
        <v>100</v>
      </c>
      <c r="J3" s="62">
        <v>2009</v>
      </c>
      <c r="K3" s="84">
        <f>SUM(F5:G5)</f>
        <v>0.49562499999999998</v>
      </c>
      <c r="L3" s="84">
        <f xml:space="preserve"> E5</f>
        <v>0.21187500000000001</v>
      </c>
      <c r="M3" s="84">
        <f>SUM(C5:D5)</f>
        <v>0.29249999999999998</v>
      </c>
    </row>
    <row r="4" spans="2:13">
      <c r="B4" s="14">
        <v>2010</v>
      </c>
      <c r="C4" s="6">
        <v>13.750000000000002</v>
      </c>
      <c r="D4" s="6">
        <v>18.5</v>
      </c>
      <c r="E4" s="6">
        <v>22</v>
      </c>
      <c r="F4" s="6">
        <v>24.875</v>
      </c>
      <c r="G4" s="6">
        <v>20.875</v>
      </c>
      <c r="H4" s="6">
        <f>SUM(C4:G4)</f>
        <v>100</v>
      </c>
      <c r="J4" s="62">
        <v>2010</v>
      </c>
      <c r="K4" s="84">
        <f>SUM(F6:G6)</f>
        <v>0.45750000000000002</v>
      </c>
      <c r="L4" s="84">
        <f>E6</f>
        <v>0.22</v>
      </c>
      <c r="M4" s="84">
        <f xml:space="preserve"> SUM(C6:D6)</f>
        <v>0.32250000000000001</v>
      </c>
    </row>
    <row r="5" spans="2:13">
      <c r="B5" s="14" t="s">
        <v>107</v>
      </c>
      <c r="C5" s="84">
        <f>C3/100</f>
        <v>0.12375</v>
      </c>
      <c r="D5" s="84">
        <f>D3/100</f>
        <v>0.16875000000000001</v>
      </c>
      <c r="E5" s="84">
        <f>E3/100</f>
        <v>0.21187500000000001</v>
      </c>
      <c r="F5" s="84">
        <f>F3/100</f>
        <v>0.25937500000000002</v>
      </c>
      <c r="G5" s="84">
        <f>G3/100</f>
        <v>0.23624999999999999</v>
      </c>
      <c r="H5" s="4"/>
    </row>
    <row r="6" spans="2:13">
      <c r="B6" s="14" t="s">
        <v>108</v>
      </c>
      <c r="C6" s="84">
        <f>C4/100</f>
        <v>0.13750000000000001</v>
      </c>
      <c r="D6" s="84">
        <f>D4/100</f>
        <v>0.185</v>
      </c>
      <c r="E6" s="84">
        <f>E4/100</f>
        <v>0.22</v>
      </c>
      <c r="F6" s="84">
        <f>F4/100</f>
        <v>0.24875</v>
      </c>
      <c r="G6" s="84">
        <f>G4/100</f>
        <v>0.20874999999999999</v>
      </c>
      <c r="H6" s="4"/>
    </row>
    <row r="26" spans="2:4" ht="15.75">
      <c r="B26" s="68"/>
      <c r="C26" s="86" t="s">
        <v>58</v>
      </c>
      <c r="D26" s="86" t="s">
        <v>59</v>
      </c>
    </row>
    <row r="27" spans="2:4">
      <c r="B27" s="87" t="s">
        <v>111</v>
      </c>
      <c r="C27" s="88">
        <v>0.51</v>
      </c>
      <c r="D27" s="89">
        <v>0.46</v>
      </c>
    </row>
    <row r="28" spans="2:4">
      <c r="B28" s="5" t="s">
        <v>110</v>
      </c>
      <c r="C28" s="88">
        <v>0.34</v>
      </c>
      <c r="D28" s="88">
        <v>0.35</v>
      </c>
    </row>
    <row r="29" spans="2:4">
      <c r="B29" s="5" t="s">
        <v>112</v>
      </c>
      <c r="C29" s="88">
        <v>0.44</v>
      </c>
      <c r="D29" s="88">
        <v>0.42</v>
      </c>
    </row>
    <row r="30" spans="2:4">
      <c r="B30" s="5" t="s">
        <v>113</v>
      </c>
      <c r="C30" s="88">
        <v>0.53</v>
      </c>
      <c r="D30" s="88">
        <v>0.48</v>
      </c>
    </row>
    <row r="31" spans="2:4">
      <c r="B31" s="5" t="s">
        <v>114</v>
      </c>
      <c r="C31" s="88">
        <v>0.45</v>
      </c>
      <c r="D31" s="88">
        <v>0.42</v>
      </c>
    </row>
    <row r="32" spans="2:4">
      <c r="B32" s="5" t="s">
        <v>115</v>
      </c>
      <c r="C32" s="88">
        <v>0.8</v>
      </c>
      <c r="D32" s="88">
        <v>0.72</v>
      </c>
    </row>
    <row r="33" spans="2:4">
      <c r="B33" s="17"/>
      <c r="C33" s="17"/>
      <c r="D33" s="17"/>
    </row>
    <row r="34" spans="2:4">
      <c r="B34" s="17"/>
      <c r="C34" s="17"/>
      <c r="D34" s="17"/>
    </row>
    <row r="35" spans="2:4">
      <c r="B35" s="17"/>
      <c r="C35" s="17"/>
      <c r="D35" s="17"/>
    </row>
    <row r="36" spans="2:4">
      <c r="B36" s="17"/>
      <c r="C36" s="17"/>
      <c r="D36" s="17"/>
    </row>
    <row r="37" spans="2:4">
      <c r="B37" s="17"/>
      <c r="C37" s="17"/>
      <c r="D37" s="17"/>
    </row>
    <row r="38" spans="2:4">
      <c r="B38" s="17"/>
      <c r="C38" s="17"/>
      <c r="D38" s="17"/>
    </row>
    <row r="39" spans="2:4">
      <c r="B39" s="17"/>
      <c r="C39" s="17"/>
      <c r="D39" s="17"/>
    </row>
    <row r="44" spans="2:4" ht="15.75">
      <c r="B44" s="68"/>
      <c r="C44" s="86" t="s">
        <v>58</v>
      </c>
      <c r="D44" s="86" t="s">
        <v>59</v>
      </c>
    </row>
    <row r="45" spans="2:4">
      <c r="B45" s="87" t="s">
        <v>111</v>
      </c>
      <c r="C45" s="88">
        <v>0.27</v>
      </c>
      <c r="D45" s="89">
        <v>0.31</v>
      </c>
    </row>
    <row r="46" spans="2:4">
      <c r="B46" s="5" t="s">
        <v>110</v>
      </c>
      <c r="C46" s="88">
        <v>0.48</v>
      </c>
      <c r="D46" s="88">
        <v>0.49</v>
      </c>
    </row>
    <row r="47" spans="2:4">
      <c r="B47" s="5" t="s">
        <v>112</v>
      </c>
      <c r="C47" s="88">
        <v>0.33</v>
      </c>
      <c r="D47" s="88">
        <v>0.35</v>
      </c>
    </row>
    <row r="48" spans="2:4">
      <c r="B48" s="5" t="s">
        <v>113</v>
      </c>
      <c r="C48" s="88">
        <v>0.37</v>
      </c>
      <c r="D48" s="88">
        <v>0.39</v>
      </c>
    </row>
    <row r="49" spans="2:4">
      <c r="B49" s="5" t="s">
        <v>114</v>
      </c>
      <c r="C49" s="88">
        <v>0.26</v>
      </c>
      <c r="D49" s="88">
        <v>0.3</v>
      </c>
    </row>
    <row r="50" spans="2:4">
      <c r="B50" s="5" t="s">
        <v>115</v>
      </c>
      <c r="C50" s="88">
        <v>0.05</v>
      </c>
      <c r="D50" s="88">
        <v>0.08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Working Enviroment </vt:lpstr>
      <vt:lpstr>Communication</vt:lpstr>
      <vt:lpstr>Chance</vt:lpstr>
      <vt:lpstr>Job Security</vt:lpstr>
      <vt:lpstr>Democratization</vt:lpstr>
      <vt:lpstr>Morale</vt:lpstr>
      <vt:lpstr>Summary survey responses 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2012-05-05T00:53:39Z</dcterms:modified>
</cp:coreProperties>
</file>