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935" windowWidth="14880" windowHeight="7485" activeTab="6"/>
  </bookViews>
  <sheets>
    <sheet name="Bull's Eye " sheetId="36" r:id="rId1"/>
    <sheet name="PM EV" sheetId="37" r:id="rId2"/>
    <sheet name="Release 1 EV" sheetId="38" r:id="rId3"/>
    <sheet name="Release 2 EV" sheetId="39" r:id="rId4"/>
    <sheet name="Release 3 EV" sheetId="40" r:id="rId5"/>
    <sheet name="Release 4 EV" sheetId="41" r:id="rId6"/>
    <sheet name="Summarize" sheetId="42" r:id="rId7"/>
  </sheets>
  <calcPr calcId="125725"/>
</workbook>
</file>

<file path=xl/calcChain.xml><?xml version="1.0" encoding="utf-8"?>
<calcChain xmlns="http://schemas.openxmlformats.org/spreadsheetml/2006/main">
  <c r="AL64" i="42"/>
  <c r="AM64"/>
  <c r="AN64"/>
  <c r="AO64"/>
  <c r="AP64"/>
  <c r="AQ64"/>
  <c r="AR64"/>
  <c r="AS64"/>
  <c r="AT64"/>
  <c r="AU64"/>
  <c r="AV64"/>
  <c r="AW64"/>
  <c r="AE64"/>
  <c r="AF64"/>
  <c r="AG64"/>
  <c r="AH64"/>
  <c r="AI64"/>
  <c r="AJ64"/>
  <c r="AK64"/>
  <c r="AD64"/>
  <c r="AM62"/>
  <c r="AN62"/>
  <c r="AO62"/>
  <c r="AP62"/>
  <c r="AQ62"/>
  <c r="AR62"/>
  <c r="AS62"/>
  <c r="AT62"/>
  <c r="AU62"/>
  <c r="AV62"/>
  <c r="AW62"/>
  <c r="AL62"/>
  <c r="AK62"/>
  <c r="AI62"/>
  <c r="AJ62"/>
  <c r="AD62"/>
  <c r="AE62"/>
  <c r="AF62"/>
  <c r="AG62"/>
  <c r="AH62"/>
  <c r="AA62"/>
  <c r="AB62"/>
  <c r="AC62"/>
  <c r="AA63"/>
  <c r="AA66" s="1"/>
  <c r="AB63"/>
  <c r="AB66" s="1"/>
  <c r="AC63"/>
  <c r="AC66" s="1"/>
  <c r="AA64"/>
  <c r="AB64"/>
  <c r="AC64"/>
  <c r="Z64"/>
  <c r="Z63"/>
  <c r="Z66" s="1"/>
  <c r="Z62"/>
  <c r="U62"/>
  <c r="V62"/>
  <c r="W62"/>
  <c r="X62"/>
  <c r="Y62"/>
  <c r="U63"/>
  <c r="U66" s="1"/>
  <c r="V63"/>
  <c r="V66" s="1"/>
  <c r="W63"/>
  <c r="W66" s="1"/>
  <c r="X63"/>
  <c r="X66" s="1"/>
  <c r="Y63"/>
  <c r="Y66" s="1"/>
  <c r="U64"/>
  <c r="V64"/>
  <c r="W64"/>
  <c r="X64"/>
  <c r="Y64"/>
  <c r="T64"/>
  <c r="T63"/>
  <c r="T66" s="1"/>
  <c r="T62"/>
  <c r="S62"/>
  <c r="S63"/>
  <c r="S66" s="1"/>
  <c r="S64"/>
  <c r="R64"/>
  <c r="R63"/>
  <c r="R66" s="1"/>
  <c r="R62"/>
  <c r="E62"/>
  <c r="F62"/>
  <c r="G62"/>
  <c r="H62"/>
  <c r="I62"/>
  <c r="J62"/>
  <c r="K62"/>
  <c r="L62"/>
  <c r="M62"/>
  <c r="N62"/>
  <c r="O62"/>
  <c r="P62"/>
  <c r="Q62"/>
  <c r="E63"/>
  <c r="F63"/>
  <c r="G63"/>
  <c r="H63"/>
  <c r="I63"/>
  <c r="J63"/>
  <c r="K63"/>
  <c r="L63"/>
  <c r="M63"/>
  <c r="N63"/>
  <c r="O63"/>
  <c r="P63"/>
  <c r="Q63"/>
  <c r="E64"/>
  <c r="F64"/>
  <c r="G64"/>
  <c r="H64"/>
  <c r="I64"/>
  <c r="J64"/>
  <c r="K64"/>
  <c r="L64"/>
  <c r="M64"/>
  <c r="N64"/>
  <c r="O64"/>
  <c r="P64"/>
  <c r="Q64"/>
  <c r="D63"/>
  <c r="D64"/>
  <c r="D62"/>
  <c r="C63"/>
  <c r="C66" s="1"/>
  <c r="C64"/>
  <c r="C62"/>
  <c r="B63"/>
  <c r="B64"/>
  <c r="B62"/>
  <c r="D66" l="1"/>
  <c r="Q66"/>
  <c r="P66"/>
  <c r="O66"/>
  <c r="N66"/>
  <c r="M66"/>
  <c r="L66"/>
  <c r="K66"/>
  <c r="J66"/>
  <c r="I66"/>
  <c r="H66"/>
  <c r="G66"/>
  <c r="F66"/>
  <c r="E66"/>
  <c r="B65"/>
  <c r="B66"/>
  <c r="B67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</calcChain>
</file>

<file path=xl/sharedStrings.xml><?xml version="1.0" encoding="utf-8"?>
<sst xmlns="http://schemas.openxmlformats.org/spreadsheetml/2006/main" count="411" uniqueCount="69">
  <si>
    <t>Release 2 - Deliver Online Product</t>
  </si>
  <si>
    <t>BCWS</t>
  </si>
  <si>
    <t>BCWP</t>
  </si>
  <si>
    <t>ACWP</t>
  </si>
  <si>
    <t xml:space="preserve">   Release 1 - Deliver GUI &amp; User Documentation</t>
  </si>
  <si>
    <t xml:space="preserve">   Release 2 - Deliver Online Product</t>
  </si>
  <si>
    <t xml:space="preserve">   Setup and Project Management</t>
  </si>
  <si>
    <t xml:space="preserve">   Release 3 - Deliver Offline Product</t>
  </si>
  <si>
    <t xml:space="preserve">   Release 4 - Deliver Final Product</t>
  </si>
  <si>
    <t>Setup and Project Management</t>
  </si>
  <si>
    <t>Release 1 - Deliver GUI &amp; User Documentation</t>
  </si>
  <si>
    <t>Release 3 - Deliver Offline Product</t>
  </si>
  <si>
    <t>Release 4 - Deliver Final Product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</si>
  <si>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</si>
  <si>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</si>
  <si>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</si>
  <si>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</si>
  <si>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</si>
  <si>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</si>
  <si>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</si>
  <si>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</si>
  <si>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</si>
  <si>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</si>
  <si>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</si>
  <si>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</si>
  <si>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</si>
  <si>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</si>
  <si>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</si>
  <si>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</si>
  <si>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</si>
  <si>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</si>
  <si>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</si>
  <si>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</si>
  <si>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</si>
  <si>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</si>
  <si>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</si>
  <si>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</si>
  <si>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</si>
  <si>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</si>
  <si>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</si>
  <si>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</si>
  <si>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</si>
  <si>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</si>
  <si>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</si>
  <si>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</si>
  <si>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</si>
  <si>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</si>
  <si>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</si>
  <si>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</si>
  <si>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</si>
  <si>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</si>
  <si>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</si>
  <si>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</si>
  <si>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</si>
  <si>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</si>
  <si>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</si>
  <si>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</si>
  <si>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</si>
  <si>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</si>
  <si>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</si>
  <si>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</si>
  <si>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Weeks</t>
  </si>
  <si>
    <t>Total</t>
  </si>
  <si>
    <t>Through Week 28</t>
  </si>
  <si>
    <t>Project Data</t>
  </si>
  <si>
    <t>Summarize</t>
  </si>
  <si>
    <t>CV</t>
  </si>
  <si>
    <t>CPI</t>
  </si>
  <si>
    <t>SPI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</si>
</sst>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5">
    <font>
      <sz val="10"/>
      <name val="Arial"/>
    </font>
    <font>
      <sz val="8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2" fontId="4" fillId="0" borderId="0" xfId="0" applyNumberFormat="1" applyFont="1"/>
    <xf numFmtId="7" fontId="0" fillId="0" borderId="0" xfId="0" applyNumberFormat="1"/>
    <xf numFmtId="14" fontId="3" fillId="2" borderId="0" xfId="0" applyNumberFormat="1" applyFont="1" applyFill="1" applyAlignment="1">
      <alignment horizontal="right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</a:t>
            </a:r>
            <a:r>
              <a:rPr lang="en-US" baseline="0"/>
              <a:t> </a:t>
            </a:r>
            <a:r>
              <a:rPr lang="en-US"/>
              <a:t>Project Line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620514188988475E-2"/>
          <c:y val="9.8835012472167222E-2"/>
          <c:w val="0.92959295949811094"/>
          <c:h val="0.76830362435426691"/>
        </c:manualLayout>
      </c:layout>
      <c:lineChart>
        <c:grouping val="standard"/>
        <c:ser>
          <c:idx val="0"/>
          <c:order val="0"/>
          <c:tx>
            <c:strRef>
              <c:f>Summarize!$A$62</c:f>
              <c:strCache>
                <c:ptCount val="1"/>
                <c:pt idx="0">
                  <c:v>BCWS</c:v>
                </c:pt>
              </c:strCache>
            </c:strRef>
          </c:tx>
          <c:cat>
            <c:strRef>
              <c:f>Summarize!$B$61:$AW$61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Summarize!$B$62:$AW$62</c:f>
              <c:numCache>
                <c:formatCode>0.00</c:formatCode>
                <c:ptCount val="48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5076.3585199999998</c:v>
                </c:pt>
                <c:pt idx="19">
                  <c:v>5356.3585199999998</c:v>
                </c:pt>
                <c:pt idx="20">
                  <c:v>5588.3585200000007</c:v>
                </c:pt>
                <c:pt idx="21">
                  <c:v>5937.6918599999999</c:v>
                </c:pt>
                <c:pt idx="22">
                  <c:v>6207.0251900000003</c:v>
                </c:pt>
                <c:pt idx="23">
                  <c:v>6372.3585199999998</c:v>
                </c:pt>
                <c:pt idx="24">
                  <c:v>6527.2683300000008</c:v>
                </c:pt>
                <c:pt idx="25">
                  <c:v>6691.9483300000002</c:v>
                </c:pt>
                <c:pt idx="26">
                  <c:v>6803.2683300000008</c:v>
                </c:pt>
                <c:pt idx="27">
                  <c:v>7243.2683300000008</c:v>
                </c:pt>
                <c:pt idx="28">
                  <c:v>7661.6083300000009</c:v>
                </c:pt>
                <c:pt idx="29">
                  <c:v>7841.6083300000009</c:v>
                </c:pt>
                <c:pt idx="30">
                  <c:v>8108.1933300000001</c:v>
                </c:pt>
                <c:pt idx="31">
                  <c:v>8548.1933300000001</c:v>
                </c:pt>
                <c:pt idx="32">
                  <c:v>8724.1933300000001</c:v>
                </c:pt>
                <c:pt idx="33">
                  <c:v>8724.1933300000001</c:v>
                </c:pt>
                <c:pt idx="34">
                  <c:v>8724.1933300000001</c:v>
                </c:pt>
                <c:pt idx="35">
                  <c:v>9988.1933300000001</c:v>
                </c:pt>
                <c:pt idx="36">
                  <c:v>10036.19</c:v>
                </c:pt>
                <c:pt idx="37">
                  <c:v>10172.19</c:v>
                </c:pt>
                <c:pt idx="38">
                  <c:v>10372.19</c:v>
                </c:pt>
                <c:pt idx="39">
                  <c:v>10572.19</c:v>
                </c:pt>
                <c:pt idx="40">
                  <c:v>10772.19</c:v>
                </c:pt>
                <c:pt idx="41">
                  <c:v>10972.19</c:v>
                </c:pt>
                <c:pt idx="42">
                  <c:v>11172.19</c:v>
                </c:pt>
                <c:pt idx="43">
                  <c:v>11372.19</c:v>
                </c:pt>
                <c:pt idx="44">
                  <c:v>11580.19</c:v>
                </c:pt>
                <c:pt idx="45">
                  <c:v>11588.19</c:v>
                </c:pt>
                <c:pt idx="46">
                  <c:v>11588.19</c:v>
                </c:pt>
                <c:pt idx="47">
                  <c:v>11588.19</c:v>
                </c:pt>
              </c:numCache>
            </c:numRef>
          </c:val>
        </c:ser>
        <c:ser>
          <c:idx val="1"/>
          <c:order val="1"/>
          <c:tx>
            <c:strRef>
              <c:f>Summarize!$A$63</c:f>
              <c:strCache>
                <c:ptCount val="1"/>
                <c:pt idx="0">
                  <c:v>BCWP</c:v>
                </c:pt>
              </c:strCache>
            </c:strRef>
          </c:tx>
          <c:cat>
            <c:strRef>
              <c:f>Summarize!$B$61:$AW$61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Summarize!$B$63:$AW$63</c:f>
              <c:numCache>
                <c:formatCode>0.00</c:formatCode>
                <c:ptCount val="48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4467.6851999999999</c:v>
                </c:pt>
                <c:pt idx="19">
                  <c:v>4621.7152000000006</c:v>
                </c:pt>
                <c:pt idx="20">
                  <c:v>4911.1485299999995</c:v>
                </c:pt>
                <c:pt idx="21">
                  <c:v>5183.9085299999997</c:v>
                </c:pt>
                <c:pt idx="22">
                  <c:v>5441.6318599999995</c:v>
                </c:pt>
                <c:pt idx="23">
                  <c:v>5757.9251899999999</c:v>
                </c:pt>
                <c:pt idx="24">
                  <c:v>6119.2400000000007</c:v>
                </c:pt>
                <c:pt idx="25">
                  <c:v>6319.2400000000007</c:v>
                </c:pt>
                <c:pt idx="26">
                  <c:v>6513.5483300000005</c:v>
                </c:pt>
                <c:pt idx="27">
                  <c:v>6640.6183300000012</c:v>
                </c:pt>
              </c:numCache>
            </c:numRef>
          </c:val>
        </c:ser>
        <c:ser>
          <c:idx val="2"/>
          <c:order val="2"/>
          <c:tx>
            <c:strRef>
              <c:f>Summarize!$A$64</c:f>
              <c:strCache>
                <c:ptCount val="1"/>
                <c:pt idx="0">
                  <c:v>ACWP</c:v>
                </c:pt>
              </c:strCache>
            </c:strRef>
          </c:tx>
          <c:cat>
            <c:strRef>
              <c:f>Summarize!$B$61:$AW$61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Summarize!$B$64:$AW$64</c:f>
              <c:numCache>
                <c:formatCode>0.00</c:formatCode>
                <c:ptCount val="48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4166</c:v>
                </c:pt>
                <c:pt idx="19">
                  <c:v>4326</c:v>
                </c:pt>
                <c:pt idx="20">
                  <c:v>4608</c:v>
                </c:pt>
                <c:pt idx="21">
                  <c:v>4886</c:v>
                </c:pt>
                <c:pt idx="22">
                  <c:v>5142</c:v>
                </c:pt>
                <c:pt idx="23">
                  <c:v>5466</c:v>
                </c:pt>
                <c:pt idx="24">
                  <c:v>5851</c:v>
                </c:pt>
                <c:pt idx="25">
                  <c:v>6044</c:v>
                </c:pt>
                <c:pt idx="26">
                  <c:v>6200</c:v>
                </c:pt>
                <c:pt idx="27">
                  <c:v>6296</c:v>
                </c:pt>
                <c:pt idx="28">
                  <c:v>6296</c:v>
                </c:pt>
                <c:pt idx="29">
                  <c:v>6296</c:v>
                </c:pt>
                <c:pt idx="30">
                  <c:v>6296</c:v>
                </c:pt>
                <c:pt idx="31">
                  <c:v>6296</c:v>
                </c:pt>
                <c:pt idx="32">
                  <c:v>6296</c:v>
                </c:pt>
                <c:pt idx="33">
                  <c:v>6296</c:v>
                </c:pt>
                <c:pt idx="34">
                  <c:v>6296</c:v>
                </c:pt>
                <c:pt idx="35">
                  <c:v>6296</c:v>
                </c:pt>
                <c:pt idx="36">
                  <c:v>6296</c:v>
                </c:pt>
                <c:pt idx="37">
                  <c:v>6296</c:v>
                </c:pt>
                <c:pt idx="38">
                  <c:v>6296</c:v>
                </c:pt>
                <c:pt idx="39">
                  <c:v>6296</c:v>
                </c:pt>
                <c:pt idx="40">
                  <c:v>6296</c:v>
                </c:pt>
                <c:pt idx="41">
                  <c:v>6296</c:v>
                </c:pt>
                <c:pt idx="42">
                  <c:v>6296</c:v>
                </c:pt>
                <c:pt idx="43">
                  <c:v>6296</c:v>
                </c:pt>
                <c:pt idx="44">
                  <c:v>6296</c:v>
                </c:pt>
                <c:pt idx="45">
                  <c:v>6296</c:v>
                </c:pt>
                <c:pt idx="46">
                  <c:v>6296</c:v>
                </c:pt>
                <c:pt idx="47">
                  <c:v>6296</c:v>
                </c:pt>
              </c:numCache>
            </c:numRef>
          </c:val>
        </c:ser>
        <c:marker val="1"/>
        <c:axId val="85225472"/>
        <c:axId val="85227008"/>
      </c:lineChart>
      <c:catAx>
        <c:axId val="85225472"/>
        <c:scaling>
          <c:orientation val="minMax"/>
        </c:scaling>
        <c:axPos val="b"/>
        <c:minorGridlines/>
        <c:majorTickMark val="none"/>
        <c:tickLblPos val="nextTo"/>
        <c:crossAx val="85227008"/>
        <c:crosses val="autoZero"/>
        <c:auto val="1"/>
        <c:lblAlgn val="ctr"/>
        <c:lblOffset val="100"/>
      </c:catAx>
      <c:valAx>
        <c:axId val="8522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5225472"/>
        <c:crossesAt val="1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22412</xdr:rowOff>
    </xdr:from>
    <xdr:to>
      <xdr:col>26</xdr:col>
      <xdr:colOff>590550</xdr:colOff>
      <xdr:row>34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0.57321</cdr:x>
      <cdr:y>0.24041</cdr:y>
    </cdr:from>
    <cdr:to>
      <cdr:x>0.64118</cdr:x>
      <cdr:y>0.30259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356912" y="1299882"/>
          <a:ext cx="1109382" cy="336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Current Week</a:t>
          </a:r>
        </a:p>
      </cdr:txBody>
    </cdr:sp>
  </cdr:relSizeAnchor>
  <cdr:relSizeAnchor xmlns:cdr="http://schemas.openxmlformats.org/drawingml/2006/chartDrawing">
    <cdr:from>
      <cdr:x>0.9089</cdr:x>
      <cdr:y>0.27979</cdr:y>
    </cdr:from>
    <cdr:to>
      <cdr:x>0.96492</cdr:x>
      <cdr:y>0.44891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836589" y="15127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BAC</a:t>
          </a:r>
        </a:p>
      </cdr:txBody>
    </cdr:sp>
  </cdr:relSizeAnchor>
  <cdr:relSizeAnchor xmlns:cdr="http://schemas.openxmlformats.org/drawingml/2006/chartDrawing">
    <cdr:from>
      <cdr:x>0.92675</cdr:x>
      <cdr:y>0.23627</cdr:y>
    </cdr:from>
    <cdr:to>
      <cdr:x>0.96108</cdr:x>
      <cdr:y>0.29016</cdr:y>
    </cdr:to>
    <cdr:sp macro="" textlink="">
      <cdr:nvSpPr>
        <cdr:cNvPr id="9" name="Straight Arrow Connector 8"/>
        <cdr:cNvSpPr/>
      </cdr:nvSpPr>
      <cdr:spPr>
        <a:xfrm xmlns:a="http://schemas.openxmlformats.org/drawingml/2006/main" flipV="1">
          <a:off x="15127941" y="1277470"/>
          <a:ext cx="560294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gradFill flip="none" rotWithShape="1">
            <a:gsLst>
              <a:gs pos="0">
                <a:srgbClr val="000000"/>
              </a:gs>
              <a:gs pos="20000">
                <a:srgbClr val="000040"/>
              </a:gs>
              <a:gs pos="50000">
                <a:srgbClr val="400040"/>
              </a:gs>
              <a:gs pos="75000">
                <a:srgbClr val="8F0040"/>
              </a:gs>
              <a:gs pos="89999">
                <a:srgbClr val="F27300"/>
              </a:gs>
              <a:gs pos="100000">
                <a:srgbClr val="FFBF00"/>
              </a:gs>
            </a:gsLst>
            <a:lin ang="2700000" scaled="1"/>
            <a:tileRect/>
          </a:gradFill>
          <a:tailEnd type="arrow"/>
        </a:ln>
        <a:effectLst xmlns:a="http://schemas.openxmlformats.org/drawingml/2006/main">
          <a:outerShdw blurRad="50800" dist="50800" dir="5400000" sx="1000" sy="1000" algn="ctr" rotWithShape="0">
            <a:schemeClr val="tx1">
              <a:lumMod val="50000"/>
            </a:scheme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0.90959</cdr:x>
      <cdr:y>0.59482</cdr:y>
    </cdr:from>
    <cdr:to>
      <cdr:x>0.96561</cdr:x>
      <cdr:y>0.76394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4847794" y="3216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IEAC</a:t>
          </a:r>
        </a:p>
      </cdr:txBody>
    </cdr:sp>
  </cdr:relSizeAnchor>
  <cdr:relSizeAnchor xmlns:cdr="http://schemas.openxmlformats.org/drawingml/2006/chartDrawing">
    <cdr:from>
      <cdr:x>0.93018</cdr:x>
      <cdr:y>0.53057</cdr:y>
    </cdr:from>
    <cdr:to>
      <cdr:x>0.96039</cdr:x>
      <cdr:y>0.6114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flipV="1">
          <a:off x="15183971" y="2868705"/>
          <a:ext cx="493057" cy="43702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0.96382</cdr:x>
      <cdr:y>0.2342</cdr:y>
    </cdr:from>
    <cdr:to>
      <cdr:x>0.9851</cdr:x>
      <cdr:y>0.51606</cdr:y>
    </cdr:to>
    <cdr:sp macro="" textlink="">
      <cdr:nvSpPr>
        <cdr:cNvPr id="14" name="Right Brace 13"/>
        <cdr:cNvSpPr/>
      </cdr:nvSpPr>
      <cdr:spPr>
        <a:xfrm xmlns:a="http://schemas.openxmlformats.org/drawingml/2006/main">
          <a:off x="15733059" y="1266264"/>
          <a:ext cx="347382" cy="152400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0.97069</cdr:x>
      <cdr:y>0.37513</cdr:y>
    </cdr:from>
    <cdr:to>
      <cdr:x>1</cdr:x>
      <cdr:y>0.54425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5845117" y="2028265"/>
          <a:ext cx="47849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VAC</a:t>
          </a:r>
        </a:p>
      </cdr:txBody>
    </cdr:sp>
  </cdr:relSizeAnchor>
  <cdr:relSizeAnchor xmlns:cdr="http://schemas.openxmlformats.org/drawingml/2006/chartDrawing">
    <cdr:from>
      <cdr:x>0.57184</cdr:x>
      <cdr:y>0.09948</cdr:y>
    </cdr:from>
    <cdr:to>
      <cdr:x>0.57665</cdr:x>
      <cdr:y>0.87254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9334500" y="537882"/>
          <a:ext cx="78441" cy="41797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0" sqref="B10"/>
    </sheetView>
  </sheetViews>
  <sheetFormatPr defaultRowHeight="12.75"/>
  <cols>
    <col min="1" max="1" width="45.42578125" bestFit="1" customWidth="1"/>
    <col min="2" max="2" width="11.42578125" bestFit="1" customWidth="1"/>
    <col min="3" max="3" width="11.28515625" customWidth="1"/>
    <col min="4" max="4" width="9.85546875" bestFit="1" customWidth="1"/>
  </cols>
  <sheetData>
    <row r="1" spans="1:7">
      <c r="A1" s="1" t="s">
        <v>63</v>
      </c>
    </row>
    <row r="2" spans="1:7" s="2" customFormat="1">
      <c r="B2" s="2" t="s">
        <v>1</v>
      </c>
      <c r="C2" s="2" t="s">
        <v>2</v>
      </c>
      <c r="D2" s="2" t="s">
        <v>3</v>
      </c>
    </row>
    <row r="3" spans="1:7">
      <c r="A3" s="1" t="s">
        <v>64</v>
      </c>
      <c r="B3" s="4">
        <v>7443.2701882295651</v>
      </c>
      <c r="C3" s="4">
        <v>6840.6201882295636</v>
      </c>
      <c r="D3" s="4">
        <v>6420</v>
      </c>
      <c r="E3" s="5"/>
      <c r="F3" s="5"/>
      <c r="G3" s="5"/>
    </row>
    <row r="4" spans="1:7">
      <c r="A4" s="1" t="s">
        <v>6</v>
      </c>
      <c r="B4" s="4">
        <v>1120</v>
      </c>
      <c r="C4" s="4">
        <v>1120</v>
      </c>
      <c r="D4" s="4">
        <v>1084</v>
      </c>
      <c r="E4" s="5"/>
      <c r="F4" s="5"/>
      <c r="G4" s="5"/>
    </row>
    <row r="5" spans="1:7">
      <c r="A5" s="1" t="s">
        <v>4</v>
      </c>
      <c r="B5" s="4">
        <v>1332</v>
      </c>
      <c r="C5" s="4">
        <v>1332</v>
      </c>
      <c r="D5" s="4">
        <v>1292</v>
      </c>
      <c r="E5" s="5"/>
      <c r="F5" s="5"/>
      <c r="G5" s="5"/>
    </row>
    <row r="6" spans="1:7">
      <c r="A6" s="1" t="s">
        <v>5</v>
      </c>
      <c r="B6" s="4">
        <v>2434.8618548962299</v>
      </c>
      <c r="C6" s="4">
        <v>2434.8618548962299</v>
      </c>
      <c r="D6" s="4">
        <v>2164</v>
      </c>
      <c r="E6" s="5"/>
      <c r="F6" s="5"/>
      <c r="G6" s="5"/>
    </row>
    <row r="7" spans="1:7">
      <c r="A7" s="1" t="s">
        <v>7</v>
      </c>
      <c r="B7" s="4">
        <v>2556.4083333333338</v>
      </c>
      <c r="C7" s="4">
        <v>1953.7583333333334</v>
      </c>
      <c r="D7" s="4">
        <v>1880</v>
      </c>
      <c r="E7" s="5"/>
      <c r="F7" s="5"/>
      <c r="G7" s="5"/>
    </row>
    <row r="8" spans="1:7">
      <c r="A8" s="1" t="s">
        <v>8</v>
      </c>
      <c r="B8" s="4">
        <v>0</v>
      </c>
      <c r="C8" s="4">
        <v>0</v>
      </c>
      <c r="D8" s="4">
        <v>0</v>
      </c>
      <c r="E8" s="5"/>
      <c r="F8" s="5"/>
      <c r="G8" s="5"/>
    </row>
    <row r="9" spans="1:7">
      <c r="B9" s="5"/>
      <c r="C9" s="5"/>
      <c r="D9" s="5"/>
      <c r="E9" s="5"/>
      <c r="F9" s="5"/>
      <c r="G9" s="5"/>
    </row>
    <row r="14" spans="1:7">
      <c r="B14" s="12"/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6"/>
  <sheetViews>
    <sheetView workbookViewId="0">
      <selection sqref="A1:S6"/>
    </sheetView>
  </sheetViews>
  <sheetFormatPr defaultRowHeight="12.75"/>
  <cols>
    <col min="1" max="1" width="7.42578125" style="8" bestFit="1" customWidth="1"/>
    <col min="2" max="3" width="8.710937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5" max="27" width="9.7109375" bestFit="1" customWidth="1"/>
    <col min="30" max="32" width="9.7109375" bestFit="1" customWidth="1"/>
    <col min="34" max="36" width="9.7109375" bestFit="1" customWidth="1"/>
    <col min="38" max="42" width="9.7109375" bestFit="1" customWidth="1"/>
    <col min="43" max="45" width="10.7109375" bestFit="1" customWidth="1"/>
    <col min="46" max="46" width="9.7109375" bestFit="1" customWidth="1"/>
    <col min="47" max="47" width="10.7109375" bestFit="1" customWidth="1"/>
  </cols>
  <sheetData>
    <row r="1" spans="1:47">
      <c r="A1" s="1" t="s">
        <v>9</v>
      </c>
    </row>
    <row r="2" spans="1:47" s="6" customFormat="1">
      <c r="A2" s="6" t="s">
        <v>61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  <c r="AM2" s="7" t="s">
        <v>50</v>
      </c>
      <c r="AN2" s="7" t="s">
        <v>51</v>
      </c>
      <c r="AO2" s="7" t="s">
        <v>52</v>
      </c>
      <c r="AP2" s="7" t="s">
        <v>53</v>
      </c>
      <c r="AQ2" s="7" t="s">
        <v>54</v>
      </c>
      <c r="AR2" s="7" t="s">
        <v>55</v>
      </c>
      <c r="AS2" s="7" t="s">
        <v>56</v>
      </c>
      <c r="AT2" s="7" t="s">
        <v>57</v>
      </c>
      <c r="AU2" s="7" t="s">
        <v>58</v>
      </c>
    </row>
    <row r="3" spans="1:47">
      <c r="A3" s="1" t="s">
        <v>62</v>
      </c>
    </row>
    <row r="4" spans="1:47" s="3" customFormat="1">
      <c r="A4" s="11" t="s">
        <v>1</v>
      </c>
      <c r="B4" s="3">
        <v>364</v>
      </c>
      <c r="C4" s="3">
        <v>596</v>
      </c>
      <c r="D4" s="3">
        <v>620</v>
      </c>
      <c r="E4" s="3">
        <v>640</v>
      </c>
      <c r="F4" s="3">
        <v>660</v>
      </c>
      <c r="G4" s="3">
        <v>680</v>
      </c>
      <c r="H4" s="3">
        <v>700</v>
      </c>
      <c r="I4" s="3">
        <v>720</v>
      </c>
      <c r="J4" s="3">
        <v>740</v>
      </c>
      <c r="K4" s="3">
        <v>760</v>
      </c>
      <c r="L4" s="3">
        <v>780</v>
      </c>
      <c r="M4" s="3">
        <v>800</v>
      </c>
      <c r="N4" s="3">
        <v>820</v>
      </c>
      <c r="O4" s="3">
        <v>840</v>
      </c>
      <c r="P4" s="3">
        <v>860</v>
      </c>
      <c r="Q4" s="3">
        <v>880</v>
      </c>
      <c r="R4" s="3">
        <v>900</v>
      </c>
      <c r="S4" s="3">
        <v>920</v>
      </c>
      <c r="T4" s="3">
        <v>940</v>
      </c>
      <c r="U4" s="3">
        <v>960</v>
      </c>
      <c r="V4" s="3">
        <v>980</v>
      </c>
      <c r="W4" s="3">
        <v>1000</v>
      </c>
      <c r="X4" s="3">
        <v>1020</v>
      </c>
      <c r="Y4" s="3">
        <v>1040</v>
      </c>
      <c r="Z4" s="3">
        <v>1060</v>
      </c>
      <c r="AA4" s="3">
        <v>1080</v>
      </c>
      <c r="AB4" s="3">
        <v>1100</v>
      </c>
      <c r="AC4" s="3">
        <v>1120</v>
      </c>
      <c r="AD4" s="3">
        <v>1140</v>
      </c>
      <c r="AE4" s="3">
        <v>1160</v>
      </c>
      <c r="AF4" s="3">
        <v>1180</v>
      </c>
      <c r="AG4" s="3">
        <v>1200</v>
      </c>
      <c r="AH4" s="3">
        <v>1220</v>
      </c>
      <c r="AI4" s="3">
        <v>1240</v>
      </c>
      <c r="AJ4" s="3">
        <v>1260</v>
      </c>
      <c r="AK4" s="3">
        <v>1280</v>
      </c>
      <c r="AL4" s="3">
        <v>1300</v>
      </c>
      <c r="AM4" s="3">
        <v>1320</v>
      </c>
      <c r="AN4" s="3">
        <v>1340</v>
      </c>
      <c r="AO4" s="3">
        <v>1360</v>
      </c>
      <c r="AP4" s="3">
        <v>1380</v>
      </c>
      <c r="AQ4" s="3">
        <v>1400</v>
      </c>
      <c r="AR4" s="3">
        <v>1420</v>
      </c>
      <c r="AS4" s="3">
        <v>1440</v>
      </c>
      <c r="AT4" s="3">
        <v>1460</v>
      </c>
      <c r="AU4" s="3">
        <v>1480</v>
      </c>
    </row>
    <row r="5" spans="1:47" s="3" customFormat="1">
      <c r="A5" s="11" t="s">
        <v>2</v>
      </c>
      <c r="B5" s="3">
        <v>311.98</v>
      </c>
      <c r="C5" s="3">
        <v>596</v>
      </c>
      <c r="D5" s="3">
        <v>620</v>
      </c>
      <c r="E5" s="3">
        <v>640</v>
      </c>
      <c r="F5" s="3">
        <v>660</v>
      </c>
      <c r="G5" s="3">
        <v>680</v>
      </c>
      <c r="H5" s="3">
        <v>700</v>
      </c>
      <c r="I5" s="3">
        <v>720</v>
      </c>
      <c r="J5" s="3">
        <v>740</v>
      </c>
      <c r="K5" s="3">
        <v>760</v>
      </c>
      <c r="L5" s="3">
        <v>780</v>
      </c>
      <c r="M5" s="3">
        <v>800</v>
      </c>
      <c r="N5" s="3">
        <v>820</v>
      </c>
      <c r="O5" s="3">
        <v>840</v>
      </c>
      <c r="P5" s="3">
        <v>860</v>
      </c>
      <c r="Q5" s="3">
        <v>880</v>
      </c>
      <c r="R5" s="3">
        <v>900</v>
      </c>
      <c r="S5" s="3">
        <v>920</v>
      </c>
      <c r="T5" s="3">
        <v>940</v>
      </c>
      <c r="U5" s="3">
        <v>960</v>
      </c>
      <c r="V5" s="3">
        <v>980</v>
      </c>
      <c r="W5" s="3">
        <v>1000</v>
      </c>
      <c r="X5" s="3">
        <v>1020</v>
      </c>
      <c r="Y5" s="3">
        <v>1040</v>
      </c>
      <c r="Z5" s="3">
        <v>1060</v>
      </c>
      <c r="AA5" s="3">
        <v>1080</v>
      </c>
      <c r="AB5" s="3">
        <v>1100</v>
      </c>
      <c r="AC5" s="3">
        <v>1120</v>
      </c>
    </row>
    <row r="6" spans="1:47" s="3" customFormat="1">
      <c r="A6" s="11" t="s">
        <v>3</v>
      </c>
      <c r="B6" s="3">
        <v>364</v>
      </c>
      <c r="C6" s="3">
        <v>564</v>
      </c>
      <c r="D6" s="3">
        <v>588</v>
      </c>
      <c r="E6" s="3">
        <v>608</v>
      </c>
      <c r="F6" s="3">
        <v>628</v>
      </c>
      <c r="G6" s="3">
        <v>648</v>
      </c>
      <c r="H6" s="3">
        <v>668</v>
      </c>
      <c r="I6" s="3">
        <v>688</v>
      </c>
      <c r="J6" s="3">
        <v>708</v>
      </c>
      <c r="K6" s="3">
        <v>728</v>
      </c>
      <c r="L6" s="3">
        <v>748</v>
      </c>
      <c r="M6" s="3">
        <v>768</v>
      </c>
      <c r="N6" s="3">
        <v>788</v>
      </c>
      <c r="O6" s="3">
        <v>808</v>
      </c>
      <c r="P6" s="3">
        <v>828</v>
      </c>
      <c r="Q6" s="3">
        <v>848</v>
      </c>
      <c r="R6" s="3">
        <v>868</v>
      </c>
      <c r="S6" s="3">
        <v>888</v>
      </c>
      <c r="T6" s="3">
        <v>904</v>
      </c>
      <c r="U6" s="3">
        <v>924</v>
      </c>
      <c r="V6" s="3">
        <v>944</v>
      </c>
      <c r="W6" s="3">
        <v>964</v>
      </c>
      <c r="X6" s="3">
        <v>984</v>
      </c>
      <c r="Y6" s="3">
        <v>1004</v>
      </c>
      <c r="Z6" s="3">
        <v>1024</v>
      </c>
      <c r="AA6" s="3">
        <v>1044</v>
      </c>
      <c r="AB6" s="3">
        <v>1064</v>
      </c>
      <c r="AC6" s="3">
        <v>1084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sqref="A1:O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5" width="9.7109375" bestFit="1" customWidth="1"/>
  </cols>
  <sheetData>
    <row r="1" spans="1:15">
      <c r="A1" s="1" t="s">
        <v>10</v>
      </c>
    </row>
    <row r="2" spans="1:15" s="9" customFormat="1">
      <c r="A2" s="9" t="s">
        <v>61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</row>
    <row r="3" spans="1:15">
      <c r="A3" s="1" t="s">
        <v>62</v>
      </c>
    </row>
    <row r="4" spans="1:15" s="3" customFormat="1">
      <c r="A4" s="11" t="s">
        <v>1</v>
      </c>
      <c r="B4" s="3">
        <v>136</v>
      </c>
      <c r="C4" s="3">
        <v>216</v>
      </c>
      <c r="D4" s="3">
        <v>344</v>
      </c>
      <c r="E4" s="3">
        <v>488</v>
      </c>
      <c r="F4" s="3">
        <v>664</v>
      </c>
      <c r="G4" s="3">
        <v>784</v>
      </c>
      <c r="H4" s="3">
        <v>868</v>
      </c>
      <c r="I4" s="3">
        <v>972</v>
      </c>
      <c r="J4" s="3">
        <v>1092</v>
      </c>
      <c r="K4" s="3">
        <v>1140</v>
      </c>
      <c r="L4" s="3">
        <v>1180</v>
      </c>
      <c r="M4" s="3">
        <v>1316</v>
      </c>
      <c r="N4" s="3">
        <v>1332</v>
      </c>
      <c r="O4" s="3">
        <v>1332</v>
      </c>
    </row>
    <row r="5" spans="1:15" s="3" customFormat="1">
      <c r="A5" s="11" t="s">
        <v>2</v>
      </c>
      <c r="B5" s="3">
        <v>104</v>
      </c>
      <c r="C5" s="3">
        <v>184</v>
      </c>
      <c r="D5" s="3">
        <v>312</v>
      </c>
      <c r="E5" s="3">
        <v>444.28</v>
      </c>
      <c r="F5" s="3">
        <v>568.76165999999989</v>
      </c>
      <c r="G5" s="3">
        <v>718.21832999999992</v>
      </c>
      <c r="H5" s="3">
        <v>819.87666000000002</v>
      </c>
      <c r="I5" s="3">
        <v>936</v>
      </c>
      <c r="J5" s="3">
        <v>1064.8</v>
      </c>
      <c r="K5" s="3">
        <v>1136.8</v>
      </c>
      <c r="L5" s="3">
        <v>1151.345</v>
      </c>
      <c r="M5" s="3">
        <v>1248.8</v>
      </c>
      <c r="N5" s="3">
        <v>1320.35</v>
      </c>
      <c r="O5" s="3">
        <v>1332</v>
      </c>
    </row>
    <row r="6" spans="1:15" s="3" customFormat="1">
      <c r="A6" s="11" t="s">
        <v>3</v>
      </c>
      <c r="B6" s="3">
        <v>104</v>
      </c>
      <c r="C6" s="3">
        <v>184</v>
      </c>
      <c r="D6" s="3">
        <v>312</v>
      </c>
      <c r="E6" s="3">
        <v>448</v>
      </c>
      <c r="F6" s="3">
        <v>528</v>
      </c>
      <c r="G6" s="3">
        <v>648</v>
      </c>
      <c r="H6" s="3">
        <v>776</v>
      </c>
      <c r="I6" s="3">
        <v>900</v>
      </c>
      <c r="J6" s="3">
        <v>1024</v>
      </c>
      <c r="K6" s="3">
        <v>1096</v>
      </c>
      <c r="L6" s="3">
        <v>1108</v>
      </c>
      <c r="M6" s="3">
        <v>1212</v>
      </c>
      <c r="N6" s="3">
        <v>1280</v>
      </c>
      <c r="O6" s="3">
        <v>1292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sqref="A1:W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7" width="9.7109375" bestFit="1" customWidth="1"/>
    <col min="19" max="21" width="9.7109375" bestFit="1" customWidth="1"/>
    <col min="23" max="23" width="9.7109375" bestFit="1" customWidth="1"/>
  </cols>
  <sheetData>
    <row r="1" spans="1:23">
      <c r="A1" s="1" t="s">
        <v>0</v>
      </c>
    </row>
    <row r="2" spans="1:23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</row>
    <row r="3" spans="1:23">
      <c r="A3" s="1" t="s">
        <v>62</v>
      </c>
    </row>
    <row r="4" spans="1:23" s="3" customFormat="1">
      <c r="A4" s="11" t="s">
        <v>1</v>
      </c>
      <c r="B4" s="3">
        <v>144</v>
      </c>
      <c r="C4" s="3">
        <v>346.66667000000001</v>
      </c>
      <c r="D4" s="3">
        <v>501.33337</v>
      </c>
      <c r="E4" s="3">
        <v>589.33340999999996</v>
      </c>
      <c r="F4" s="3">
        <v>613.33343000000002</v>
      </c>
      <c r="G4" s="3">
        <v>693.33349999999996</v>
      </c>
      <c r="H4" s="3">
        <v>784.00019000000009</v>
      </c>
      <c r="I4" s="3">
        <v>981.52852000000007</v>
      </c>
      <c r="J4" s="3">
        <v>1141.5285199999998</v>
      </c>
      <c r="K4" s="3">
        <v>1280.1951899999999</v>
      </c>
      <c r="L4" s="3">
        <v>1360.1951899999999</v>
      </c>
      <c r="M4" s="3">
        <v>1440.1951899999999</v>
      </c>
      <c r="N4" s="3">
        <v>1536.1951899999999</v>
      </c>
      <c r="O4" s="3">
        <v>1616.1951899999999</v>
      </c>
      <c r="P4" s="3">
        <v>1696.1951899999999</v>
      </c>
      <c r="Q4" s="3">
        <v>1856.1951899999999</v>
      </c>
      <c r="R4" s="3">
        <v>2056.1951899999999</v>
      </c>
      <c r="S4" s="3">
        <v>2256.1951899999999</v>
      </c>
      <c r="T4" s="3">
        <v>2408.1951899999999</v>
      </c>
      <c r="U4" s="3">
        <v>2434.86186</v>
      </c>
      <c r="V4" s="3">
        <v>2434.86186</v>
      </c>
      <c r="W4" s="3">
        <v>2434.86186</v>
      </c>
    </row>
    <row r="5" spans="1:23" s="3" customFormat="1">
      <c r="A5" s="11" t="s">
        <v>2</v>
      </c>
      <c r="B5" s="3">
        <v>51.553330000000003</v>
      </c>
      <c r="C5" s="3">
        <v>151.11000000000001</v>
      </c>
      <c r="D5" s="3">
        <v>224</v>
      </c>
      <c r="E5" s="3">
        <v>312</v>
      </c>
      <c r="F5" s="3">
        <v>328</v>
      </c>
      <c r="G5" s="3">
        <v>722.86185999999998</v>
      </c>
      <c r="H5" s="3">
        <v>722.86185999999998</v>
      </c>
      <c r="I5" s="3">
        <v>735.58353</v>
      </c>
      <c r="J5" s="3">
        <v>759.68019000000004</v>
      </c>
      <c r="K5" s="3">
        <v>890.86185999999998</v>
      </c>
      <c r="L5" s="3">
        <v>972.93353000000002</v>
      </c>
      <c r="M5" s="3">
        <v>1146.86186</v>
      </c>
      <c r="N5" s="3">
        <v>1272.1952000000001</v>
      </c>
      <c r="O5" s="3">
        <v>1349.52853</v>
      </c>
      <c r="P5" s="3">
        <v>1429.52853</v>
      </c>
      <c r="Q5" s="3">
        <v>1509.52853</v>
      </c>
      <c r="R5" s="3">
        <v>1589.52853</v>
      </c>
      <c r="S5" s="3">
        <v>1669.52853</v>
      </c>
      <c r="T5" s="3">
        <v>1869.52853</v>
      </c>
      <c r="U5" s="3">
        <v>2069.52853</v>
      </c>
      <c r="V5" s="3">
        <v>2245.52853</v>
      </c>
      <c r="W5" s="3">
        <v>2434.86186</v>
      </c>
    </row>
    <row r="6" spans="1:23" s="3" customFormat="1">
      <c r="A6" s="11" t="s">
        <v>3</v>
      </c>
      <c r="B6" s="3">
        <v>48</v>
      </c>
      <c r="C6" s="3">
        <v>152</v>
      </c>
      <c r="D6" s="3">
        <v>224</v>
      </c>
      <c r="E6" s="3">
        <v>312</v>
      </c>
      <c r="F6" s="3">
        <v>328</v>
      </c>
      <c r="G6" s="3">
        <v>428</v>
      </c>
      <c r="H6" s="3">
        <v>428</v>
      </c>
      <c r="I6" s="3">
        <v>460</v>
      </c>
      <c r="J6" s="3">
        <v>500</v>
      </c>
      <c r="K6" s="3">
        <v>636</v>
      </c>
      <c r="L6" s="3">
        <v>712</v>
      </c>
      <c r="M6" s="3">
        <v>876</v>
      </c>
      <c r="N6" s="3">
        <v>1004</v>
      </c>
      <c r="O6" s="3">
        <v>1080</v>
      </c>
      <c r="P6" s="3">
        <v>1160</v>
      </c>
      <c r="Q6" s="3">
        <v>1240</v>
      </c>
      <c r="R6" s="3">
        <v>1320</v>
      </c>
      <c r="S6" s="3">
        <v>1400</v>
      </c>
      <c r="T6" s="3">
        <v>1600</v>
      </c>
      <c r="U6" s="3">
        <v>1800</v>
      </c>
      <c r="V6" s="3">
        <v>1976</v>
      </c>
      <c r="W6" s="3">
        <v>2164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"/>
  <sheetViews>
    <sheetView workbookViewId="0"/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3" max="14" width="8.7109375" bestFit="1" customWidth="1"/>
    <col min="15" max="17" width="9.7109375" bestFit="1" customWidth="1"/>
    <col min="18" max="18" width="8.7109375" bestFit="1" customWidth="1"/>
    <col min="19" max="21" width="9.7109375" bestFit="1" customWidth="1"/>
    <col min="23" max="25" width="9.7109375" bestFit="1" customWidth="1"/>
    <col min="28" max="30" width="9.7109375" bestFit="1" customWidth="1"/>
    <col min="32" max="34" width="9.7109375" bestFit="1" customWidth="1"/>
  </cols>
  <sheetData>
    <row r="1" spans="1:35">
      <c r="A1" s="1" t="s">
        <v>11</v>
      </c>
    </row>
    <row r="2" spans="1:35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7" t="s">
        <v>47</v>
      </c>
      <c r="AI2" s="7" t="s">
        <v>48</v>
      </c>
    </row>
    <row r="3" spans="1:35">
      <c r="A3" s="1" t="s">
        <v>62</v>
      </c>
    </row>
    <row r="4" spans="1:35" s="3" customFormat="1">
      <c r="A4" s="11" t="s">
        <v>1</v>
      </c>
      <c r="B4" s="3">
        <v>31.1</v>
      </c>
      <c r="C4" s="3">
        <v>45.333329999999997</v>
      </c>
      <c r="D4" s="3">
        <v>58.666670000000003</v>
      </c>
      <c r="E4" s="3">
        <v>58.666670000000003</v>
      </c>
      <c r="F4" s="3">
        <v>58.666670000000003</v>
      </c>
      <c r="G4" s="3">
        <v>58.666670000000003</v>
      </c>
      <c r="H4" s="3">
        <v>58.666670000000003</v>
      </c>
      <c r="I4" s="3">
        <v>98.471670000000003</v>
      </c>
      <c r="J4" s="3">
        <v>148.94333</v>
      </c>
      <c r="K4" s="3">
        <v>252.88665999999998</v>
      </c>
      <c r="L4" s="3">
        <v>274.60998999999998</v>
      </c>
      <c r="M4" s="3">
        <v>357.44001000000009</v>
      </c>
      <c r="N4" s="3">
        <v>448.16334000000006</v>
      </c>
      <c r="O4" s="3">
        <v>528.16333999999995</v>
      </c>
      <c r="P4" s="3">
        <v>608.16333999999983</v>
      </c>
      <c r="Q4" s="3">
        <v>688.16332999999986</v>
      </c>
      <c r="R4" s="3">
        <v>768.16332999999986</v>
      </c>
      <c r="S4" s="3">
        <v>848.16332999999986</v>
      </c>
      <c r="T4" s="3">
        <v>928.16332999999997</v>
      </c>
      <c r="U4" s="3">
        <v>1250.83</v>
      </c>
      <c r="V4" s="3">
        <v>1520.1633299999999</v>
      </c>
      <c r="W4" s="3">
        <v>1685.4966599999998</v>
      </c>
      <c r="X4" s="3">
        <v>1840.40833</v>
      </c>
      <c r="Y4" s="3">
        <v>2005.0883299999998</v>
      </c>
      <c r="Z4" s="3">
        <v>2116.4083300000002</v>
      </c>
      <c r="AA4" s="3">
        <v>2556.4083300000002</v>
      </c>
      <c r="AB4" s="3">
        <v>2974.7483299999999</v>
      </c>
      <c r="AC4" s="3">
        <v>3154.7483299999999</v>
      </c>
      <c r="AD4" s="3">
        <v>3421.3333299999999</v>
      </c>
      <c r="AE4" s="3">
        <v>3861.3333299999999</v>
      </c>
      <c r="AF4" s="3">
        <v>4037.3333299999999</v>
      </c>
      <c r="AG4" s="3">
        <v>4037.3333299999999</v>
      </c>
      <c r="AH4" s="3">
        <v>4037.3333299999999</v>
      </c>
      <c r="AI4" s="3">
        <v>4037.3333299999999</v>
      </c>
    </row>
    <row r="5" spans="1:35" s="3" customFormat="1">
      <c r="A5" s="11" t="s">
        <v>2</v>
      </c>
      <c r="B5" s="3">
        <v>0</v>
      </c>
      <c r="C5" s="3">
        <v>26.66667</v>
      </c>
      <c r="D5" s="3">
        <v>53.333329999999997</v>
      </c>
      <c r="E5" s="3">
        <v>53.333329999999997</v>
      </c>
      <c r="F5" s="3">
        <v>53.333329999999997</v>
      </c>
      <c r="G5" s="3">
        <v>53.333329999999997</v>
      </c>
      <c r="H5" s="3">
        <v>53.333329999999997</v>
      </c>
      <c r="I5" s="3">
        <v>53.333329999999997</v>
      </c>
      <c r="J5" s="3">
        <v>108.54834</v>
      </c>
      <c r="K5" s="3">
        <v>124.75667</v>
      </c>
      <c r="L5" s="3">
        <v>163.80667</v>
      </c>
      <c r="M5" s="3">
        <v>219.68</v>
      </c>
      <c r="N5" s="3">
        <v>275.04667000000001</v>
      </c>
      <c r="O5" s="3">
        <v>384.25666999999999</v>
      </c>
      <c r="P5" s="3">
        <v>464.22</v>
      </c>
      <c r="Q5" s="3">
        <v>544.22</v>
      </c>
      <c r="R5" s="3">
        <v>626.15666999999996</v>
      </c>
      <c r="S5" s="3">
        <v>700.18667000000005</v>
      </c>
      <c r="T5" s="3">
        <v>789.62</v>
      </c>
      <c r="U5" s="3">
        <v>862.38</v>
      </c>
      <c r="V5" s="3">
        <v>944.10333000000003</v>
      </c>
      <c r="W5" s="3">
        <v>1071.06333</v>
      </c>
      <c r="X5" s="3">
        <v>1432.38</v>
      </c>
      <c r="Y5" s="3">
        <v>1632.38</v>
      </c>
      <c r="Z5" s="3">
        <v>1826.6883300000002</v>
      </c>
      <c r="AA5" s="3">
        <v>1953.7583300000001</v>
      </c>
    </row>
    <row r="6" spans="1:35" s="3" customFormat="1">
      <c r="A6" s="11" t="s">
        <v>3</v>
      </c>
      <c r="B6" s="3">
        <v>0</v>
      </c>
      <c r="C6" s="3">
        <v>20</v>
      </c>
      <c r="D6" s="3">
        <v>40</v>
      </c>
      <c r="E6" s="3">
        <v>40</v>
      </c>
      <c r="F6" s="3">
        <v>40</v>
      </c>
      <c r="G6" s="3">
        <v>40</v>
      </c>
      <c r="H6" s="3">
        <v>40</v>
      </c>
      <c r="I6" s="3">
        <v>40</v>
      </c>
      <c r="J6" s="3">
        <v>104</v>
      </c>
      <c r="K6" s="3">
        <v>128</v>
      </c>
      <c r="L6" s="3">
        <v>160</v>
      </c>
      <c r="M6" s="3">
        <v>218</v>
      </c>
      <c r="N6" s="3">
        <v>278</v>
      </c>
      <c r="O6" s="3">
        <v>386</v>
      </c>
      <c r="P6" s="3">
        <v>466</v>
      </c>
      <c r="Q6" s="3">
        <v>546</v>
      </c>
      <c r="R6" s="3">
        <v>626</v>
      </c>
      <c r="S6" s="3">
        <v>706</v>
      </c>
      <c r="T6" s="3">
        <v>788</v>
      </c>
      <c r="U6" s="3">
        <v>866</v>
      </c>
      <c r="V6" s="3">
        <v>946</v>
      </c>
      <c r="W6" s="3">
        <v>1082</v>
      </c>
      <c r="X6" s="3">
        <v>1435</v>
      </c>
      <c r="Y6" s="3">
        <v>1628</v>
      </c>
      <c r="Z6" s="3">
        <v>1784</v>
      </c>
      <c r="AA6" s="3">
        <v>1880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sqref="A1:N6"/>
    </sheetView>
  </sheetViews>
  <sheetFormatPr defaultRowHeight="12.75"/>
  <cols>
    <col min="1" max="1" width="7.42578125" style="8" bestFit="1" customWidth="1"/>
    <col min="3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</cols>
  <sheetData>
    <row r="1" spans="1:14">
      <c r="A1" s="1" t="s">
        <v>12</v>
      </c>
    </row>
    <row r="2" spans="1:14" s="6" customFormat="1">
      <c r="A2" s="6" t="s">
        <v>61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</row>
    <row r="3" spans="1:14">
      <c r="A3" s="1" t="s">
        <v>62</v>
      </c>
    </row>
    <row r="4" spans="1:14" s="3" customFormat="1">
      <c r="A4" s="11" t="s">
        <v>1</v>
      </c>
      <c r="B4" s="3">
        <v>1264</v>
      </c>
      <c r="C4" s="3">
        <v>1312</v>
      </c>
      <c r="D4" s="3">
        <v>1448</v>
      </c>
      <c r="E4" s="3">
        <v>1648</v>
      </c>
      <c r="F4" s="3">
        <v>1848</v>
      </c>
      <c r="G4" s="3">
        <v>2048</v>
      </c>
      <c r="H4" s="3">
        <v>2248</v>
      </c>
      <c r="I4" s="3">
        <v>2448</v>
      </c>
      <c r="J4" s="3">
        <v>2648</v>
      </c>
      <c r="K4" s="3">
        <v>2856</v>
      </c>
      <c r="L4" s="3">
        <v>2864</v>
      </c>
      <c r="M4" s="3">
        <v>2864</v>
      </c>
      <c r="N4" s="3">
        <v>2864</v>
      </c>
    </row>
    <row r="5" spans="1:14" s="3" customFormat="1">
      <c r="A5" s="11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s="3" customFormat="1">
      <c r="A6" s="11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60:AW122"/>
  <sheetViews>
    <sheetView tabSelected="1" zoomScale="85" zoomScaleNormal="85" workbookViewId="0">
      <selection activeCell="H55" sqref="H55"/>
    </sheetView>
  </sheetViews>
  <sheetFormatPr defaultRowHeight="12.75"/>
  <sheetData>
    <row r="60" spans="1:49">
      <c r="A60" s="1" t="s">
        <v>65</v>
      </c>
    </row>
    <row r="61" spans="1:49">
      <c r="A61" s="6"/>
      <c r="B61" s="7" t="s">
        <v>13</v>
      </c>
      <c r="C61" s="7" t="s">
        <v>14</v>
      </c>
      <c r="D61" s="7" t="s">
        <v>15</v>
      </c>
      <c r="E61" s="7" t="s">
        <v>16</v>
      </c>
      <c r="F61" s="7" t="s">
        <v>17</v>
      </c>
      <c r="G61" s="7" t="s">
        <v>18</v>
      </c>
      <c r="H61" s="7" t="s">
        <v>19</v>
      </c>
      <c r="I61" s="7" t="s">
        <v>20</v>
      </c>
      <c r="J61" s="7" t="s">
        <v>21</v>
      </c>
      <c r="K61" s="7" t="s">
        <v>22</v>
      </c>
      <c r="L61" s="7" t="s">
        <v>23</v>
      </c>
      <c r="M61" s="7" t="s">
        <v>24</v>
      </c>
      <c r="N61" s="7" t="s">
        <v>25</v>
      </c>
      <c r="O61" s="7" t="s">
        <v>26</v>
      </c>
      <c r="P61" s="7" t="s">
        <v>27</v>
      </c>
      <c r="Q61" s="7" t="s">
        <v>28</v>
      </c>
      <c r="R61" s="7" t="s">
        <v>29</v>
      </c>
      <c r="S61" s="7" t="s">
        <v>30</v>
      </c>
      <c r="T61" s="7" t="s">
        <v>31</v>
      </c>
      <c r="U61" s="7" t="s">
        <v>32</v>
      </c>
      <c r="V61" s="7" t="s">
        <v>33</v>
      </c>
      <c r="W61" s="7" t="s">
        <v>34</v>
      </c>
      <c r="X61" s="7" t="s">
        <v>35</v>
      </c>
      <c r="Y61" s="7" t="s">
        <v>36</v>
      </c>
      <c r="Z61" s="7" t="s">
        <v>37</v>
      </c>
      <c r="AA61" s="7" t="s">
        <v>38</v>
      </c>
      <c r="AB61" s="7" t="s">
        <v>39</v>
      </c>
      <c r="AC61" s="13" t="s">
        <v>40</v>
      </c>
      <c r="AD61" s="7" t="s">
        <v>41</v>
      </c>
      <c r="AE61" s="7" t="s">
        <v>42</v>
      </c>
      <c r="AF61" s="7" t="s">
        <v>43</v>
      </c>
      <c r="AG61" s="7" t="s">
        <v>44</v>
      </c>
      <c r="AH61" s="7" t="s">
        <v>45</v>
      </c>
      <c r="AI61" s="7" t="s">
        <v>46</v>
      </c>
      <c r="AJ61" s="7" t="s">
        <v>47</v>
      </c>
      <c r="AK61" s="7" t="s">
        <v>48</v>
      </c>
      <c r="AL61" s="7" t="s">
        <v>49</v>
      </c>
      <c r="AM61" s="7" t="s">
        <v>50</v>
      </c>
      <c r="AN61" s="7" t="s">
        <v>51</v>
      </c>
      <c r="AO61" s="7" t="s">
        <v>52</v>
      </c>
      <c r="AP61" s="7" t="s">
        <v>53</v>
      </c>
      <c r="AQ61" s="7" t="s">
        <v>54</v>
      </c>
      <c r="AR61" s="7" t="s">
        <v>55</v>
      </c>
      <c r="AS61" s="7" t="s">
        <v>56</v>
      </c>
      <c r="AT61" s="7" t="s">
        <v>57</v>
      </c>
      <c r="AU61" s="7" t="s">
        <v>58</v>
      </c>
      <c r="AV61" s="7" t="s">
        <v>59</v>
      </c>
      <c r="AW61" s="7" t="s">
        <v>60</v>
      </c>
    </row>
    <row r="62" spans="1:49">
      <c r="A62" s="11" t="s">
        <v>1</v>
      </c>
      <c r="B62" s="3">
        <f t="shared" ref="B62:C64" si="0">B73</f>
        <v>364</v>
      </c>
      <c r="C62" s="3">
        <f t="shared" si="0"/>
        <v>596</v>
      </c>
      <c r="D62" s="3">
        <f>D73+D84+D95+D106</f>
        <v>931.1</v>
      </c>
      <c r="E62" s="3">
        <f t="shared" ref="E62:Q62" si="1">E73+E84+E95+E106</f>
        <v>1248</v>
      </c>
      <c r="F62" s="3">
        <f t="shared" si="1"/>
        <v>1564.0000400000001</v>
      </c>
      <c r="G62" s="3">
        <f t="shared" si="1"/>
        <v>1816.00008</v>
      </c>
      <c r="H62" s="3">
        <f t="shared" si="1"/>
        <v>2036.0001000000002</v>
      </c>
      <c r="I62" s="3">
        <f t="shared" si="1"/>
        <v>2256.0001699999998</v>
      </c>
      <c r="J62" s="3">
        <f t="shared" si="1"/>
        <v>2450.6668600000003</v>
      </c>
      <c r="K62" s="3">
        <f t="shared" si="1"/>
        <v>2812.0001899999997</v>
      </c>
      <c r="L62" s="3">
        <f t="shared" si="1"/>
        <v>3162.4718499999999</v>
      </c>
      <c r="M62" s="3">
        <f t="shared" si="1"/>
        <v>3473.08185</v>
      </c>
      <c r="N62" s="3">
        <f t="shared" si="1"/>
        <v>3634.8051799999998</v>
      </c>
      <c r="O62" s="3">
        <f t="shared" si="1"/>
        <v>3953.6352000000002</v>
      </c>
      <c r="P62" s="3">
        <f t="shared" si="1"/>
        <v>4176.3585299999995</v>
      </c>
      <c r="Q62" s="3">
        <f t="shared" si="1"/>
        <v>4356.3585299999995</v>
      </c>
      <c r="R62" s="3">
        <f>R73+1332+R95+R106</f>
        <v>4536.3585299999995</v>
      </c>
      <c r="S62" s="3">
        <f t="shared" ref="S62" si="2">S73+1332+S95+S106</f>
        <v>4796.3585199999998</v>
      </c>
      <c r="T62" s="3">
        <f>920+1332+T95+T106</f>
        <v>5076.3585199999998</v>
      </c>
      <c r="U62" s="3">
        <f t="shared" ref="U62:Y62" si="3">920+1332+U95+U106</f>
        <v>5356.3585199999998</v>
      </c>
      <c r="V62" s="3">
        <f t="shared" si="3"/>
        <v>5588.3585200000007</v>
      </c>
      <c r="W62" s="3">
        <f t="shared" si="3"/>
        <v>5937.6918599999999</v>
      </c>
      <c r="X62" s="3">
        <f t="shared" si="3"/>
        <v>6207.0251900000003</v>
      </c>
      <c r="Y62" s="3">
        <f t="shared" si="3"/>
        <v>6372.3585199999998</v>
      </c>
      <c r="Z62" s="3">
        <f>920+1332+2434.86+Z106</f>
        <v>6527.2683300000008</v>
      </c>
      <c r="AA62" s="3">
        <f t="shared" ref="AA62:AC62" si="4">920+1332+2434.86+AA106</f>
        <v>6691.9483300000002</v>
      </c>
      <c r="AB62" s="3">
        <f t="shared" si="4"/>
        <v>6803.2683300000008</v>
      </c>
      <c r="AC62" s="14">
        <f t="shared" si="4"/>
        <v>7243.2683300000008</v>
      </c>
      <c r="AD62" s="3">
        <f t="shared" ref="AD62:AI62" si="5">920+1332+2434.86+AD106</f>
        <v>7661.6083300000009</v>
      </c>
      <c r="AE62" s="3">
        <f t="shared" si="5"/>
        <v>7841.6083300000009</v>
      </c>
      <c r="AF62" s="3">
        <f t="shared" si="5"/>
        <v>8108.1933300000001</v>
      </c>
      <c r="AG62" s="3">
        <f t="shared" si="5"/>
        <v>8548.1933300000001</v>
      </c>
      <c r="AH62" s="3">
        <f t="shared" si="5"/>
        <v>8724.1933300000001</v>
      </c>
      <c r="AI62" s="3">
        <f t="shared" si="5"/>
        <v>8724.1933300000001</v>
      </c>
      <c r="AJ62" s="3">
        <f t="shared" ref="AJ62" si="6">920+1332+2434.86+AJ106</f>
        <v>8724.1933300000001</v>
      </c>
      <c r="AK62" s="3">
        <f>920+1332+2434.86+AK106+AK117</f>
        <v>9988.1933300000001</v>
      </c>
      <c r="AL62" s="3">
        <f>920+1332+2434.86+4037.33+AL117</f>
        <v>10036.19</v>
      </c>
      <c r="AM62" s="3">
        <f t="shared" ref="AM62:AW62" si="7">920+1332+2434.86+4037.33+AM117</f>
        <v>10172.19</v>
      </c>
      <c r="AN62" s="3">
        <f t="shared" si="7"/>
        <v>10372.19</v>
      </c>
      <c r="AO62" s="3">
        <f t="shared" si="7"/>
        <v>10572.19</v>
      </c>
      <c r="AP62" s="3">
        <f t="shared" si="7"/>
        <v>10772.19</v>
      </c>
      <c r="AQ62" s="3">
        <f t="shared" si="7"/>
        <v>10972.19</v>
      </c>
      <c r="AR62" s="3">
        <f t="shared" si="7"/>
        <v>11172.19</v>
      </c>
      <c r="AS62" s="3">
        <f t="shared" si="7"/>
        <v>11372.19</v>
      </c>
      <c r="AT62" s="3">
        <f t="shared" si="7"/>
        <v>11580.19</v>
      </c>
      <c r="AU62" s="3">
        <f t="shared" si="7"/>
        <v>11588.19</v>
      </c>
      <c r="AV62" s="3">
        <f t="shared" si="7"/>
        <v>11588.19</v>
      </c>
      <c r="AW62" s="3">
        <f t="shared" si="7"/>
        <v>11588.19</v>
      </c>
    </row>
    <row r="63" spans="1:49">
      <c r="A63" s="11" t="s">
        <v>2</v>
      </c>
      <c r="B63" s="3">
        <f t="shared" si="0"/>
        <v>311.98</v>
      </c>
      <c r="C63" s="3">
        <f t="shared" si="0"/>
        <v>596</v>
      </c>
      <c r="D63" s="3">
        <f>D74+D85+D96+D107</f>
        <v>775.55332999999996</v>
      </c>
      <c r="E63" s="3">
        <f t="shared" ref="E63:Q63" si="8">E74+E85+E96+E107</f>
        <v>1001.77667</v>
      </c>
      <c r="F63" s="3">
        <f t="shared" si="8"/>
        <v>1249.3333299999999</v>
      </c>
      <c r="G63" s="3">
        <f t="shared" si="8"/>
        <v>1489.6133299999999</v>
      </c>
      <c r="H63" s="3">
        <f t="shared" si="8"/>
        <v>1650.0949899999998</v>
      </c>
      <c r="I63" s="3">
        <f t="shared" si="8"/>
        <v>2214.4135199999996</v>
      </c>
      <c r="J63" s="3">
        <f t="shared" si="8"/>
        <v>2336.0718499999998</v>
      </c>
      <c r="K63" s="3">
        <f t="shared" si="8"/>
        <v>2484.9168599999998</v>
      </c>
      <c r="L63" s="3">
        <f t="shared" si="8"/>
        <v>2713.02853</v>
      </c>
      <c r="M63" s="3">
        <f t="shared" si="8"/>
        <v>2952.4185300000004</v>
      </c>
      <c r="N63" s="3">
        <f t="shared" si="8"/>
        <v>3108.0852</v>
      </c>
      <c r="O63" s="3">
        <f t="shared" si="8"/>
        <v>3455.34186</v>
      </c>
      <c r="P63" s="3">
        <f t="shared" si="8"/>
        <v>3727.5918700000002</v>
      </c>
      <c r="Q63" s="3">
        <f t="shared" si="8"/>
        <v>3945.7852000000003</v>
      </c>
      <c r="R63" s="3">
        <f>R74+1332+R96+R107</f>
        <v>4125.7485299999998</v>
      </c>
      <c r="S63" s="3">
        <f t="shared" ref="S63" si="9">S74+1332+S96+S107</f>
        <v>4305.7485299999998</v>
      </c>
      <c r="T63" s="3">
        <f t="shared" ref="T63:Y63" si="10">920+1332+T96+T107</f>
        <v>4467.6851999999999</v>
      </c>
      <c r="U63" s="3">
        <f t="shared" si="10"/>
        <v>4621.7152000000006</v>
      </c>
      <c r="V63" s="3">
        <f t="shared" si="10"/>
        <v>4911.1485299999995</v>
      </c>
      <c r="W63" s="3">
        <f t="shared" si="10"/>
        <v>5183.9085299999997</v>
      </c>
      <c r="X63" s="3">
        <f t="shared" si="10"/>
        <v>5441.6318599999995</v>
      </c>
      <c r="Y63" s="3">
        <f t="shared" si="10"/>
        <v>5757.9251899999999</v>
      </c>
      <c r="Z63" s="3">
        <f t="shared" ref="Z63:AC63" si="11">920+1332+2434.86+Z107</f>
        <v>6119.2400000000007</v>
      </c>
      <c r="AA63" s="3">
        <f t="shared" si="11"/>
        <v>6319.2400000000007</v>
      </c>
      <c r="AB63" s="3">
        <f t="shared" si="11"/>
        <v>6513.5483300000005</v>
      </c>
      <c r="AC63" s="14">
        <f t="shared" si="11"/>
        <v>6640.6183300000012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11" t="s">
        <v>3</v>
      </c>
      <c r="B64" s="3">
        <f t="shared" si="0"/>
        <v>364</v>
      </c>
      <c r="C64" s="3">
        <f t="shared" si="0"/>
        <v>564</v>
      </c>
      <c r="D64" s="3">
        <f>D75+D86+D97+D108</f>
        <v>740</v>
      </c>
      <c r="E64" s="3">
        <f t="shared" ref="E64:Q64" si="12">E75+E86+E97+E108</f>
        <v>964</v>
      </c>
      <c r="F64" s="3">
        <f t="shared" si="12"/>
        <v>1204</v>
      </c>
      <c r="G64" s="3">
        <f t="shared" si="12"/>
        <v>1448</v>
      </c>
      <c r="H64" s="3">
        <f t="shared" si="12"/>
        <v>1564</v>
      </c>
      <c r="I64" s="3">
        <f t="shared" si="12"/>
        <v>1804</v>
      </c>
      <c r="J64" s="3">
        <f t="shared" si="12"/>
        <v>1952</v>
      </c>
      <c r="K64" s="3">
        <f t="shared" si="12"/>
        <v>2128</v>
      </c>
      <c r="L64" s="3">
        <f t="shared" si="12"/>
        <v>2376</v>
      </c>
      <c r="M64" s="3">
        <f t="shared" si="12"/>
        <v>2628</v>
      </c>
      <c r="N64" s="3">
        <f t="shared" si="12"/>
        <v>2768</v>
      </c>
      <c r="O64" s="3">
        <f t="shared" si="12"/>
        <v>3114</v>
      </c>
      <c r="P64" s="3">
        <f t="shared" si="12"/>
        <v>3390</v>
      </c>
      <c r="Q64" s="3">
        <f t="shared" si="12"/>
        <v>3606</v>
      </c>
      <c r="R64" s="3">
        <f>R75+1292+R97+R108</f>
        <v>3786</v>
      </c>
      <c r="S64" s="3">
        <f t="shared" ref="S64" si="13">S75+1292+S97+S108</f>
        <v>3966</v>
      </c>
      <c r="T64" s="3">
        <f>888+1332+T97+T108</f>
        <v>4166</v>
      </c>
      <c r="U64" s="3">
        <f t="shared" ref="U64:Y64" si="14">888+1332+U97+U108</f>
        <v>4326</v>
      </c>
      <c r="V64" s="3">
        <f t="shared" si="14"/>
        <v>4608</v>
      </c>
      <c r="W64" s="3">
        <f t="shared" si="14"/>
        <v>4886</v>
      </c>
      <c r="X64" s="3">
        <f t="shared" si="14"/>
        <v>5142</v>
      </c>
      <c r="Y64" s="3">
        <f t="shared" si="14"/>
        <v>5466</v>
      </c>
      <c r="Z64" s="3">
        <f>920+1332+2164+Z108</f>
        <v>5851</v>
      </c>
      <c r="AA64" s="3">
        <f>920+1332+2164+AA108</f>
        <v>6044</v>
      </c>
      <c r="AB64" s="3">
        <f>920+1332+2164+AB108</f>
        <v>6200</v>
      </c>
      <c r="AC64" s="14">
        <f>920+1332+2164+AC108</f>
        <v>6296</v>
      </c>
      <c r="AD64" s="3">
        <f>920+1332+2164+1880</f>
        <v>6296</v>
      </c>
      <c r="AE64" s="3">
        <f t="shared" ref="AE64:AW64" si="15">920+1332+2164+1880</f>
        <v>6296</v>
      </c>
      <c r="AF64" s="3">
        <f t="shared" si="15"/>
        <v>6296</v>
      </c>
      <c r="AG64" s="3">
        <f t="shared" si="15"/>
        <v>6296</v>
      </c>
      <c r="AH64" s="3">
        <f t="shared" si="15"/>
        <v>6296</v>
      </c>
      <c r="AI64" s="3">
        <f t="shared" si="15"/>
        <v>6296</v>
      </c>
      <c r="AJ64" s="3">
        <f t="shared" si="15"/>
        <v>6296</v>
      </c>
      <c r="AK64" s="3">
        <f t="shared" si="15"/>
        <v>6296</v>
      </c>
      <c r="AL64" s="3">
        <f t="shared" si="15"/>
        <v>6296</v>
      </c>
      <c r="AM64" s="3">
        <f t="shared" si="15"/>
        <v>6296</v>
      </c>
      <c r="AN64" s="3">
        <f t="shared" si="15"/>
        <v>6296</v>
      </c>
      <c r="AO64" s="3">
        <f t="shared" si="15"/>
        <v>6296</v>
      </c>
      <c r="AP64" s="3">
        <f t="shared" si="15"/>
        <v>6296</v>
      </c>
      <c r="AQ64" s="3">
        <f t="shared" si="15"/>
        <v>6296</v>
      </c>
      <c r="AR64" s="3">
        <f t="shared" si="15"/>
        <v>6296</v>
      </c>
      <c r="AS64" s="3">
        <f t="shared" si="15"/>
        <v>6296</v>
      </c>
      <c r="AT64" s="3">
        <f t="shared" si="15"/>
        <v>6296</v>
      </c>
      <c r="AU64" s="3">
        <f t="shared" si="15"/>
        <v>6296</v>
      </c>
      <c r="AV64" s="3">
        <f t="shared" si="15"/>
        <v>6296</v>
      </c>
      <c r="AW64" s="3">
        <f t="shared" si="15"/>
        <v>6296</v>
      </c>
    </row>
    <row r="65" spans="1:49">
      <c r="A65" s="11" t="s">
        <v>66</v>
      </c>
      <c r="B65" s="3">
        <f>B63-B64</f>
        <v>-52.019999999999982</v>
      </c>
      <c r="C65" s="3">
        <f t="shared" ref="C65:AC65" si="16">C63-C64</f>
        <v>32</v>
      </c>
      <c r="D65" s="3">
        <f t="shared" si="16"/>
        <v>35.55332999999996</v>
      </c>
      <c r="E65" s="3">
        <f t="shared" si="16"/>
        <v>37.776669999999967</v>
      </c>
      <c r="F65" s="3">
        <f t="shared" si="16"/>
        <v>45.333329999999933</v>
      </c>
      <c r="G65" s="3">
        <f t="shared" si="16"/>
        <v>41.613329999999905</v>
      </c>
      <c r="H65" s="3">
        <f t="shared" si="16"/>
        <v>86.094989999999825</v>
      </c>
      <c r="I65" s="3">
        <f t="shared" si="16"/>
        <v>410.41351999999961</v>
      </c>
      <c r="J65" s="3">
        <f t="shared" si="16"/>
        <v>384.07184999999981</v>
      </c>
      <c r="K65" s="3">
        <f t="shared" si="16"/>
        <v>356.91685999999982</v>
      </c>
      <c r="L65" s="3">
        <f t="shared" si="16"/>
        <v>337.02853000000005</v>
      </c>
      <c r="M65" s="3">
        <f t="shared" si="16"/>
        <v>324.41853000000037</v>
      </c>
      <c r="N65" s="3">
        <f t="shared" si="16"/>
        <v>340.08519999999999</v>
      </c>
      <c r="O65" s="3">
        <f t="shared" si="16"/>
        <v>341.34186</v>
      </c>
      <c r="P65" s="3">
        <f t="shared" si="16"/>
        <v>337.5918700000002</v>
      </c>
      <c r="Q65" s="3">
        <f t="shared" si="16"/>
        <v>339.78520000000026</v>
      </c>
      <c r="R65" s="3">
        <f t="shared" si="16"/>
        <v>339.74852999999985</v>
      </c>
      <c r="S65" s="3">
        <f t="shared" si="16"/>
        <v>339.74852999999985</v>
      </c>
      <c r="T65" s="3">
        <f t="shared" si="16"/>
        <v>301.6851999999999</v>
      </c>
      <c r="U65" s="3">
        <f t="shared" si="16"/>
        <v>295.71520000000055</v>
      </c>
      <c r="V65" s="3">
        <f t="shared" si="16"/>
        <v>303.14852999999948</v>
      </c>
      <c r="W65" s="3">
        <f t="shared" si="16"/>
        <v>297.9085299999997</v>
      </c>
      <c r="X65" s="3">
        <f t="shared" si="16"/>
        <v>299.63185999999951</v>
      </c>
      <c r="Y65" s="3">
        <f t="shared" si="16"/>
        <v>291.92518999999993</v>
      </c>
      <c r="Z65" s="3">
        <f t="shared" si="16"/>
        <v>268.24000000000069</v>
      </c>
      <c r="AA65" s="3">
        <f t="shared" si="16"/>
        <v>275.24000000000069</v>
      </c>
      <c r="AB65" s="3">
        <f t="shared" si="16"/>
        <v>313.54833000000053</v>
      </c>
      <c r="AC65" s="3">
        <f t="shared" si="16"/>
        <v>344.61833000000115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11" t="s">
        <v>67</v>
      </c>
      <c r="B66" s="3">
        <f>B63/B64</f>
        <v>0.85708791208791213</v>
      </c>
      <c r="C66" s="3">
        <f t="shared" ref="C66:AC66" si="17">C63/C64</f>
        <v>1.0567375886524824</v>
      </c>
      <c r="D66" s="3">
        <f t="shared" si="17"/>
        <v>1.0480450405405406</v>
      </c>
      <c r="E66" s="3">
        <f t="shared" si="17"/>
        <v>1.039187417012448</v>
      </c>
      <c r="F66" s="3">
        <f t="shared" si="17"/>
        <v>1.0376522674418605</v>
      </c>
      <c r="G66" s="3">
        <f t="shared" si="17"/>
        <v>1.0287384875690606</v>
      </c>
      <c r="H66" s="3">
        <f t="shared" si="17"/>
        <v>1.0550479475703323</v>
      </c>
      <c r="I66" s="3">
        <f t="shared" si="17"/>
        <v>1.227501951219512</v>
      </c>
      <c r="J66" s="3">
        <f t="shared" si="17"/>
        <v>1.1967581198770492</v>
      </c>
      <c r="K66" s="3">
        <f t="shared" si="17"/>
        <v>1.1677240883458646</v>
      </c>
      <c r="L66" s="3">
        <f t="shared" si="17"/>
        <v>1.1418470244107743</v>
      </c>
      <c r="M66" s="3">
        <f t="shared" si="17"/>
        <v>1.1234469292237443</v>
      </c>
      <c r="N66" s="3">
        <f t="shared" si="17"/>
        <v>1.1228631502890174</v>
      </c>
      <c r="O66" s="3">
        <f t="shared" si="17"/>
        <v>1.1096152408477842</v>
      </c>
      <c r="P66" s="3">
        <f t="shared" si="17"/>
        <v>1.0995846224188792</v>
      </c>
      <c r="Q66" s="3">
        <f t="shared" si="17"/>
        <v>1.0942277315585136</v>
      </c>
      <c r="R66" s="3">
        <f t="shared" si="17"/>
        <v>1.089738122028526</v>
      </c>
      <c r="S66" s="3">
        <f t="shared" si="17"/>
        <v>1.0856652874432677</v>
      </c>
      <c r="T66" s="3">
        <f t="shared" si="17"/>
        <v>1.0724160345655305</v>
      </c>
      <c r="U66" s="3">
        <f t="shared" si="17"/>
        <v>1.0683576514100788</v>
      </c>
      <c r="V66" s="3">
        <f t="shared" si="17"/>
        <v>1.0657874414062498</v>
      </c>
      <c r="W66" s="3">
        <f t="shared" si="17"/>
        <v>1.0609718645108472</v>
      </c>
      <c r="X66" s="3">
        <f t="shared" si="17"/>
        <v>1.0582714624659664</v>
      </c>
      <c r="Y66" s="3">
        <f t="shared" si="17"/>
        <v>1.0534074624954262</v>
      </c>
      <c r="Z66" s="3">
        <f t="shared" si="17"/>
        <v>1.0458451546744147</v>
      </c>
      <c r="AA66" s="3">
        <f t="shared" si="17"/>
        <v>1.0455393778954336</v>
      </c>
      <c r="AB66" s="3">
        <f t="shared" si="17"/>
        <v>1.0505723112903227</v>
      </c>
      <c r="AC66" s="3">
        <f t="shared" si="17"/>
        <v>1.0547360752858961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11" t="s">
        <v>68</v>
      </c>
      <c r="B67" s="3">
        <f>B63/B62</f>
        <v>0.85708791208791213</v>
      </c>
      <c r="C67" s="3">
        <f t="shared" ref="C67:AC67" si="18">C63/C62</f>
        <v>1</v>
      </c>
      <c r="D67" s="3">
        <f t="shared" si="18"/>
        <v>0.83294311029964552</v>
      </c>
      <c r="E67" s="3">
        <f t="shared" si="18"/>
        <v>0.80270566506410257</v>
      </c>
      <c r="F67" s="3">
        <f t="shared" si="18"/>
        <v>0.79880645655226445</v>
      </c>
      <c r="G67" s="3">
        <f t="shared" si="18"/>
        <v>0.82027162135367304</v>
      </c>
      <c r="H67" s="3">
        <f t="shared" si="18"/>
        <v>0.8104591890737135</v>
      </c>
      <c r="I67" s="3">
        <f t="shared" si="18"/>
        <v>0.98156620263020633</v>
      </c>
      <c r="J67" s="3">
        <f t="shared" si="18"/>
        <v>0.95323925423302924</v>
      </c>
      <c r="K67" s="3">
        <f t="shared" si="18"/>
        <v>0.8836830341750439</v>
      </c>
      <c r="L67" s="3">
        <f t="shared" si="18"/>
        <v>0.85788227016155105</v>
      </c>
      <c r="M67" s="3">
        <f t="shared" si="18"/>
        <v>0.85008607844931738</v>
      </c>
      <c r="N67" s="3">
        <f t="shared" si="18"/>
        <v>0.85508990058168677</v>
      </c>
      <c r="O67" s="3">
        <f t="shared" si="18"/>
        <v>0.87396577711570356</v>
      </c>
      <c r="P67" s="3">
        <f t="shared" si="18"/>
        <v>0.8925459448042169</v>
      </c>
      <c r="Q67" s="3">
        <f t="shared" si="18"/>
        <v>0.90575309006993066</v>
      </c>
      <c r="R67" s="3">
        <f t="shared" si="18"/>
        <v>0.9094846676503765</v>
      </c>
      <c r="S67" s="3">
        <f t="shared" si="18"/>
        <v>0.89771198546684117</v>
      </c>
      <c r="T67" s="3">
        <f t="shared" si="18"/>
        <v>0.88009646726055124</v>
      </c>
      <c r="U67" s="3">
        <f t="shared" si="18"/>
        <v>0.86284649967754601</v>
      </c>
      <c r="V67" s="3">
        <f t="shared" si="18"/>
        <v>0.87881772660498503</v>
      </c>
      <c r="W67" s="3">
        <f t="shared" si="18"/>
        <v>0.8730511202378225</v>
      </c>
      <c r="X67" s="3">
        <f t="shared" si="18"/>
        <v>0.87668918579014166</v>
      </c>
      <c r="Y67" s="3">
        <f t="shared" si="18"/>
        <v>0.90357834888423705</v>
      </c>
      <c r="Z67" s="3">
        <f t="shared" si="18"/>
        <v>0.93748865384855418</v>
      </c>
      <c r="AA67" s="3">
        <f t="shared" si="18"/>
        <v>0.94430495998763941</v>
      </c>
      <c r="AB67" s="3">
        <f t="shared" si="18"/>
        <v>0.95741458576278138</v>
      </c>
      <c r="AC67" s="3">
        <f t="shared" si="18"/>
        <v>0.91679860906105637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1"/>
      <c r="AB68" s="7"/>
      <c r="AC68" s="7"/>
    </row>
    <row r="69" spans="1:49">
      <c r="A69" s="1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49">
      <c r="A70" s="1" t="s">
        <v>9</v>
      </c>
    </row>
    <row r="71" spans="1:49">
      <c r="A71" s="6" t="s">
        <v>61</v>
      </c>
      <c r="B71" s="7" t="s">
        <v>13</v>
      </c>
      <c r="C71" s="7" t="s">
        <v>14</v>
      </c>
      <c r="D71" s="7" t="s">
        <v>15</v>
      </c>
      <c r="E71" s="7" t="s">
        <v>16</v>
      </c>
      <c r="F71" s="7" t="s">
        <v>17</v>
      </c>
      <c r="G71" s="7" t="s">
        <v>18</v>
      </c>
      <c r="H71" s="7" t="s">
        <v>19</v>
      </c>
      <c r="I71" s="7" t="s">
        <v>20</v>
      </c>
      <c r="J71" s="7" t="s">
        <v>21</v>
      </c>
      <c r="K71" s="7" t="s">
        <v>22</v>
      </c>
      <c r="L71" s="7" t="s">
        <v>23</v>
      </c>
      <c r="M71" s="7" t="s">
        <v>24</v>
      </c>
      <c r="N71" s="7" t="s">
        <v>25</v>
      </c>
      <c r="O71" s="7" t="s">
        <v>26</v>
      </c>
      <c r="P71" s="7" t="s">
        <v>27</v>
      </c>
      <c r="Q71" s="7" t="s">
        <v>28</v>
      </c>
      <c r="R71" s="7" t="s">
        <v>29</v>
      </c>
      <c r="S71" s="7" t="s">
        <v>30</v>
      </c>
    </row>
    <row r="72" spans="1:49">
      <c r="A72" s="1" t="s">
        <v>62</v>
      </c>
    </row>
    <row r="73" spans="1:49">
      <c r="A73" s="11" t="s">
        <v>1</v>
      </c>
      <c r="B73" s="3">
        <v>364</v>
      </c>
      <c r="C73" s="3">
        <v>596</v>
      </c>
      <c r="D73" s="3">
        <v>620</v>
      </c>
      <c r="E73" s="3">
        <v>640</v>
      </c>
      <c r="F73" s="3">
        <v>660</v>
      </c>
      <c r="G73" s="3">
        <v>680</v>
      </c>
      <c r="H73" s="3">
        <v>700</v>
      </c>
      <c r="I73" s="3">
        <v>720</v>
      </c>
      <c r="J73" s="3">
        <v>740</v>
      </c>
      <c r="K73" s="3">
        <v>760</v>
      </c>
      <c r="L73" s="3">
        <v>780</v>
      </c>
      <c r="M73" s="3">
        <v>800</v>
      </c>
      <c r="N73" s="3">
        <v>820</v>
      </c>
      <c r="O73" s="3">
        <v>840</v>
      </c>
      <c r="P73" s="3">
        <v>860</v>
      </c>
      <c r="Q73" s="3">
        <v>880</v>
      </c>
      <c r="R73" s="3">
        <v>900</v>
      </c>
      <c r="S73" s="3">
        <v>920</v>
      </c>
      <c r="W73" s="3"/>
    </row>
    <row r="74" spans="1:49">
      <c r="A74" s="11" t="s">
        <v>2</v>
      </c>
      <c r="B74" s="3">
        <v>311.98</v>
      </c>
      <c r="C74" s="3">
        <v>596</v>
      </c>
      <c r="D74" s="3">
        <v>620</v>
      </c>
      <c r="E74" s="3">
        <v>640</v>
      </c>
      <c r="F74" s="3">
        <v>660</v>
      </c>
      <c r="G74" s="3">
        <v>680</v>
      </c>
      <c r="H74" s="3">
        <v>700</v>
      </c>
      <c r="I74" s="3">
        <v>720</v>
      </c>
      <c r="J74" s="3">
        <v>740</v>
      </c>
      <c r="K74" s="3">
        <v>760</v>
      </c>
      <c r="L74" s="3">
        <v>780</v>
      </c>
      <c r="M74" s="3">
        <v>800</v>
      </c>
      <c r="N74" s="3">
        <v>820</v>
      </c>
      <c r="O74" s="3">
        <v>840</v>
      </c>
      <c r="P74" s="3">
        <v>860</v>
      </c>
      <c r="Q74" s="3">
        <v>880</v>
      </c>
      <c r="R74" s="3">
        <v>900</v>
      </c>
      <c r="S74" s="3">
        <v>920</v>
      </c>
    </row>
    <row r="75" spans="1:49">
      <c r="A75" s="11" t="s">
        <v>3</v>
      </c>
      <c r="B75" s="3">
        <v>364</v>
      </c>
      <c r="C75" s="3">
        <v>564</v>
      </c>
      <c r="D75" s="3">
        <v>588</v>
      </c>
      <c r="E75" s="3">
        <v>608</v>
      </c>
      <c r="F75" s="3">
        <v>628</v>
      </c>
      <c r="G75" s="3">
        <v>648</v>
      </c>
      <c r="H75" s="3">
        <v>668</v>
      </c>
      <c r="I75" s="3">
        <v>688</v>
      </c>
      <c r="J75" s="3">
        <v>708</v>
      </c>
      <c r="K75" s="3">
        <v>728</v>
      </c>
      <c r="L75" s="3">
        <v>748</v>
      </c>
      <c r="M75" s="3">
        <v>768</v>
      </c>
      <c r="N75" s="3">
        <v>788</v>
      </c>
      <c r="O75" s="3">
        <v>808</v>
      </c>
      <c r="P75" s="3">
        <v>828</v>
      </c>
      <c r="Q75" s="3">
        <v>848</v>
      </c>
      <c r="R75" s="3">
        <v>868</v>
      </c>
      <c r="S75" s="3">
        <v>888</v>
      </c>
    </row>
    <row r="76" spans="1:49">
      <c r="A76" s="11" t="s">
        <v>66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49">
      <c r="A77" s="11" t="s">
        <v>67</v>
      </c>
    </row>
    <row r="78" spans="1:49">
      <c r="A78" s="11" t="s">
        <v>68</v>
      </c>
    </row>
    <row r="81" spans="1:25">
      <c r="A81" s="1" t="s">
        <v>10</v>
      </c>
    </row>
    <row r="82" spans="1:25">
      <c r="A82" s="9" t="s">
        <v>61</v>
      </c>
      <c r="B82" s="7" t="s">
        <v>13</v>
      </c>
      <c r="C82" s="7" t="s">
        <v>14</v>
      </c>
      <c r="D82" s="7" t="s">
        <v>15</v>
      </c>
      <c r="E82" s="7" t="s">
        <v>16</v>
      </c>
      <c r="F82" s="7" t="s">
        <v>17</v>
      </c>
      <c r="G82" s="7" t="s">
        <v>18</v>
      </c>
      <c r="H82" s="7" t="s">
        <v>19</v>
      </c>
      <c r="I82" s="7" t="s">
        <v>20</v>
      </c>
      <c r="J82" s="7" t="s">
        <v>21</v>
      </c>
      <c r="K82" s="7" t="s">
        <v>22</v>
      </c>
      <c r="L82" s="7" t="s">
        <v>23</v>
      </c>
      <c r="M82" s="7" t="s">
        <v>24</v>
      </c>
      <c r="N82" s="7" t="s">
        <v>25</v>
      </c>
      <c r="O82" s="7" t="s">
        <v>26</v>
      </c>
      <c r="P82" s="7" t="s">
        <v>27</v>
      </c>
      <c r="Q82" s="7" t="s">
        <v>28</v>
      </c>
    </row>
    <row r="83" spans="1:25">
      <c r="A83" s="1" t="s">
        <v>62</v>
      </c>
    </row>
    <row r="84" spans="1:25">
      <c r="A84" s="11" t="s">
        <v>1</v>
      </c>
      <c r="D84" s="3">
        <v>136</v>
      </c>
      <c r="E84" s="3">
        <v>216</v>
      </c>
      <c r="F84" s="3">
        <v>344</v>
      </c>
      <c r="G84" s="3">
        <v>488</v>
      </c>
      <c r="H84" s="3">
        <v>664</v>
      </c>
      <c r="I84" s="3">
        <v>784</v>
      </c>
      <c r="J84" s="3">
        <v>868</v>
      </c>
      <c r="K84" s="3">
        <v>972</v>
      </c>
      <c r="L84" s="3">
        <v>1092</v>
      </c>
      <c r="M84" s="3">
        <v>1140</v>
      </c>
      <c r="N84" s="3">
        <v>1180</v>
      </c>
      <c r="O84" s="3">
        <v>1316</v>
      </c>
      <c r="P84" s="3">
        <v>1332</v>
      </c>
      <c r="Q84" s="3">
        <v>1332</v>
      </c>
    </row>
    <row r="85" spans="1:25">
      <c r="A85" s="11" t="s">
        <v>2</v>
      </c>
      <c r="D85" s="3">
        <v>104</v>
      </c>
      <c r="E85" s="3">
        <v>184</v>
      </c>
      <c r="F85" s="3">
        <v>312</v>
      </c>
      <c r="G85" s="3">
        <v>444.28</v>
      </c>
      <c r="H85" s="3">
        <v>568.76165999999989</v>
      </c>
      <c r="I85" s="3">
        <v>718.21832999999992</v>
      </c>
      <c r="J85" s="3">
        <v>819.87666000000002</v>
      </c>
      <c r="K85" s="3">
        <v>936</v>
      </c>
      <c r="L85" s="3">
        <v>1064.8</v>
      </c>
      <c r="M85" s="3">
        <v>1136.8</v>
      </c>
      <c r="N85" s="3">
        <v>1151.345</v>
      </c>
      <c r="O85" s="3">
        <v>1248.8</v>
      </c>
      <c r="P85" s="3">
        <v>1320.35</v>
      </c>
      <c r="Q85" s="3">
        <v>1332</v>
      </c>
    </row>
    <row r="86" spans="1:25">
      <c r="A86" s="11" t="s">
        <v>3</v>
      </c>
      <c r="D86" s="3">
        <v>104</v>
      </c>
      <c r="E86" s="3">
        <v>184</v>
      </c>
      <c r="F86" s="3">
        <v>312</v>
      </c>
      <c r="G86" s="3">
        <v>448</v>
      </c>
      <c r="H86" s="3">
        <v>528</v>
      </c>
      <c r="I86" s="3">
        <v>648</v>
      </c>
      <c r="J86" s="3">
        <v>776</v>
      </c>
      <c r="K86" s="3">
        <v>900</v>
      </c>
      <c r="L86" s="3">
        <v>1024</v>
      </c>
      <c r="M86" s="3">
        <v>1096</v>
      </c>
      <c r="N86" s="3">
        <v>1108</v>
      </c>
      <c r="O86" s="3">
        <v>1212</v>
      </c>
      <c r="P86" s="3">
        <v>1280</v>
      </c>
      <c r="Q86" s="3">
        <v>1292</v>
      </c>
    </row>
    <row r="87" spans="1:25">
      <c r="A87" s="11" t="s">
        <v>66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25">
      <c r="A88" s="11" t="s">
        <v>67</v>
      </c>
    </row>
    <row r="89" spans="1:25">
      <c r="A89" s="11" t="s">
        <v>68</v>
      </c>
    </row>
    <row r="92" spans="1:25">
      <c r="A92" s="1" t="s">
        <v>0</v>
      </c>
    </row>
    <row r="93" spans="1:25">
      <c r="A93" s="6" t="s">
        <v>61</v>
      </c>
      <c r="B93" s="7" t="s">
        <v>13</v>
      </c>
      <c r="C93" s="7" t="s">
        <v>14</v>
      </c>
      <c r="D93" s="7" t="s">
        <v>15</v>
      </c>
      <c r="E93" s="7" t="s">
        <v>16</v>
      </c>
      <c r="F93" s="7" t="s">
        <v>17</v>
      </c>
      <c r="G93" s="7" t="s">
        <v>18</v>
      </c>
      <c r="H93" s="7" t="s">
        <v>19</v>
      </c>
      <c r="I93" s="7" t="s">
        <v>20</v>
      </c>
      <c r="J93" s="7" t="s">
        <v>21</v>
      </c>
      <c r="K93" s="7" t="s">
        <v>22</v>
      </c>
      <c r="L93" s="7" t="s">
        <v>23</v>
      </c>
      <c r="M93" s="7" t="s">
        <v>24</v>
      </c>
      <c r="N93" s="7" t="s">
        <v>25</v>
      </c>
      <c r="O93" s="7" t="s">
        <v>26</v>
      </c>
      <c r="P93" s="7" t="s">
        <v>27</v>
      </c>
      <c r="Q93" s="7" t="s">
        <v>28</v>
      </c>
      <c r="R93" s="7" t="s">
        <v>29</v>
      </c>
      <c r="S93" s="7" t="s">
        <v>30</v>
      </c>
      <c r="T93" s="7" t="s">
        <v>31</v>
      </c>
      <c r="U93" s="7" t="s">
        <v>32</v>
      </c>
      <c r="V93" s="7" t="s">
        <v>33</v>
      </c>
      <c r="W93" s="7" t="s">
        <v>34</v>
      </c>
      <c r="X93" s="7" t="s">
        <v>35</v>
      </c>
      <c r="Y93" s="7" t="s">
        <v>36</v>
      </c>
    </row>
    <row r="94" spans="1:25">
      <c r="A94" s="1" t="s">
        <v>62</v>
      </c>
    </row>
    <row r="95" spans="1:25">
      <c r="A95" s="11" t="s">
        <v>1</v>
      </c>
      <c r="B95" s="3"/>
      <c r="C95" s="3"/>
      <c r="D95" s="3">
        <v>144</v>
      </c>
      <c r="E95" s="3">
        <v>346.66667000000001</v>
      </c>
      <c r="F95" s="3">
        <v>501.33337</v>
      </c>
      <c r="G95" s="3">
        <v>589.33340999999996</v>
      </c>
      <c r="H95" s="3">
        <v>613.33343000000002</v>
      </c>
      <c r="I95" s="3">
        <v>693.33349999999996</v>
      </c>
      <c r="J95" s="3">
        <v>784.00019000000009</v>
      </c>
      <c r="K95" s="3">
        <v>981.52852000000007</v>
      </c>
      <c r="L95" s="3">
        <v>1141.5285199999998</v>
      </c>
      <c r="M95" s="3">
        <v>1280.1951899999999</v>
      </c>
      <c r="N95" s="3">
        <v>1360.1951899999999</v>
      </c>
      <c r="O95" s="3">
        <v>1440.1951899999999</v>
      </c>
      <c r="P95" s="3">
        <v>1536.1951899999999</v>
      </c>
      <c r="Q95" s="3">
        <v>1616.1951899999999</v>
      </c>
      <c r="R95" s="3">
        <v>1696.1951899999999</v>
      </c>
      <c r="S95" s="3">
        <v>1856.1951899999999</v>
      </c>
      <c r="T95" s="3">
        <v>2056.1951899999999</v>
      </c>
      <c r="U95" s="3">
        <v>2256.1951899999999</v>
      </c>
      <c r="V95" s="3">
        <v>2408.1951899999999</v>
      </c>
      <c r="W95" s="3">
        <v>2434.86186</v>
      </c>
      <c r="X95" s="3">
        <v>2434.86186</v>
      </c>
      <c r="Y95" s="3">
        <v>2434.86186</v>
      </c>
    </row>
    <row r="96" spans="1:25">
      <c r="A96" s="11" t="s">
        <v>2</v>
      </c>
      <c r="B96" s="3"/>
      <c r="C96" s="3"/>
      <c r="D96" s="3">
        <v>51.553330000000003</v>
      </c>
      <c r="E96" s="3">
        <v>151.11000000000001</v>
      </c>
      <c r="F96" s="3">
        <v>224</v>
      </c>
      <c r="G96" s="3">
        <v>312</v>
      </c>
      <c r="H96" s="3">
        <v>328</v>
      </c>
      <c r="I96" s="3">
        <v>722.86185999999998</v>
      </c>
      <c r="J96" s="3">
        <v>722.86185999999998</v>
      </c>
      <c r="K96" s="3">
        <v>735.58353</v>
      </c>
      <c r="L96" s="3">
        <v>759.68019000000004</v>
      </c>
      <c r="M96" s="3">
        <v>890.86185999999998</v>
      </c>
      <c r="N96" s="3">
        <v>972.93353000000002</v>
      </c>
      <c r="O96" s="3">
        <v>1146.86186</v>
      </c>
      <c r="P96" s="3">
        <v>1272.1952000000001</v>
      </c>
      <c r="Q96" s="3">
        <v>1349.52853</v>
      </c>
      <c r="R96" s="3">
        <v>1429.52853</v>
      </c>
      <c r="S96" s="3">
        <v>1509.52853</v>
      </c>
      <c r="T96" s="3">
        <v>1589.52853</v>
      </c>
      <c r="U96" s="3">
        <v>1669.52853</v>
      </c>
      <c r="V96" s="3">
        <v>1869.52853</v>
      </c>
      <c r="W96" s="3">
        <v>2069.52853</v>
      </c>
      <c r="X96" s="3">
        <v>2245.52853</v>
      </c>
      <c r="Y96" s="3">
        <v>2434.86186</v>
      </c>
    </row>
    <row r="97" spans="1:37">
      <c r="A97" s="11" t="s">
        <v>3</v>
      </c>
      <c r="B97" s="3"/>
      <c r="C97" s="3"/>
      <c r="D97" s="3">
        <v>48</v>
      </c>
      <c r="E97" s="3">
        <v>152</v>
      </c>
      <c r="F97" s="3">
        <v>224</v>
      </c>
      <c r="G97" s="3">
        <v>312</v>
      </c>
      <c r="H97" s="3">
        <v>328</v>
      </c>
      <c r="I97" s="3">
        <v>428</v>
      </c>
      <c r="J97" s="3">
        <v>428</v>
      </c>
      <c r="K97" s="3">
        <v>460</v>
      </c>
      <c r="L97" s="3">
        <v>500</v>
      </c>
      <c r="M97" s="3">
        <v>636</v>
      </c>
      <c r="N97" s="3">
        <v>712</v>
      </c>
      <c r="O97" s="3">
        <v>876</v>
      </c>
      <c r="P97" s="3">
        <v>1004</v>
      </c>
      <c r="Q97" s="3">
        <v>1080</v>
      </c>
      <c r="R97" s="3">
        <v>1160</v>
      </c>
      <c r="S97" s="3">
        <v>1240</v>
      </c>
      <c r="T97" s="3">
        <v>1320</v>
      </c>
      <c r="U97" s="3">
        <v>1400</v>
      </c>
      <c r="V97" s="3">
        <v>1600</v>
      </c>
      <c r="W97" s="3">
        <v>1800</v>
      </c>
      <c r="X97" s="3">
        <v>1976</v>
      </c>
      <c r="Y97" s="3">
        <v>2164</v>
      </c>
    </row>
    <row r="98" spans="1:37">
      <c r="A98" s="11" t="s">
        <v>66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37">
      <c r="A99" s="11" t="s">
        <v>67</v>
      </c>
    </row>
    <row r="100" spans="1:37">
      <c r="A100" s="11" t="s">
        <v>68</v>
      </c>
    </row>
    <row r="103" spans="1:37">
      <c r="A103" s="1" t="s">
        <v>11</v>
      </c>
    </row>
    <row r="104" spans="1:37">
      <c r="A104" s="6" t="s">
        <v>61</v>
      </c>
      <c r="B104" s="7" t="s">
        <v>13</v>
      </c>
      <c r="C104" s="7" t="s">
        <v>14</v>
      </c>
      <c r="D104" s="7" t="s">
        <v>15</v>
      </c>
      <c r="E104" s="7" t="s">
        <v>16</v>
      </c>
      <c r="F104" s="7" t="s">
        <v>17</v>
      </c>
      <c r="G104" s="7" t="s">
        <v>18</v>
      </c>
      <c r="H104" s="7" t="s">
        <v>19</v>
      </c>
      <c r="I104" s="7" t="s">
        <v>20</v>
      </c>
      <c r="J104" s="7" t="s">
        <v>21</v>
      </c>
      <c r="K104" s="7" t="s">
        <v>22</v>
      </c>
      <c r="L104" s="7" t="s">
        <v>23</v>
      </c>
      <c r="M104" s="7" t="s">
        <v>24</v>
      </c>
      <c r="N104" s="7" t="s">
        <v>25</v>
      </c>
      <c r="O104" s="7" t="s">
        <v>26</v>
      </c>
      <c r="P104" s="7" t="s">
        <v>27</v>
      </c>
      <c r="Q104" s="7" t="s">
        <v>28</v>
      </c>
      <c r="R104" s="7" t="s">
        <v>29</v>
      </c>
      <c r="S104" s="7" t="s">
        <v>30</v>
      </c>
      <c r="T104" s="7" t="s">
        <v>31</v>
      </c>
      <c r="U104" s="7" t="s">
        <v>32</v>
      </c>
      <c r="V104" s="7" t="s">
        <v>33</v>
      </c>
      <c r="W104" s="7" t="s">
        <v>34</v>
      </c>
      <c r="X104" s="7" t="s">
        <v>35</v>
      </c>
      <c r="Y104" s="7" t="s">
        <v>36</v>
      </c>
      <c r="Z104" s="7" t="s">
        <v>37</v>
      </c>
      <c r="AA104" s="7" t="s">
        <v>38</v>
      </c>
      <c r="AB104" s="7" t="s">
        <v>39</v>
      </c>
      <c r="AC104" s="7" t="s">
        <v>40</v>
      </c>
      <c r="AD104" s="7" t="s">
        <v>41</v>
      </c>
      <c r="AE104" s="7" t="s">
        <v>42</v>
      </c>
      <c r="AF104" s="7" t="s">
        <v>43</v>
      </c>
      <c r="AG104" s="7" t="s">
        <v>44</v>
      </c>
      <c r="AH104" s="7" t="s">
        <v>45</v>
      </c>
      <c r="AI104" s="7" t="s">
        <v>46</v>
      </c>
      <c r="AJ104" s="7" t="s">
        <v>47</v>
      </c>
      <c r="AK104" s="7" t="s">
        <v>48</v>
      </c>
    </row>
    <row r="105" spans="1:37">
      <c r="A105" s="1" t="s">
        <v>62</v>
      </c>
    </row>
    <row r="106" spans="1:37">
      <c r="A106" s="11" t="s">
        <v>1</v>
      </c>
      <c r="B106" s="3"/>
      <c r="C106" s="3"/>
      <c r="D106" s="3">
        <v>31.1</v>
      </c>
      <c r="E106" s="3">
        <v>45.333329999999997</v>
      </c>
      <c r="F106" s="3">
        <v>58.666670000000003</v>
      </c>
      <c r="G106" s="3">
        <v>58.666670000000003</v>
      </c>
      <c r="H106" s="3">
        <v>58.666670000000003</v>
      </c>
      <c r="I106" s="3">
        <v>58.666670000000003</v>
      </c>
      <c r="J106" s="3">
        <v>58.666670000000003</v>
      </c>
      <c r="K106" s="3">
        <v>98.471670000000003</v>
      </c>
      <c r="L106" s="3">
        <v>148.94333</v>
      </c>
      <c r="M106" s="3">
        <v>252.88665999999998</v>
      </c>
      <c r="N106" s="3">
        <v>274.60998999999998</v>
      </c>
      <c r="O106" s="3">
        <v>357.44001000000009</v>
      </c>
      <c r="P106" s="3">
        <v>448.16334000000006</v>
      </c>
      <c r="Q106" s="3">
        <v>528.16333999999995</v>
      </c>
      <c r="R106" s="3">
        <v>608.16333999999983</v>
      </c>
      <c r="S106" s="3">
        <v>688.16332999999986</v>
      </c>
      <c r="T106" s="3">
        <v>768.16332999999986</v>
      </c>
      <c r="U106" s="3">
        <v>848.16332999999986</v>
      </c>
      <c r="V106" s="3">
        <v>928.16332999999997</v>
      </c>
      <c r="W106" s="3">
        <v>1250.83</v>
      </c>
      <c r="X106" s="3">
        <v>1520.1633299999999</v>
      </c>
      <c r="Y106" s="3">
        <v>1685.4966599999998</v>
      </c>
      <c r="Z106" s="3">
        <v>1840.40833</v>
      </c>
      <c r="AA106" s="3">
        <v>2005.0883299999998</v>
      </c>
      <c r="AB106" s="3">
        <v>2116.4083300000002</v>
      </c>
      <c r="AC106" s="3">
        <v>2556.4083300000002</v>
      </c>
      <c r="AD106" s="3">
        <v>2974.7483299999999</v>
      </c>
      <c r="AE106" s="3">
        <v>3154.7483299999999</v>
      </c>
      <c r="AF106" s="3">
        <v>3421.3333299999999</v>
      </c>
      <c r="AG106" s="3">
        <v>3861.3333299999999</v>
      </c>
      <c r="AH106" s="3">
        <v>4037.3333299999999</v>
      </c>
      <c r="AI106" s="3">
        <v>4037.3333299999999</v>
      </c>
      <c r="AJ106" s="3">
        <v>4037.3333299999999</v>
      </c>
      <c r="AK106" s="3">
        <v>4037.3333299999999</v>
      </c>
    </row>
    <row r="107" spans="1:37">
      <c r="A107" s="11" t="s">
        <v>2</v>
      </c>
      <c r="B107" s="3"/>
      <c r="C107" s="3"/>
      <c r="D107" s="3">
        <v>0</v>
      </c>
      <c r="E107" s="3">
        <v>26.66667</v>
      </c>
      <c r="F107" s="3">
        <v>53.333329999999997</v>
      </c>
      <c r="G107" s="3">
        <v>53.333329999999997</v>
      </c>
      <c r="H107" s="3">
        <v>53.333329999999997</v>
      </c>
      <c r="I107" s="3">
        <v>53.333329999999997</v>
      </c>
      <c r="J107" s="3">
        <v>53.333329999999997</v>
      </c>
      <c r="K107" s="3">
        <v>53.333329999999997</v>
      </c>
      <c r="L107" s="3">
        <v>108.54834</v>
      </c>
      <c r="M107" s="3">
        <v>124.75667</v>
      </c>
      <c r="N107" s="3">
        <v>163.80667</v>
      </c>
      <c r="O107" s="3">
        <v>219.68</v>
      </c>
      <c r="P107" s="3">
        <v>275.04667000000001</v>
      </c>
      <c r="Q107" s="3">
        <v>384.25666999999999</v>
      </c>
      <c r="R107" s="3">
        <v>464.22</v>
      </c>
      <c r="S107" s="3">
        <v>544.22</v>
      </c>
      <c r="T107" s="3">
        <v>626.15666999999996</v>
      </c>
      <c r="U107" s="3">
        <v>700.18667000000005</v>
      </c>
      <c r="V107" s="3">
        <v>789.62</v>
      </c>
      <c r="W107" s="3">
        <v>862.38</v>
      </c>
      <c r="X107" s="3">
        <v>944.10333000000003</v>
      </c>
      <c r="Y107" s="3">
        <v>1071.06333</v>
      </c>
      <c r="Z107" s="3">
        <v>1432.38</v>
      </c>
      <c r="AA107" s="3">
        <v>1632.38</v>
      </c>
      <c r="AB107" s="3">
        <v>1826.6883300000002</v>
      </c>
      <c r="AC107" s="3">
        <v>1953.7583300000001</v>
      </c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11" t="s">
        <v>3</v>
      </c>
      <c r="B108" s="3"/>
      <c r="C108" s="3"/>
      <c r="D108" s="3">
        <v>0</v>
      </c>
      <c r="E108" s="3">
        <v>20</v>
      </c>
      <c r="F108" s="3">
        <v>40</v>
      </c>
      <c r="G108" s="3">
        <v>40</v>
      </c>
      <c r="H108" s="3">
        <v>40</v>
      </c>
      <c r="I108" s="3">
        <v>40</v>
      </c>
      <c r="J108" s="3">
        <v>40</v>
      </c>
      <c r="K108" s="3">
        <v>40</v>
      </c>
      <c r="L108" s="3">
        <v>104</v>
      </c>
      <c r="M108" s="3">
        <v>128</v>
      </c>
      <c r="N108" s="3">
        <v>160</v>
      </c>
      <c r="O108" s="3">
        <v>218</v>
      </c>
      <c r="P108" s="3">
        <v>278</v>
      </c>
      <c r="Q108" s="3">
        <v>386</v>
      </c>
      <c r="R108" s="3">
        <v>466</v>
      </c>
      <c r="S108" s="3">
        <v>546</v>
      </c>
      <c r="T108" s="3">
        <v>626</v>
      </c>
      <c r="U108" s="3">
        <v>706</v>
      </c>
      <c r="V108" s="3">
        <v>788</v>
      </c>
      <c r="W108" s="3">
        <v>866</v>
      </c>
      <c r="X108" s="3">
        <v>946</v>
      </c>
      <c r="Y108" s="3">
        <v>1082</v>
      </c>
      <c r="Z108" s="3">
        <v>1435</v>
      </c>
      <c r="AA108" s="3">
        <v>1628</v>
      </c>
      <c r="AB108" s="3">
        <v>1784</v>
      </c>
      <c r="AC108" s="3">
        <v>1880</v>
      </c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11" t="s">
        <v>66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11" t="s">
        <v>67</v>
      </c>
    </row>
    <row r="111" spans="1:37">
      <c r="A111" s="11" t="s">
        <v>68</v>
      </c>
    </row>
    <row r="114" spans="1:49">
      <c r="A114" s="1" t="s">
        <v>12</v>
      </c>
    </row>
    <row r="115" spans="1:49">
      <c r="A115" s="6" t="s">
        <v>61</v>
      </c>
      <c r="B115" s="7" t="s">
        <v>13</v>
      </c>
      <c r="C115" s="7" t="s">
        <v>14</v>
      </c>
      <c r="D115" s="7" t="s">
        <v>15</v>
      </c>
      <c r="E115" s="7" t="s">
        <v>16</v>
      </c>
      <c r="F115" s="7" t="s">
        <v>17</v>
      </c>
      <c r="G115" s="7" t="s">
        <v>18</v>
      </c>
      <c r="H115" s="7" t="s">
        <v>19</v>
      </c>
      <c r="I115" s="7" t="s">
        <v>20</v>
      </c>
      <c r="J115" s="7" t="s">
        <v>21</v>
      </c>
      <c r="K115" s="7" t="s">
        <v>22</v>
      </c>
      <c r="L115" s="7" t="s">
        <v>23</v>
      </c>
      <c r="M115" s="7" t="s">
        <v>24</v>
      </c>
      <c r="N115" s="7" t="s">
        <v>25</v>
      </c>
      <c r="O115" s="7" t="s">
        <v>26</v>
      </c>
      <c r="P115" s="7" t="s">
        <v>27</v>
      </c>
      <c r="Q115" s="7" t="s">
        <v>28</v>
      </c>
      <c r="R115" s="7" t="s">
        <v>29</v>
      </c>
      <c r="S115" s="7" t="s">
        <v>30</v>
      </c>
      <c r="T115" s="7" t="s">
        <v>31</v>
      </c>
      <c r="U115" s="7" t="s">
        <v>32</v>
      </c>
      <c r="V115" s="7" t="s">
        <v>33</v>
      </c>
      <c r="W115" s="7" t="s">
        <v>34</v>
      </c>
      <c r="X115" s="7" t="s">
        <v>35</v>
      </c>
      <c r="Y115" s="7" t="s">
        <v>36</v>
      </c>
      <c r="Z115" s="7" t="s">
        <v>37</v>
      </c>
      <c r="AA115" s="7" t="s">
        <v>38</v>
      </c>
      <c r="AB115" s="7" t="s">
        <v>39</v>
      </c>
      <c r="AC115" s="7" t="s">
        <v>40</v>
      </c>
      <c r="AD115" s="7" t="s">
        <v>41</v>
      </c>
      <c r="AE115" s="7" t="s">
        <v>42</v>
      </c>
      <c r="AF115" s="7" t="s">
        <v>43</v>
      </c>
      <c r="AG115" s="7" t="s">
        <v>44</v>
      </c>
      <c r="AH115" s="7" t="s">
        <v>45</v>
      </c>
      <c r="AI115" s="7" t="s">
        <v>46</v>
      </c>
      <c r="AJ115" s="7" t="s">
        <v>47</v>
      </c>
      <c r="AK115" s="7" t="s">
        <v>48</v>
      </c>
      <c r="AL115" s="7" t="s">
        <v>49</v>
      </c>
      <c r="AM115" s="7" t="s">
        <v>50</v>
      </c>
      <c r="AN115" s="7" t="s">
        <v>51</v>
      </c>
      <c r="AO115" s="7" t="s">
        <v>52</v>
      </c>
      <c r="AP115" s="7" t="s">
        <v>53</v>
      </c>
      <c r="AQ115" s="7" t="s">
        <v>54</v>
      </c>
      <c r="AR115" s="7" t="s">
        <v>55</v>
      </c>
      <c r="AS115" s="7" t="s">
        <v>56</v>
      </c>
      <c r="AT115" s="7" t="s">
        <v>57</v>
      </c>
      <c r="AU115" s="7" t="s">
        <v>58</v>
      </c>
      <c r="AV115" s="7" t="s">
        <v>59</v>
      </c>
      <c r="AW115" s="7" t="s">
        <v>60</v>
      </c>
    </row>
    <row r="116" spans="1:49">
      <c r="A116" s="1" t="s">
        <v>62</v>
      </c>
    </row>
    <row r="117" spans="1:49">
      <c r="A117" s="11" t="s">
        <v>1</v>
      </c>
      <c r="AK117" s="3">
        <v>1264</v>
      </c>
      <c r="AL117" s="3">
        <v>1312</v>
      </c>
      <c r="AM117" s="3">
        <v>1448</v>
      </c>
      <c r="AN117" s="3">
        <v>1648</v>
      </c>
      <c r="AO117" s="3">
        <v>1848</v>
      </c>
      <c r="AP117" s="3">
        <v>2048</v>
      </c>
      <c r="AQ117" s="3">
        <v>2248</v>
      </c>
      <c r="AR117" s="3">
        <v>2448</v>
      </c>
      <c r="AS117" s="3">
        <v>2648</v>
      </c>
      <c r="AT117" s="3">
        <v>2856</v>
      </c>
      <c r="AU117" s="3">
        <v>2864</v>
      </c>
      <c r="AV117" s="3">
        <v>2864</v>
      </c>
      <c r="AW117" s="3">
        <v>2864</v>
      </c>
    </row>
    <row r="118" spans="1:49">
      <c r="A118" s="11" t="s">
        <v>2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</row>
    <row r="119" spans="1:49">
      <c r="A119" s="11" t="s">
        <v>3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</row>
    <row r="120" spans="1:49">
      <c r="A120" s="11" t="s">
        <v>66</v>
      </c>
    </row>
    <row r="121" spans="1:49">
      <c r="A121" s="11" t="s">
        <v>67</v>
      </c>
    </row>
    <row r="122" spans="1:49">
      <c r="A122" s="11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Bull's Eye </vt:lpstr>
      <vt:lpstr>PM EV</vt:lpstr>
      <vt:lpstr>Release 1 EV</vt:lpstr>
      <vt:lpstr>Release 2 EV</vt:lpstr>
      <vt:lpstr>Release 3 EV</vt:lpstr>
      <vt:lpstr>Release 4 EV</vt:lpstr>
      <vt:lpstr>Summarize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KIDSHUTIEUGO</cp:lastModifiedBy>
  <dcterms:created xsi:type="dcterms:W3CDTF">2004-04-02T22:17:35Z</dcterms:created>
  <dcterms:modified xsi:type="dcterms:W3CDTF">2012-04-07T00:51:14Z</dcterms:modified>
</cp:coreProperties>
</file>