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935" windowWidth="16440" windowHeight="11415" activeTab="4"/>
  </bookViews>
  <sheets>
    <sheet name="Viking's Project" sheetId="36" r:id="rId1"/>
    <sheet name="PM EV" sheetId="37" r:id="rId2"/>
    <sheet name="Release 1 EV" sheetId="38" r:id="rId3"/>
    <sheet name="Release 2 EV" sheetId="39" r:id="rId4"/>
    <sheet name="Release 3 EV" sheetId="40" r:id="rId5"/>
  </sheets>
  <calcPr calcId="144525"/>
</workbook>
</file>

<file path=xl/calcChain.xml><?xml version="1.0" encoding="utf-8"?>
<calcChain xmlns="http://schemas.openxmlformats.org/spreadsheetml/2006/main">
  <c r="R6" i="36" l="1"/>
  <c r="S6" i="36"/>
  <c r="T6" i="36"/>
  <c r="U6" i="36"/>
  <c r="V6" i="36"/>
  <c r="W6" i="36"/>
  <c r="X6" i="36"/>
  <c r="Y6" i="36"/>
  <c r="Z6" i="36"/>
  <c r="AA6" i="36"/>
  <c r="AB6" i="36"/>
  <c r="AC6" i="36"/>
  <c r="R5" i="36"/>
  <c r="R9" i="36" s="1"/>
  <c r="S5" i="36"/>
  <c r="S9" i="36" s="1"/>
  <c r="T5" i="36"/>
  <c r="T9" i="36" s="1"/>
  <c r="U5" i="36"/>
  <c r="U9" i="36" s="1"/>
  <c r="V5" i="36"/>
  <c r="V9" i="36" s="1"/>
  <c r="W5" i="36"/>
  <c r="W9" i="36" s="1"/>
  <c r="X5" i="36"/>
  <c r="X9" i="36" s="1"/>
  <c r="Y5" i="36"/>
  <c r="Y9" i="36" s="1"/>
  <c r="Z5" i="36"/>
  <c r="Z9" i="36" s="1"/>
  <c r="AA5" i="36"/>
  <c r="AA9" i="36" s="1"/>
  <c r="AB5" i="36"/>
  <c r="AB9" i="36" s="1"/>
  <c r="AC5" i="36"/>
  <c r="AC9" i="36" s="1"/>
  <c r="T4" i="36"/>
  <c r="U4" i="36"/>
  <c r="V4" i="36"/>
  <c r="W4" i="36"/>
  <c r="X4" i="36"/>
  <c r="Y4" i="36"/>
  <c r="Z4" i="36"/>
  <c r="AA4" i="36"/>
  <c r="AB4" i="36"/>
  <c r="AC4" i="36"/>
  <c r="R4" i="36"/>
  <c r="S4" i="36"/>
  <c r="B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C13" i="38"/>
  <c r="B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C13" i="39"/>
  <c r="C13" i="40"/>
  <c r="B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Z10" i="40"/>
  <c r="AA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Z11" i="40"/>
  <c r="AA11" i="40"/>
  <c r="F6" i="36"/>
  <c r="G6" i="36"/>
  <c r="H6" i="36"/>
  <c r="I6" i="36"/>
  <c r="J6" i="36"/>
  <c r="K6" i="36"/>
  <c r="L6" i="36"/>
  <c r="M6" i="36"/>
  <c r="N6" i="36"/>
  <c r="O6" i="36"/>
  <c r="P6" i="36"/>
  <c r="Q6" i="36"/>
  <c r="F5" i="36"/>
  <c r="G5" i="36"/>
  <c r="H5" i="36"/>
  <c r="I5" i="36"/>
  <c r="J5" i="36"/>
  <c r="K5" i="36"/>
  <c r="L5" i="36"/>
  <c r="M5" i="36"/>
  <c r="N5" i="36"/>
  <c r="O5" i="36"/>
  <c r="P5" i="36"/>
  <c r="Q5" i="36"/>
  <c r="Q9" i="36" s="1"/>
  <c r="F4" i="36"/>
  <c r="G4" i="36"/>
  <c r="H4" i="36"/>
  <c r="I4" i="36"/>
  <c r="J4" i="36"/>
  <c r="K4" i="36"/>
  <c r="L4" i="36"/>
  <c r="M4" i="36"/>
  <c r="N4" i="36"/>
  <c r="O4" i="36"/>
  <c r="P4" i="36"/>
  <c r="Q4" i="36"/>
  <c r="E6" i="36"/>
  <c r="E5" i="36"/>
  <c r="E4" i="36"/>
  <c r="D5" i="36"/>
  <c r="D6" i="36"/>
  <c r="D4" i="36"/>
  <c r="C6" i="36"/>
  <c r="C5" i="36"/>
  <c r="C4" i="36"/>
  <c r="B6" i="36"/>
  <c r="B5" i="36"/>
  <c r="B4" i="36"/>
  <c r="AD4" i="36" s="1"/>
  <c r="B9" i="36" l="1"/>
  <c r="C9" i="36"/>
  <c r="D9" i="36"/>
  <c r="E9" i="36"/>
  <c r="P9" i="36"/>
  <c r="O9" i="36"/>
  <c r="N9" i="36"/>
  <c r="M9" i="36"/>
  <c r="L9" i="36"/>
  <c r="K9" i="36"/>
  <c r="J9" i="36"/>
  <c r="I9" i="36"/>
  <c r="H9" i="36"/>
  <c r="G9" i="36"/>
  <c r="F9" i="36"/>
  <c r="B8" i="36"/>
  <c r="C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B12" i="36"/>
  <c r="C12" i="36"/>
  <c r="D12" i="36"/>
  <c r="E12" i="36"/>
  <c r="AC12" i="36"/>
  <c r="P12" i="36"/>
  <c r="O12" i="36"/>
  <c r="N12" i="36"/>
  <c r="M12" i="36"/>
  <c r="L12" i="36"/>
  <c r="K12" i="36"/>
  <c r="J12" i="36"/>
  <c r="I12" i="36"/>
  <c r="H12" i="36"/>
  <c r="G12" i="36"/>
  <c r="F12" i="36"/>
  <c r="B11" i="36"/>
  <c r="AC11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</calcChain>
</file>

<file path=xl/sharedStrings.xml><?xml version="1.0" encoding="utf-8"?>
<sst xmlns="http://schemas.openxmlformats.org/spreadsheetml/2006/main" count="160" uniqueCount="61">
  <si>
    <t>Release 2 - Deliver Online Product</t>
  </si>
  <si>
    <t>BCWS</t>
  </si>
  <si>
    <t>BCWP</t>
  </si>
  <si>
    <t>ACWP</t>
  </si>
  <si>
    <t>Setup and Project Management</t>
  </si>
  <si>
    <t>Release 1 - Deliver GUI &amp; User Documentation</t>
  </si>
  <si>
    <t>Release 3 - Deliver Offline Product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</si>
  <si>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</si>
  <si>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</si>
  <si>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</si>
  <si>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</si>
  <si>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</si>
  <si>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</si>
  <si>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</si>
  <si>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</si>
  <si>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</si>
  <si>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</si>
  <si>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</si>
  <si>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</si>
  <si>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</si>
  <si>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</si>
  <si>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</si>
  <si>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</si>
  <si>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</si>
  <si>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</si>
  <si>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</si>
  <si>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</si>
  <si>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</si>
  <si>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</si>
  <si>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</si>
  <si>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</si>
  <si>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</si>
  <si>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</si>
  <si>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</si>
  <si>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</si>
  <si>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</si>
  <si>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</si>
  <si>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</si>
  <si>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</si>
  <si>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</si>
  <si>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</si>
  <si>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</si>
  <si>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</si>
  <si>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</si>
  <si>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</si>
  <si>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</si>
  <si>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</si>
  <si>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</si>
  <si>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</si>
  <si>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</si>
  <si>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</si>
  <si>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</si>
  <si>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</si>
  <si>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Weeks</t>
  </si>
  <si>
    <t>CV</t>
  </si>
  <si>
    <t>SV</t>
  </si>
  <si>
    <t>CPI</t>
  </si>
  <si>
    <t xml:space="preserve">SPI </t>
  </si>
  <si>
    <t>SPI</t>
  </si>
  <si>
    <t>Total EV Project Viking 's in Week 28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</si>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</sst>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0" fontId="6" fillId="0" borderId="0" xfId="0" applyFont="1"/>
    <xf numFmtId="2" fontId="3" fillId="0" borderId="0" xfId="0" applyNumberFormat="1" applyFont="1"/>
    <xf numFmtId="2" fontId="4" fillId="0" borderId="0" xfId="0" applyNumberFormat="1" applyFont="1" applyFill="1"/>
    <xf numFmtId="2" fontId="0" fillId="0" borderId="0" xfId="0" applyNumberFormat="1" applyFill="1"/>
    <xf numFmtId="0" fontId="2" fillId="0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4" fontId="3" fillId="2" borderId="0" xfId="0" applyNumberFormat="1" applyFont="1" applyFill="1"/>
    <xf numFmtId="2" fontId="3" fillId="2" borderId="0" xfId="0" applyNumberFormat="1" applyFont="1" applyFill="1"/>
    <xf numFmtId="2" fontId="0" fillId="2" borderId="0" xfId="0" applyNumberFormat="1" applyFill="1"/>
    <xf numFmtId="0" fontId="4" fillId="2" borderId="0" xfId="0" applyFont="1" applyFill="1"/>
    <xf numFmtId="2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2" fontId="3" fillId="2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2" fontId="3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right"/>
    </xf>
    <xf numFmtId="14" fontId="3" fillId="0" borderId="0" xfId="0" applyNumberFormat="1" applyFont="1" applyFill="1" applyAlignment="1">
      <alignment horizontal="right"/>
    </xf>
    <xf numFmtId="2" fontId="3" fillId="0" borderId="0" xfId="0" applyNumberFormat="1" applyFont="1" applyFill="1"/>
    <xf numFmtId="0" fontId="3" fillId="0" borderId="0" xfId="0" applyFont="1" applyFill="1"/>
    <xf numFmtId="2" fontId="5" fillId="0" borderId="0" xfId="0" applyNumberFormat="1" applyFont="1" applyFill="1"/>
    <xf numFmtId="0" fontId="5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6" fillId="0" borderId="0" xfId="0" applyFont="1" applyFill="1"/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right"/>
    </xf>
    <xf numFmtId="2" fontId="3" fillId="0" borderId="0" xfId="0" applyNumberFormat="1" applyFont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0" fontId="8" fillId="0" borderId="0" xfId="0" applyFont="1" applyFill="1"/>
    <xf numFmtId="14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3" fillId="0" borderId="0" xfId="0" applyNumberFormat="1" applyFont="1" applyFill="1" applyBorder="1"/>
    <xf numFmtId="0" fontId="2" fillId="0" borderId="0" xfId="0" applyFont="1" applyBorder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73" zoomScale="85" zoomScaleNormal="85" workbookViewId="0">
      <selection activeCell="B52" sqref="B51:D52"/>
    </sheetView>
  </sheetViews>
  <sheetFormatPr defaultRowHeight="12.75" x14ac:dyDescent="0.2"/>
  <cols>
    <col min="1" max="1" width="45.42578125" style="12" bestFit="1" customWidth="1"/>
    <col min="2" max="2" width="11.42578125" style="12" bestFit="1" customWidth="1"/>
    <col min="3" max="3" width="11.28515625" style="12" customWidth="1"/>
    <col min="4" max="4" width="9.85546875" style="12" bestFit="1" customWidth="1"/>
    <col min="5" max="29" width="9.140625" style="12"/>
    <col min="30" max="30" width="12" style="12" bestFit="1" customWidth="1"/>
    <col min="31" max="31" width="8.28515625" style="12" customWidth="1"/>
    <col min="32" max="16384" width="9.140625" style="12"/>
  </cols>
  <sheetData>
    <row r="1" spans="1:49" ht="23.25" x14ac:dyDescent="0.35">
      <c r="A1" s="60" t="s">
        <v>59</v>
      </c>
    </row>
    <row r="3" spans="1:49" x14ac:dyDescent="0.2"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1">
        <v>25</v>
      </c>
      <c r="AA3" s="11">
        <v>26</v>
      </c>
      <c r="AB3" s="11">
        <v>27</v>
      </c>
      <c r="AC3" s="11">
        <v>28</v>
      </c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49" x14ac:dyDescent="0.2">
      <c r="A4" s="11" t="s">
        <v>1</v>
      </c>
      <c r="B4" s="10">
        <f>'PM EV'!B3</f>
        <v>364</v>
      </c>
      <c r="C4" s="10">
        <f>'PM EV'!C3</f>
        <v>596</v>
      </c>
      <c r="D4" s="10">
        <f>'PM EV'!D3+'Release 1 EV'!B3+'Release 2 EV'!B3+'Release 3 EV'!B3</f>
        <v>931.1</v>
      </c>
      <c r="E4" s="10">
        <f>'PM EV'!E3+'Release 1 EV'!C3+'Release 2 EV'!C3+'Release 3 EV'!C3</f>
        <v>1248</v>
      </c>
      <c r="F4" s="10">
        <f>'PM EV'!F3+'Release 1 EV'!D3+'Release 2 EV'!D3+'Release 3 EV'!D3</f>
        <v>1564.0000400000001</v>
      </c>
      <c r="G4" s="10">
        <f>'PM EV'!G3+'Release 1 EV'!E3+'Release 2 EV'!E3+'Release 3 EV'!E3</f>
        <v>1816.00008</v>
      </c>
      <c r="H4" s="10">
        <f>'PM EV'!H3+'Release 1 EV'!F3+'Release 2 EV'!F3+'Release 3 EV'!F3</f>
        <v>2036.0001000000002</v>
      </c>
      <c r="I4" s="10">
        <f>'PM EV'!I3+'Release 1 EV'!G3+'Release 2 EV'!G3+'Release 3 EV'!G3</f>
        <v>2256.0001699999998</v>
      </c>
      <c r="J4" s="10">
        <f>'PM EV'!J3+'Release 1 EV'!H3+'Release 2 EV'!H3+'Release 3 EV'!H3</f>
        <v>2450.6668600000003</v>
      </c>
      <c r="K4" s="10">
        <f>'PM EV'!K3+'Release 1 EV'!I3+'Release 2 EV'!I3+'Release 3 EV'!I3</f>
        <v>2812.0001899999997</v>
      </c>
      <c r="L4" s="10">
        <f>'PM EV'!L3+'Release 1 EV'!J3+'Release 2 EV'!J3+'Release 3 EV'!J3</f>
        <v>3162.4718499999999</v>
      </c>
      <c r="M4" s="10">
        <f>'PM EV'!M3+'Release 1 EV'!K3+'Release 2 EV'!K3+'Release 3 EV'!K3</f>
        <v>3473.08185</v>
      </c>
      <c r="N4" s="10">
        <f>'PM EV'!N3+'Release 1 EV'!L3+'Release 2 EV'!L3+'Release 3 EV'!L3</f>
        <v>3634.8051799999998</v>
      </c>
      <c r="O4" s="10">
        <f>'PM EV'!O3+'Release 1 EV'!M3+'Release 2 EV'!M3+'Release 3 EV'!M3</f>
        <v>3953.6352000000002</v>
      </c>
      <c r="P4" s="10">
        <f>'PM EV'!P3+'Release 1 EV'!N3+'Release 2 EV'!N3+'Release 3 EV'!N3</f>
        <v>4176.3585299999995</v>
      </c>
      <c r="Q4" s="10">
        <f>'PM EV'!Q3+'Release 1 EV'!O3+'Release 2 EV'!O3+'Release 3 EV'!O3</f>
        <v>4356.3585299999995</v>
      </c>
      <c r="R4" s="10">
        <f>'PM EV'!R3+'Release 1 EV'!P3+'Release 2 EV'!P3+'Release 3 EV'!P3</f>
        <v>3204.3585299999995</v>
      </c>
      <c r="S4" s="10">
        <f>'PM EV'!S3+'Release 1 EV'!Q3+'Release 2 EV'!Q3+'Release 3 EV'!Q3</f>
        <v>3464.3585199999998</v>
      </c>
      <c r="T4" s="10">
        <f>'PM EV'!T3+'Release 1 EV'!R3+'Release 2 EV'!R3+'Release 3 EV'!R3</f>
        <v>3764.3585199999998</v>
      </c>
      <c r="U4" s="10">
        <f>'PM EV'!U3+'Release 1 EV'!S3+'Release 2 EV'!S3+'Release 3 EV'!S3</f>
        <v>4064.3585199999998</v>
      </c>
      <c r="V4" s="10">
        <f>'PM EV'!V3+'Release 1 EV'!T3+'Release 2 EV'!T3+'Release 3 EV'!T3</f>
        <v>4316.3585199999998</v>
      </c>
      <c r="W4" s="10">
        <f>'PM EV'!W3+'Release 1 EV'!U3+'Release 2 EV'!U3+'Release 3 EV'!U3</f>
        <v>4685.6918599999999</v>
      </c>
      <c r="X4" s="10">
        <f>'PM EV'!X3+'Release 1 EV'!V3+'Release 2 EV'!V3+'Release 3 EV'!V3</f>
        <v>4975.0251900000003</v>
      </c>
      <c r="Y4" s="10">
        <f>'PM EV'!Y3+'Release 1 EV'!W3+'Release 2 EV'!W3+'Release 3 EV'!W3</f>
        <v>5160.3585199999998</v>
      </c>
      <c r="Z4" s="10">
        <f>'PM EV'!Z3+'Release 1 EV'!X3+'Release 2 EV'!X3+'Release 3 EV'!X3</f>
        <v>2900.4083300000002</v>
      </c>
      <c r="AA4" s="10">
        <f>'PM EV'!AA3+'Release 1 EV'!Y3+'Release 2 EV'!Y3+'Release 3 EV'!Y3</f>
        <v>3085.0883299999996</v>
      </c>
      <c r="AB4" s="10">
        <f>'PM EV'!AB3+'Release 1 EV'!Z3+'Release 2 EV'!Z3+'Release 3 EV'!Z3</f>
        <v>3216.4083300000002</v>
      </c>
      <c r="AC4" s="10">
        <f>'PM EV'!AC3+'Release 1 EV'!AA3+'Release 2 EV'!AA3+'Release 3 EV'!AA3</f>
        <v>3676.4083300000002</v>
      </c>
      <c r="AD4" s="10">
        <f>SUM(B4:AC4)</f>
        <v>85343.660080000016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">
      <c r="A5" s="11" t="s">
        <v>2</v>
      </c>
      <c r="B5" s="10">
        <f>'PM EV'!B4</f>
        <v>311.98</v>
      </c>
      <c r="C5" s="10">
        <f>'PM EV'!C4</f>
        <v>596</v>
      </c>
      <c r="D5" s="10">
        <f>'PM EV'!D4+'Release 1 EV'!B4+'Release 2 EV'!B4+'Release 3 EV'!B4</f>
        <v>775.55332999999996</v>
      </c>
      <c r="E5" s="10">
        <f>'PM EV'!E4+'Release 1 EV'!C4+'Release 2 EV'!C4+'Release 3 EV'!C4</f>
        <v>1001.77667</v>
      </c>
      <c r="F5" s="10">
        <f>'PM EV'!F4+'Release 1 EV'!D4+'Release 2 EV'!D4+'Release 3 EV'!D4</f>
        <v>1249.3333299999999</v>
      </c>
      <c r="G5" s="10">
        <f>'PM EV'!G4+'Release 1 EV'!E4+'Release 2 EV'!E4+'Release 3 EV'!E4</f>
        <v>1489.6133299999999</v>
      </c>
      <c r="H5" s="10">
        <f>'PM EV'!H4+'Release 1 EV'!F4+'Release 2 EV'!F4+'Release 3 EV'!F4</f>
        <v>1650.0949899999998</v>
      </c>
      <c r="I5" s="10">
        <f>'PM EV'!I4+'Release 1 EV'!G4+'Release 2 EV'!G4+'Release 3 EV'!G4</f>
        <v>2214.4135199999996</v>
      </c>
      <c r="J5" s="10">
        <f>'PM EV'!J4+'Release 1 EV'!H4+'Release 2 EV'!H4+'Release 3 EV'!H4</f>
        <v>2336.0718499999998</v>
      </c>
      <c r="K5" s="10">
        <f>'PM EV'!K4+'Release 1 EV'!I4+'Release 2 EV'!I4+'Release 3 EV'!I4</f>
        <v>2484.9168599999998</v>
      </c>
      <c r="L5" s="10">
        <f>'PM EV'!L4+'Release 1 EV'!J4+'Release 2 EV'!J4+'Release 3 EV'!J4</f>
        <v>2713.02853</v>
      </c>
      <c r="M5" s="10">
        <f>'PM EV'!M4+'Release 1 EV'!K4+'Release 2 EV'!K4+'Release 3 EV'!K4</f>
        <v>2952.4185300000004</v>
      </c>
      <c r="N5" s="10">
        <f>'PM EV'!N4+'Release 1 EV'!L4+'Release 2 EV'!L4+'Release 3 EV'!L4</f>
        <v>3108.0852</v>
      </c>
      <c r="O5" s="10">
        <f>'PM EV'!O4+'Release 1 EV'!M4+'Release 2 EV'!M4+'Release 3 EV'!M4</f>
        <v>3455.34186</v>
      </c>
      <c r="P5" s="10">
        <f>'PM EV'!P4+'Release 1 EV'!N4+'Release 2 EV'!N4+'Release 3 EV'!N4</f>
        <v>3727.5918700000002</v>
      </c>
      <c r="Q5" s="10">
        <f>'PM EV'!Q4+'Release 1 EV'!O4+'Release 2 EV'!O4+'Release 3 EV'!O4</f>
        <v>3945.7852000000003</v>
      </c>
      <c r="R5" s="10">
        <f>'PM EV'!R4+'Release 1 EV'!P4+'Release 2 EV'!P4+'Release 3 EV'!P4</f>
        <v>2793.7485299999998</v>
      </c>
      <c r="S5" s="10">
        <f>'PM EV'!S4+'Release 1 EV'!Q4+'Release 2 EV'!Q4+'Release 3 EV'!Q4</f>
        <v>2973.7485299999998</v>
      </c>
      <c r="T5" s="10">
        <f>'PM EV'!T4+'Release 1 EV'!R4+'Release 2 EV'!R4+'Release 3 EV'!R4</f>
        <v>3155.6851999999999</v>
      </c>
      <c r="U5" s="10">
        <f>'PM EV'!U4+'Release 1 EV'!S4+'Release 2 EV'!S4+'Release 3 EV'!S4</f>
        <v>3329.7152000000001</v>
      </c>
      <c r="V5" s="10">
        <f>'PM EV'!V4+'Release 1 EV'!T4+'Release 2 EV'!T4+'Release 3 EV'!T4</f>
        <v>3639.1485299999999</v>
      </c>
      <c r="W5" s="10">
        <f>'PM EV'!W4+'Release 1 EV'!U4+'Release 2 EV'!U4+'Release 3 EV'!U4</f>
        <v>3931.9085300000002</v>
      </c>
      <c r="X5" s="10">
        <f>'PM EV'!X4+'Release 1 EV'!V4+'Release 2 EV'!V4+'Release 3 EV'!V4</f>
        <v>4209.6318600000004</v>
      </c>
      <c r="Y5" s="10">
        <f>'PM EV'!Y4+'Release 1 EV'!W4+'Release 2 EV'!W4+'Release 3 EV'!W4</f>
        <v>4545.9251899999999</v>
      </c>
      <c r="Z5" s="10">
        <f>'PM EV'!Z4+'Release 1 EV'!X4+'Release 2 EV'!X4+'Release 3 EV'!X4</f>
        <v>2492.38</v>
      </c>
      <c r="AA5" s="10">
        <f>'PM EV'!AA4+'Release 1 EV'!Y4+'Release 2 EV'!Y4+'Release 3 EV'!Y4</f>
        <v>2712.38</v>
      </c>
      <c r="AB5" s="10">
        <f>'PM EV'!AB4+'Release 1 EV'!Z4+'Release 2 EV'!Z4+'Release 3 EV'!Z4</f>
        <v>2926.68833</v>
      </c>
      <c r="AC5" s="10">
        <f>'PM EV'!AC4+'Release 1 EV'!AA4+'Release 2 EV'!AA4+'Release 3 EV'!AA4</f>
        <v>3073.7583300000001</v>
      </c>
      <c r="AD5" s="10"/>
      <c r="AE5" s="10"/>
      <c r="AF5" s="10"/>
      <c r="AG5" s="10"/>
      <c r="AH5" s="10"/>
      <c r="AI5" s="10"/>
    </row>
    <row r="6" spans="1:49" x14ac:dyDescent="0.2">
      <c r="A6" s="11" t="s">
        <v>3</v>
      </c>
      <c r="B6" s="10">
        <f>'PM EV'!B5</f>
        <v>364</v>
      </c>
      <c r="C6" s="10">
        <f>'PM EV'!C5</f>
        <v>564</v>
      </c>
      <c r="D6" s="10">
        <f>'PM EV'!D5+'Release 1 EV'!B5+'Release 2 EV'!B5+'Release 3 EV'!B5</f>
        <v>740</v>
      </c>
      <c r="E6" s="10">
        <f>'PM EV'!E5+'Release 1 EV'!C5+'Release 2 EV'!C5+'Release 3 EV'!C5</f>
        <v>964</v>
      </c>
      <c r="F6" s="10">
        <f>'PM EV'!F5+'Release 1 EV'!D5+'Release 2 EV'!D5+'Release 3 EV'!D5</f>
        <v>1204</v>
      </c>
      <c r="G6" s="10">
        <f>'PM EV'!G5+'Release 1 EV'!E5+'Release 2 EV'!E5+'Release 3 EV'!E5</f>
        <v>1448</v>
      </c>
      <c r="H6" s="10">
        <f>'PM EV'!H5+'Release 1 EV'!F5+'Release 2 EV'!F5+'Release 3 EV'!F5</f>
        <v>1564</v>
      </c>
      <c r="I6" s="10">
        <f>'PM EV'!I5+'Release 1 EV'!G5+'Release 2 EV'!G5+'Release 3 EV'!G5</f>
        <v>1804</v>
      </c>
      <c r="J6" s="10">
        <f>'PM EV'!J5+'Release 1 EV'!H5+'Release 2 EV'!H5+'Release 3 EV'!H5</f>
        <v>1952</v>
      </c>
      <c r="K6" s="10">
        <f>'PM EV'!K5+'Release 1 EV'!I5+'Release 2 EV'!I5+'Release 3 EV'!I5</f>
        <v>2128</v>
      </c>
      <c r="L6" s="10">
        <f>'PM EV'!L5+'Release 1 EV'!J5+'Release 2 EV'!J5+'Release 3 EV'!J5</f>
        <v>2376</v>
      </c>
      <c r="M6" s="10">
        <f>'PM EV'!M5+'Release 1 EV'!K5+'Release 2 EV'!K5+'Release 3 EV'!K5</f>
        <v>2628</v>
      </c>
      <c r="N6" s="10">
        <f>'PM EV'!N5+'Release 1 EV'!L5+'Release 2 EV'!L5+'Release 3 EV'!L5</f>
        <v>2768</v>
      </c>
      <c r="O6" s="10">
        <f>'PM EV'!O5+'Release 1 EV'!M5+'Release 2 EV'!M5+'Release 3 EV'!M5</f>
        <v>3114</v>
      </c>
      <c r="P6" s="10">
        <f>'PM EV'!P5+'Release 1 EV'!N5+'Release 2 EV'!N5+'Release 3 EV'!N5</f>
        <v>3390</v>
      </c>
      <c r="Q6" s="10">
        <f>'PM EV'!Q5+'Release 1 EV'!O5+'Release 2 EV'!O5+'Release 3 EV'!O5</f>
        <v>3606</v>
      </c>
      <c r="R6" s="10">
        <f>'PM EV'!R5+'Release 1 EV'!P5+'Release 2 EV'!P5+'Release 3 EV'!P5</f>
        <v>2494</v>
      </c>
      <c r="S6" s="10">
        <f>'PM EV'!S5+'Release 1 EV'!Q5+'Release 2 EV'!Q5+'Release 3 EV'!Q5</f>
        <v>2674</v>
      </c>
      <c r="T6" s="10">
        <f>'PM EV'!T5+'Release 1 EV'!R5+'Release 2 EV'!R5+'Release 3 EV'!R5</f>
        <v>2850</v>
      </c>
      <c r="U6" s="10">
        <f>'PM EV'!U5+'Release 1 EV'!S5+'Release 2 EV'!S5+'Release 3 EV'!S5</f>
        <v>3030</v>
      </c>
      <c r="V6" s="10">
        <f>'PM EV'!V5+'Release 1 EV'!T5+'Release 2 EV'!T5+'Release 3 EV'!T5</f>
        <v>3332</v>
      </c>
      <c r="W6" s="10">
        <f>'PM EV'!W5+'Release 1 EV'!U5+'Release 2 EV'!U5+'Release 3 EV'!U5</f>
        <v>3630</v>
      </c>
      <c r="X6" s="10">
        <f>'PM EV'!X5+'Release 1 EV'!V5+'Release 2 EV'!V5+'Release 3 EV'!V5</f>
        <v>3906</v>
      </c>
      <c r="Y6" s="10">
        <f>'PM EV'!Y5+'Release 1 EV'!W5+'Release 2 EV'!W5+'Release 3 EV'!W5</f>
        <v>4250</v>
      </c>
      <c r="Z6" s="10">
        <f>'PM EV'!Z5+'Release 1 EV'!X5+'Release 2 EV'!X5+'Release 3 EV'!X5</f>
        <v>2459</v>
      </c>
      <c r="AA6" s="10">
        <f>'PM EV'!AA5+'Release 1 EV'!Y5+'Release 2 EV'!Y5+'Release 3 EV'!Y5</f>
        <v>2672</v>
      </c>
      <c r="AB6" s="10">
        <f>'PM EV'!AB5+'Release 1 EV'!Z5+'Release 2 EV'!Z5+'Release 3 EV'!Z5</f>
        <v>2848</v>
      </c>
      <c r="AC6" s="10">
        <f>'PM EV'!AC5+'Release 1 EV'!AA5+'Release 2 EV'!AA5+'Release 3 EV'!AA5</f>
        <v>2964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8" spans="1:49" x14ac:dyDescent="0.2">
      <c r="A8" s="11" t="s">
        <v>54</v>
      </c>
      <c r="B8" s="10">
        <f>B5-B6</f>
        <v>-52.019999999999982</v>
      </c>
      <c r="C8" s="10">
        <f>C5-C6</f>
        <v>32</v>
      </c>
      <c r="D8" s="10">
        <f t="shared" ref="D8:AC8" si="0">D5-D6</f>
        <v>35.55332999999996</v>
      </c>
      <c r="E8" s="10">
        <f t="shared" si="0"/>
        <v>37.776669999999967</v>
      </c>
      <c r="F8" s="10">
        <f t="shared" si="0"/>
        <v>45.333329999999933</v>
      </c>
      <c r="G8" s="10">
        <f t="shared" si="0"/>
        <v>41.613329999999905</v>
      </c>
      <c r="H8" s="10">
        <f t="shared" si="0"/>
        <v>86.094989999999825</v>
      </c>
      <c r="I8" s="10">
        <f t="shared" si="0"/>
        <v>410.41351999999961</v>
      </c>
      <c r="J8" s="10">
        <f t="shared" si="0"/>
        <v>384.07184999999981</v>
      </c>
      <c r="K8" s="10">
        <f t="shared" si="0"/>
        <v>356.91685999999982</v>
      </c>
      <c r="L8" s="10">
        <f t="shared" si="0"/>
        <v>337.02853000000005</v>
      </c>
      <c r="M8" s="10">
        <f t="shared" si="0"/>
        <v>324.41853000000037</v>
      </c>
      <c r="N8" s="10">
        <f t="shared" si="0"/>
        <v>340.08519999999999</v>
      </c>
      <c r="O8" s="10">
        <f t="shared" si="0"/>
        <v>341.34186</v>
      </c>
      <c r="P8" s="10">
        <f t="shared" si="0"/>
        <v>337.5918700000002</v>
      </c>
      <c r="Q8" s="10">
        <f t="shared" si="0"/>
        <v>339.78520000000026</v>
      </c>
      <c r="R8" s="10">
        <f t="shared" si="0"/>
        <v>299.74852999999985</v>
      </c>
      <c r="S8" s="10">
        <f t="shared" si="0"/>
        <v>299.74852999999985</v>
      </c>
      <c r="T8" s="10">
        <f t="shared" si="0"/>
        <v>305.6851999999999</v>
      </c>
      <c r="U8" s="10">
        <f t="shared" si="0"/>
        <v>299.7152000000001</v>
      </c>
      <c r="V8" s="10">
        <f t="shared" si="0"/>
        <v>307.14852999999994</v>
      </c>
      <c r="W8" s="10">
        <f t="shared" si="0"/>
        <v>301.90853000000016</v>
      </c>
      <c r="X8" s="10">
        <f t="shared" si="0"/>
        <v>303.63186000000042</v>
      </c>
      <c r="Y8" s="10">
        <f t="shared" si="0"/>
        <v>295.92518999999993</v>
      </c>
      <c r="Z8" s="10">
        <f t="shared" si="0"/>
        <v>33.380000000000109</v>
      </c>
      <c r="AA8" s="10">
        <f t="shared" si="0"/>
        <v>40.380000000000109</v>
      </c>
      <c r="AB8" s="10">
        <f t="shared" si="0"/>
        <v>78.688329999999951</v>
      </c>
      <c r="AC8" s="10">
        <f t="shared" si="0"/>
        <v>109.75833000000011</v>
      </c>
    </row>
    <row r="9" spans="1:49" x14ac:dyDescent="0.2">
      <c r="A9" s="11" t="s">
        <v>55</v>
      </c>
      <c r="B9" s="10">
        <f>B5-B4</f>
        <v>-52.019999999999982</v>
      </c>
      <c r="C9" s="10">
        <f t="shared" ref="C9:AC9" si="1">C5-C4</f>
        <v>0</v>
      </c>
      <c r="D9" s="10">
        <f t="shared" si="1"/>
        <v>-155.54667000000006</v>
      </c>
      <c r="E9" s="10">
        <f t="shared" si="1"/>
        <v>-246.22333000000003</v>
      </c>
      <c r="F9" s="10">
        <f t="shared" si="1"/>
        <v>-314.66671000000019</v>
      </c>
      <c r="G9" s="10">
        <f t="shared" si="1"/>
        <v>-326.38675000000012</v>
      </c>
      <c r="H9" s="10">
        <f t="shared" si="1"/>
        <v>-385.90511000000038</v>
      </c>
      <c r="I9" s="10">
        <f t="shared" si="1"/>
        <v>-41.586650000000191</v>
      </c>
      <c r="J9" s="10">
        <f t="shared" si="1"/>
        <v>-114.59501000000046</v>
      </c>
      <c r="K9" s="10">
        <f t="shared" si="1"/>
        <v>-327.08332999999993</v>
      </c>
      <c r="L9" s="10">
        <f t="shared" si="1"/>
        <v>-449.44331999999986</v>
      </c>
      <c r="M9" s="10">
        <f t="shared" si="1"/>
        <v>-520.66331999999966</v>
      </c>
      <c r="N9" s="10">
        <f t="shared" si="1"/>
        <v>-526.71997999999985</v>
      </c>
      <c r="O9" s="10">
        <f t="shared" si="1"/>
        <v>-498.29334000000017</v>
      </c>
      <c r="P9" s="10">
        <f t="shared" si="1"/>
        <v>-448.76665999999932</v>
      </c>
      <c r="Q9" s="10">
        <f t="shared" si="1"/>
        <v>-410.57332999999926</v>
      </c>
      <c r="R9" s="10">
        <f t="shared" si="1"/>
        <v>-410.60999999999967</v>
      </c>
      <c r="S9" s="10">
        <f t="shared" si="1"/>
        <v>-490.60998999999993</v>
      </c>
      <c r="T9" s="10">
        <f t="shared" si="1"/>
        <v>-608.67331999999988</v>
      </c>
      <c r="U9" s="10">
        <f t="shared" si="1"/>
        <v>-734.64331999999968</v>
      </c>
      <c r="V9" s="10">
        <f t="shared" si="1"/>
        <v>-677.20998999999983</v>
      </c>
      <c r="W9" s="10">
        <f t="shared" si="1"/>
        <v>-753.78332999999975</v>
      </c>
      <c r="X9" s="10">
        <f t="shared" si="1"/>
        <v>-765.39332999999988</v>
      </c>
      <c r="Y9" s="10">
        <f t="shared" si="1"/>
        <v>-614.43332999999984</v>
      </c>
      <c r="Z9" s="10">
        <f t="shared" si="1"/>
        <v>-408.0283300000001</v>
      </c>
      <c r="AA9" s="10">
        <f t="shared" si="1"/>
        <v>-372.70832999999948</v>
      </c>
      <c r="AB9" s="10">
        <f t="shared" si="1"/>
        <v>-289.72000000000025</v>
      </c>
      <c r="AC9" s="10">
        <f t="shared" si="1"/>
        <v>-602.65000000000009</v>
      </c>
    </row>
    <row r="10" spans="1:49" x14ac:dyDescent="0.2">
      <c r="A10" s="11"/>
    </row>
    <row r="11" spans="1:49" x14ac:dyDescent="0.2">
      <c r="A11" s="11" t="s">
        <v>56</v>
      </c>
      <c r="B11" s="12">
        <f>B5/B6</f>
        <v>0.85708791208791213</v>
      </c>
      <c r="C11" s="12">
        <f>C5/C6</f>
        <v>1.0567375886524824</v>
      </c>
      <c r="D11" s="12">
        <f>D5/D6</f>
        <v>1.0480450405405406</v>
      </c>
      <c r="E11" s="12">
        <f>E5/E6</f>
        <v>1.039187417012448</v>
      </c>
      <c r="F11" s="12">
        <f>F5/F6</f>
        <v>1.0376522674418605</v>
      </c>
      <c r="G11" s="12">
        <f>G5/G6</f>
        <v>1.0287384875690606</v>
      </c>
      <c r="H11" s="12">
        <f>H5/H6</f>
        <v>1.0550479475703323</v>
      </c>
      <c r="I11" s="12">
        <f>I5/I6</f>
        <v>1.227501951219512</v>
      </c>
      <c r="J11" s="12">
        <f>J5/J6</f>
        <v>1.1967581198770492</v>
      </c>
      <c r="K11" s="12">
        <f>K5/K6</f>
        <v>1.1677240883458646</v>
      </c>
      <c r="L11" s="12">
        <f>L5/L6</f>
        <v>1.1418470244107743</v>
      </c>
      <c r="M11" s="12">
        <f>M5/M6</f>
        <v>1.1234469292237443</v>
      </c>
      <c r="N11" s="12">
        <f>N5/N6</f>
        <v>1.1228631502890174</v>
      </c>
      <c r="O11" s="12">
        <f>O5/O6</f>
        <v>1.1096152408477842</v>
      </c>
      <c r="P11" s="12">
        <f>P5/P6</f>
        <v>1.0995846224188792</v>
      </c>
      <c r="Q11" s="12">
        <f>Q5/Q6</f>
        <v>1.0942277315585136</v>
      </c>
      <c r="R11" s="12">
        <f>R5/R6</f>
        <v>1.1201878628708901</v>
      </c>
      <c r="S11" s="12">
        <f>S5/S6</f>
        <v>1.112097430815258</v>
      </c>
      <c r="T11" s="12">
        <f>T5/T6</f>
        <v>1.1072579649122807</v>
      </c>
      <c r="U11" s="12">
        <f>U5/U6</f>
        <v>1.0989159075907591</v>
      </c>
      <c r="V11" s="12">
        <f>V5/V6</f>
        <v>1.092181431572629</v>
      </c>
      <c r="W11" s="12">
        <f>W5/W6</f>
        <v>1.083170393939394</v>
      </c>
      <c r="X11" s="12">
        <f>X5/X6</f>
        <v>1.0777347311827958</v>
      </c>
      <c r="Y11" s="12">
        <f>Y5/Y6</f>
        <v>1.0696294564705882</v>
      </c>
      <c r="Z11" s="12">
        <f>Z5/Z6</f>
        <v>1.0135746238308256</v>
      </c>
      <c r="AA11" s="12">
        <f>AA5/AA6</f>
        <v>1.0151122754491018</v>
      </c>
      <c r="AB11" s="12">
        <f>AB5/AB6</f>
        <v>1.0276293293539325</v>
      </c>
      <c r="AC11" s="12">
        <f>AC5/AC6</f>
        <v>1.037030475708502</v>
      </c>
    </row>
    <row r="12" spans="1:49" x14ac:dyDescent="0.2">
      <c r="A12" s="11" t="s">
        <v>58</v>
      </c>
      <c r="B12" s="12">
        <f>B5/B4</f>
        <v>0.85708791208791213</v>
      </c>
      <c r="C12" s="12">
        <f>C5/C4</f>
        <v>1</v>
      </c>
      <c r="D12" s="12">
        <f>D5/D4</f>
        <v>0.83294311029964552</v>
      </c>
      <c r="E12" s="12">
        <f>E5/E4</f>
        <v>0.80270566506410257</v>
      </c>
      <c r="F12" s="12">
        <f>F5/F4</f>
        <v>0.79880645655226445</v>
      </c>
      <c r="G12" s="12">
        <f>G5/G4</f>
        <v>0.82027162135367304</v>
      </c>
      <c r="H12" s="12">
        <f>H5/H4</f>
        <v>0.8104591890737135</v>
      </c>
      <c r="I12" s="12">
        <f>I5/I4</f>
        <v>0.98156620263020633</v>
      </c>
      <c r="J12" s="12">
        <f>J5/J4</f>
        <v>0.95323925423302924</v>
      </c>
      <c r="K12" s="12">
        <f>K5/K4</f>
        <v>0.8836830341750439</v>
      </c>
      <c r="L12" s="12">
        <f>L5/L4</f>
        <v>0.85788227016155105</v>
      </c>
      <c r="M12" s="12">
        <f>M5/M4</f>
        <v>0.85008607844931738</v>
      </c>
      <c r="N12" s="12">
        <f>N5/N4</f>
        <v>0.85508990058168677</v>
      </c>
      <c r="O12" s="12">
        <f>O5/O4</f>
        <v>0.87396577711570356</v>
      </c>
      <c r="P12" s="12">
        <f>P5/P4</f>
        <v>0.8925459448042169</v>
      </c>
      <c r="Q12" s="12">
        <f>Q5/Q4</f>
        <v>0.90575309006993066</v>
      </c>
      <c r="R12" s="12">
        <f>R5/R4</f>
        <v>0.87185890837252855</v>
      </c>
      <c r="S12" s="12">
        <f>S5/S4</f>
        <v>0.85838359766529015</v>
      </c>
      <c r="T12" s="12">
        <f>T5/T4</f>
        <v>0.83830623019403583</v>
      </c>
      <c r="U12" s="12">
        <f>U5/U4</f>
        <v>0.81924741225830644</v>
      </c>
      <c r="V12" s="12">
        <f>V5/V4</f>
        <v>0.8431061769169258</v>
      </c>
      <c r="W12" s="12">
        <f>W5/W4</f>
        <v>0.83913083648654618</v>
      </c>
      <c r="X12" s="12">
        <f>X5/X4</f>
        <v>0.84615287344906898</v>
      </c>
      <c r="Y12" s="12">
        <f>Y5/Y4</f>
        <v>0.88093204617108656</v>
      </c>
      <c r="Z12" s="12">
        <f>Z5/Z4</f>
        <v>0.85932038403709865</v>
      </c>
      <c r="AA12" s="12">
        <f>AA5/AA4</f>
        <v>0.87919038609828082</v>
      </c>
      <c r="AB12" s="12">
        <f>AB5/AB4</f>
        <v>0.90992437207125365</v>
      </c>
      <c r="AC12" s="12">
        <f>AC5/AC4</f>
        <v>0.83607642407882365</v>
      </c>
    </row>
    <row r="13" spans="1:49" x14ac:dyDescent="0.2">
      <c r="A13" s="11"/>
    </row>
    <row r="14" spans="1:49" x14ac:dyDescent="0.2">
      <c r="A14" s="11"/>
    </row>
    <row r="60" spans="17:18" x14ac:dyDescent="0.2">
      <c r="Q60" s="34"/>
      <c r="R60" s="34"/>
    </row>
    <row r="61" spans="17:18" x14ac:dyDescent="0.2">
      <c r="R61" s="34"/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"/>
  <sheetViews>
    <sheetView topLeftCell="A13" zoomScale="115" zoomScaleNormal="115" workbookViewId="0">
      <selection activeCell="A52" sqref="A52:X148"/>
    </sheetView>
  </sheetViews>
  <sheetFormatPr defaultRowHeight="12.75" x14ac:dyDescent="0.2"/>
  <cols>
    <col min="1" max="1" width="14.85546875" style="5" customWidth="1"/>
    <col min="2" max="3" width="8.710937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5" max="27" width="9.7109375" bestFit="1" customWidth="1"/>
    <col min="30" max="32" width="9.7109375" bestFit="1" customWidth="1"/>
    <col min="34" max="36" width="9.7109375" bestFit="1" customWidth="1"/>
    <col min="38" max="42" width="9.7109375" bestFit="1" customWidth="1"/>
    <col min="43" max="45" width="10.7109375" bestFit="1" customWidth="1"/>
    <col min="46" max="46" width="9.7109375" bestFit="1" customWidth="1"/>
    <col min="47" max="47" width="10.7109375" bestFit="1" customWidth="1"/>
  </cols>
  <sheetData>
    <row r="1" spans="1:47" x14ac:dyDescent="0.2">
      <c r="A1" s="1" t="s">
        <v>4</v>
      </c>
    </row>
    <row r="2" spans="1:47" s="3" customFormat="1" x14ac:dyDescent="0.2">
      <c r="A2" s="3" t="s">
        <v>53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  <c r="Y2" s="4" t="s">
        <v>30</v>
      </c>
      <c r="Z2" s="4" t="s">
        <v>31</v>
      </c>
      <c r="AA2" s="4" t="s">
        <v>32</v>
      </c>
      <c r="AB2" s="4" t="s">
        <v>33</v>
      </c>
      <c r="AC2" s="4" t="s">
        <v>34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s="2" customFormat="1" x14ac:dyDescent="0.2">
      <c r="A3" s="8" t="s">
        <v>1</v>
      </c>
      <c r="B3" s="2">
        <v>364</v>
      </c>
      <c r="C3" s="2">
        <v>596</v>
      </c>
      <c r="D3" s="2">
        <v>620</v>
      </c>
      <c r="E3" s="2">
        <v>640</v>
      </c>
      <c r="F3" s="2">
        <v>660</v>
      </c>
      <c r="G3" s="2">
        <v>680</v>
      </c>
      <c r="H3" s="2">
        <v>700</v>
      </c>
      <c r="I3" s="2">
        <v>720</v>
      </c>
      <c r="J3" s="2">
        <v>740</v>
      </c>
      <c r="K3" s="2">
        <v>760</v>
      </c>
      <c r="L3" s="2">
        <v>780</v>
      </c>
      <c r="M3" s="2">
        <v>800</v>
      </c>
      <c r="N3" s="2">
        <v>820</v>
      </c>
      <c r="O3" s="2">
        <v>840</v>
      </c>
      <c r="P3" s="2">
        <v>860</v>
      </c>
      <c r="Q3" s="2">
        <v>880</v>
      </c>
      <c r="R3" s="2">
        <v>900</v>
      </c>
      <c r="S3" s="2">
        <v>920</v>
      </c>
      <c r="T3" s="2">
        <v>940</v>
      </c>
      <c r="U3" s="2">
        <v>960</v>
      </c>
      <c r="V3" s="2">
        <v>980</v>
      </c>
      <c r="W3" s="2">
        <v>1000</v>
      </c>
      <c r="X3" s="2">
        <v>1020</v>
      </c>
      <c r="Y3" s="2">
        <v>1040</v>
      </c>
      <c r="Z3" s="2">
        <v>1060</v>
      </c>
      <c r="AA3" s="2">
        <v>1080</v>
      </c>
      <c r="AB3" s="2">
        <v>1100</v>
      </c>
      <c r="AC3" s="2">
        <v>1120</v>
      </c>
    </row>
    <row r="4" spans="1:47" s="2" customFormat="1" x14ac:dyDescent="0.2">
      <c r="A4" s="8" t="s">
        <v>2</v>
      </c>
      <c r="B4" s="2">
        <v>311.98</v>
      </c>
      <c r="C4" s="2">
        <v>596</v>
      </c>
      <c r="D4" s="2">
        <v>620</v>
      </c>
      <c r="E4" s="2">
        <v>640</v>
      </c>
      <c r="F4" s="2">
        <v>660</v>
      </c>
      <c r="G4" s="2">
        <v>680</v>
      </c>
      <c r="H4" s="2">
        <v>700</v>
      </c>
      <c r="I4" s="2">
        <v>720</v>
      </c>
      <c r="J4" s="2">
        <v>740</v>
      </c>
      <c r="K4" s="2">
        <v>760</v>
      </c>
      <c r="L4" s="2">
        <v>780</v>
      </c>
      <c r="M4" s="2">
        <v>800</v>
      </c>
      <c r="N4" s="2">
        <v>820</v>
      </c>
      <c r="O4" s="2">
        <v>840</v>
      </c>
      <c r="P4" s="2">
        <v>860</v>
      </c>
      <c r="Q4" s="2">
        <v>880</v>
      </c>
      <c r="R4" s="2">
        <v>900</v>
      </c>
      <c r="S4" s="2">
        <v>920</v>
      </c>
      <c r="T4" s="2">
        <v>940</v>
      </c>
      <c r="U4" s="2">
        <v>960</v>
      </c>
      <c r="V4" s="2">
        <v>980</v>
      </c>
      <c r="W4" s="2">
        <v>1000</v>
      </c>
      <c r="X4" s="2">
        <v>1020</v>
      </c>
      <c r="Y4" s="2">
        <v>1040</v>
      </c>
      <c r="Z4" s="2">
        <v>1060</v>
      </c>
      <c r="AA4" s="2">
        <v>1080</v>
      </c>
      <c r="AB4" s="2">
        <v>1100</v>
      </c>
      <c r="AC4" s="2">
        <v>1120</v>
      </c>
    </row>
    <row r="5" spans="1:47" s="2" customFormat="1" x14ac:dyDescent="0.2">
      <c r="A5" s="8" t="s">
        <v>3</v>
      </c>
      <c r="B5" s="2">
        <v>364</v>
      </c>
      <c r="C5" s="2">
        <v>564</v>
      </c>
      <c r="D5" s="2">
        <v>588</v>
      </c>
      <c r="E5" s="2">
        <v>608</v>
      </c>
      <c r="F5" s="2">
        <v>628</v>
      </c>
      <c r="G5" s="2">
        <v>648</v>
      </c>
      <c r="H5" s="2">
        <v>668</v>
      </c>
      <c r="I5" s="2">
        <v>688</v>
      </c>
      <c r="J5" s="2">
        <v>708</v>
      </c>
      <c r="K5" s="2">
        <v>728</v>
      </c>
      <c r="L5" s="2">
        <v>748</v>
      </c>
      <c r="M5" s="2">
        <v>768</v>
      </c>
      <c r="N5" s="2">
        <v>788</v>
      </c>
      <c r="O5" s="2">
        <v>808</v>
      </c>
      <c r="P5" s="2">
        <v>828</v>
      </c>
      <c r="Q5" s="2">
        <v>848</v>
      </c>
      <c r="R5" s="2">
        <v>868</v>
      </c>
      <c r="S5" s="2">
        <v>888</v>
      </c>
      <c r="T5" s="2">
        <v>904</v>
      </c>
      <c r="U5" s="2">
        <v>924</v>
      </c>
      <c r="V5" s="2">
        <v>944</v>
      </c>
      <c r="W5" s="2">
        <v>964</v>
      </c>
      <c r="X5" s="2">
        <v>984</v>
      </c>
      <c r="Y5" s="2">
        <v>1004</v>
      </c>
      <c r="Z5" s="2">
        <v>1024</v>
      </c>
      <c r="AA5" s="2">
        <v>1044</v>
      </c>
      <c r="AB5" s="2">
        <v>1064</v>
      </c>
      <c r="AC5" s="2">
        <v>1084</v>
      </c>
    </row>
    <row r="6" spans="1:47" x14ac:dyDescent="0.2">
      <c r="A6" s="6"/>
    </row>
    <row r="7" spans="1:47" x14ac:dyDescent="0.2">
      <c r="A7" s="6" t="s">
        <v>54</v>
      </c>
      <c r="B7" s="2">
        <f>B4-B5</f>
        <v>-52.019999999999982</v>
      </c>
      <c r="C7" s="2">
        <f t="shared" ref="C7:AC7" si="0">C4-C5</f>
        <v>32</v>
      </c>
      <c r="D7" s="2">
        <f t="shared" si="0"/>
        <v>32</v>
      </c>
      <c r="E7" s="2">
        <f t="shared" si="0"/>
        <v>32</v>
      </c>
      <c r="F7" s="2">
        <f t="shared" si="0"/>
        <v>32</v>
      </c>
      <c r="G7" s="2">
        <f t="shared" si="0"/>
        <v>32</v>
      </c>
      <c r="H7" s="2">
        <f t="shared" si="0"/>
        <v>32</v>
      </c>
      <c r="I7" s="2">
        <f t="shared" si="0"/>
        <v>32</v>
      </c>
      <c r="J7" s="2">
        <f t="shared" si="0"/>
        <v>32</v>
      </c>
      <c r="K7" s="2">
        <f t="shared" si="0"/>
        <v>32</v>
      </c>
      <c r="L7" s="2">
        <f t="shared" si="0"/>
        <v>32</v>
      </c>
      <c r="M7" s="2">
        <f t="shared" si="0"/>
        <v>32</v>
      </c>
      <c r="N7" s="2">
        <f t="shared" si="0"/>
        <v>32</v>
      </c>
      <c r="O7" s="2">
        <f t="shared" si="0"/>
        <v>32</v>
      </c>
      <c r="P7" s="2">
        <f t="shared" si="0"/>
        <v>32</v>
      </c>
      <c r="Q7" s="2">
        <f t="shared" si="0"/>
        <v>32</v>
      </c>
      <c r="R7" s="2">
        <f t="shared" si="0"/>
        <v>32</v>
      </c>
      <c r="S7" s="2">
        <f t="shared" si="0"/>
        <v>32</v>
      </c>
      <c r="T7" s="2">
        <f t="shared" si="0"/>
        <v>36</v>
      </c>
      <c r="U7" s="2">
        <f t="shared" si="0"/>
        <v>36</v>
      </c>
      <c r="V7" s="2">
        <f t="shared" si="0"/>
        <v>36</v>
      </c>
      <c r="W7" s="2">
        <f t="shared" si="0"/>
        <v>36</v>
      </c>
      <c r="X7" s="2">
        <f t="shared" si="0"/>
        <v>36</v>
      </c>
      <c r="Y7" s="2">
        <f t="shared" si="0"/>
        <v>36</v>
      </c>
      <c r="Z7" s="2">
        <f t="shared" si="0"/>
        <v>36</v>
      </c>
      <c r="AA7" s="2">
        <f t="shared" si="0"/>
        <v>36</v>
      </c>
      <c r="AB7" s="2">
        <f t="shared" si="0"/>
        <v>36</v>
      </c>
      <c r="AC7" s="2">
        <f t="shared" si="0"/>
        <v>36</v>
      </c>
    </row>
    <row r="8" spans="1:47" x14ac:dyDescent="0.2">
      <c r="A8" s="1" t="s">
        <v>55</v>
      </c>
      <c r="B8" s="2">
        <f>-B4-B3</f>
        <v>-675.98</v>
      </c>
      <c r="C8" s="2">
        <f t="shared" ref="C8:AC8" si="1">-C4-C3</f>
        <v>-1192</v>
      </c>
      <c r="D8" s="2">
        <f t="shared" si="1"/>
        <v>-1240</v>
      </c>
      <c r="E8" s="2">
        <f t="shared" si="1"/>
        <v>-1280</v>
      </c>
      <c r="F8" s="2">
        <f t="shared" si="1"/>
        <v>-1320</v>
      </c>
      <c r="G8" s="2">
        <f t="shared" si="1"/>
        <v>-1360</v>
      </c>
      <c r="H8" s="2">
        <f t="shared" si="1"/>
        <v>-1400</v>
      </c>
      <c r="I8" s="2">
        <f t="shared" si="1"/>
        <v>-1440</v>
      </c>
      <c r="J8" s="2">
        <f t="shared" si="1"/>
        <v>-1480</v>
      </c>
      <c r="K8" s="2">
        <f t="shared" si="1"/>
        <v>-1520</v>
      </c>
      <c r="L8" s="2">
        <f t="shared" si="1"/>
        <v>-1560</v>
      </c>
      <c r="M8" s="2">
        <f t="shared" si="1"/>
        <v>-1600</v>
      </c>
      <c r="N8" s="2">
        <f t="shared" si="1"/>
        <v>-1640</v>
      </c>
      <c r="O8" s="2">
        <f t="shared" si="1"/>
        <v>-1680</v>
      </c>
      <c r="P8" s="2">
        <f t="shared" si="1"/>
        <v>-1720</v>
      </c>
      <c r="Q8" s="2">
        <f t="shared" si="1"/>
        <v>-1760</v>
      </c>
      <c r="R8" s="2">
        <f t="shared" si="1"/>
        <v>-1800</v>
      </c>
      <c r="S8" s="2">
        <f t="shared" si="1"/>
        <v>-1840</v>
      </c>
      <c r="T8" s="2">
        <f t="shared" si="1"/>
        <v>-1880</v>
      </c>
      <c r="U8" s="2">
        <f t="shared" si="1"/>
        <v>-1920</v>
      </c>
      <c r="V8" s="2">
        <f t="shared" si="1"/>
        <v>-1960</v>
      </c>
      <c r="W8" s="2">
        <f t="shared" si="1"/>
        <v>-2000</v>
      </c>
      <c r="X8" s="2">
        <f t="shared" si="1"/>
        <v>-2040</v>
      </c>
      <c r="Y8" s="2">
        <f t="shared" si="1"/>
        <v>-2080</v>
      </c>
      <c r="Z8" s="2">
        <f t="shared" si="1"/>
        <v>-2120</v>
      </c>
      <c r="AA8" s="2">
        <f t="shared" si="1"/>
        <v>-2160</v>
      </c>
      <c r="AB8" s="2">
        <f t="shared" si="1"/>
        <v>-2200</v>
      </c>
      <c r="AC8" s="2">
        <f t="shared" si="1"/>
        <v>-2240</v>
      </c>
    </row>
    <row r="10" spans="1:47" x14ac:dyDescent="0.2">
      <c r="A10" s="8" t="s">
        <v>56</v>
      </c>
      <c r="B10" s="2">
        <f>B4/B3</f>
        <v>0.85708791208791213</v>
      </c>
      <c r="C10" s="2">
        <f>C4/C3</f>
        <v>1</v>
      </c>
      <c r="D10" s="2">
        <f>D4/D3</f>
        <v>1</v>
      </c>
      <c r="E10" s="2">
        <f>E4/E3</f>
        <v>1</v>
      </c>
      <c r="F10" s="2">
        <f>F4/F3</f>
        <v>1</v>
      </c>
      <c r="G10" s="2">
        <f>G4/G3</f>
        <v>1</v>
      </c>
      <c r="H10" s="2">
        <f>H4/H3</f>
        <v>1</v>
      </c>
      <c r="I10" s="2">
        <f>I4/I3</f>
        <v>1</v>
      </c>
      <c r="J10" s="2">
        <f>J4/J3</f>
        <v>1</v>
      </c>
      <c r="K10" s="2">
        <f>K4/K3</f>
        <v>1</v>
      </c>
      <c r="L10" s="2">
        <f>L4/L3</f>
        <v>1</v>
      </c>
      <c r="M10" s="2">
        <f>M4/M3</f>
        <v>1</v>
      </c>
      <c r="N10" s="2">
        <f>N4/N3</f>
        <v>1</v>
      </c>
      <c r="O10" s="2">
        <f>O4/O3</f>
        <v>1</v>
      </c>
      <c r="P10" s="2">
        <f>P4/P3</f>
        <v>1</v>
      </c>
      <c r="Q10" s="2">
        <f>Q4/Q3</f>
        <v>1</v>
      </c>
      <c r="R10" s="2">
        <f>R4/R3</f>
        <v>1</v>
      </c>
      <c r="S10" s="2">
        <f>S4/S3</f>
        <v>1</v>
      </c>
      <c r="T10" s="2">
        <f>T4/T3</f>
        <v>1</v>
      </c>
      <c r="U10" s="2">
        <f>U4/U3</f>
        <v>1</v>
      </c>
      <c r="V10" s="2">
        <f>V4/V3</f>
        <v>1</v>
      </c>
      <c r="W10" s="2">
        <f>W4/W3</f>
        <v>1</v>
      </c>
      <c r="X10" s="2">
        <f>X4/X3</f>
        <v>1</v>
      </c>
      <c r="Y10" s="2">
        <f>Y4/Y3</f>
        <v>1</v>
      </c>
      <c r="Z10" s="2">
        <f>Z4/Z3</f>
        <v>1</v>
      </c>
      <c r="AA10" s="2">
        <f>AA4/AA3</f>
        <v>1</v>
      </c>
      <c r="AB10" s="2">
        <f>AB4/AB3</f>
        <v>1</v>
      </c>
      <c r="AC10" s="2">
        <f>AC4/AC3</f>
        <v>1</v>
      </c>
    </row>
    <row r="11" spans="1:47" x14ac:dyDescent="0.2">
      <c r="A11" s="8" t="s">
        <v>57</v>
      </c>
      <c r="B11" s="2">
        <f>B4/B5</f>
        <v>0.85708791208791213</v>
      </c>
      <c r="C11" s="2">
        <f>C4/C5</f>
        <v>1.0567375886524824</v>
      </c>
      <c r="D11" s="2">
        <f>D4/D5</f>
        <v>1.0544217687074831</v>
      </c>
      <c r="E11" s="2">
        <f>E4/E5</f>
        <v>1.0526315789473684</v>
      </c>
      <c r="F11" s="2">
        <f>F4/F5</f>
        <v>1.0509554140127388</v>
      </c>
      <c r="G11" s="2">
        <f>G4/G5</f>
        <v>1.0493827160493827</v>
      </c>
      <c r="H11" s="2">
        <f>H4/H5</f>
        <v>1.0479041916167664</v>
      </c>
      <c r="I11" s="2">
        <f>I4/I5</f>
        <v>1.0465116279069768</v>
      </c>
      <c r="J11" s="2">
        <f>J4/J5</f>
        <v>1.0451977401129944</v>
      </c>
      <c r="K11" s="2">
        <f>K4/K5</f>
        <v>1.043956043956044</v>
      </c>
      <c r="L11" s="2">
        <f>L4/L5</f>
        <v>1.0427807486631016</v>
      </c>
      <c r="M11" s="2">
        <f>M4/M5</f>
        <v>1.0416666666666667</v>
      </c>
      <c r="N11" s="2">
        <f>N4/N5</f>
        <v>1.0406091370558375</v>
      </c>
      <c r="O11" s="2">
        <f>O4/O5</f>
        <v>1.0396039603960396</v>
      </c>
      <c r="P11" s="2">
        <f>P4/P5</f>
        <v>1.038647342995169</v>
      </c>
      <c r="Q11" s="2">
        <f>Q4/Q5</f>
        <v>1.0377358490566038</v>
      </c>
      <c r="R11" s="2">
        <f>R4/R5</f>
        <v>1.0368663594470047</v>
      </c>
      <c r="S11" s="2">
        <f>S4/S5</f>
        <v>1.0360360360360361</v>
      </c>
      <c r="T11" s="2">
        <f>T4/T5</f>
        <v>1.0398230088495575</v>
      </c>
      <c r="U11" s="2">
        <f>U4/U5</f>
        <v>1.0389610389610389</v>
      </c>
      <c r="V11" s="2">
        <f>V4/V5</f>
        <v>1.0381355932203389</v>
      </c>
      <c r="W11" s="2">
        <f>W4/W5</f>
        <v>1.0373443983402491</v>
      </c>
      <c r="X11" s="2">
        <f>X4/X5</f>
        <v>1.0365853658536586</v>
      </c>
      <c r="Y11" s="2">
        <f>Y4/Y5</f>
        <v>1.0358565737051793</v>
      </c>
      <c r="Z11" s="2">
        <f>Z4/Z5</f>
        <v>1.03515625</v>
      </c>
      <c r="AA11" s="2">
        <f>AA4/AA5</f>
        <v>1.0344827586206897</v>
      </c>
      <c r="AB11" s="2">
        <f>AB4/AB5</f>
        <v>1.0338345864661653</v>
      </c>
      <c r="AC11" s="2">
        <f>AC4/AC5</f>
        <v>1.033210332103321</v>
      </c>
    </row>
    <row r="53" spans="2:47" s="3" customFormat="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30</v>
      </c>
      <c r="Z53" s="4" t="s">
        <v>31</v>
      </c>
      <c r="AA53" s="4" t="s">
        <v>32</v>
      </c>
      <c r="AB53" s="4" t="s">
        <v>33</v>
      </c>
      <c r="AC53" s="4" t="s">
        <v>34</v>
      </c>
      <c r="AD53" s="4" t="s">
        <v>35</v>
      </c>
      <c r="AE53" s="4" t="s">
        <v>36</v>
      </c>
      <c r="AF53" s="4" t="s">
        <v>37</v>
      </c>
      <c r="AG53" s="4" t="s">
        <v>38</v>
      </c>
      <c r="AH53" s="4" t="s">
        <v>39</v>
      </c>
      <c r="AI53" s="4" t="s">
        <v>40</v>
      </c>
      <c r="AJ53" s="4" t="s">
        <v>41</v>
      </c>
      <c r="AK53" s="4" t="s">
        <v>42</v>
      </c>
      <c r="AL53" s="4" t="s">
        <v>43</v>
      </c>
      <c r="AM53" s="4" t="s">
        <v>44</v>
      </c>
      <c r="AN53" s="4" t="s">
        <v>45</v>
      </c>
      <c r="AO53" s="4" t="s">
        <v>46</v>
      </c>
      <c r="AP53" s="4" t="s">
        <v>47</v>
      </c>
      <c r="AQ53" s="4" t="s">
        <v>48</v>
      </c>
      <c r="AR53" s="4" t="s">
        <v>49</v>
      </c>
      <c r="AS53" s="4" t="s">
        <v>50</v>
      </c>
      <c r="AT53" s="4" t="s">
        <v>51</v>
      </c>
      <c r="AU53" s="4" t="s">
        <v>52</v>
      </c>
    </row>
    <row r="57" spans="2:47" ht="25.5" x14ac:dyDescent="0.35">
      <c r="E57" s="7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D19" sqref="D19"/>
    </sheetView>
  </sheetViews>
  <sheetFormatPr defaultRowHeight="12.75" x14ac:dyDescent="0.2"/>
  <cols>
    <col min="1" max="1" width="7.42578125" style="19" bestFit="1" customWidth="1"/>
    <col min="2" max="4" width="9.7109375" style="14" bestFit="1" customWidth="1"/>
    <col min="5" max="5" width="8.7109375" style="14" bestFit="1" customWidth="1"/>
    <col min="6" max="8" width="9.7109375" style="14" bestFit="1" customWidth="1"/>
    <col min="9" max="9" width="8.7109375" style="14" bestFit="1" customWidth="1"/>
    <col min="10" max="12" width="9.7109375" style="14" bestFit="1" customWidth="1"/>
    <col min="13" max="14" width="9.140625" style="14"/>
    <col min="15" max="15" width="9.7109375" style="14" bestFit="1" customWidth="1"/>
    <col min="16" max="16384" width="9.140625" style="14"/>
  </cols>
  <sheetData>
    <row r="1" spans="1:16" x14ac:dyDescent="0.2">
      <c r="A1" s="13" t="s">
        <v>5</v>
      </c>
    </row>
    <row r="2" spans="1:16" s="15" customFormat="1" x14ac:dyDescent="0.2">
      <c r="A2" s="15" t="s">
        <v>53</v>
      </c>
      <c r="B2" s="16" t="s">
        <v>9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14</v>
      </c>
      <c r="H2" s="16" t="s">
        <v>15</v>
      </c>
      <c r="I2" s="16" t="s">
        <v>16</v>
      </c>
      <c r="J2" s="16" t="s">
        <v>17</v>
      </c>
      <c r="K2" s="16" t="s">
        <v>18</v>
      </c>
      <c r="L2" s="16" t="s">
        <v>19</v>
      </c>
      <c r="M2" s="16" t="s">
        <v>20</v>
      </c>
      <c r="N2" s="16" t="s">
        <v>21</v>
      </c>
      <c r="O2" s="16" t="s">
        <v>22</v>
      </c>
    </row>
    <row r="3" spans="1:16" s="18" customFormat="1" x14ac:dyDescent="0.2">
      <c r="A3" s="17" t="s">
        <v>1</v>
      </c>
      <c r="B3" s="18">
        <v>136</v>
      </c>
      <c r="C3" s="18">
        <v>216</v>
      </c>
      <c r="D3" s="18">
        <v>344</v>
      </c>
      <c r="E3" s="18">
        <v>488</v>
      </c>
      <c r="F3" s="18">
        <v>664</v>
      </c>
      <c r="G3" s="18">
        <v>784</v>
      </c>
      <c r="H3" s="18">
        <v>868</v>
      </c>
      <c r="I3" s="18">
        <v>972</v>
      </c>
      <c r="J3" s="18">
        <v>1092</v>
      </c>
      <c r="K3" s="18">
        <v>1140</v>
      </c>
      <c r="L3" s="18">
        <v>1180</v>
      </c>
      <c r="M3" s="18">
        <v>1316</v>
      </c>
      <c r="N3" s="18">
        <v>1332</v>
      </c>
      <c r="O3" s="18">
        <v>1332</v>
      </c>
    </row>
    <row r="4" spans="1:16" s="18" customFormat="1" x14ac:dyDescent="0.2">
      <c r="A4" s="17" t="s">
        <v>2</v>
      </c>
      <c r="B4" s="18">
        <v>104</v>
      </c>
      <c r="C4" s="18">
        <v>184</v>
      </c>
      <c r="D4" s="18">
        <v>312</v>
      </c>
      <c r="E4" s="18">
        <v>444.28</v>
      </c>
      <c r="F4" s="18">
        <v>568.76165999999989</v>
      </c>
      <c r="G4" s="18">
        <v>718.21832999999992</v>
      </c>
      <c r="H4" s="18">
        <v>819.87666000000002</v>
      </c>
      <c r="I4" s="18">
        <v>936</v>
      </c>
      <c r="J4" s="18">
        <v>1064.8</v>
      </c>
      <c r="K4" s="18">
        <v>1136.8</v>
      </c>
      <c r="L4" s="18">
        <v>1151.345</v>
      </c>
      <c r="M4" s="18">
        <v>1248.8</v>
      </c>
      <c r="N4" s="18">
        <v>1320.35</v>
      </c>
      <c r="O4" s="18">
        <v>1332</v>
      </c>
    </row>
    <row r="5" spans="1:16" s="18" customFormat="1" x14ac:dyDescent="0.2">
      <c r="A5" s="17" t="s">
        <v>3</v>
      </c>
      <c r="B5" s="18">
        <v>104</v>
      </c>
      <c r="C5" s="18">
        <v>184</v>
      </c>
      <c r="D5" s="18">
        <v>312</v>
      </c>
      <c r="E5" s="18">
        <v>448</v>
      </c>
      <c r="F5" s="18">
        <v>528</v>
      </c>
      <c r="G5" s="18">
        <v>648</v>
      </c>
      <c r="H5" s="18">
        <v>776</v>
      </c>
      <c r="I5" s="18">
        <v>900</v>
      </c>
      <c r="J5" s="18">
        <v>1024</v>
      </c>
      <c r="K5" s="18">
        <v>1096</v>
      </c>
      <c r="L5" s="18">
        <v>1108</v>
      </c>
      <c r="M5" s="18">
        <v>1212</v>
      </c>
      <c r="N5" s="18">
        <v>1280</v>
      </c>
      <c r="O5" s="18">
        <v>1292</v>
      </c>
    </row>
    <row r="6" spans="1:16" x14ac:dyDescent="0.2">
      <c r="A6" s="15"/>
    </row>
    <row r="7" spans="1:16" x14ac:dyDescent="0.2">
      <c r="A7" s="15" t="s">
        <v>54</v>
      </c>
      <c r="B7" s="18">
        <f>B4-B5</f>
        <v>0</v>
      </c>
      <c r="C7" s="18">
        <f t="shared" ref="C7:O7" si="0">C4-C5</f>
        <v>0</v>
      </c>
      <c r="D7" s="18">
        <f t="shared" si="0"/>
        <v>0</v>
      </c>
      <c r="E7" s="18">
        <f t="shared" si="0"/>
        <v>-3.7200000000000273</v>
      </c>
      <c r="F7" s="18">
        <f t="shared" si="0"/>
        <v>40.761659999999893</v>
      </c>
      <c r="G7" s="18">
        <f t="shared" si="0"/>
        <v>70.218329999999924</v>
      </c>
      <c r="H7" s="18">
        <f t="shared" si="0"/>
        <v>43.876660000000015</v>
      </c>
      <c r="I7" s="18">
        <f t="shared" si="0"/>
        <v>36</v>
      </c>
      <c r="J7" s="18">
        <f t="shared" si="0"/>
        <v>40.799999999999955</v>
      </c>
      <c r="K7" s="18">
        <f t="shared" si="0"/>
        <v>40.799999999999955</v>
      </c>
      <c r="L7" s="18">
        <f t="shared" si="0"/>
        <v>43.345000000000027</v>
      </c>
      <c r="M7" s="18">
        <f t="shared" si="0"/>
        <v>36.799999999999955</v>
      </c>
      <c r="N7" s="18">
        <f t="shared" si="0"/>
        <v>40.349999999999909</v>
      </c>
      <c r="O7" s="18">
        <f t="shared" si="0"/>
        <v>40</v>
      </c>
    </row>
    <row r="8" spans="1:16" x14ac:dyDescent="0.2">
      <c r="A8" s="13" t="s">
        <v>55</v>
      </c>
      <c r="B8" s="18">
        <f>B4-B3</f>
        <v>-32</v>
      </c>
      <c r="C8" s="18">
        <f t="shared" ref="C8:O8" si="1">C4-C3</f>
        <v>-32</v>
      </c>
      <c r="D8" s="18">
        <f t="shared" si="1"/>
        <v>-32</v>
      </c>
      <c r="E8" s="18">
        <f t="shared" si="1"/>
        <v>-43.720000000000027</v>
      </c>
      <c r="F8" s="18">
        <f t="shared" si="1"/>
        <v>-95.238340000000107</v>
      </c>
      <c r="G8" s="18">
        <f t="shared" si="1"/>
        <v>-65.781670000000076</v>
      </c>
      <c r="H8" s="18">
        <f t="shared" si="1"/>
        <v>-48.123339999999985</v>
      </c>
      <c r="I8" s="18">
        <f t="shared" si="1"/>
        <v>-36</v>
      </c>
      <c r="J8" s="18">
        <f t="shared" si="1"/>
        <v>-27.200000000000045</v>
      </c>
      <c r="K8" s="18">
        <f t="shared" si="1"/>
        <v>-3.2000000000000455</v>
      </c>
      <c r="L8" s="18">
        <f t="shared" si="1"/>
        <v>-28.654999999999973</v>
      </c>
      <c r="M8" s="18">
        <f t="shared" si="1"/>
        <v>-67.200000000000045</v>
      </c>
      <c r="N8" s="18">
        <f t="shared" si="1"/>
        <v>-11.650000000000091</v>
      </c>
      <c r="O8" s="18">
        <f t="shared" si="1"/>
        <v>0</v>
      </c>
    </row>
    <row r="10" spans="1:16" x14ac:dyDescent="0.2">
      <c r="A10" s="26" t="s">
        <v>57</v>
      </c>
      <c r="B10" s="24">
        <f>B4/B3</f>
        <v>0.76470588235294112</v>
      </c>
      <c r="C10" s="24">
        <f>C4/C3</f>
        <v>0.85185185185185186</v>
      </c>
      <c r="D10" s="24">
        <f>D4/D3</f>
        <v>0.90697674418604646</v>
      </c>
      <c r="E10" s="24">
        <f>E4/E3</f>
        <v>0.91040983606557369</v>
      </c>
      <c r="F10" s="24">
        <f>F4/F3</f>
        <v>0.85656876506024082</v>
      </c>
      <c r="G10" s="24">
        <f>G4/G3</f>
        <v>0.91609480867346926</v>
      </c>
      <c r="H10" s="24">
        <f>H4/H3</f>
        <v>0.94455836405529958</v>
      </c>
      <c r="I10" s="24">
        <f>I4/I3</f>
        <v>0.96296296296296291</v>
      </c>
      <c r="J10" s="24">
        <f>J4/J3</f>
        <v>0.97509157509157507</v>
      </c>
      <c r="K10" s="24">
        <f>K4/K3</f>
        <v>0.9971929824561403</v>
      </c>
      <c r="L10" s="24">
        <f>L4/L3</f>
        <v>0.97571610169491529</v>
      </c>
      <c r="M10" s="24">
        <f>M4/M3</f>
        <v>0.94893617021276588</v>
      </c>
      <c r="N10" s="24">
        <f>N4/N3</f>
        <v>0.99125375375375369</v>
      </c>
      <c r="O10" s="24">
        <f>O4/O3</f>
        <v>1</v>
      </c>
      <c r="P10" s="25"/>
    </row>
    <row r="11" spans="1:16" x14ac:dyDescent="0.2">
      <c r="A11" s="26" t="s">
        <v>56</v>
      </c>
      <c r="B11" s="24">
        <f>B4/B5</f>
        <v>1</v>
      </c>
      <c r="C11" s="24">
        <f>C4/C5</f>
        <v>1</v>
      </c>
      <c r="D11" s="24">
        <f>D4/D5</f>
        <v>1</v>
      </c>
      <c r="E11" s="24">
        <f>E4/E5</f>
        <v>0.99169642857142848</v>
      </c>
      <c r="F11" s="24">
        <f>F4/F5</f>
        <v>1.0772001136363634</v>
      </c>
      <c r="G11" s="24">
        <f>G4/G5</f>
        <v>1.1083616203703703</v>
      </c>
      <c r="H11" s="24">
        <f>H4/H5</f>
        <v>1.056542087628866</v>
      </c>
      <c r="I11" s="24">
        <f>I4/I5</f>
        <v>1.04</v>
      </c>
      <c r="J11" s="24">
        <f>J4/J5</f>
        <v>1.03984375</v>
      </c>
      <c r="K11" s="24">
        <f>K4/K5</f>
        <v>1.0372262773722627</v>
      </c>
      <c r="L11" s="24">
        <f>L4/L5</f>
        <v>1.0391200361010831</v>
      </c>
      <c r="M11" s="24">
        <f>M4/M5</f>
        <v>1.0303630363036302</v>
      </c>
      <c r="N11" s="24">
        <f>N4/N5</f>
        <v>1.0315234375</v>
      </c>
      <c r="O11" s="24">
        <f>O4/O5</f>
        <v>1.0309597523219813</v>
      </c>
      <c r="P11" s="25"/>
    </row>
    <row r="12" spans="1:16" x14ac:dyDescent="0.2">
      <c r="A12" s="21"/>
    </row>
    <row r="13" spans="1:16" x14ac:dyDescent="0.2">
      <c r="A13" s="28" t="s">
        <v>60</v>
      </c>
      <c r="B13" s="27" t="str">
        <f>IF(OR(B7&gt;0,B7=0),"Good","bad")</f>
        <v>Good</v>
      </c>
      <c r="C13" s="27" t="str">
        <f>IF(OR(C7&gt;0,C7=0),"Good","bad")</f>
        <v>Good</v>
      </c>
      <c r="D13" s="27" t="str">
        <f t="shared" ref="D13:O13" si="2">IF(OR(D7&gt;0,D7=0),"Good","bad")</f>
        <v>Good</v>
      </c>
      <c r="E13" s="27" t="str">
        <f t="shared" si="2"/>
        <v>bad</v>
      </c>
      <c r="F13" s="27" t="str">
        <f t="shared" si="2"/>
        <v>Good</v>
      </c>
      <c r="G13" s="27" t="str">
        <f t="shared" si="2"/>
        <v>Good</v>
      </c>
      <c r="H13" s="27" t="str">
        <f t="shared" si="2"/>
        <v>Good</v>
      </c>
      <c r="I13" s="27" t="str">
        <f t="shared" si="2"/>
        <v>Good</v>
      </c>
      <c r="J13" s="27" t="str">
        <f t="shared" si="2"/>
        <v>Good</v>
      </c>
      <c r="K13" s="27" t="str">
        <f t="shared" si="2"/>
        <v>Good</v>
      </c>
      <c r="L13" s="27" t="str">
        <f t="shared" si="2"/>
        <v>Good</v>
      </c>
      <c r="M13" s="27" t="str">
        <f t="shared" si="2"/>
        <v>Good</v>
      </c>
      <c r="N13" s="27" t="str">
        <f t="shared" si="2"/>
        <v>Good</v>
      </c>
      <c r="O13" s="27" t="str">
        <f t="shared" si="2"/>
        <v>Good</v>
      </c>
    </row>
    <row r="58" spans="1:15" x14ac:dyDescent="0.2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2">
      <c r="A59" s="14"/>
    </row>
    <row r="60" spans="1:15" x14ac:dyDescent="0.2">
      <c r="A60" s="14"/>
    </row>
    <row r="61" spans="1:15" x14ac:dyDescent="0.2">
      <c r="A61" s="14"/>
    </row>
    <row r="64" spans="1:15" ht="25.5" x14ac:dyDescent="0.35">
      <c r="A64" s="22"/>
    </row>
    <row r="112" spans="3:3" x14ac:dyDescent="0.2">
      <c r="C112" s="2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G1" workbookViewId="0">
      <selection activeCell="A101" sqref="A101:R162"/>
    </sheetView>
  </sheetViews>
  <sheetFormatPr defaultRowHeight="12.75" x14ac:dyDescent="0.2"/>
  <cols>
    <col min="1" max="1" width="36.85546875" style="35" customWidth="1"/>
    <col min="2" max="4" width="9.7109375" style="12" bestFit="1" customWidth="1"/>
    <col min="5" max="5" width="8.7109375" style="12" bestFit="1" customWidth="1"/>
    <col min="6" max="8" width="9.7109375" style="12" bestFit="1" customWidth="1"/>
    <col min="9" max="9" width="8.7109375" style="12" bestFit="1" customWidth="1"/>
    <col min="10" max="12" width="9.7109375" style="12" bestFit="1" customWidth="1"/>
    <col min="13" max="14" width="9.140625" style="12"/>
    <col min="15" max="17" width="9.7109375" style="12" bestFit="1" customWidth="1"/>
    <col min="18" max="18" width="9.140625" style="12"/>
    <col min="19" max="21" width="9.7109375" style="12" bestFit="1" customWidth="1"/>
    <col min="22" max="22" width="9.140625" style="12"/>
    <col min="23" max="23" width="9.7109375" style="12" bestFit="1" customWidth="1"/>
    <col min="24" max="16384" width="9.140625" style="12"/>
  </cols>
  <sheetData>
    <row r="1" spans="1:24" x14ac:dyDescent="0.2">
      <c r="A1" s="11" t="s">
        <v>0</v>
      </c>
    </row>
    <row r="2" spans="1:24" s="29" customFormat="1" x14ac:dyDescent="0.2">
      <c r="A2" s="29" t="s">
        <v>53</v>
      </c>
      <c r="B2" s="30" t="s">
        <v>9</v>
      </c>
      <c r="C2" s="30" t="s">
        <v>10</v>
      </c>
      <c r="D2" s="30" t="s">
        <v>11</v>
      </c>
      <c r="E2" s="30" t="s">
        <v>12</v>
      </c>
      <c r="F2" s="30" t="s">
        <v>13</v>
      </c>
      <c r="G2" s="30" t="s">
        <v>14</v>
      </c>
      <c r="H2" s="30" t="s">
        <v>15</v>
      </c>
      <c r="I2" s="30" t="s">
        <v>16</v>
      </c>
      <c r="J2" s="30" t="s">
        <v>17</v>
      </c>
      <c r="K2" s="30" t="s">
        <v>18</v>
      </c>
      <c r="L2" s="30" t="s">
        <v>19</v>
      </c>
      <c r="M2" s="30" t="s">
        <v>20</v>
      </c>
      <c r="N2" s="30" t="s">
        <v>21</v>
      </c>
      <c r="O2" s="30" t="s">
        <v>22</v>
      </c>
      <c r="P2" s="30" t="s">
        <v>23</v>
      </c>
      <c r="Q2" s="30" t="s">
        <v>24</v>
      </c>
      <c r="R2" s="30" t="s">
        <v>25</v>
      </c>
      <c r="S2" s="30" t="s">
        <v>26</v>
      </c>
      <c r="T2" s="30" t="s">
        <v>27</v>
      </c>
      <c r="U2" s="30" t="s">
        <v>28</v>
      </c>
      <c r="V2" s="30" t="s">
        <v>29</v>
      </c>
      <c r="W2" s="30" t="s">
        <v>30</v>
      </c>
    </row>
    <row r="3" spans="1:24" s="10" customFormat="1" x14ac:dyDescent="0.2">
      <c r="A3" s="39" t="s">
        <v>1</v>
      </c>
      <c r="B3" s="10">
        <v>144</v>
      </c>
      <c r="C3" s="10">
        <v>346.66667000000001</v>
      </c>
      <c r="D3" s="10">
        <v>501.33337</v>
      </c>
      <c r="E3" s="10">
        <v>589.33340999999996</v>
      </c>
      <c r="F3" s="10">
        <v>613.33343000000002</v>
      </c>
      <c r="G3" s="10">
        <v>693.33349999999996</v>
      </c>
      <c r="H3" s="10">
        <v>784.00019000000009</v>
      </c>
      <c r="I3" s="10">
        <v>981.52852000000007</v>
      </c>
      <c r="J3" s="10">
        <v>1141.5285199999998</v>
      </c>
      <c r="K3" s="10">
        <v>1280.1951899999999</v>
      </c>
      <c r="L3" s="10">
        <v>1360.1951899999999</v>
      </c>
      <c r="M3" s="10">
        <v>1440.1951899999999</v>
      </c>
      <c r="N3" s="10">
        <v>1536.1951899999999</v>
      </c>
      <c r="O3" s="10">
        <v>1616.1951899999999</v>
      </c>
      <c r="P3" s="10">
        <v>1696.1951899999999</v>
      </c>
      <c r="Q3" s="10">
        <v>1856.1951899999999</v>
      </c>
      <c r="R3" s="10">
        <v>2056.1951899999999</v>
      </c>
      <c r="S3" s="10">
        <v>2256.1951899999999</v>
      </c>
      <c r="T3" s="10">
        <v>2408.1951899999999</v>
      </c>
      <c r="U3" s="10">
        <v>2434.86186</v>
      </c>
      <c r="V3" s="10">
        <v>2434.86186</v>
      </c>
      <c r="W3" s="10">
        <v>2434.86186</v>
      </c>
    </row>
    <row r="4" spans="1:24" s="10" customFormat="1" x14ac:dyDescent="0.2">
      <c r="A4" s="39" t="s">
        <v>2</v>
      </c>
      <c r="B4" s="10">
        <v>51.553330000000003</v>
      </c>
      <c r="C4" s="10">
        <v>151.11000000000001</v>
      </c>
      <c r="D4" s="10">
        <v>224</v>
      </c>
      <c r="E4" s="10">
        <v>312</v>
      </c>
      <c r="F4" s="10">
        <v>328</v>
      </c>
      <c r="G4" s="10">
        <v>722.86185999999998</v>
      </c>
      <c r="H4" s="10">
        <v>722.86185999999998</v>
      </c>
      <c r="I4" s="10">
        <v>735.58353</v>
      </c>
      <c r="J4" s="10">
        <v>759.68019000000004</v>
      </c>
      <c r="K4" s="10">
        <v>890.86185999999998</v>
      </c>
      <c r="L4" s="10">
        <v>972.93353000000002</v>
      </c>
      <c r="M4" s="10">
        <v>1146.86186</v>
      </c>
      <c r="N4" s="10">
        <v>1272.1952000000001</v>
      </c>
      <c r="O4" s="10">
        <v>1349.52853</v>
      </c>
      <c r="P4" s="10">
        <v>1429.52853</v>
      </c>
      <c r="Q4" s="10">
        <v>1509.52853</v>
      </c>
      <c r="R4" s="10">
        <v>1589.52853</v>
      </c>
      <c r="S4" s="10">
        <v>1669.52853</v>
      </c>
      <c r="T4" s="10">
        <v>1869.52853</v>
      </c>
      <c r="U4" s="10">
        <v>2069.52853</v>
      </c>
      <c r="V4" s="10">
        <v>2245.52853</v>
      </c>
      <c r="W4" s="10">
        <v>2434.86186</v>
      </c>
    </row>
    <row r="5" spans="1:24" s="10" customFormat="1" x14ac:dyDescent="0.2">
      <c r="A5" s="39" t="s">
        <v>3</v>
      </c>
      <c r="B5" s="10">
        <v>48</v>
      </c>
      <c r="C5" s="10">
        <v>152</v>
      </c>
      <c r="D5" s="10">
        <v>224</v>
      </c>
      <c r="E5" s="10">
        <v>312</v>
      </c>
      <c r="F5" s="10">
        <v>328</v>
      </c>
      <c r="G5" s="10">
        <v>428</v>
      </c>
      <c r="H5" s="10">
        <v>428</v>
      </c>
      <c r="I5" s="10">
        <v>460</v>
      </c>
      <c r="J5" s="10">
        <v>500</v>
      </c>
      <c r="K5" s="10">
        <v>636</v>
      </c>
      <c r="L5" s="10">
        <v>712</v>
      </c>
      <c r="M5" s="10">
        <v>876</v>
      </c>
      <c r="N5" s="10">
        <v>1004</v>
      </c>
      <c r="O5" s="10">
        <v>1080</v>
      </c>
      <c r="P5" s="10">
        <v>1160</v>
      </c>
      <c r="Q5" s="10">
        <v>1240</v>
      </c>
      <c r="R5" s="10">
        <v>1320</v>
      </c>
      <c r="S5" s="10">
        <v>1400</v>
      </c>
      <c r="T5" s="10">
        <v>1600</v>
      </c>
      <c r="U5" s="10">
        <v>1800</v>
      </c>
      <c r="V5" s="10">
        <v>1976</v>
      </c>
      <c r="W5" s="10">
        <v>2164</v>
      </c>
    </row>
    <row r="6" spans="1:24" s="10" customFormat="1" ht="11.25" customHeight="1" x14ac:dyDescent="0.2">
      <c r="A6" s="39"/>
    </row>
    <row r="7" spans="1:24" x14ac:dyDescent="0.2">
      <c r="A7" s="40" t="s">
        <v>54</v>
      </c>
      <c r="B7" s="9">
        <f t="shared" ref="B7:W7" si="0">B4-B5</f>
        <v>3.5533300000000025</v>
      </c>
      <c r="C7" s="9">
        <f t="shared" si="0"/>
        <v>-0.88999999999998636</v>
      </c>
      <c r="D7" s="9">
        <f t="shared" si="0"/>
        <v>0</v>
      </c>
      <c r="E7" s="9">
        <f t="shared" si="0"/>
        <v>0</v>
      </c>
      <c r="F7" s="9">
        <f t="shared" si="0"/>
        <v>0</v>
      </c>
      <c r="G7" s="9">
        <f t="shared" si="0"/>
        <v>294.86185999999998</v>
      </c>
      <c r="H7" s="9">
        <f t="shared" si="0"/>
        <v>294.86185999999998</v>
      </c>
      <c r="I7" s="9">
        <f t="shared" si="0"/>
        <v>275.58353</v>
      </c>
      <c r="J7" s="9">
        <f t="shared" si="0"/>
        <v>259.68019000000004</v>
      </c>
      <c r="K7" s="9">
        <f t="shared" si="0"/>
        <v>254.86185999999998</v>
      </c>
      <c r="L7" s="9">
        <f t="shared" si="0"/>
        <v>260.93353000000002</v>
      </c>
      <c r="M7" s="9">
        <f t="shared" si="0"/>
        <v>270.86185999999998</v>
      </c>
      <c r="N7" s="9">
        <f t="shared" si="0"/>
        <v>268.19520000000011</v>
      </c>
      <c r="O7" s="9">
        <f t="shared" si="0"/>
        <v>269.52853000000005</v>
      </c>
      <c r="P7" s="9">
        <f t="shared" si="0"/>
        <v>269.52853000000005</v>
      </c>
      <c r="Q7" s="9">
        <f t="shared" si="0"/>
        <v>269.52853000000005</v>
      </c>
      <c r="R7" s="9">
        <f t="shared" si="0"/>
        <v>269.52853000000005</v>
      </c>
      <c r="S7" s="9">
        <f t="shared" si="0"/>
        <v>269.52853000000005</v>
      </c>
      <c r="T7" s="9">
        <f t="shared" si="0"/>
        <v>269.52853000000005</v>
      </c>
      <c r="U7" s="9">
        <f t="shared" si="0"/>
        <v>269.52853000000005</v>
      </c>
      <c r="V7" s="9">
        <f t="shared" si="0"/>
        <v>269.52853000000005</v>
      </c>
      <c r="W7" s="9">
        <f t="shared" si="0"/>
        <v>270.86185999999998</v>
      </c>
    </row>
    <row r="8" spans="1:24" s="34" customFormat="1" x14ac:dyDescent="0.2">
      <c r="A8" s="41" t="s">
        <v>55</v>
      </c>
      <c r="B8" s="33">
        <f>B4-B3</f>
        <v>-92.446669999999997</v>
      </c>
      <c r="C8" s="33">
        <f t="shared" ref="C8:W8" si="1">C4-C3</f>
        <v>-195.55667</v>
      </c>
      <c r="D8" s="33">
        <f t="shared" si="1"/>
        <v>-277.33337</v>
      </c>
      <c r="E8" s="33">
        <f t="shared" si="1"/>
        <v>-277.33340999999996</v>
      </c>
      <c r="F8" s="33">
        <f t="shared" si="1"/>
        <v>-285.33343000000002</v>
      </c>
      <c r="G8" s="33">
        <f t="shared" si="1"/>
        <v>29.528360000000021</v>
      </c>
      <c r="H8" s="33">
        <f t="shared" si="1"/>
        <v>-61.13833000000011</v>
      </c>
      <c r="I8" s="33">
        <f t="shared" si="1"/>
        <v>-245.94499000000008</v>
      </c>
      <c r="J8" s="33">
        <f t="shared" si="1"/>
        <v>-381.84832999999981</v>
      </c>
      <c r="K8" s="33">
        <f t="shared" si="1"/>
        <v>-389.33332999999993</v>
      </c>
      <c r="L8" s="33">
        <f t="shared" si="1"/>
        <v>-387.26165999999989</v>
      </c>
      <c r="M8" s="33">
        <f t="shared" si="1"/>
        <v>-293.33332999999993</v>
      </c>
      <c r="N8" s="33">
        <f t="shared" si="1"/>
        <v>-263.9999899999998</v>
      </c>
      <c r="O8" s="33">
        <f t="shared" si="1"/>
        <v>-266.66665999999987</v>
      </c>
      <c r="P8" s="33">
        <f t="shared" si="1"/>
        <v>-266.66665999999987</v>
      </c>
      <c r="Q8" s="33">
        <f t="shared" si="1"/>
        <v>-346.66665999999987</v>
      </c>
      <c r="R8" s="33">
        <f t="shared" si="1"/>
        <v>-466.66665999999987</v>
      </c>
      <c r="S8" s="33">
        <f t="shared" si="1"/>
        <v>-586.66665999999987</v>
      </c>
      <c r="T8" s="33">
        <f t="shared" si="1"/>
        <v>-538.66665999999987</v>
      </c>
      <c r="U8" s="33">
        <f t="shared" si="1"/>
        <v>-365.33332999999993</v>
      </c>
      <c r="V8" s="33">
        <f t="shared" si="1"/>
        <v>-189.33332999999993</v>
      </c>
      <c r="W8" s="33">
        <f t="shared" si="1"/>
        <v>0</v>
      </c>
    </row>
    <row r="9" spans="1:24" x14ac:dyDescent="0.2">
      <c r="A9" s="40"/>
    </row>
    <row r="10" spans="1:24" x14ac:dyDescent="0.2">
      <c r="A10" s="39" t="s">
        <v>58</v>
      </c>
      <c r="B10" s="42">
        <f>B4/B3</f>
        <v>0.35800923611111113</v>
      </c>
      <c r="C10" s="42">
        <f>C4/C3</f>
        <v>0.43589422657794014</v>
      </c>
      <c r="D10" s="42">
        <f>D4/D3</f>
        <v>0.44680847795948631</v>
      </c>
      <c r="E10" s="42">
        <f>E4/E3</f>
        <v>0.52941169583445136</v>
      </c>
      <c r="F10" s="42">
        <f>F4/F3</f>
        <v>0.53478252440927598</v>
      </c>
      <c r="G10" s="42">
        <f>G4/G3</f>
        <v>1.0425889705314975</v>
      </c>
      <c r="H10" s="42">
        <f>H4/H3</f>
        <v>0.92201745512332067</v>
      </c>
      <c r="I10" s="42">
        <f>I4/I3</f>
        <v>0.74942654748330695</v>
      </c>
      <c r="J10" s="42">
        <f>J4/J3</f>
        <v>0.66549383277782681</v>
      </c>
      <c r="K10" s="42">
        <f>K4/K3</f>
        <v>0.69587971190549469</v>
      </c>
      <c r="L10" s="42">
        <f>L4/L3</f>
        <v>0.71528964162856667</v>
      </c>
      <c r="M10" s="42">
        <f>M4/M3</f>
        <v>0.79632390662268493</v>
      </c>
      <c r="N10" s="42">
        <f>N4/N3</f>
        <v>0.82814684506335434</v>
      </c>
      <c r="O10" s="42">
        <f>O4/O3</f>
        <v>0.83500343173277236</v>
      </c>
      <c r="P10" s="42">
        <f>P4/P3</f>
        <v>0.84278539311268774</v>
      </c>
      <c r="Q10" s="42">
        <f>Q4/Q3</f>
        <v>0.81323803559689223</v>
      </c>
      <c r="R10" s="42">
        <f>R4/R3</f>
        <v>0.77304359903691833</v>
      </c>
      <c r="S10" s="42">
        <f>S4/S3</f>
        <v>0.73997521907667929</v>
      </c>
      <c r="T10" s="42">
        <f>T4/T3</f>
        <v>0.77631935225317017</v>
      </c>
      <c r="U10" s="42">
        <f>U4/U3</f>
        <v>0.84995726615882838</v>
      </c>
      <c r="V10" s="42">
        <f>V4/V3</f>
        <v>0.92224062764694181</v>
      </c>
      <c r="W10" s="42">
        <f>W4/W3</f>
        <v>1</v>
      </c>
      <c r="X10" s="43"/>
    </row>
    <row r="11" spans="1:24" x14ac:dyDescent="0.2">
      <c r="A11" s="39" t="s">
        <v>56</v>
      </c>
      <c r="B11" s="42">
        <f>B4/B5</f>
        <v>1.0740277083333334</v>
      </c>
      <c r="C11" s="42">
        <f>C4/C5</f>
        <v>0.99414473684210536</v>
      </c>
      <c r="D11" s="42">
        <f>D4/D5</f>
        <v>1</v>
      </c>
      <c r="E11" s="42">
        <f>E4/E5</f>
        <v>1</v>
      </c>
      <c r="F11" s="42">
        <f>F4/F5</f>
        <v>1</v>
      </c>
      <c r="G11" s="42">
        <f>G4/G5</f>
        <v>1.6889295794392523</v>
      </c>
      <c r="H11" s="42">
        <f>H4/H5</f>
        <v>1.6889295794392523</v>
      </c>
      <c r="I11" s="42">
        <f>I4/I5</f>
        <v>1.5990946304347826</v>
      </c>
      <c r="J11" s="42">
        <f>J4/J5</f>
        <v>1.5193603800000002</v>
      </c>
      <c r="K11" s="42">
        <f>K4/K5</f>
        <v>1.4007261949685534</v>
      </c>
      <c r="L11" s="42">
        <f>L4/L5</f>
        <v>1.3664796769662921</v>
      </c>
      <c r="M11" s="42">
        <f>M4/M5</f>
        <v>1.3092030365296803</v>
      </c>
      <c r="N11" s="42">
        <f>N4/N5</f>
        <v>1.2671266932270917</v>
      </c>
      <c r="O11" s="42">
        <f>O4/O5</f>
        <v>1.2495634537037037</v>
      </c>
      <c r="P11" s="42">
        <f>P4/P5</f>
        <v>1.2323521810344829</v>
      </c>
      <c r="Q11" s="42">
        <f>Q4/Q5</f>
        <v>1.2173617177419356</v>
      </c>
      <c r="R11" s="42">
        <f>R4/R5</f>
        <v>1.2041882803030304</v>
      </c>
      <c r="S11" s="42">
        <f>S4/S5</f>
        <v>1.1925203785714287</v>
      </c>
      <c r="T11" s="42">
        <f>T4/T5</f>
        <v>1.1684553312500001</v>
      </c>
      <c r="U11" s="42">
        <f>U4/U5</f>
        <v>1.1497380722222224</v>
      </c>
      <c r="V11" s="42">
        <f>V4/V5</f>
        <v>1.1364010779352227</v>
      </c>
      <c r="W11" s="42">
        <f>W4/W5</f>
        <v>1.1251672181146026</v>
      </c>
      <c r="X11" s="43"/>
    </row>
    <row r="13" spans="1:24" x14ac:dyDescent="0.2">
      <c r="A13" s="45" t="s">
        <v>60</v>
      </c>
      <c r="B13" s="44" t="str">
        <f>IF(OR(B7&gt;0,B7=0),"Good","bad")</f>
        <v>Good</v>
      </c>
      <c r="C13" s="44" t="str">
        <f>IF(OR(C7&gt;0,C7=0),"Good","bad")</f>
        <v>bad</v>
      </c>
      <c r="D13" s="44" t="str">
        <f t="shared" ref="D13:W13" si="2">IF(OR(D7&gt;0,D7=0),"Good","bad")</f>
        <v>Good</v>
      </c>
      <c r="E13" s="44" t="str">
        <f t="shared" si="2"/>
        <v>Good</v>
      </c>
      <c r="F13" s="44" t="str">
        <f t="shared" si="2"/>
        <v>Good</v>
      </c>
      <c r="G13" s="44" t="str">
        <f t="shared" si="2"/>
        <v>Good</v>
      </c>
      <c r="H13" s="44" t="str">
        <f t="shared" si="2"/>
        <v>Good</v>
      </c>
      <c r="I13" s="44" t="str">
        <f t="shared" si="2"/>
        <v>Good</v>
      </c>
      <c r="J13" s="44" t="str">
        <f t="shared" si="2"/>
        <v>Good</v>
      </c>
      <c r="K13" s="44" t="str">
        <f t="shared" si="2"/>
        <v>Good</v>
      </c>
      <c r="L13" s="44" t="str">
        <f t="shared" si="2"/>
        <v>Good</v>
      </c>
      <c r="M13" s="44" t="str">
        <f t="shared" si="2"/>
        <v>Good</v>
      </c>
      <c r="N13" s="44" t="str">
        <f t="shared" si="2"/>
        <v>Good</v>
      </c>
      <c r="O13" s="44" t="str">
        <f t="shared" si="2"/>
        <v>Good</v>
      </c>
      <c r="P13" s="44" t="str">
        <f t="shared" si="2"/>
        <v>Good</v>
      </c>
      <c r="Q13" s="44" t="str">
        <f t="shared" si="2"/>
        <v>Good</v>
      </c>
      <c r="R13" s="44" t="str">
        <f t="shared" si="2"/>
        <v>Good</v>
      </c>
      <c r="S13" s="44" t="str">
        <f t="shared" si="2"/>
        <v>Good</v>
      </c>
      <c r="T13" s="44" t="str">
        <f t="shared" si="2"/>
        <v>Good</v>
      </c>
      <c r="U13" s="44" t="str">
        <f t="shared" si="2"/>
        <v>Good</v>
      </c>
      <c r="V13" s="44" t="str">
        <f t="shared" si="2"/>
        <v>Good</v>
      </c>
      <c r="W13" s="44" t="str">
        <f t="shared" si="2"/>
        <v>Good</v>
      </c>
    </row>
    <row r="54" spans="1:23" s="29" customForma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spans="1:23" x14ac:dyDescent="0.2">
      <c r="A55" s="12"/>
    </row>
    <row r="61" spans="1:23" ht="25.5" x14ac:dyDescent="0.35">
      <c r="A61" s="38"/>
    </row>
    <row r="108" spans="3:3" x14ac:dyDescent="0.2">
      <c r="C108" s="3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tabSelected="1" zoomScale="85" zoomScaleNormal="85" workbookViewId="0">
      <selection activeCell="Z34" sqref="Z34"/>
    </sheetView>
  </sheetViews>
  <sheetFormatPr defaultRowHeight="12.75" x14ac:dyDescent="0.2"/>
  <cols>
    <col min="1" max="1" width="18.42578125" style="35" customWidth="1"/>
    <col min="2" max="4" width="9.7109375" style="34" bestFit="1" customWidth="1"/>
    <col min="5" max="5" width="8.7109375" style="34" bestFit="1" customWidth="1"/>
    <col min="6" max="8" width="9.7109375" style="34" bestFit="1" customWidth="1"/>
    <col min="9" max="9" width="8.7109375" style="34" bestFit="1" customWidth="1"/>
    <col min="10" max="12" width="9.7109375" style="34" bestFit="1" customWidth="1"/>
    <col min="13" max="14" width="8.7109375" style="34" bestFit="1" customWidth="1"/>
    <col min="15" max="17" width="9.7109375" style="34" bestFit="1" customWidth="1"/>
    <col min="18" max="18" width="8.7109375" style="34" bestFit="1" customWidth="1"/>
    <col min="19" max="21" width="9.7109375" style="34" bestFit="1" customWidth="1"/>
    <col min="22" max="22" width="9.140625" style="34"/>
    <col min="23" max="25" width="9.7109375" style="34" bestFit="1" customWidth="1"/>
    <col min="26" max="27" width="9.140625" style="34"/>
    <col min="28" max="30" width="9.7109375" style="34" bestFit="1" customWidth="1"/>
    <col min="31" max="31" width="9.140625" style="34"/>
    <col min="32" max="34" width="9.7109375" style="34" bestFit="1" customWidth="1"/>
    <col min="35" max="16384" width="9.140625" style="34"/>
  </cols>
  <sheetData>
    <row r="1" spans="1:35" x14ac:dyDescent="0.2">
      <c r="A1" s="11" t="s">
        <v>6</v>
      </c>
    </row>
    <row r="2" spans="1:35" s="47" customFormat="1" x14ac:dyDescent="0.2">
      <c r="A2" s="29" t="s">
        <v>53</v>
      </c>
      <c r="B2" s="30" t="s">
        <v>9</v>
      </c>
      <c r="C2" s="30" t="s">
        <v>10</v>
      </c>
      <c r="D2" s="30" t="s">
        <v>11</v>
      </c>
      <c r="E2" s="30" t="s">
        <v>12</v>
      </c>
      <c r="F2" s="30" t="s">
        <v>13</v>
      </c>
      <c r="G2" s="30" t="s">
        <v>14</v>
      </c>
      <c r="H2" s="30" t="s">
        <v>15</v>
      </c>
      <c r="I2" s="30" t="s">
        <v>16</v>
      </c>
      <c r="J2" s="30" t="s">
        <v>17</v>
      </c>
      <c r="K2" s="30" t="s">
        <v>18</v>
      </c>
      <c r="L2" s="30" t="s">
        <v>19</v>
      </c>
      <c r="M2" s="30" t="s">
        <v>20</v>
      </c>
      <c r="N2" s="30" t="s">
        <v>21</v>
      </c>
      <c r="O2" s="30" t="s">
        <v>22</v>
      </c>
      <c r="P2" s="30" t="s">
        <v>23</v>
      </c>
      <c r="Q2" s="30" t="s">
        <v>24</v>
      </c>
      <c r="R2" s="30" t="s">
        <v>25</v>
      </c>
      <c r="S2" s="30" t="s">
        <v>26</v>
      </c>
      <c r="T2" s="30" t="s">
        <v>27</v>
      </c>
      <c r="U2" s="30" t="s">
        <v>28</v>
      </c>
      <c r="V2" s="30" t="s">
        <v>29</v>
      </c>
      <c r="W2" s="30" t="s">
        <v>30</v>
      </c>
      <c r="X2" s="30" t="s">
        <v>31</v>
      </c>
      <c r="Y2" s="30" t="s">
        <v>32</v>
      </c>
      <c r="Z2" s="30" t="s">
        <v>33</v>
      </c>
      <c r="AA2" s="30" t="s">
        <v>34</v>
      </c>
      <c r="AB2" s="30"/>
      <c r="AC2" s="48"/>
      <c r="AD2" s="48"/>
      <c r="AE2" s="48"/>
      <c r="AF2" s="48"/>
      <c r="AG2" s="48"/>
      <c r="AH2" s="48"/>
      <c r="AI2" s="48"/>
    </row>
    <row r="3" spans="1:35" s="33" customFormat="1" x14ac:dyDescent="0.2">
      <c r="A3" s="31" t="s">
        <v>1</v>
      </c>
      <c r="B3" s="33">
        <v>31.1</v>
      </c>
      <c r="C3" s="33">
        <v>45.333329999999997</v>
      </c>
      <c r="D3" s="33">
        <v>58.666670000000003</v>
      </c>
      <c r="E3" s="33">
        <v>58.666670000000003</v>
      </c>
      <c r="F3" s="33">
        <v>58.666670000000003</v>
      </c>
      <c r="G3" s="33">
        <v>58.666670000000003</v>
      </c>
      <c r="H3" s="33">
        <v>58.666670000000003</v>
      </c>
      <c r="I3" s="33">
        <v>98.471670000000003</v>
      </c>
      <c r="J3" s="33">
        <v>148.94333</v>
      </c>
      <c r="K3" s="33">
        <v>252.88665999999998</v>
      </c>
      <c r="L3" s="33">
        <v>274.60998999999998</v>
      </c>
      <c r="M3" s="33">
        <v>357.44001000000009</v>
      </c>
      <c r="N3" s="33">
        <v>448.16334000000006</v>
      </c>
      <c r="O3" s="33">
        <v>528.16333999999995</v>
      </c>
      <c r="P3" s="33">
        <v>608.16333999999983</v>
      </c>
      <c r="Q3" s="33">
        <v>688.16332999999986</v>
      </c>
      <c r="R3" s="33">
        <v>768.16332999999986</v>
      </c>
      <c r="S3" s="33">
        <v>848.16332999999986</v>
      </c>
      <c r="T3" s="33">
        <v>928.16332999999997</v>
      </c>
      <c r="U3" s="33">
        <v>1250.83</v>
      </c>
      <c r="V3" s="33">
        <v>1520.1633299999999</v>
      </c>
      <c r="W3" s="33">
        <v>1685.4966599999998</v>
      </c>
      <c r="X3" s="33">
        <v>1840.40833</v>
      </c>
      <c r="Y3" s="33">
        <v>2005.0883299999998</v>
      </c>
      <c r="Z3" s="33">
        <v>2116.4083300000002</v>
      </c>
      <c r="AA3" s="33">
        <v>2556.4083300000002</v>
      </c>
    </row>
    <row r="4" spans="1:35" s="33" customFormat="1" x14ac:dyDescent="0.2">
      <c r="A4" s="31" t="s">
        <v>2</v>
      </c>
      <c r="B4" s="33">
        <v>0</v>
      </c>
      <c r="C4" s="33">
        <v>26.66667</v>
      </c>
      <c r="D4" s="33">
        <v>53.333329999999997</v>
      </c>
      <c r="E4" s="33">
        <v>53.333329999999997</v>
      </c>
      <c r="F4" s="33">
        <v>53.333329999999997</v>
      </c>
      <c r="G4" s="33">
        <v>53.333329999999997</v>
      </c>
      <c r="H4" s="33">
        <v>53.333329999999997</v>
      </c>
      <c r="I4" s="33">
        <v>53.333329999999997</v>
      </c>
      <c r="J4" s="33">
        <v>108.54834</v>
      </c>
      <c r="K4" s="33">
        <v>124.75667</v>
      </c>
      <c r="L4" s="33">
        <v>163.80667</v>
      </c>
      <c r="M4" s="33">
        <v>219.68</v>
      </c>
      <c r="N4" s="33">
        <v>275.04667000000001</v>
      </c>
      <c r="O4" s="33">
        <v>384.25666999999999</v>
      </c>
      <c r="P4" s="33">
        <v>464.22</v>
      </c>
      <c r="Q4" s="33">
        <v>544.22</v>
      </c>
      <c r="R4" s="33">
        <v>626.15666999999996</v>
      </c>
      <c r="S4" s="33">
        <v>700.18667000000005</v>
      </c>
      <c r="T4" s="33">
        <v>789.62</v>
      </c>
      <c r="U4" s="33">
        <v>862.38</v>
      </c>
      <c r="V4" s="33">
        <v>944.10333000000003</v>
      </c>
      <c r="W4" s="33">
        <v>1071.06333</v>
      </c>
      <c r="X4" s="33">
        <v>1432.38</v>
      </c>
      <c r="Y4" s="33">
        <v>1632.38</v>
      </c>
      <c r="Z4" s="33">
        <v>1826.6883300000002</v>
      </c>
      <c r="AA4" s="33">
        <v>1953.7583300000001</v>
      </c>
    </row>
    <row r="5" spans="1:35" s="33" customFormat="1" x14ac:dyDescent="0.2">
      <c r="A5" s="31" t="s">
        <v>3</v>
      </c>
      <c r="B5" s="33">
        <v>0</v>
      </c>
      <c r="C5" s="33">
        <v>20</v>
      </c>
      <c r="D5" s="33">
        <v>40</v>
      </c>
      <c r="E5" s="33">
        <v>40</v>
      </c>
      <c r="F5" s="33">
        <v>40</v>
      </c>
      <c r="G5" s="33">
        <v>40</v>
      </c>
      <c r="H5" s="33">
        <v>40</v>
      </c>
      <c r="I5" s="33">
        <v>40</v>
      </c>
      <c r="J5" s="33">
        <v>104</v>
      </c>
      <c r="K5" s="33">
        <v>128</v>
      </c>
      <c r="L5" s="33">
        <v>160</v>
      </c>
      <c r="M5" s="33">
        <v>218</v>
      </c>
      <c r="N5" s="33">
        <v>278</v>
      </c>
      <c r="O5" s="33">
        <v>386</v>
      </c>
      <c r="P5" s="33">
        <v>466</v>
      </c>
      <c r="Q5" s="33">
        <v>546</v>
      </c>
      <c r="R5" s="33">
        <v>626</v>
      </c>
      <c r="S5" s="33">
        <v>706</v>
      </c>
      <c r="T5" s="33">
        <v>788</v>
      </c>
      <c r="U5" s="33">
        <v>866</v>
      </c>
      <c r="V5" s="33">
        <v>946</v>
      </c>
      <c r="W5" s="33">
        <v>1082</v>
      </c>
      <c r="X5" s="33">
        <v>1435</v>
      </c>
      <c r="Y5" s="33">
        <v>1628</v>
      </c>
      <c r="Z5" s="33">
        <v>1784</v>
      </c>
      <c r="AA5" s="33">
        <v>1880</v>
      </c>
    </row>
    <row r="6" spans="1:35" s="33" customFormat="1" x14ac:dyDescent="0.2">
      <c r="A6" s="31"/>
    </row>
    <row r="7" spans="1:35" x14ac:dyDescent="0.2">
      <c r="A7" s="32" t="s">
        <v>54</v>
      </c>
      <c r="B7" s="33">
        <f>B4-B5</f>
        <v>0</v>
      </c>
      <c r="C7" s="33">
        <f t="shared" ref="C7:AA7" si="0">C4-C5</f>
        <v>6.6666699999999999</v>
      </c>
      <c r="D7" s="33">
        <f t="shared" si="0"/>
        <v>13.333329999999997</v>
      </c>
      <c r="E7" s="33">
        <f t="shared" si="0"/>
        <v>13.333329999999997</v>
      </c>
      <c r="F7" s="33">
        <f t="shared" si="0"/>
        <v>13.333329999999997</v>
      </c>
      <c r="G7" s="33">
        <f t="shared" si="0"/>
        <v>13.333329999999997</v>
      </c>
      <c r="H7" s="33">
        <f t="shared" si="0"/>
        <v>13.333329999999997</v>
      </c>
      <c r="I7" s="33">
        <f t="shared" si="0"/>
        <v>13.333329999999997</v>
      </c>
      <c r="J7" s="33">
        <f t="shared" si="0"/>
        <v>4.5483399999999961</v>
      </c>
      <c r="K7" s="33">
        <f t="shared" si="0"/>
        <v>-3.2433300000000003</v>
      </c>
      <c r="L7" s="33">
        <f t="shared" si="0"/>
        <v>3.8066699999999969</v>
      </c>
      <c r="M7" s="33">
        <f t="shared" si="0"/>
        <v>1.6800000000000068</v>
      </c>
      <c r="N7" s="33">
        <f t="shared" si="0"/>
        <v>-2.953329999999994</v>
      </c>
      <c r="O7" s="33">
        <f t="shared" si="0"/>
        <v>-1.7433300000000145</v>
      </c>
      <c r="P7" s="33">
        <f t="shared" si="0"/>
        <v>-1.7799999999999727</v>
      </c>
      <c r="Q7" s="33">
        <f t="shared" si="0"/>
        <v>-1.7799999999999727</v>
      </c>
      <c r="R7" s="33">
        <f t="shared" si="0"/>
        <v>0.15666999999996278</v>
      </c>
      <c r="S7" s="33">
        <f t="shared" si="0"/>
        <v>-5.8133299999999508</v>
      </c>
      <c r="T7" s="33">
        <f t="shared" si="0"/>
        <v>1.6200000000000045</v>
      </c>
      <c r="U7" s="33">
        <f t="shared" si="0"/>
        <v>-3.6200000000000045</v>
      </c>
      <c r="V7" s="33">
        <f t="shared" si="0"/>
        <v>-1.8966699999999719</v>
      </c>
      <c r="W7" s="33">
        <f t="shared" si="0"/>
        <v>-10.936670000000049</v>
      </c>
      <c r="X7" s="33">
        <f t="shared" si="0"/>
        <v>-2.6199999999998909</v>
      </c>
      <c r="Y7" s="33">
        <f t="shared" si="0"/>
        <v>4.3800000000001091</v>
      </c>
      <c r="Z7" s="33">
        <f t="shared" si="0"/>
        <v>42.688330000000178</v>
      </c>
      <c r="AA7" s="33">
        <f t="shared" si="0"/>
        <v>73.758330000000115</v>
      </c>
    </row>
    <row r="8" spans="1:35" x14ac:dyDescent="0.2">
      <c r="A8" s="11" t="s">
        <v>55</v>
      </c>
      <c r="B8" s="33">
        <f>B4-B3</f>
        <v>-31.1</v>
      </c>
      <c r="C8" s="33">
        <f t="shared" ref="C8:AA8" si="1">C4-C3</f>
        <v>-18.666659999999997</v>
      </c>
      <c r="D8" s="33">
        <f t="shared" si="1"/>
        <v>-5.3333400000000069</v>
      </c>
      <c r="E8" s="33">
        <f t="shared" si="1"/>
        <v>-5.3333400000000069</v>
      </c>
      <c r="F8" s="33">
        <f t="shared" si="1"/>
        <v>-5.3333400000000069</v>
      </c>
      <c r="G8" s="33">
        <f t="shared" si="1"/>
        <v>-5.3333400000000069</v>
      </c>
      <c r="H8" s="33">
        <f t="shared" si="1"/>
        <v>-5.3333400000000069</v>
      </c>
      <c r="I8" s="33">
        <f t="shared" si="1"/>
        <v>-45.138340000000007</v>
      </c>
      <c r="J8" s="33">
        <f t="shared" si="1"/>
        <v>-40.394990000000007</v>
      </c>
      <c r="K8" s="33">
        <f t="shared" si="1"/>
        <v>-128.12998999999996</v>
      </c>
      <c r="L8" s="33">
        <f t="shared" si="1"/>
        <v>-110.80331999999999</v>
      </c>
      <c r="M8" s="33">
        <f t="shared" si="1"/>
        <v>-137.76001000000008</v>
      </c>
      <c r="N8" s="33">
        <f t="shared" si="1"/>
        <v>-173.11667000000006</v>
      </c>
      <c r="O8" s="33">
        <f t="shared" si="1"/>
        <v>-143.90666999999996</v>
      </c>
      <c r="P8" s="33">
        <f t="shared" si="1"/>
        <v>-143.94333999999981</v>
      </c>
      <c r="Q8" s="33">
        <f t="shared" si="1"/>
        <v>-143.94332999999983</v>
      </c>
      <c r="R8" s="33">
        <f t="shared" si="1"/>
        <v>-142.0066599999999</v>
      </c>
      <c r="S8" s="33">
        <f t="shared" si="1"/>
        <v>-147.97665999999981</v>
      </c>
      <c r="T8" s="33">
        <f t="shared" si="1"/>
        <v>-138.54332999999997</v>
      </c>
      <c r="U8" s="33">
        <f t="shared" si="1"/>
        <v>-388.44999999999993</v>
      </c>
      <c r="V8" s="33">
        <f t="shared" si="1"/>
        <v>-576.05999999999983</v>
      </c>
      <c r="W8" s="33">
        <f t="shared" si="1"/>
        <v>-614.43332999999984</v>
      </c>
      <c r="X8" s="33">
        <f t="shared" si="1"/>
        <v>-408.02832999999987</v>
      </c>
      <c r="Y8" s="33">
        <f t="shared" si="1"/>
        <v>-372.70832999999971</v>
      </c>
      <c r="Z8" s="33">
        <f t="shared" si="1"/>
        <v>-289.72000000000003</v>
      </c>
      <c r="AA8" s="33">
        <f t="shared" si="1"/>
        <v>-602.65000000000009</v>
      </c>
    </row>
    <row r="9" spans="1:35" x14ac:dyDescent="0.2">
      <c r="A9" s="1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35" x14ac:dyDescent="0.2">
      <c r="A10" s="31" t="s">
        <v>57</v>
      </c>
      <c r="B10" s="33">
        <f>B4/B3</f>
        <v>0</v>
      </c>
      <c r="C10" s="33">
        <f t="shared" ref="C10:AA10" si="2">C4/C3</f>
        <v>0.58823541089966258</v>
      </c>
      <c r="D10" s="33">
        <f t="shared" si="2"/>
        <v>0.90909080061984071</v>
      </c>
      <c r="E10" s="33">
        <f t="shared" si="2"/>
        <v>0.90909080061984071</v>
      </c>
      <c r="F10" s="33">
        <f t="shared" si="2"/>
        <v>0.90909080061984071</v>
      </c>
      <c r="G10" s="33">
        <f t="shared" si="2"/>
        <v>0.90909080061984071</v>
      </c>
      <c r="H10" s="33">
        <f t="shared" si="2"/>
        <v>0.90909080061984071</v>
      </c>
      <c r="I10" s="33">
        <f t="shared" si="2"/>
        <v>0.54161090189696182</v>
      </c>
      <c r="J10" s="33">
        <f t="shared" si="2"/>
        <v>0.72878953357629372</v>
      </c>
      <c r="K10" s="33">
        <f t="shared" si="2"/>
        <v>0.49333037179580769</v>
      </c>
      <c r="L10" s="33">
        <f t="shared" si="2"/>
        <v>0.59650659467996781</v>
      </c>
      <c r="M10" s="33">
        <f t="shared" si="2"/>
        <v>0.61459264171350025</v>
      </c>
      <c r="N10" s="33">
        <f t="shared" si="2"/>
        <v>0.61371969871520493</v>
      </c>
      <c r="O10" s="33">
        <f t="shared" si="2"/>
        <v>0.72753377771353844</v>
      </c>
      <c r="P10" s="33">
        <f t="shared" si="2"/>
        <v>0.76331467135128561</v>
      </c>
      <c r="Q10" s="33">
        <f t="shared" si="2"/>
        <v>0.79082970026897559</v>
      </c>
      <c r="R10" s="33">
        <f t="shared" si="2"/>
        <v>0.81513480993683995</v>
      </c>
      <c r="S10" s="33">
        <f t="shared" si="2"/>
        <v>0.82553282514583615</v>
      </c>
      <c r="T10" s="33">
        <f t="shared" si="2"/>
        <v>0.85073388969159125</v>
      </c>
      <c r="U10" s="33">
        <f t="shared" si="2"/>
        <v>0.68944620771807519</v>
      </c>
      <c r="V10" s="33">
        <f t="shared" si="2"/>
        <v>0.62105387715147697</v>
      </c>
      <c r="W10" s="33">
        <f t="shared" si="2"/>
        <v>0.63545858939880673</v>
      </c>
      <c r="X10" s="33">
        <f t="shared" si="2"/>
        <v>0.77829467333480284</v>
      </c>
      <c r="Y10" s="33">
        <f t="shared" si="2"/>
        <v>0.81411874757657199</v>
      </c>
      <c r="Z10" s="33">
        <f t="shared" si="2"/>
        <v>0.86310770190552033</v>
      </c>
      <c r="AA10" s="33">
        <f t="shared" si="2"/>
        <v>0.76425910018842724</v>
      </c>
    </row>
    <row r="11" spans="1:35" x14ac:dyDescent="0.2">
      <c r="A11" s="31" t="s">
        <v>56</v>
      </c>
      <c r="B11" s="33">
        <v>0</v>
      </c>
      <c r="C11" s="33">
        <f t="shared" ref="C11:AA11" si="3">C4/C5</f>
        <v>1.3333334999999999</v>
      </c>
      <c r="D11" s="33">
        <f t="shared" si="3"/>
        <v>1.3333332499999999</v>
      </c>
      <c r="E11" s="33">
        <f t="shared" si="3"/>
        <v>1.3333332499999999</v>
      </c>
      <c r="F11" s="33">
        <f t="shared" si="3"/>
        <v>1.3333332499999999</v>
      </c>
      <c r="G11" s="33">
        <f t="shared" si="3"/>
        <v>1.3333332499999999</v>
      </c>
      <c r="H11" s="33">
        <f t="shared" si="3"/>
        <v>1.3333332499999999</v>
      </c>
      <c r="I11" s="33">
        <f t="shared" si="3"/>
        <v>1.3333332499999999</v>
      </c>
      <c r="J11" s="33">
        <f t="shared" si="3"/>
        <v>1.0437340384615383</v>
      </c>
      <c r="K11" s="33">
        <f t="shared" si="3"/>
        <v>0.974661484375</v>
      </c>
      <c r="L11" s="33">
        <f t="shared" si="3"/>
        <v>1.0237916874999999</v>
      </c>
      <c r="M11" s="33">
        <f t="shared" si="3"/>
        <v>1.0077064220183487</v>
      </c>
      <c r="N11" s="33">
        <f t="shared" si="3"/>
        <v>0.9893765107913669</v>
      </c>
      <c r="O11" s="33">
        <f t="shared" si="3"/>
        <v>0.99548360103626943</v>
      </c>
      <c r="P11" s="33">
        <f t="shared" si="3"/>
        <v>0.99618025751072969</v>
      </c>
      <c r="Q11" s="33">
        <f t="shared" si="3"/>
        <v>0.99673992673992684</v>
      </c>
      <c r="R11" s="33">
        <f t="shared" si="3"/>
        <v>1.0002502715654951</v>
      </c>
      <c r="S11" s="33">
        <f t="shared" si="3"/>
        <v>0.99176582152974513</v>
      </c>
      <c r="T11" s="33">
        <f t="shared" si="3"/>
        <v>1.0020558375634518</v>
      </c>
      <c r="U11" s="33">
        <f t="shared" si="3"/>
        <v>0.99581986143187062</v>
      </c>
      <c r="V11" s="33">
        <f t="shared" si="3"/>
        <v>0.99799506342494715</v>
      </c>
      <c r="W11" s="33">
        <f t="shared" si="3"/>
        <v>0.98989217190388168</v>
      </c>
      <c r="X11" s="33">
        <f t="shared" si="3"/>
        <v>0.99817421602787459</v>
      </c>
      <c r="Y11" s="33">
        <f t="shared" si="3"/>
        <v>1.0026904176904177</v>
      </c>
      <c r="Z11" s="33">
        <f t="shared" si="3"/>
        <v>1.0239284360986549</v>
      </c>
      <c r="AA11" s="33">
        <f t="shared" si="3"/>
        <v>1.0392331542553193</v>
      </c>
    </row>
    <row r="12" spans="1:35" x14ac:dyDescent="0.2">
      <c r="A12" s="58"/>
      <c r="B12" s="53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35" x14ac:dyDescent="0.2">
      <c r="A13" s="59" t="s">
        <v>60</v>
      </c>
      <c r="B13" s="56" t="str">
        <f>IF(OR(B7&gt;0,B7=0),"Good","bad")</f>
        <v>Good</v>
      </c>
      <c r="C13" s="56" t="str">
        <f>IF(OR(C7&gt;0,C7=0),"Good","bad")</f>
        <v>Good</v>
      </c>
      <c r="D13" s="56" t="str">
        <f t="shared" ref="D13:AA13" si="4">IF(OR(D7&gt;0,D7=0),"Good","bad")</f>
        <v>Good</v>
      </c>
      <c r="E13" s="56" t="str">
        <f t="shared" si="4"/>
        <v>Good</v>
      </c>
      <c r="F13" s="56" t="str">
        <f t="shared" si="4"/>
        <v>Good</v>
      </c>
      <c r="G13" s="56" t="str">
        <f t="shared" si="4"/>
        <v>Good</v>
      </c>
      <c r="H13" s="56" t="str">
        <f t="shared" si="4"/>
        <v>Good</v>
      </c>
      <c r="I13" s="56" t="str">
        <f t="shared" si="4"/>
        <v>Good</v>
      </c>
      <c r="J13" s="56" t="str">
        <f t="shared" si="4"/>
        <v>Good</v>
      </c>
      <c r="K13" s="56" t="str">
        <f t="shared" si="4"/>
        <v>bad</v>
      </c>
      <c r="L13" s="56" t="str">
        <f t="shared" si="4"/>
        <v>Good</v>
      </c>
      <c r="M13" s="56" t="str">
        <f t="shared" si="4"/>
        <v>Good</v>
      </c>
      <c r="N13" s="56" t="str">
        <f t="shared" si="4"/>
        <v>bad</v>
      </c>
      <c r="O13" s="56" t="str">
        <f t="shared" si="4"/>
        <v>bad</v>
      </c>
      <c r="P13" s="56" t="str">
        <f t="shared" si="4"/>
        <v>bad</v>
      </c>
      <c r="Q13" s="56" t="str">
        <f t="shared" si="4"/>
        <v>bad</v>
      </c>
      <c r="R13" s="56" t="str">
        <f t="shared" si="4"/>
        <v>Good</v>
      </c>
      <c r="S13" s="56" t="str">
        <f t="shared" si="4"/>
        <v>bad</v>
      </c>
      <c r="T13" s="56" t="str">
        <f t="shared" si="4"/>
        <v>Good</v>
      </c>
      <c r="U13" s="56" t="str">
        <f t="shared" si="4"/>
        <v>bad</v>
      </c>
      <c r="V13" s="56" t="str">
        <f t="shared" si="4"/>
        <v>bad</v>
      </c>
      <c r="W13" s="56" t="str">
        <f t="shared" si="4"/>
        <v>bad</v>
      </c>
      <c r="X13" s="56" t="str">
        <f t="shared" si="4"/>
        <v>bad</v>
      </c>
      <c r="Y13" s="56" t="str">
        <f t="shared" si="4"/>
        <v>Good</v>
      </c>
      <c r="Z13" s="56" t="str">
        <f t="shared" si="4"/>
        <v>Good</v>
      </c>
      <c r="AA13" s="56" t="str">
        <f t="shared" si="4"/>
        <v>Good</v>
      </c>
      <c r="AB13" s="57"/>
    </row>
    <row r="14" spans="1:35" x14ac:dyDescent="0.2">
      <c r="A14" s="55"/>
      <c r="B14" s="54"/>
      <c r="C14" s="54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35" x14ac:dyDescent="0.2">
      <c r="A15" s="55"/>
      <c r="B15" s="54"/>
      <c r="C15" s="54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7" spans="1:27" x14ac:dyDescent="0.2">
      <c r="AA17" s="33"/>
    </row>
    <row r="19" spans="1:27" ht="18.75" x14ac:dyDescent="0.3">
      <c r="A19" s="49"/>
    </row>
    <row r="21" spans="1:27" ht="18.75" x14ac:dyDescent="0.3">
      <c r="A21" s="49"/>
    </row>
    <row r="68" spans="1:35" x14ac:dyDescent="0.2">
      <c r="A68" s="46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</row>
    <row r="69" spans="1:35" x14ac:dyDescent="0.2">
      <c r="A69" s="46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2"/>
      <c r="AC69" s="52"/>
    </row>
    <row r="70" spans="1:35" x14ac:dyDescent="0.2">
      <c r="A70" s="46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2"/>
      <c r="AC70" s="52"/>
    </row>
    <row r="72" spans="1:35" ht="25.5" x14ac:dyDescent="0.35">
      <c r="A72" s="38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Viking's Project</vt:lpstr>
      <vt:lpstr>PM EV</vt:lpstr>
      <vt:lpstr>Release 1 EV</vt:lpstr>
      <vt:lpstr>Release 2 EV</vt:lpstr>
      <vt:lpstr>Release 3 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Viking Project Data Week 28</dc:title>
  <dc:creator>Martin Radley</dc:creator>
  <cp:lastModifiedBy>Kasim</cp:lastModifiedBy>
  <dcterms:created xsi:type="dcterms:W3CDTF">2004-04-02T22:17:35Z</dcterms:created>
  <dcterms:modified xsi:type="dcterms:W3CDTF">2012-04-04T01:12:50Z</dcterms:modified>
</cp:coreProperties>
</file>