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GithubCode\t1d_global_model\t1dGlobalModel\data_mortality\"/>
    </mc:Choice>
  </mc:AlternateContent>
  <xr:revisionPtr revIDLastSave="0" documentId="13_ncr:1_{EB041893-E2C1-4EC1-A828-D0941CD2A7C9}" xr6:coauthVersionLast="47" xr6:coauthVersionMax="47" xr10:uidLastSave="{00000000-0000-0000-0000-000000000000}"/>
  <bookViews>
    <workbookView xWindow="-120" yWindow="-120" windowWidth="29040" windowHeight="15840" xr2:uid="{F28B1066-BFCE-174A-83C6-B5D2BC911807}"/>
  </bookViews>
  <sheets>
    <sheet name="Sheet1" sheetId="1" r:id="rId1"/>
  </sheets>
  <definedNames>
    <definedName name="_xlnm._FilterDatabase" localSheetId="0" hidden="1">Sheet1!$A$1:$AN$125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64" i="1" l="1"/>
  <c r="AL3" i="1" l="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2" i="1"/>
  <c r="AG126" i="1"/>
  <c r="AH126" i="1"/>
  <c r="AJ126" i="1"/>
  <c r="AK126" i="1"/>
  <c r="AM126" i="1"/>
  <c r="AG127" i="1"/>
  <c r="AH127" i="1"/>
  <c r="AI127" i="1" s="1"/>
  <c r="AJ127" i="1"/>
  <c r="AK127" i="1"/>
  <c r="AM127" i="1"/>
  <c r="AG128" i="1"/>
  <c r="AH128" i="1"/>
  <c r="AJ128" i="1"/>
  <c r="AK128" i="1"/>
  <c r="AM128" i="1"/>
  <c r="AG129" i="1"/>
  <c r="AH129" i="1"/>
  <c r="AI129" i="1"/>
  <c r="AJ129" i="1"/>
  <c r="AK129" i="1"/>
  <c r="AM129" i="1"/>
  <c r="AG130" i="1"/>
  <c r="AH130" i="1"/>
  <c r="AI130" i="1"/>
  <c r="AJ130" i="1"/>
  <c r="AK130" i="1"/>
  <c r="AM130" i="1"/>
  <c r="AG131" i="1"/>
  <c r="AH131" i="1"/>
  <c r="AI131" i="1" s="1"/>
  <c r="AJ131" i="1"/>
  <c r="AK131" i="1"/>
  <c r="AM131" i="1"/>
  <c r="AG132" i="1"/>
  <c r="AH132" i="1"/>
  <c r="AI132" i="1" s="1"/>
  <c r="AJ132" i="1"/>
  <c r="AK132" i="1"/>
  <c r="AM132" i="1"/>
  <c r="AN127" i="1"/>
  <c r="AN128" i="1"/>
  <c r="AN129" i="1"/>
  <c r="AN130" i="1"/>
  <c r="AN131" i="1"/>
  <c r="AN132" i="1"/>
  <c r="AN126" i="1"/>
  <c r="AH103" i="1"/>
  <c r="AH86" i="1"/>
  <c r="AF86"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2" i="1"/>
  <c r="AN76" i="1"/>
  <c r="AN77" i="1"/>
  <c r="AN25" i="1"/>
  <c r="AN26" i="1"/>
  <c r="AN28" i="1"/>
  <c r="AN47" i="1"/>
  <c r="AN64" i="1"/>
  <c r="AN70" i="1"/>
  <c r="AN81" i="1"/>
  <c r="AN96" i="1"/>
  <c r="AN123" i="1"/>
  <c r="AN34" i="1"/>
  <c r="AN56" i="1"/>
  <c r="AN55" i="1"/>
  <c r="AN58" i="1"/>
  <c r="AN57" i="1"/>
  <c r="AN27" i="1"/>
  <c r="AN37" i="1"/>
  <c r="AN38" i="1"/>
  <c r="AN59" i="1"/>
  <c r="AN32" i="1"/>
  <c r="AN33" i="1"/>
  <c r="AN35" i="1"/>
  <c r="AN62" i="1"/>
  <c r="AN87" i="1"/>
  <c r="AN53" i="1"/>
  <c r="AN88" i="1"/>
  <c r="AN89" i="1"/>
  <c r="AN90" i="1"/>
  <c r="AN91" i="1"/>
  <c r="AN92" i="1"/>
  <c r="AN93" i="1"/>
  <c r="AN94" i="1"/>
  <c r="AN95" i="1"/>
  <c r="AN124" i="1"/>
  <c r="AN39" i="1"/>
  <c r="AN40" i="1"/>
  <c r="AN60" i="1"/>
  <c r="AN79" i="1"/>
  <c r="AN98" i="1"/>
  <c r="AN97" i="1"/>
  <c r="AN99" i="1"/>
  <c r="AN100" i="1"/>
  <c r="AN101" i="1"/>
  <c r="AN102" i="1"/>
  <c r="AN103" i="1"/>
  <c r="AN117" i="1"/>
  <c r="AN115" i="1"/>
  <c r="AN114" i="1"/>
  <c r="AN113" i="1"/>
  <c r="AN78" i="1"/>
  <c r="AN116" i="1"/>
  <c r="AN30" i="1"/>
  <c r="AN50" i="1"/>
  <c r="AN80" i="1"/>
  <c r="AN118" i="1"/>
  <c r="AN3" i="1"/>
  <c r="AN4" i="1"/>
  <c r="AN5" i="1"/>
  <c r="AN6" i="1"/>
  <c r="AN7" i="1"/>
  <c r="AN8" i="1"/>
  <c r="AN9" i="1"/>
  <c r="AN10" i="1"/>
  <c r="AN11" i="1"/>
  <c r="AN21" i="1"/>
  <c r="AN36" i="1"/>
  <c r="AN54" i="1"/>
  <c r="AN104" i="1"/>
  <c r="AN24" i="1"/>
  <c r="AN41" i="1"/>
  <c r="AN42" i="1"/>
  <c r="AN48" i="1"/>
  <c r="AN51" i="1"/>
  <c r="AN63" i="1"/>
  <c r="AN66" i="1"/>
  <c r="AN75" i="1"/>
  <c r="AN105" i="1"/>
  <c r="AN29" i="1"/>
  <c r="AN43" i="1"/>
  <c r="AN44" i="1"/>
  <c r="AN119" i="1"/>
  <c r="AN12" i="1"/>
  <c r="AN13" i="1"/>
  <c r="AN14" i="1"/>
  <c r="AN15" i="1"/>
  <c r="AN16" i="1"/>
  <c r="AN17" i="1"/>
  <c r="AN18" i="1"/>
  <c r="AN19" i="1"/>
  <c r="AN20" i="1"/>
  <c r="AN72" i="1"/>
  <c r="AN73" i="1"/>
  <c r="AN74" i="1"/>
  <c r="AN82" i="1"/>
  <c r="AN83" i="1"/>
  <c r="AN84" i="1"/>
  <c r="AN85" i="1"/>
  <c r="AN86" i="1"/>
  <c r="AN120" i="1"/>
  <c r="AN125" i="1"/>
  <c r="AN2" i="1"/>
  <c r="AN31" i="1"/>
  <c r="AN61" i="1"/>
  <c r="AN71" i="1"/>
  <c r="AN106" i="1"/>
  <c r="AN107" i="1"/>
  <c r="AN108" i="1"/>
  <c r="AN109" i="1"/>
  <c r="AN110" i="1"/>
  <c r="AN111" i="1"/>
  <c r="AN121" i="1"/>
  <c r="AN122" i="1"/>
  <c r="AN67" i="1"/>
  <c r="AN68" i="1"/>
  <c r="AN45" i="1"/>
  <c r="AN52" i="1"/>
  <c r="AN23" i="1"/>
  <c r="AN112" i="1"/>
  <c r="AN49" i="1"/>
  <c r="AN65" i="1"/>
  <c r="AN22" i="1"/>
  <c r="AN69" i="1"/>
  <c r="AN46" i="1"/>
  <c r="AG76" i="1"/>
  <c r="AH76" i="1"/>
  <c r="AG77" i="1"/>
  <c r="AH77" i="1"/>
  <c r="AG25" i="1"/>
  <c r="AH25" i="1"/>
  <c r="AG26" i="1"/>
  <c r="AH26" i="1"/>
  <c r="AI26" i="1" s="1"/>
  <c r="AG28" i="1"/>
  <c r="AH28" i="1"/>
  <c r="AI28" i="1" s="1"/>
  <c r="AG47" i="1"/>
  <c r="AH47" i="1"/>
  <c r="AG64" i="1"/>
  <c r="AH64" i="1"/>
  <c r="AG70" i="1"/>
  <c r="AH70" i="1"/>
  <c r="AG81" i="1"/>
  <c r="AH81" i="1"/>
  <c r="AG96" i="1"/>
  <c r="AH96" i="1"/>
  <c r="AG123" i="1"/>
  <c r="AH123" i="1"/>
  <c r="AG34" i="1"/>
  <c r="AH34" i="1"/>
  <c r="AG56" i="1"/>
  <c r="AH56" i="1"/>
  <c r="AI56" i="1" s="1"/>
  <c r="AG55" i="1"/>
  <c r="AH55" i="1"/>
  <c r="AG58" i="1"/>
  <c r="AH58" i="1"/>
  <c r="AG57" i="1"/>
  <c r="AH57" i="1"/>
  <c r="AG27" i="1"/>
  <c r="AH27" i="1"/>
  <c r="AG37" i="1"/>
  <c r="AH37" i="1"/>
  <c r="AG38" i="1"/>
  <c r="AH38" i="1"/>
  <c r="AG59" i="1"/>
  <c r="AH59" i="1"/>
  <c r="AI59" i="1" s="1"/>
  <c r="AG32" i="1"/>
  <c r="AH32" i="1"/>
  <c r="AG33" i="1"/>
  <c r="AH33" i="1"/>
  <c r="AG35" i="1"/>
  <c r="AH35" i="1"/>
  <c r="AG62" i="1"/>
  <c r="AH62" i="1"/>
  <c r="AG87" i="1"/>
  <c r="AH87" i="1"/>
  <c r="AG53" i="1"/>
  <c r="AH53" i="1"/>
  <c r="AG88" i="1"/>
  <c r="AH88" i="1"/>
  <c r="AG89" i="1"/>
  <c r="AH89" i="1"/>
  <c r="AI89" i="1" s="1"/>
  <c r="AG90" i="1"/>
  <c r="AH90" i="1"/>
  <c r="AI90" i="1" s="1"/>
  <c r="AG91" i="1"/>
  <c r="AH91" i="1"/>
  <c r="AG92" i="1"/>
  <c r="AH92" i="1"/>
  <c r="AG93" i="1"/>
  <c r="AH93" i="1"/>
  <c r="AG94" i="1"/>
  <c r="AH94" i="1"/>
  <c r="AG95" i="1"/>
  <c r="AH95" i="1"/>
  <c r="AG124" i="1"/>
  <c r="AH124" i="1"/>
  <c r="AG39" i="1"/>
  <c r="AH39" i="1"/>
  <c r="AG40" i="1"/>
  <c r="AH40" i="1"/>
  <c r="AI40" i="1" s="1"/>
  <c r="AG60" i="1"/>
  <c r="AH60" i="1"/>
  <c r="AG79" i="1"/>
  <c r="AH79" i="1"/>
  <c r="AG98" i="1"/>
  <c r="AH98" i="1"/>
  <c r="AG97" i="1"/>
  <c r="AH97" i="1"/>
  <c r="AG99" i="1"/>
  <c r="AH99" i="1"/>
  <c r="AG100" i="1"/>
  <c r="AH100" i="1"/>
  <c r="AG101" i="1"/>
  <c r="AH101" i="1"/>
  <c r="AI101" i="1" s="1"/>
  <c r="AG102" i="1"/>
  <c r="AH102" i="1"/>
  <c r="AG103" i="1"/>
  <c r="AG117" i="1"/>
  <c r="AH117" i="1"/>
  <c r="AG115" i="1"/>
  <c r="AH115" i="1"/>
  <c r="AG114" i="1"/>
  <c r="AH114" i="1"/>
  <c r="AG113" i="1"/>
  <c r="AH113" i="1"/>
  <c r="AG78" i="1"/>
  <c r="AH78" i="1"/>
  <c r="AI78" i="1" s="1"/>
  <c r="AG116" i="1"/>
  <c r="AH116" i="1"/>
  <c r="AG30" i="1"/>
  <c r="AH30" i="1"/>
  <c r="AG50" i="1"/>
  <c r="AH50" i="1"/>
  <c r="AG80" i="1"/>
  <c r="AH80" i="1"/>
  <c r="AG118" i="1"/>
  <c r="AH118" i="1"/>
  <c r="AG3" i="1"/>
  <c r="AH3" i="1"/>
  <c r="AI3" i="1" s="1"/>
  <c r="AG4" i="1"/>
  <c r="AH4" i="1"/>
  <c r="AG5" i="1"/>
  <c r="AH5" i="1"/>
  <c r="AG6" i="1"/>
  <c r="AH6" i="1"/>
  <c r="AI6" i="1" s="1"/>
  <c r="AG7" i="1"/>
  <c r="AH7" i="1"/>
  <c r="AG8" i="1"/>
  <c r="AH8" i="1"/>
  <c r="AG9" i="1"/>
  <c r="AH9" i="1"/>
  <c r="AG10" i="1"/>
  <c r="AH10" i="1"/>
  <c r="AG11" i="1"/>
  <c r="AH11" i="1"/>
  <c r="AG21" i="1"/>
  <c r="AH21" i="1"/>
  <c r="AG36" i="1"/>
  <c r="AH36" i="1"/>
  <c r="AG54" i="1"/>
  <c r="AH54" i="1"/>
  <c r="AG104" i="1"/>
  <c r="AH104" i="1"/>
  <c r="AG24" i="1"/>
  <c r="AH24" i="1"/>
  <c r="AG41" i="1"/>
  <c r="AH41" i="1"/>
  <c r="AG42" i="1"/>
  <c r="AH42" i="1"/>
  <c r="AG48" i="1"/>
  <c r="AH48" i="1"/>
  <c r="AG51" i="1"/>
  <c r="AH51" i="1"/>
  <c r="AG63" i="1"/>
  <c r="AH63" i="1"/>
  <c r="AG66" i="1"/>
  <c r="AH66" i="1"/>
  <c r="AG75" i="1"/>
  <c r="AH75" i="1"/>
  <c r="AG105" i="1"/>
  <c r="AH105" i="1"/>
  <c r="AG29" i="1"/>
  <c r="AH29" i="1"/>
  <c r="AG43" i="1"/>
  <c r="AH43" i="1"/>
  <c r="AG44" i="1"/>
  <c r="AH44" i="1"/>
  <c r="AI44" i="1" s="1"/>
  <c r="AG119" i="1"/>
  <c r="AH119" i="1"/>
  <c r="AG12" i="1"/>
  <c r="AH12" i="1"/>
  <c r="AG13" i="1"/>
  <c r="AH13" i="1"/>
  <c r="AI13" i="1" s="1"/>
  <c r="AG14" i="1"/>
  <c r="AH14" i="1"/>
  <c r="AG15" i="1"/>
  <c r="AH15" i="1"/>
  <c r="AG16" i="1"/>
  <c r="AH16" i="1"/>
  <c r="AG17" i="1"/>
  <c r="AH17" i="1"/>
  <c r="AG18" i="1"/>
  <c r="AH18" i="1"/>
  <c r="AG19" i="1"/>
  <c r="AH19" i="1"/>
  <c r="AG20" i="1"/>
  <c r="AH20" i="1"/>
  <c r="AG72" i="1"/>
  <c r="AH72" i="1"/>
  <c r="AG73" i="1"/>
  <c r="AH73" i="1"/>
  <c r="AG74" i="1"/>
  <c r="AH74" i="1"/>
  <c r="AG82" i="1"/>
  <c r="AH82" i="1"/>
  <c r="AG83" i="1"/>
  <c r="AH83" i="1"/>
  <c r="AG84" i="1"/>
  <c r="AH84" i="1"/>
  <c r="AG85" i="1"/>
  <c r="AH85" i="1"/>
  <c r="AG86" i="1"/>
  <c r="AG120" i="1"/>
  <c r="AH120" i="1"/>
  <c r="AG125" i="1"/>
  <c r="AH125" i="1"/>
  <c r="AG2" i="1"/>
  <c r="AH2" i="1"/>
  <c r="AG31" i="1"/>
  <c r="AH31" i="1"/>
  <c r="AG61" i="1"/>
  <c r="AH61" i="1"/>
  <c r="AG71" i="1"/>
  <c r="AH71" i="1"/>
  <c r="AG106" i="1"/>
  <c r="AH106" i="1"/>
  <c r="AG107" i="1"/>
  <c r="AH107" i="1"/>
  <c r="AG108" i="1"/>
  <c r="AH108" i="1"/>
  <c r="AG109" i="1"/>
  <c r="AH109" i="1"/>
  <c r="AG110" i="1"/>
  <c r="AH110" i="1"/>
  <c r="AG111" i="1"/>
  <c r="AH111" i="1"/>
  <c r="AG121" i="1"/>
  <c r="AH121" i="1"/>
  <c r="AG122" i="1"/>
  <c r="AH122" i="1"/>
  <c r="AG67" i="1"/>
  <c r="AH67" i="1"/>
  <c r="AG68" i="1"/>
  <c r="AH68" i="1"/>
  <c r="AG45" i="1"/>
  <c r="AH45" i="1"/>
  <c r="AG52" i="1"/>
  <c r="AH52" i="1"/>
  <c r="AG23" i="1"/>
  <c r="AH23" i="1"/>
  <c r="AG112" i="1"/>
  <c r="AH112" i="1"/>
  <c r="AG49" i="1"/>
  <c r="AH49" i="1"/>
  <c r="AG65" i="1"/>
  <c r="AH65" i="1"/>
  <c r="AG22" i="1"/>
  <c r="AH22" i="1"/>
  <c r="AG69" i="1"/>
  <c r="AH69" i="1"/>
  <c r="AH46" i="1"/>
  <c r="AG46" i="1"/>
  <c r="AJ76" i="1"/>
  <c r="AJ77" i="1"/>
  <c r="AJ25" i="1"/>
  <c r="AJ26" i="1"/>
  <c r="AJ28" i="1"/>
  <c r="AJ47" i="1"/>
  <c r="AJ70" i="1"/>
  <c r="AJ81" i="1"/>
  <c r="AJ96" i="1"/>
  <c r="AJ123" i="1"/>
  <c r="AJ34" i="1"/>
  <c r="AJ56" i="1"/>
  <c r="AJ55" i="1"/>
  <c r="AJ58" i="1"/>
  <c r="AJ57" i="1"/>
  <c r="AJ27" i="1"/>
  <c r="AJ37" i="1"/>
  <c r="AJ38" i="1"/>
  <c r="AJ59" i="1"/>
  <c r="AJ32" i="1"/>
  <c r="AJ33" i="1"/>
  <c r="AJ35" i="1"/>
  <c r="AJ62" i="1"/>
  <c r="AJ87" i="1"/>
  <c r="AJ53" i="1"/>
  <c r="AJ88" i="1"/>
  <c r="AJ89" i="1"/>
  <c r="AJ90" i="1"/>
  <c r="AJ91" i="1"/>
  <c r="AJ92" i="1"/>
  <c r="AJ93" i="1"/>
  <c r="AJ94" i="1"/>
  <c r="AJ95" i="1"/>
  <c r="AJ124" i="1"/>
  <c r="AJ39" i="1"/>
  <c r="AJ40" i="1"/>
  <c r="AJ60" i="1"/>
  <c r="AJ79" i="1"/>
  <c r="AJ98" i="1"/>
  <c r="AJ97" i="1"/>
  <c r="AJ99" i="1"/>
  <c r="AJ100" i="1"/>
  <c r="AJ101" i="1"/>
  <c r="AJ102" i="1"/>
  <c r="AJ103" i="1"/>
  <c r="AJ117" i="1"/>
  <c r="AJ115" i="1"/>
  <c r="AJ114" i="1"/>
  <c r="AJ113" i="1"/>
  <c r="AJ78" i="1"/>
  <c r="AJ116" i="1"/>
  <c r="AJ30" i="1"/>
  <c r="AJ50" i="1"/>
  <c r="AJ80" i="1"/>
  <c r="AJ118" i="1"/>
  <c r="AJ3" i="1"/>
  <c r="AJ4" i="1"/>
  <c r="AJ5" i="1"/>
  <c r="AJ6" i="1"/>
  <c r="AJ7" i="1"/>
  <c r="AJ8" i="1"/>
  <c r="AJ9" i="1"/>
  <c r="AJ10" i="1"/>
  <c r="AJ11" i="1"/>
  <c r="AJ21" i="1"/>
  <c r="AJ36" i="1"/>
  <c r="AJ54" i="1"/>
  <c r="AJ104" i="1"/>
  <c r="AJ24" i="1"/>
  <c r="AJ41" i="1"/>
  <c r="AJ42" i="1"/>
  <c r="AJ48" i="1"/>
  <c r="AJ51" i="1"/>
  <c r="AJ63" i="1"/>
  <c r="AJ66" i="1"/>
  <c r="AJ75" i="1"/>
  <c r="AJ105" i="1"/>
  <c r="AJ29" i="1"/>
  <c r="AJ43" i="1"/>
  <c r="AJ44" i="1"/>
  <c r="AJ119" i="1"/>
  <c r="AJ12" i="1"/>
  <c r="AJ13" i="1"/>
  <c r="AJ14" i="1"/>
  <c r="AJ15" i="1"/>
  <c r="AJ16" i="1"/>
  <c r="AJ17" i="1"/>
  <c r="AJ18" i="1"/>
  <c r="AJ19" i="1"/>
  <c r="AJ20" i="1"/>
  <c r="AJ72" i="1"/>
  <c r="AJ73" i="1"/>
  <c r="AJ74" i="1"/>
  <c r="AJ82" i="1"/>
  <c r="AJ83" i="1"/>
  <c r="AJ84" i="1"/>
  <c r="AJ85" i="1"/>
  <c r="AJ86" i="1"/>
  <c r="AJ120" i="1"/>
  <c r="AJ125" i="1"/>
  <c r="AJ2" i="1"/>
  <c r="AJ31" i="1"/>
  <c r="AJ61" i="1"/>
  <c r="AJ71" i="1"/>
  <c r="AJ106" i="1"/>
  <c r="AJ107" i="1"/>
  <c r="AJ108" i="1"/>
  <c r="AJ109" i="1"/>
  <c r="AJ110" i="1"/>
  <c r="AJ111" i="1"/>
  <c r="AJ121" i="1"/>
  <c r="AJ122" i="1"/>
  <c r="AJ67" i="1"/>
  <c r="AJ68" i="1"/>
  <c r="AJ45" i="1"/>
  <c r="AJ52" i="1"/>
  <c r="AJ23" i="1"/>
  <c r="AJ112" i="1"/>
  <c r="AJ49" i="1"/>
  <c r="AJ65" i="1"/>
  <c r="AJ22" i="1"/>
  <c r="AJ69" i="1"/>
  <c r="AJ46" i="1"/>
  <c r="AI84" i="1" l="1"/>
  <c r="AI66" i="1"/>
  <c r="AI48" i="1"/>
  <c r="AI114" i="1"/>
  <c r="AI102" i="1"/>
  <c r="AI39" i="1"/>
  <c r="AI32" i="1"/>
  <c r="AI34" i="1"/>
  <c r="AI18" i="1"/>
  <c r="AI54" i="1"/>
  <c r="AI11" i="1"/>
  <c r="AI5" i="1"/>
  <c r="AI128" i="1"/>
  <c r="AI73" i="1"/>
  <c r="AI126" i="1"/>
  <c r="AI20" i="1"/>
  <c r="AI12" i="1"/>
  <c r="AI63" i="1"/>
  <c r="AI36" i="1"/>
  <c r="AI85" i="1"/>
  <c r="AI19" i="1"/>
  <c r="AI119" i="1"/>
  <c r="AI51" i="1"/>
  <c r="AI21" i="1"/>
  <c r="AI4" i="1"/>
  <c r="AI113" i="1"/>
  <c r="AI49" i="1"/>
  <c r="AI121" i="1"/>
  <c r="AI61" i="1"/>
  <c r="AI86" i="1"/>
  <c r="AI69" i="1"/>
  <c r="AI68" i="1"/>
  <c r="AI107" i="1"/>
  <c r="AI99" i="1"/>
  <c r="AI95" i="1"/>
  <c r="AI53" i="1"/>
  <c r="AI37" i="1"/>
  <c r="AI96" i="1"/>
  <c r="AI77" i="1"/>
  <c r="AI103" i="1"/>
  <c r="AI98" i="1"/>
  <c r="AI93" i="1"/>
  <c r="AI62" i="1"/>
  <c r="AI57" i="1"/>
  <c r="AI97" i="1"/>
  <c r="AI94" i="1"/>
  <c r="AI87" i="1"/>
  <c r="AI27" i="1"/>
  <c r="AI81" i="1"/>
  <c r="AI76" i="1"/>
  <c r="AI65" i="1"/>
  <c r="AI70" i="1"/>
  <c r="AI83" i="1"/>
  <c r="AI17" i="1"/>
  <c r="AI43" i="1"/>
  <c r="AI42" i="1"/>
  <c r="AI10" i="1"/>
  <c r="AI118" i="1"/>
  <c r="AI115" i="1"/>
  <c r="AI79" i="1"/>
  <c r="AI58" i="1"/>
  <c r="AI64" i="1"/>
  <c r="AI82" i="1"/>
  <c r="AI29" i="1"/>
  <c r="AI41" i="1"/>
  <c r="AI80" i="1"/>
  <c r="AI60" i="1"/>
  <c r="AI91" i="1"/>
  <c r="AI33" i="1"/>
  <c r="AI55" i="1"/>
  <c r="AI47" i="1"/>
  <c r="AI74" i="1"/>
  <c r="AI15" i="1"/>
  <c r="AI105" i="1"/>
  <c r="AI24" i="1"/>
  <c r="AI8" i="1"/>
  <c r="AI50" i="1"/>
  <c r="AI14" i="1"/>
  <c r="AI75" i="1"/>
  <c r="AI104" i="1"/>
  <c r="AI7" i="1"/>
  <c r="AI30" i="1"/>
  <c r="AI72" i="1"/>
  <c r="AI116" i="1"/>
  <c r="AI120" i="1"/>
  <c r="AI100" i="1"/>
  <c r="AI124" i="1"/>
  <c r="AI38" i="1"/>
  <c r="AI123" i="1"/>
  <c r="AI112" i="1"/>
  <c r="AI111" i="1"/>
  <c r="AI31" i="1"/>
  <c r="AI23" i="1"/>
  <c r="AI110" i="1"/>
  <c r="AI2" i="1"/>
  <c r="AI52" i="1"/>
  <c r="AI109" i="1"/>
  <c r="AI125" i="1"/>
  <c r="AI45" i="1"/>
  <c r="AI108" i="1"/>
  <c r="AI88" i="1"/>
  <c r="AI25" i="1"/>
  <c r="AI22" i="1"/>
  <c r="AI67" i="1"/>
  <c r="AI106" i="1"/>
  <c r="AI71" i="1"/>
  <c r="AI122" i="1"/>
  <c r="AI46" i="1"/>
  <c r="AI16" i="1"/>
  <c r="AI9" i="1"/>
  <c r="AI117" i="1"/>
  <c r="AI92" i="1"/>
  <c r="AI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tc={B850923D-AA5F-364D-B9BD-67EB6CD70BBB}</author>
  </authors>
  <commentList>
    <comment ref="O64" authorId="0" shapeId="0" xr:uid="{B850923D-AA5F-364D-B9BD-67EB6CD70BBB}">
      <text>
        <t>[Threaded comment]
Your version of Excel allows you to read this threaded comment; however, any edits to it will get removed if the file is opened in a newer version of Excel. Learn more: https://go.microsoft.com/fwlink/?linkid=870924
Comment:
    Amended from 1988 to 1998 due to assumed data input error</t>
      </text>
    </comment>
  </commentList>
</comments>
</file>

<file path=xl/sharedStrings.xml><?xml version="1.0" encoding="utf-8"?>
<sst xmlns="http://schemas.openxmlformats.org/spreadsheetml/2006/main" count="807" uniqueCount="265">
  <si>
    <t>include</t>
  </si>
  <si>
    <t>study</t>
  </si>
  <si>
    <t>authors</t>
  </si>
  <si>
    <t>year_published</t>
  </si>
  <si>
    <t>world_bank_name</t>
  </si>
  <si>
    <t>data_source</t>
  </si>
  <si>
    <t>notes</t>
  </si>
  <si>
    <t>min_diagnosis_age</t>
  </si>
  <si>
    <t>max_diagnosis_age</t>
  </si>
  <si>
    <t>min_attained_age</t>
  </si>
  <si>
    <t>max_attained_age</t>
  </si>
  <si>
    <t>year_diagnosis_start</t>
  </si>
  <si>
    <t>year_diagnosis_end</t>
  </si>
  <si>
    <t>year_censor</t>
  </si>
  <si>
    <t>cases</t>
  </si>
  <si>
    <t>person_years</t>
  </si>
  <si>
    <t>deaths</t>
  </si>
  <si>
    <t>mortality_rate_per1000py</t>
  </si>
  <si>
    <t>smr</t>
  </si>
  <si>
    <t>age_at_diagnosis_data</t>
  </si>
  <si>
    <t>age_at_death_data</t>
  </si>
  <si>
    <t>condition_duration_data</t>
  </si>
  <si>
    <t>cohorts</t>
  </si>
  <si>
    <t>study_ref</t>
  </si>
  <si>
    <t>income</t>
  </si>
  <si>
    <t>search_source</t>
  </si>
  <si>
    <t>1</t>
  </si>
  <si>
    <t>obtain and check</t>
  </si>
  <si>
    <t>Long-term study of mortality and vascular complications in juvenile-onset (type I) diabetes.</t>
  </si>
  <si>
    <t xml:space="preserve">Lestradet </t>
  </si>
  <si>
    <t>France</t>
  </si>
  <si>
    <t>Mortality rates by age group but not total. No SMRs.</t>
  </si>
  <si>
    <t>T1D_mortality_data_2</t>
  </si>
  <si>
    <t>Clinical pattern of childhood type 1 (insulin-dependent) diabetes mellitus in the Sudan</t>
  </si>
  <si>
    <t>Elamin, A; Altahir, H; Ismail, B; Tuvemo, T</t>
  </si>
  <si>
    <t>Sudan</t>
  </si>
  <si>
    <t>Low</t>
  </si>
  <si>
    <t>T1D_mortality_data</t>
  </si>
  <si>
    <t>have</t>
  </si>
  <si>
    <t>Mortality of all incident cases of diabetes mellitus in Sweden diagnosed 1983-1987 at age 15-34 years. Diabetes Incidence Study in Sweden (DISS) Group.</t>
  </si>
  <si>
    <t>Nyström (1992)</t>
  </si>
  <si>
    <t>Sweden</t>
  </si>
  <si>
    <t>Diabetes Incidence Study in Sweden</t>
  </si>
  <si>
    <t>Mortality and causes of death in the WHO Multinational Study of Vascular Disease in Diabetes.</t>
  </si>
  <si>
    <t>Morrish (2001)</t>
  </si>
  <si>
    <t>China, Hong Kong SAR</t>
  </si>
  <si>
    <t>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</si>
  <si>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Croatia</t>
  </si>
  <si>
    <t>Zagreb.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</si>
  <si>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Cuba</t>
  </si>
  <si>
    <t>Havana.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</si>
  <si>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Germany</t>
  </si>
  <si>
    <t>Berlin.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</si>
  <si>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Le diabetes de juvenile au Mali</t>
  </si>
  <si>
    <t>Sidibe, A T; Traor√©, H A; Liman-Ali, I T; {others}</t>
  </si>
  <si>
    <t>Mali</t>
  </si>
  <si>
    <t>Further information will be obtained from authors. SMR as per lancet paper.</t>
  </si>
  <si>
    <t>Poland</t>
  </si>
  <si>
    <t>Warsaw.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</si>
  <si>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Switzerland</t>
  </si>
  <si>
    <t>United Kingdom</t>
  </si>
  <si>
    <t>London.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</si>
  <si>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Mortality in Type 1 Diabetes in the DCCT/EDIC Versus the General Population</t>
  </si>
  <si>
    <t>The Diabetes Complications and Complications Tria;</t>
  </si>
  <si>
    <t>USA</t>
  </si>
  <si>
    <t>Clinical features, complications and mortality in type 1 (insulin-dependent) diabetic patients in Addis Ababa, Ethiopia, 1976‚Äì1990</t>
  </si>
  <si>
    <t>Lester, F T</t>
  </si>
  <si>
    <t>Ethiopia</t>
  </si>
  <si>
    <t>Puberty, IDDM, and death in Japan. Diabetes Epidemiology Research International Study Group.</t>
  </si>
  <si>
    <t>Nishimura (1998)</t>
  </si>
  <si>
    <t>Japan</t>
  </si>
  <si>
    <t>All data in Table 2. SMRs at the bottom</t>
  </si>
  <si>
    <t>Mortality of childhood-onset IDDM patients. A cohort study in Havana City Province, Cuba</t>
  </si>
  <si>
    <t>Collado-Mesa, F; D√≠az-D√≠az, O; Meli√°n-Torres, R; Su√°rez-P√©rez, R; Vera-Gonz√°lez, M; Aldana-Padilla, D</t>
  </si>
  <si>
    <t>Middle</t>
  </si>
  <si>
    <t>get</t>
  </si>
  <si>
    <t>Time trends in mortality in patients with type 1 diabetes: nationwide population based cohort study.</t>
  </si>
  <si>
    <t xml:space="preserve">Hartjusalo </t>
  </si>
  <si>
    <t>Finland</t>
  </si>
  <si>
    <t>Two age of onset cohorts (0-14 and 15-29). Table 2 contains 20 year follow-up statistics.</t>
  </si>
  <si>
    <t>Cause-specific mortality trends in a nationwide population-based cohort of childhood-onset type 1 diabetes in Japan during 35 years of follow-up: the DERI Mortality Study.</t>
  </si>
  <si>
    <t>Morimoto (2013)</t>
  </si>
  <si>
    <t>Only 25 year follow up for cohorts available. This is why deaths in cohorts don't add to all observed deaths (223).</t>
  </si>
  <si>
    <t>Mortality in patients with childhood-onset type 1 diabetes in Finland, Estonia, and Lithuania: follow-up of nationwide cohorts.</t>
  </si>
  <si>
    <t>Podar, T; Solntsev, A; Reunanen, A; Urbonaite, B; Zalinkevicius, R; Karvonen, M; LaPorte, R E; Tuomilehto, J</t>
  </si>
  <si>
    <t>Estonia</t>
  </si>
  <si>
    <t>Cox survival analysis on cohorts and age at diagnosis</t>
  </si>
  <si>
    <t>Mortality in patients with childhood-onset type 1 diabetes in Finland, Estonia, and Lithuania: follow-up of nationwide cohorts</t>
  </si>
  <si>
    <t>High</t>
  </si>
  <si>
    <t>Lithuania</t>
  </si>
  <si>
    <t>Mortality and diabetes from a population based register in Yorkshire 1978-93.</t>
  </si>
  <si>
    <t>Warner (1998)</t>
  </si>
  <si>
    <t>Diagnosed Yorkshire, followd up throughout UK. IDDM.</t>
  </si>
  <si>
    <t>Mortality of patients with childhood onset (0‚Äì17 years) Type I diabetes in Israel: a population-based study</t>
  </si>
  <si>
    <t>Laron-Kenet, T; Shamis, I; Weitzman, S; Rosen, S; Laron, Z V I</t>
  </si>
  <si>
    <t>Israel</t>
  </si>
  <si>
    <t>The British Diabetic Association Cohort Study, I: all-cause mortality in patients with insulin-treated diabetes mellitus.</t>
  </si>
  <si>
    <t>Laing (1999)</t>
  </si>
  <si>
    <t>Several UK registers</t>
  </si>
  <si>
    <t>Predominantly (94%) T1D. Table 3 shows age and mortality rate/SMR data.</t>
  </si>
  <si>
    <t>Epidemiological data of type 1 diabetes mellitus in children in Uzbekistan, 1998‚Äê2014</t>
  </si>
  <si>
    <t>Rakhimova, G N; Alimova, N U; Ryaboshtan, A; {others}</t>
  </si>
  <si>
    <t>Uzbekistan</t>
  </si>
  <si>
    <t>- SMR taken from Ogle's paper
- Reports a fall in T1D mortality from 1998-2014</t>
  </si>
  <si>
    <t>Excess mortality in incident cases of diabetes mellitus aged 15 to 34 years at diagnosis: a population-based study (DISS) in Sweden.</t>
  </si>
  <si>
    <t>Waernbaum (2006)</t>
  </si>
  <si>
    <t>All-cause mortality rates in patients with type 1 diabetes mellitus compared with a non-diabetic population from the UK general practice research database, 1992‚Äì1999</t>
  </si>
  <si>
    <t>Soedamah-Muthu</t>
  </si>
  <si>
    <t>208,178 person-years number in abstract is for all subjects (T1D patients and comparison group). It's also 208,284 in results section. Table 2 shows person-years and deaths but it is the combined(!) numbers for T1D and comparison groups. Only mortality rate is useful.</t>
  </si>
  <si>
    <t>Cause-specific mortality in a population with diabetes: South Tees Diabetes Mortality Study.</t>
  </si>
  <si>
    <t>Roper (2002)</t>
  </si>
  <si>
    <t>South Tees. Cross section.</t>
  </si>
  <si>
    <t>All-cause mortality rates in patients with type 1 diabetes mellitus compared with a non-diabetic population from the UK general practice research database, 1992‚Äì2000</t>
  </si>
  <si>
    <t>All-cause mortality rates in patients with type 1 diabetes mellitus compared with a non-diabetic population from the UK general practice research database, 1992‚Äì2001</t>
  </si>
  <si>
    <t>All-cause mortality rates in patients with type 1 diabetes mellitus compared with a non-diabetic population from the UK general practice research database, 1992‚Äì2002</t>
  </si>
  <si>
    <t>All-cause mortality rates in patients with type 1 diabetes mellitus compared with a non-diabetic population from the UK general practice research database, 1992‚Äì2003</t>
  </si>
  <si>
    <t>All-cause mortality rates in patients with type 1 diabetes mellitus compared with a non-diabetic population from the UK general practice research database, 1992‚Äì2004</t>
  </si>
  <si>
    <t>All-cause mortality trends in a large population-based cohort with long-standing childhood-onset type 1 diabetes: the Allegheny County type 1 diabetes registry.</t>
  </si>
  <si>
    <t>Secrest (2010)</t>
  </si>
  <si>
    <t>United States</t>
  </si>
  <si>
    <t>Allegheny County childhood-onset type 1 diabetes registry</t>
  </si>
  <si>
    <t>Pennsylvania. Using this study instead of "Mortality trends in type 1 diabetes. The Allegheny County (Pennsylvania) Registry 1965-1999." as it is more up to date. Use 30-year follow up to compare more similar age distribution between the different cohorts (compared to overall follow up).</t>
  </si>
  <si>
    <t>Mortality trends in type 1 diabetes. The Allegheny County (Pennsylvania) Registry 1965-1999.</t>
  </si>
  <si>
    <t>Nishimura (2001)</t>
  </si>
  <si>
    <t>Allegheny County type 1 diabetes incidence registry</t>
  </si>
  <si>
    <t>Pennsylvania. SMR calc slightly different. From [7] "An SMR of 100 indicates a mortality identical tothat expected from the general population." Same data as "All-cause mortality trends in a large population-based cohort with long-standing childhood-onset type 1 diabetes: the Allegheny County type 1 diabetes registry."</t>
  </si>
  <si>
    <t>Mortality in childhood-onset type 1 diabetes: a population-based study</t>
  </si>
  <si>
    <t>Dahlquist, Gisela; K√§ll√©n, Bengt</t>
  </si>
  <si>
    <t>Risk factors for mortality in a diverse cohort of patients with childhood-onset diabetes in Chicago.</t>
  </si>
  <si>
    <t>Burnet (2017)</t>
  </si>
  <si>
    <t>Chicago Childhood Diabetes Registry; Security Death Index; National Death Index</t>
  </si>
  <si>
    <t>Illinois. Cohort and diagnosis age data available. But no SMR or expected number of death values.</t>
  </si>
  <si>
    <t>Early mortality in EURODIAB population-based cohorts of type 1 diabetes diagnosed in childhood since 1989</t>
  </si>
  <si>
    <t>Bruno, G; Cerutti, F; Merletti, F; Novelli, G; Panero, F; Zucco, C; Cavallo-Perin, P; {Piedmont Study Group for Diabetes Epidemiology}</t>
  </si>
  <si>
    <t>Denmark</t>
  </si>
  <si>
    <t>EURODIAB</t>
  </si>
  <si>
    <t>Shows mortality breakdowns by attained age, time since diagnosis and cohort, but no significant differences between each group (Table 2). Some countries have already been included, but there are additional data points for others.</t>
  </si>
  <si>
    <t>Patterson, C C; Dahlquist, G; Harjutsalo, V; Joner, G; Feltbower, R G; Svensson, J; Schober, E; Gy√ºr√ºs, E; Castell, C; Urbonait√©, B; Rosenbauer, J; Iotova, V; Thorsson, A V; Solt√©sz, G</t>
  </si>
  <si>
    <t>Hungary</t>
  </si>
  <si>
    <t>Mortality Trends Among People With Type 1 and Type 2 Diabetes in Australia: 1997-2010</t>
  </si>
  <si>
    <t>Harding (2014)</t>
  </si>
  <si>
    <t>Australia</t>
  </si>
  <si>
    <t>yearly SMR in Fig 1 by gender</t>
  </si>
  <si>
    <t>NA</t>
  </si>
  <si>
    <t>Mortality Trends Among People With Type 1 and Type 2 Diabetes in Australia: 1997-2011</t>
  </si>
  <si>
    <t>Mortality Trends Among People With Type 1 and Type 2 Diabetes in Australia: 1997-2012</t>
  </si>
  <si>
    <t>Mortality Trends Among People With Type 1 and Type 2 Diabetes in Australia: 1997-2013</t>
  </si>
  <si>
    <t>Mortality Trends Among People With Type 1 and Type 2 Diabetes in Australia: 1997-2014</t>
  </si>
  <si>
    <t>Mortality Trends Among People With Type 1 and Type 2 Diabetes in Australia: 1997-2015</t>
  </si>
  <si>
    <t>Mortality Trends Among People With Type 1 and Type 2 Diabetes in Australia: 1997-2016</t>
  </si>
  <si>
    <t>Mortality Trends Among People With Type 1 and Type 2 Diabetes in Australia: 1997-2017</t>
  </si>
  <si>
    <t>Mortality Trends Among People With Type 1 and Type 2 Diabetes in Australia: 1997-2018</t>
  </si>
  <si>
    <t>Austria</t>
  </si>
  <si>
    <t>Short-term mortality risk in children and young adults with type 1 diabetes: the population-based Registry of the Province of Turin, Italy</t>
  </si>
  <si>
    <t>Italy</t>
  </si>
  <si>
    <t>Bulgaria</t>
  </si>
  <si>
    <t>Iceland</t>
  </si>
  <si>
    <t>Norway</t>
  </si>
  <si>
    <t>Spain</t>
  </si>
  <si>
    <t>Mortality of young patients with diabetes in Kinshasa, DR Congo</t>
  </si>
  <si>
    <t>Muyer, M T; Buntinx, F; Mapatano, M A; De Clerck, M; Truyers, C; Muls, E</t>
  </si>
  <si>
    <t>Democratic Republic of the Congo</t>
  </si>
  <si>
    <t>Mortality Trends Among People With Type 1 and Type 2 Diabetes in Australia: 1997-2019</t>
  </si>
  <si>
    <t>Mortality Trends Among People With Type 1 and Type 2 Diabetes in Australia: 1997-2020</t>
  </si>
  <si>
    <t>Mortality Trends Among People With Type 1 and Type 2 Diabetes in Australia: 1997-2021</t>
  </si>
  <si>
    <t>Mortality Trends Among People With Type 1 and Type 2 Diabetes in Australia: 1997-2022</t>
  </si>
  <si>
    <t>Mortality Trends Among People With Type 1 and Type 2 Diabetes in Australia: 1997-2023</t>
  </si>
  <si>
    <t>Mortality Trends Among People With Type 1 and Type 2 Diabetes in Australia: 1997-2024</t>
  </si>
  <si>
    <t>Mortality Trends Among People With Type 1 and Type 2 Diabetes in Australia: 1997-2025</t>
  </si>
  <si>
    <t>Mortality Trends Among People With Type 1 and Type 2 Diabetes in Australia: 1997-2026</t>
  </si>
  <si>
    <t>Mortality Trends Among People With Type 1 and Type 2 Diabetes in Australia: 1997-2027</t>
  </si>
  <si>
    <t>Estimated Life Expectancy in a Scottish Cohort With Type 1 Diabetes, 2008-2010</t>
  </si>
  <si>
    <t>Livingstone</t>
  </si>
  <si>
    <t>Scotland, UK</t>
  </si>
  <si>
    <t>Incidence of and mortality from Type I diabetes in Taiwan from 1999 through 2010: a nationwide cohort study.</t>
  </si>
  <si>
    <t>Lin</t>
  </si>
  <si>
    <t>Taiwan</t>
  </si>
  <si>
    <t>Mortality in youth-onset type 1 and type 2 diabetes: The SEARCH for Diabetes in Youth study</t>
  </si>
  <si>
    <t>Reynolds, Kristi; Saydah, Sharon H; Isom, Scott; Divers, Jasmin; Lawrence, Jean M; Dabelea, Dana; Mayer-Davis, Elizabeth J; Imperatore, Giuseppina; Bell, Ronny A; Hamman, Richard F</t>
  </si>
  <si>
    <t>All-cause mortality in a population-based type 1 diabetes cohort in the U.S. Virgin Islands</t>
  </si>
  <si>
    <t>Washington, Raynard E; Orchard, Trevor J; Arena, Vincent C; LaPorte, Ronald E; Secrest, Aaron M; Tull, Eugene S</t>
  </si>
  <si>
    <t>Virgin Islands (U.S.)</t>
  </si>
  <si>
    <t>Standardised mortality is increased three-fold in a population-based sample of children and adolescents with type 1 diabetes</t>
  </si>
  <si>
    <t>O'Grady, M J; Delaney, J; Jones, T W; {others}</t>
  </si>
  <si>
    <t>analysis showed a reduction from 0.3/1000 (95% CI, 0.28‚Äì0.33) to 0.17/1000 (95% CI, 0.15‚Äì0.2) person-years between the initial and most recent 5-yr periods.</t>
  </si>
  <si>
    <t>Increased mortality in a Danish cohort of young people with Type 1 diabetes mellitus followed for 24 years</t>
  </si>
  <si>
    <t>Sandahl, K; Nielsen, L B; Svensson, J; Johannesen, J; Pociot, F; Mortensen, H B; Hougaard, P; Broe, R; Rasmussen, M L; Grauslund, J; Peto, T; Olsen, B S</t>
  </si>
  <si>
    <t>Changes in the prognosis of Japanese patients who developed type 1 diabetes before the age of 30 years</t>
  </si>
  <si>
    <t>Otani, Toshika; Yokoyama, Hiroki; Uchigata, Yasuko</t>
  </si>
  <si>
    <t>- Table 2 shows several cohorts with decreasing SMR.
- Using 1990-99 cohort for numbers here.</t>
  </si>
  <si>
    <t>Mortality and natural progression of type 1 diabetes patients enrolled in the Rwanda LFAC program from 2004 to 2012</t>
  </si>
  <si>
    <t>Marshall, Sara L; Edidin, Deborah V; Arena, Vincent C; Becker, Dorothy J; Bunker, Clareann H; Gishoma, Crispin; Gishoma, Francois; LaPorte, Ronald E; Kaberuka, Vedaste; Ogle, Graham; Rubanzana, Wilson; Sibomana, Laurien; Orchard, Trevor J</t>
  </si>
  <si>
    <t>Rwanda</t>
  </si>
  <si>
    <t>an additional eight participants died in 2012; therefore, a more accurate estimate of mortality is 9.1% (33/361; 95% CI 6.3‚Äì12.8) or 18.1/1000 person years of diabetes</t>
  </si>
  <si>
    <t>get (ILL)</t>
  </si>
  <si>
    <t>Mortality in type 1 diabetes diagnosed in childhood in Northern Ireland during 1989-2012: A population-based cohort study</t>
  </si>
  <si>
    <t>Morgan (2018)</t>
  </si>
  <si>
    <t>Northern Ireland Childhood Diabetes Register</t>
  </si>
  <si>
    <t>Northern Ireland. Calendar period is not year of diagnosis - only a summary of events during those years.</t>
  </si>
  <si>
    <t>A contemporary estimate of total mortality and CVD risk in young adults with type 1 diabetes: The Pittsburgh epidemiology of diabetes complications study</t>
  </si>
  <si>
    <t>Miller (2016)</t>
  </si>
  <si>
    <t>2016</t>
  </si>
  <si>
    <t>United States of America</t>
  </si>
  <si>
    <t>Pennsylvania</t>
  </si>
  <si>
    <t>All-cause mortality in a nationwide cohort of childhood-onset diabetes in Norway 1973‚Äì2013</t>
  </si>
  <si>
    <t>Gagnum, Vibeke; Stene, Lars C; Sandvik, Leiv; Fagerland, Morten W; Nj√∏lstad, P√•l R; Joner, Geir; Skrivarhaug, Torild</t>
  </si>
  <si>
    <t>Long-term Mortality and End-Stage Renal Disease in a Type 1 Diabetes Population Diagnosed at Age 15‚Äì29 Years in Norway</t>
  </si>
  <si>
    <t>Gagnum (2015)</t>
  </si>
  <si>
    <t>Excess Mortality in Patients With Type 1 Diabetes Without Albuminuria‚ÄîSeparating the Contribution of Early and Late Risks</t>
  </si>
  <si>
    <t>Groop, Per-Henrik; Thomas, Merlin; Feodoroff, Maija; Forsblom, Carol; Harjutsalo, Valma</t>
  </si>
  <si>
    <t>- "The standardized mortality ratio (SMR) was increased during the first 10 years after the diagnosis"
- Table 1: Three different cohorts (80-89, 90-99, 00-05). Shows increasing SMR.</t>
  </si>
  <si>
    <t>Comprehensive management of type 1 diabetes in a marginalized population in Northern India: a seven year retrospective review</t>
  </si>
  <si>
    <t>Gupta, S; Gupta, J K; Kumar, S; Tarun, S; Dayamurtyananda, S; Ogle, G D; Others</t>
  </si>
  <si>
    <t>India</t>
  </si>
  <si>
    <t>Cause-specific mortality in a cohort of Brazilian patients with type 1 diabetes</t>
  </si>
  <si>
    <t>Gomes, Marilia B; Almeida, Ana P; Santos, Deborah C; Le√£o, Eliete; Cunha, Edna F; Negrato, Carlos A</t>
  </si>
  <si>
    <t>Brazil</t>
  </si>
  <si>
    <t>Mortality and acute complications in children and young adults diagnosed with Type 1 diabetes in Yorkshire, UK: a cohort study</t>
  </si>
  <si>
    <t>Evans‚ÄêCheung, T C; Bodansky, H J; {others}</t>
  </si>
  <si>
    <t>- Figure 2 shows mortality rate decreases between cohorts</t>
  </si>
  <si>
    <t>Clinical profile of diabetes at diagnosis among children and adolescents at an endocrine clinic in Ghana</t>
  </si>
  <si>
    <t>Ameyaw, Emmanuel; Asafo-Agyei, Serwah B; Thavapalan, Sumithira; Middlehurst, Angela C; Ogle, Graham D</t>
  </si>
  <si>
    <t>Ghana</t>
  </si>
  <si>
    <t>Rapid increases in observed incidence and prevalence of Type 1 diabetes in children and youth in Mali, 2007–2016</t>
  </si>
  <si>
    <t>Sandy (2021)</t>
  </si>
  <si>
    <t>Incidence and Mortality Rates and Clinical Characteristics of Type 1 Diabetes among Children and Young Adults in Cochabamba, Bolivia</t>
  </si>
  <si>
    <t>Duarte G√≥mez, Elizabeth; Gregory, Gabriel Andrew; Castrati Nostas, Miriam; Middlehurst, Angela Christine; Jenkins, Alicia Josephine; Ogle, Graham David</t>
  </si>
  <si>
    <t>Bolivia</t>
  </si>
  <si>
    <t>Incidence and characteristics of childhood- and youth-onset diabetes in the Qalandarabad area in northern Pakistan</t>
  </si>
  <si>
    <t>Condie et al. (2020)</t>
  </si>
  <si>
    <t>Pakistan</t>
  </si>
  <si>
    <t xml:space="preserve">Papers excluded </t>
  </si>
  <si>
    <t>(v 10 old references)</t>
  </si>
  <si>
    <t>Excluded papers</t>
  </si>
  <si>
    <t>review</t>
  </si>
  <si>
    <t>obtain</t>
  </si>
  <si>
    <t>Diabetes mortality in Serbia, 1991-2015 (a nationwide study): A joinpoint regression analysis.</t>
  </si>
  <si>
    <t xml:space="preserve">Author name </t>
  </si>
  <si>
    <t>Serbia</t>
  </si>
  <si>
    <t>Statistical Office of the Republic of Serbia</t>
  </si>
  <si>
    <t>Cross-sectional study focusing on mortality trends.</t>
  </si>
  <si>
    <t>rising ? Internal refugees etc</t>
  </si>
  <si>
    <t>Mortality of type 1 (insulin-dependent) diabetes mellitus in Denmark: a study of relative mortality in 2930 Danish type 1 diabetic patients diagnosed from 1933 to 1972.</t>
  </si>
  <si>
    <t>Borch-Johnsen</t>
  </si>
  <si>
    <t>Figure 2 shows relative mortality as a function of diabetes duration. Focuses on odds-ratios for different covariates.</t>
  </si>
  <si>
    <t>Excess mortality and cardiovascular disease in young adults with type 1 diabetes in relation to age at onset: a nationwide, register-based cohort study.</t>
  </si>
  <si>
    <t>Rawshani et al. (2018)</t>
  </si>
  <si>
    <t>Swedish National Diabetes Register</t>
  </si>
  <si>
    <t>Person-years estimated by cases*median follow-up</t>
  </si>
  <si>
    <t>&lt;2 age onset only</t>
  </si>
  <si>
    <t>Diabetes diagnosed before the age of 2 years: mortality in a British cohort 8-17 years after onset.</t>
  </si>
  <si>
    <t>Botha (2002)</t>
  </si>
  <si>
    <t>Childhood diabetes.</t>
  </si>
  <si>
    <t>min_diagnosis_calc</t>
  </si>
  <si>
    <t>max_diagnosis_calc</t>
  </si>
  <si>
    <t>min_attained_calc</t>
  </si>
  <si>
    <t>max_attained_calc</t>
  </si>
  <si>
    <t>SMR</t>
  </si>
  <si>
    <t>mid_year</t>
  </si>
  <si>
    <t>censor_year</t>
  </si>
  <si>
    <t>start_diagnosed</t>
  </si>
  <si>
    <t>end_diagnosed</t>
  </si>
  <si>
    <t># age brackets</t>
  </si>
  <si>
    <t>Dianna Magliano</t>
  </si>
  <si>
    <t>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</si>
</sst>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2" borderId="0" xfId="0" applyNumberFormat="1" applyFill="1"/>
    <xf numFmtId="2" fontId="0" fillId="0" borderId="0" xfId="0" applyNumberFormat="1"/>
    <xf numFmtId="16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homas Ian Grey Robinson" id="{B467E175-92D0-E74B-BED0-D04D287B958F}" userId="f6d3d314dc5bd74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64" dT="2021-10-13T01:46:32.62" personId="{B467E175-92D0-E74B-BED0-D04D287B958F}" id="{B850923D-AA5F-364D-B9BD-67EB6CD70BBB}">
    <text>Amended from 1988 to 1998 due to assumed data input error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FB4ED-C28F-CE40-9B49-C97A12244B80}">
  <sheetPr filterMode="1"/>
  <dimension ref="A1:AN142"/>
  <sheetViews>
    <sheetView tabSelected="1" workbookViewId="0">
      <pane xSplit="12" ySplit="1" topLeftCell="AJ2" activePane="bottomRight" state="frozen"/>
      <selection pane="topRight" activeCell="M1" sqref="M1"/>
      <selection pane="bottomLeft" activeCell="A2" sqref="A2"/>
      <selection pane="bottomRight" activeCell="T65" sqref="T65"/>
    </sheetView>
  </sheetViews>
  <sheetFormatPr defaultColWidth="11" defaultRowHeight="15.75" x14ac:dyDescent="0.25"/>
  <cols>
    <col min="7" max="12" width="10.875" customWidth="1"/>
    <col min="20" max="20" width="10.625" customWidth="1"/>
    <col min="21" max="29" width="10.875" customWidth="1"/>
  </cols>
  <sheetData>
    <row r="1" spans="1:40" x14ac:dyDescent="0.25">
      <c r="A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AA1" t="s">
        <v>24</v>
      </c>
      <c r="AB1" t="s">
        <v>25</v>
      </c>
      <c r="AD1" t="s">
        <v>262</v>
      </c>
      <c r="AE1" t="s">
        <v>253</v>
      </c>
      <c r="AF1" t="s">
        <v>254</v>
      </c>
      <c r="AG1" s="5" t="s">
        <v>255</v>
      </c>
      <c r="AH1" s="5" t="s">
        <v>256</v>
      </c>
      <c r="AI1" s="5"/>
      <c r="AJ1" s="5" t="s">
        <v>257</v>
      </c>
      <c r="AK1" t="s">
        <v>260</v>
      </c>
      <c r="AL1" t="s">
        <v>261</v>
      </c>
      <c r="AM1" t="s">
        <v>259</v>
      </c>
      <c r="AN1" s="5" t="s">
        <v>258</v>
      </c>
    </row>
    <row r="2" spans="1:40" hidden="1" x14ac:dyDescent="0.25">
      <c r="A2" t="s">
        <v>26</v>
      </c>
      <c r="C2" t="s">
        <v>182</v>
      </c>
      <c r="D2" t="s">
        <v>183</v>
      </c>
      <c r="E2">
        <v>2013</v>
      </c>
      <c r="F2" t="s">
        <v>141</v>
      </c>
      <c r="H2" t="s">
        <v>184</v>
      </c>
      <c r="J2">
        <v>17</v>
      </c>
      <c r="M2">
        <v>1987</v>
      </c>
      <c r="O2">
        <v>2011</v>
      </c>
      <c r="P2">
        <v>698</v>
      </c>
      <c r="Q2">
        <v>17453</v>
      </c>
      <c r="R2">
        <v>13</v>
      </c>
      <c r="S2">
        <v>0.74</v>
      </c>
      <c r="T2">
        <v>3.1</v>
      </c>
      <c r="Y2">
        <v>3</v>
      </c>
      <c r="AA2" t="s">
        <v>88</v>
      </c>
      <c r="AB2" t="s">
        <v>37</v>
      </c>
      <c r="AD2">
        <v>1</v>
      </c>
      <c r="AE2">
        <v>0</v>
      </c>
      <c r="AF2">
        <v>17</v>
      </c>
      <c r="AG2">
        <f t="shared" ref="AG2:AG33" si="0">IF(ISBLANK(K2),$O2-MAX($M2:$N2)+$AE2,K2)</f>
        <v>24</v>
      </c>
      <c r="AH2">
        <f t="shared" ref="AH2:AH33" si="1">IF(ISBLANK(L2),$O2-MIN($M2:$N2)+J2,L2)</f>
        <v>41</v>
      </c>
      <c r="AI2">
        <f>IF(AH2&lt;AG2,1,0)</f>
        <v>0</v>
      </c>
      <c r="AJ2" s="4">
        <f t="shared" ref="AJ2:AJ33" si="2">T2*1</f>
        <v>3.1</v>
      </c>
      <c r="AK2">
        <f>M2</f>
        <v>1987</v>
      </c>
      <c r="AL2">
        <f>IF(N2=0,M2,N2)</f>
        <v>1987</v>
      </c>
      <c r="AM2">
        <f>O2</f>
        <v>2011</v>
      </c>
      <c r="AN2">
        <f t="shared" ref="AN2:AN33" si="3">ROUND(AVERAGE(M2,O2),0)</f>
        <v>1999</v>
      </c>
    </row>
    <row r="3" spans="1:40" hidden="1" x14ac:dyDescent="0.25">
      <c r="A3">
        <v>1</v>
      </c>
      <c r="C3" t="s">
        <v>139</v>
      </c>
      <c r="D3" t="s">
        <v>140</v>
      </c>
      <c r="E3">
        <v>2014</v>
      </c>
      <c r="F3" t="s">
        <v>141</v>
      </c>
      <c r="H3" t="s">
        <v>142</v>
      </c>
      <c r="I3">
        <v>0</v>
      </c>
      <c r="J3">
        <v>9</v>
      </c>
      <c r="M3">
        <v>1997</v>
      </c>
      <c r="N3">
        <v>2003</v>
      </c>
      <c r="O3">
        <v>2003</v>
      </c>
      <c r="Q3" t="s">
        <v>143</v>
      </c>
      <c r="R3">
        <v>3</v>
      </c>
      <c r="T3">
        <v>0.66</v>
      </c>
      <c r="AD3">
        <v>9</v>
      </c>
      <c r="AE3">
        <v>0</v>
      </c>
      <c r="AF3">
        <v>9</v>
      </c>
      <c r="AG3">
        <f t="shared" si="0"/>
        <v>0</v>
      </c>
      <c r="AH3">
        <f t="shared" si="1"/>
        <v>15</v>
      </c>
      <c r="AI3">
        <f t="shared" ref="AI3:AI66" si="4">IF(AH3&lt;AG3,1,0)</f>
        <v>0</v>
      </c>
      <c r="AJ3" s="4">
        <f t="shared" si="2"/>
        <v>0.66</v>
      </c>
      <c r="AK3">
        <f t="shared" ref="AK3:AK66" si="5">M3</f>
        <v>1997</v>
      </c>
      <c r="AL3">
        <f t="shared" ref="AL3:AL66" si="6">IF(N3=0,M3,N3)</f>
        <v>2003</v>
      </c>
      <c r="AM3">
        <f t="shared" ref="AM3:AM66" si="7">O3</f>
        <v>2003</v>
      </c>
      <c r="AN3">
        <f t="shared" si="3"/>
        <v>2000</v>
      </c>
    </row>
    <row r="4" spans="1:40" hidden="1" x14ac:dyDescent="0.25">
      <c r="A4">
        <v>1</v>
      </c>
      <c r="C4" t="s">
        <v>144</v>
      </c>
      <c r="D4" t="s">
        <v>140</v>
      </c>
      <c r="E4">
        <v>2014</v>
      </c>
      <c r="F4" t="s">
        <v>141</v>
      </c>
      <c r="I4">
        <v>10</v>
      </c>
      <c r="J4">
        <v>19</v>
      </c>
      <c r="M4">
        <v>1997</v>
      </c>
      <c r="N4">
        <v>2003</v>
      </c>
      <c r="O4">
        <v>2003</v>
      </c>
      <c r="Q4" t="s">
        <v>143</v>
      </c>
      <c r="R4">
        <v>78</v>
      </c>
      <c r="T4">
        <v>5.52</v>
      </c>
      <c r="AD4">
        <v>9</v>
      </c>
      <c r="AE4">
        <v>10</v>
      </c>
      <c r="AF4">
        <v>19</v>
      </c>
      <c r="AG4">
        <f t="shared" si="0"/>
        <v>10</v>
      </c>
      <c r="AH4">
        <f t="shared" si="1"/>
        <v>25</v>
      </c>
      <c r="AI4">
        <f t="shared" si="4"/>
        <v>0</v>
      </c>
      <c r="AJ4" s="4">
        <f t="shared" si="2"/>
        <v>5.52</v>
      </c>
      <c r="AK4">
        <f t="shared" si="5"/>
        <v>1997</v>
      </c>
      <c r="AL4">
        <f t="shared" si="6"/>
        <v>2003</v>
      </c>
      <c r="AM4">
        <f t="shared" si="7"/>
        <v>2003</v>
      </c>
      <c r="AN4">
        <f t="shared" si="3"/>
        <v>2000</v>
      </c>
    </row>
    <row r="5" spans="1:40" hidden="1" x14ac:dyDescent="0.25">
      <c r="A5">
        <v>1</v>
      </c>
      <c r="C5" t="s">
        <v>145</v>
      </c>
      <c r="D5" t="s">
        <v>140</v>
      </c>
      <c r="E5">
        <v>2014</v>
      </c>
      <c r="F5" t="s">
        <v>141</v>
      </c>
      <c r="I5">
        <v>20</v>
      </c>
      <c r="J5">
        <v>29</v>
      </c>
      <c r="M5">
        <v>1997</v>
      </c>
      <c r="N5">
        <v>2003</v>
      </c>
      <c r="O5">
        <v>2003</v>
      </c>
      <c r="Q5" t="s">
        <v>143</v>
      </c>
      <c r="R5">
        <v>181</v>
      </c>
      <c r="T5">
        <v>4.24</v>
      </c>
      <c r="AD5">
        <v>9</v>
      </c>
      <c r="AE5">
        <v>20</v>
      </c>
      <c r="AF5">
        <v>29</v>
      </c>
      <c r="AG5">
        <f t="shared" si="0"/>
        <v>20</v>
      </c>
      <c r="AH5">
        <f t="shared" si="1"/>
        <v>35</v>
      </c>
      <c r="AI5">
        <f t="shared" si="4"/>
        <v>0</v>
      </c>
      <c r="AJ5" s="4">
        <f t="shared" si="2"/>
        <v>4.24</v>
      </c>
      <c r="AK5">
        <f t="shared" si="5"/>
        <v>1997</v>
      </c>
      <c r="AL5">
        <f t="shared" si="6"/>
        <v>2003</v>
      </c>
      <c r="AM5">
        <f t="shared" si="7"/>
        <v>2003</v>
      </c>
      <c r="AN5">
        <f t="shared" si="3"/>
        <v>2000</v>
      </c>
    </row>
    <row r="6" spans="1:40" hidden="1" x14ac:dyDescent="0.25">
      <c r="A6">
        <v>1</v>
      </c>
      <c r="C6" t="s">
        <v>146</v>
      </c>
      <c r="D6" t="s">
        <v>140</v>
      </c>
      <c r="E6">
        <v>2014</v>
      </c>
      <c r="F6" t="s">
        <v>141</v>
      </c>
      <c r="I6">
        <v>30</v>
      </c>
      <c r="J6">
        <v>39</v>
      </c>
      <c r="M6">
        <v>1997</v>
      </c>
      <c r="N6">
        <v>2003</v>
      </c>
      <c r="O6">
        <v>2003</v>
      </c>
      <c r="Q6" t="s">
        <v>143</v>
      </c>
      <c r="R6">
        <v>417</v>
      </c>
      <c r="T6">
        <v>4.33</v>
      </c>
      <c r="AD6">
        <v>9</v>
      </c>
      <c r="AE6">
        <v>30</v>
      </c>
      <c r="AF6">
        <v>39</v>
      </c>
      <c r="AG6">
        <f t="shared" si="0"/>
        <v>30</v>
      </c>
      <c r="AH6">
        <f t="shared" si="1"/>
        <v>45</v>
      </c>
      <c r="AI6">
        <f t="shared" si="4"/>
        <v>0</v>
      </c>
      <c r="AJ6" s="4">
        <f t="shared" si="2"/>
        <v>4.33</v>
      </c>
      <c r="AK6">
        <f t="shared" si="5"/>
        <v>1997</v>
      </c>
      <c r="AL6">
        <f t="shared" si="6"/>
        <v>2003</v>
      </c>
      <c r="AM6">
        <f t="shared" si="7"/>
        <v>2003</v>
      </c>
      <c r="AN6">
        <f t="shared" si="3"/>
        <v>2000</v>
      </c>
    </row>
    <row r="7" spans="1:40" hidden="1" x14ac:dyDescent="0.25">
      <c r="A7">
        <v>1</v>
      </c>
      <c r="C7" t="s">
        <v>147</v>
      </c>
      <c r="D7" t="s">
        <v>140</v>
      </c>
      <c r="E7">
        <v>2014</v>
      </c>
      <c r="F7" t="s">
        <v>141</v>
      </c>
      <c r="I7">
        <v>40</v>
      </c>
      <c r="J7">
        <v>49</v>
      </c>
      <c r="M7">
        <v>1997</v>
      </c>
      <c r="N7">
        <v>2003</v>
      </c>
      <c r="O7">
        <v>2003</v>
      </c>
      <c r="Q7" t="s">
        <v>143</v>
      </c>
      <c r="R7">
        <v>897</v>
      </c>
      <c r="T7">
        <v>4.71</v>
      </c>
      <c r="AD7">
        <v>9</v>
      </c>
      <c r="AE7">
        <v>40</v>
      </c>
      <c r="AF7">
        <v>49</v>
      </c>
      <c r="AG7">
        <f t="shared" si="0"/>
        <v>40</v>
      </c>
      <c r="AH7">
        <f t="shared" si="1"/>
        <v>55</v>
      </c>
      <c r="AI7">
        <f t="shared" si="4"/>
        <v>0</v>
      </c>
      <c r="AJ7" s="4">
        <f t="shared" si="2"/>
        <v>4.71</v>
      </c>
      <c r="AK7">
        <f t="shared" si="5"/>
        <v>1997</v>
      </c>
      <c r="AL7">
        <f t="shared" si="6"/>
        <v>2003</v>
      </c>
      <c r="AM7">
        <f t="shared" si="7"/>
        <v>2003</v>
      </c>
      <c r="AN7">
        <f t="shared" si="3"/>
        <v>2000</v>
      </c>
    </row>
    <row r="8" spans="1:40" hidden="1" x14ac:dyDescent="0.25">
      <c r="A8">
        <v>1</v>
      </c>
      <c r="C8" t="s">
        <v>148</v>
      </c>
      <c r="D8" t="s">
        <v>140</v>
      </c>
      <c r="E8">
        <v>2014</v>
      </c>
      <c r="F8" t="s">
        <v>141</v>
      </c>
      <c r="I8">
        <v>50</v>
      </c>
      <c r="J8">
        <v>59</v>
      </c>
      <c r="M8">
        <v>1997</v>
      </c>
      <c r="N8">
        <v>2003</v>
      </c>
      <c r="O8">
        <v>2003</v>
      </c>
      <c r="Q8" t="s">
        <v>143</v>
      </c>
      <c r="R8">
        <v>817</v>
      </c>
      <c r="T8">
        <v>4.0599999999999996</v>
      </c>
      <c r="AD8">
        <v>9</v>
      </c>
      <c r="AE8">
        <v>50</v>
      </c>
      <c r="AF8">
        <v>59</v>
      </c>
      <c r="AG8">
        <f t="shared" si="0"/>
        <v>50</v>
      </c>
      <c r="AH8">
        <f t="shared" si="1"/>
        <v>65</v>
      </c>
      <c r="AI8">
        <f t="shared" si="4"/>
        <v>0</v>
      </c>
      <c r="AJ8" s="4">
        <f t="shared" si="2"/>
        <v>4.0599999999999996</v>
      </c>
      <c r="AK8">
        <f t="shared" si="5"/>
        <v>1997</v>
      </c>
      <c r="AL8">
        <f t="shared" si="6"/>
        <v>2003</v>
      </c>
      <c r="AM8">
        <f t="shared" si="7"/>
        <v>2003</v>
      </c>
      <c r="AN8">
        <f t="shared" si="3"/>
        <v>2000</v>
      </c>
    </row>
    <row r="9" spans="1:40" hidden="1" x14ac:dyDescent="0.25">
      <c r="A9">
        <v>1</v>
      </c>
      <c r="C9" t="s">
        <v>149</v>
      </c>
      <c r="D9" t="s">
        <v>140</v>
      </c>
      <c r="E9">
        <v>2014</v>
      </c>
      <c r="F9" t="s">
        <v>141</v>
      </c>
      <c r="I9">
        <v>60</v>
      </c>
      <c r="J9">
        <v>69</v>
      </c>
      <c r="M9">
        <v>1997</v>
      </c>
      <c r="N9">
        <v>2003</v>
      </c>
      <c r="O9">
        <v>2003</v>
      </c>
      <c r="Q9" t="s">
        <v>143</v>
      </c>
      <c r="R9">
        <v>85</v>
      </c>
      <c r="T9">
        <v>2.27</v>
      </c>
      <c r="AD9">
        <v>9</v>
      </c>
      <c r="AE9">
        <v>60</v>
      </c>
      <c r="AF9">
        <v>69</v>
      </c>
      <c r="AG9">
        <f t="shared" si="0"/>
        <v>60</v>
      </c>
      <c r="AH9">
        <f t="shared" si="1"/>
        <v>75</v>
      </c>
      <c r="AI9">
        <f t="shared" si="4"/>
        <v>0</v>
      </c>
      <c r="AJ9" s="4">
        <f t="shared" si="2"/>
        <v>2.27</v>
      </c>
      <c r="AK9">
        <f t="shared" si="5"/>
        <v>1997</v>
      </c>
      <c r="AL9">
        <f t="shared" si="6"/>
        <v>2003</v>
      </c>
      <c r="AM9">
        <f t="shared" si="7"/>
        <v>2003</v>
      </c>
      <c r="AN9">
        <f t="shared" si="3"/>
        <v>2000</v>
      </c>
    </row>
    <row r="10" spans="1:40" hidden="1" x14ac:dyDescent="0.25">
      <c r="A10">
        <v>1</v>
      </c>
      <c r="C10" t="s">
        <v>150</v>
      </c>
      <c r="D10" t="s">
        <v>140</v>
      </c>
      <c r="E10">
        <v>2014</v>
      </c>
      <c r="F10" t="s">
        <v>141</v>
      </c>
      <c r="I10">
        <v>70</v>
      </c>
      <c r="J10">
        <v>79</v>
      </c>
      <c r="M10">
        <v>1997</v>
      </c>
      <c r="N10">
        <v>2003</v>
      </c>
      <c r="O10">
        <v>2003</v>
      </c>
      <c r="Q10" t="s">
        <v>143</v>
      </c>
      <c r="R10">
        <v>75</v>
      </c>
      <c r="T10">
        <v>2.46</v>
      </c>
      <c r="AD10">
        <v>9</v>
      </c>
      <c r="AE10">
        <v>70</v>
      </c>
      <c r="AF10">
        <v>79</v>
      </c>
      <c r="AG10">
        <f t="shared" si="0"/>
        <v>70</v>
      </c>
      <c r="AH10">
        <f t="shared" si="1"/>
        <v>85</v>
      </c>
      <c r="AI10">
        <f t="shared" si="4"/>
        <v>0</v>
      </c>
      <c r="AJ10" s="4">
        <f t="shared" si="2"/>
        <v>2.46</v>
      </c>
      <c r="AK10">
        <f t="shared" si="5"/>
        <v>1997</v>
      </c>
      <c r="AL10">
        <f t="shared" si="6"/>
        <v>2003</v>
      </c>
      <c r="AM10">
        <f t="shared" si="7"/>
        <v>2003</v>
      </c>
      <c r="AN10">
        <f t="shared" si="3"/>
        <v>2000</v>
      </c>
    </row>
    <row r="11" spans="1:40" hidden="1" x14ac:dyDescent="0.25">
      <c r="A11">
        <v>1</v>
      </c>
      <c r="C11" t="s">
        <v>151</v>
      </c>
      <c r="D11" t="s">
        <v>140</v>
      </c>
      <c r="E11">
        <v>2014</v>
      </c>
      <c r="F11" t="s">
        <v>141</v>
      </c>
      <c r="I11">
        <v>80</v>
      </c>
      <c r="J11">
        <v>89</v>
      </c>
      <c r="M11">
        <v>1997</v>
      </c>
      <c r="N11">
        <v>2003</v>
      </c>
      <c r="O11">
        <v>2003</v>
      </c>
      <c r="Q11" t="s">
        <v>143</v>
      </c>
      <c r="R11">
        <v>41</v>
      </c>
      <c r="T11">
        <v>2.34</v>
      </c>
      <c r="AD11">
        <v>9</v>
      </c>
      <c r="AE11">
        <v>80</v>
      </c>
      <c r="AF11">
        <v>89</v>
      </c>
      <c r="AG11">
        <f t="shared" si="0"/>
        <v>80</v>
      </c>
      <c r="AH11">
        <f t="shared" si="1"/>
        <v>95</v>
      </c>
      <c r="AI11">
        <f t="shared" si="4"/>
        <v>0</v>
      </c>
      <c r="AJ11" s="4">
        <f t="shared" si="2"/>
        <v>2.34</v>
      </c>
      <c r="AK11">
        <f t="shared" si="5"/>
        <v>1997</v>
      </c>
      <c r="AL11">
        <f t="shared" si="6"/>
        <v>2003</v>
      </c>
      <c r="AM11">
        <f t="shared" si="7"/>
        <v>2003</v>
      </c>
      <c r="AN11">
        <f t="shared" si="3"/>
        <v>2000</v>
      </c>
    </row>
    <row r="12" spans="1:40" hidden="1" x14ac:dyDescent="0.25">
      <c r="A12">
        <v>1</v>
      </c>
      <c r="C12" t="s">
        <v>162</v>
      </c>
      <c r="D12" t="s">
        <v>140</v>
      </c>
      <c r="E12">
        <v>2014</v>
      </c>
      <c r="F12" t="s">
        <v>141</v>
      </c>
      <c r="I12">
        <v>0</v>
      </c>
      <c r="J12">
        <v>9</v>
      </c>
      <c r="M12">
        <v>2004</v>
      </c>
      <c r="N12">
        <v>2010</v>
      </c>
      <c r="O12">
        <v>2010</v>
      </c>
      <c r="Q12" t="s">
        <v>143</v>
      </c>
      <c r="R12">
        <v>6</v>
      </c>
      <c r="T12">
        <v>2.11</v>
      </c>
      <c r="AD12">
        <v>9</v>
      </c>
      <c r="AE12">
        <v>0</v>
      </c>
      <c r="AF12">
        <v>9</v>
      </c>
      <c r="AG12">
        <f t="shared" si="0"/>
        <v>0</v>
      </c>
      <c r="AH12">
        <f t="shared" si="1"/>
        <v>15</v>
      </c>
      <c r="AI12">
        <f t="shared" si="4"/>
        <v>0</v>
      </c>
      <c r="AJ12" s="4">
        <f t="shared" si="2"/>
        <v>2.11</v>
      </c>
      <c r="AK12">
        <f t="shared" si="5"/>
        <v>2004</v>
      </c>
      <c r="AL12">
        <f t="shared" si="6"/>
        <v>2010</v>
      </c>
      <c r="AM12">
        <f t="shared" si="7"/>
        <v>2010</v>
      </c>
      <c r="AN12">
        <f t="shared" si="3"/>
        <v>2007</v>
      </c>
    </row>
    <row r="13" spans="1:40" hidden="1" x14ac:dyDescent="0.25">
      <c r="A13">
        <v>1</v>
      </c>
      <c r="C13" t="s">
        <v>163</v>
      </c>
      <c r="D13" t="s">
        <v>140</v>
      </c>
      <c r="E13">
        <v>2014</v>
      </c>
      <c r="F13" t="s">
        <v>141</v>
      </c>
      <c r="I13">
        <v>10</v>
      </c>
      <c r="J13">
        <v>19</v>
      </c>
      <c r="M13">
        <v>2004</v>
      </c>
      <c r="N13">
        <v>2010</v>
      </c>
      <c r="O13">
        <v>2010</v>
      </c>
      <c r="Q13" t="s">
        <v>143</v>
      </c>
      <c r="R13">
        <v>52</v>
      </c>
      <c r="T13">
        <v>3.52</v>
      </c>
      <c r="AD13">
        <v>9</v>
      </c>
      <c r="AE13">
        <v>10</v>
      </c>
      <c r="AF13">
        <v>19</v>
      </c>
      <c r="AG13">
        <f t="shared" si="0"/>
        <v>10</v>
      </c>
      <c r="AH13">
        <f t="shared" si="1"/>
        <v>25</v>
      </c>
      <c r="AI13">
        <f t="shared" si="4"/>
        <v>0</v>
      </c>
      <c r="AJ13" s="4">
        <f t="shared" si="2"/>
        <v>3.52</v>
      </c>
      <c r="AK13">
        <f t="shared" si="5"/>
        <v>2004</v>
      </c>
      <c r="AL13">
        <f t="shared" si="6"/>
        <v>2010</v>
      </c>
      <c r="AM13">
        <f t="shared" si="7"/>
        <v>2010</v>
      </c>
      <c r="AN13">
        <f t="shared" si="3"/>
        <v>2007</v>
      </c>
    </row>
    <row r="14" spans="1:40" hidden="1" x14ac:dyDescent="0.25">
      <c r="A14">
        <v>1</v>
      </c>
      <c r="C14" t="s">
        <v>164</v>
      </c>
      <c r="D14" t="s">
        <v>140</v>
      </c>
      <c r="E14">
        <v>2014</v>
      </c>
      <c r="F14" t="s">
        <v>141</v>
      </c>
      <c r="I14">
        <v>20</v>
      </c>
      <c r="J14">
        <v>29</v>
      </c>
      <c r="M14">
        <v>2004</v>
      </c>
      <c r="N14">
        <v>2010</v>
      </c>
      <c r="O14">
        <v>2010</v>
      </c>
      <c r="Q14" t="s">
        <v>143</v>
      </c>
      <c r="R14">
        <v>176</v>
      </c>
      <c r="T14">
        <v>4.24</v>
      </c>
      <c r="AD14">
        <v>9</v>
      </c>
      <c r="AE14">
        <v>20</v>
      </c>
      <c r="AF14">
        <v>29</v>
      </c>
      <c r="AG14">
        <f t="shared" si="0"/>
        <v>20</v>
      </c>
      <c r="AH14">
        <f t="shared" si="1"/>
        <v>35</v>
      </c>
      <c r="AI14">
        <f t="shared" si="4"/>
        <v>0</v>
      </c>
      <c r="AJ14" s="4">
        <f t="shared" si="2"/>
        <v>4.24</v>
      </c>
      <c r="AK14">
        <f t="shared" si="5"/>
        <v>2004</v>
      </c>
      <c r="AL14">
        <f t="shared" si="6"/>
        <v>2010</v>
      </c>
      <c r="AM14">
        <f t="shared" si="7"/>
        <v>2010</v>
      </c>
      <c r="AN14">
        <f t="shared" si="3"/>
        <v>2007</v>
      </c>
    </row>
    <row r="15" spans="1:40" hidden="1" x14ac:dyDescent="0.25">
      <c r="A15">
        <v>1</v>
      </c>
      <c r="C15" t="s">
        <v>165</v>
      </c>
      <c r="D15" t="s">
        <v>140</v>
      </c>
      <c r="E15">
        <v>2014</v>
      </c>
      <c r="F15" t="s">
        <v>141</v>
      </c>
      <c r="I15">
        <v>30</v>
      </c>
      <c r="J15">
        <v>39</v>
      </c>
      <c r="M15">
        <v>2004</v>
      </c>
      <c r="N15">
        <v>2010</v>
      </c>
      <c r="O15">
        <v>2010</v>
      </c>
      <c r="Q15" t="s">
        <v>143</v>
      </c>
      <c r="R15">
        <v>373</v>
      </c>
      <c r="T15">
        <v>4.5199999999999996</v>
      </c>
      <c r="AD15">
        <v>9</v>
      </c>
      <c r="AE15">
        <v>30</v>
      </c>
      <c r="AF15">
        <v>39</v>
      </c>
      <c r="AG15">
        <f t="shared" si="0"/>
        <v>30</v>
      </c>
      <c r="AH15">
        <f t="shared" si="1"/>
        <v>45</v>
      </c>
      <c r="AI15">
        <f t="shared" si="4"/>
        <v>0</v>
      </c>
      <c r="AJ15" s="4">
        <f t="shared" si="2"/>
        <v>4.5199999999999996</v>
      </c>
      <c r="AK15">
        <f t="shared" si="5"/>
        <v>2004</v>
      </c>
      <c r="AL15">
        <f t="shared" si="6"/>
        <v>2010</v>
      </c>
      <c r="AM15">
        <f t="shared" si="7"/>
        <v>2010</v>
      </c>
      <c r="AN15">
        <f t="shared" si="3"/>
        <v>2007</v>
      </c>
    </row>
    <row r="16" spans="1:40" hidden="1" x14ac:dyDescent="0.25">
      <c r="A16">
        <v>1</v>
      </c>
      <c r="C16" t="s">
        <v>166</v>
      </c>
      <c r="D16" t="s">
        <v>140</v>
      </c>
      <c r="E16">
        <v>2014</v>
      </c>
      <c r="F16" t="s">
        <v>141</v>
      </c>
      <c r="I16">
        <v>40</v>
      </c>
      <c r="J16">
        <v>49</v>
      </c>
      <c r="M16">
        <v>2004</v>
      </c>
      <c r="N16">
        <v>2010</v>
      </c>
      <c r="O16">
        <v>2010</v>
      </c>
      <c r="Q16" t="s">
        <v>143</v>
      </c>
      <c r="R16">
        <v>818</v>
      </c>
      <c r="T16">
        <v>4.3099999999999996</v>
      </c>
      <c r="AD16">
        <v>9</v>
      </c>
      <c r="AE16">
        <v>40</v>
      </c>
      <c r="AF16">
        <v>49</v>
      </c>
      <c r="AG16">
        <f t="shared" si="0"/>
        <v>40</v>
      </c>
      <c r="AH16">
        <f t="shared" si="1"/>
        <v>55</v>
      </c>
      <c r="AI16">
        <f t="shared" si="4"/>
        <v>0</v>
      </c>
      <c r="AJ16" s="4">
        <f t="shared" si="2"/>
        <v>4.3099999999999996</v>
      </c>
      <c r="AK16">
        <f t="shared" si="5"/>
        <v>2004</v>
      </c>
      <c r="AL16">
        <f t="shared" si="6"/>
        <v>2010</v>
      </c>
      <c r="AM16">
        <f t="shared" si="7"/>
        <v>2010</v>
      </c>
      <c r="AN16">
        <f t="shared" si="3"/>
        <v>2007</v>
      </c>
    </row>
    <row r="17" spans="1:40" hidden="1" x14ac:dyDescent="0.25">
      <c r="A17">
        <v>1</v>
      </c>
      <c r="C17" t="s">
        <v>167</v>
      </c>
      <c r="D17" t="s">
        <v>140</v>
      </c>
      <c r="E17">
        <v>2014</v>
      </c>
      <c r="F17" t="s">
        <v>141</v>
      </c>
      <c r="I17">
        <v>50</v>
      </c>
      <c r="J17">
        <v>59</v>
      </c>
      <c r="M17">
        <v>2004</v>
      </c>
      <c r="N17">
        <v>2010</v>
      </c>
      <c r="O17">
        <v>2010</v>
      </c>
      <c r="Q17" t="s">
        <v>143</v>
      </c>
      <c r="R17">
        <v>1247</v>
      </c>
      <c r="T17">
        <v>3.7</v>
      </c>
      <c r="AD17">
        <v>9</v>
      </c>
      <c r="AE17">
        <v>50</v>
      </c>
      <c r="AF17">
        <v>59</v>
      </c>
      <c r="AG17">
        <f t="shared" si="0"/>
        <v>50</v>
      </c>
      <c r="AH17">
        <f t="shared" si="1"/>
        <v>65</v>
      </c>
      <c r="AI17">
        <f t="shared" si="4"/>
        <v>0</v>
      </c>
      <c r="AJ17" s="4">
        <f t="shared" si="2"/>
        <v>3.7</v>
      </c>
      <c r="AK17">
        <f t="shared" si="5"/>
        <v>2004</v>
      </c>
      <c r="AL17">
        <f t="shared" si="6"/>
        <v>2010</v>
      </c>
      <c r="AM17">
        <f t="shared" si="7"/>
        <v>2010</v>
      </c>
      <c r="AN17">
        <f t="shared" si="3"/>
        <v>2007</v>
      </c>
    </row>
    <row r="18" spans="1:40" hidden="1" x14ac:dyDescent="0.25">
      <c r="A18">
        <v>1</v>
      </c>
      <c r="C18" t="s">
        <v>168</v>
      </c>
      <c r="D18" t="s">
        <v>140</v>
      </c>
      <c r="E18">
        <v>2014</v>
      </c>
      <c r="F18" t="s">
        <v>141</v>
      </c>
      <c r="I18">
        <v>60</v>
      </c>
      <c r="J18">
        <v>69</v>
      </c>
      <c r="M18">
        <v>2004</v>
      </c>
      <c r="N18">
        <v>2010</v>
      </c>
      <c r="O18">
        <v>2010</v>
      </c>
      <c r="Q18" t="s">
        <v>143</v>
      </c>
      <c r="R18">
        <v>639</v>
      </c>
      <c r="T18">
        <v>3</v>
      </c>
      <c r="AD18">
        <v>9</v>
      </c>
      <c r="AE18">
        <v>60</v>
      </c>
      <c r="AF18">
        <v>69</v>
      </c>
      <c r="AG18">
        <f t="shared" si="0"/>
        <v>60</v>
      </c>
      <c r="AH18">
        <f t="shared" si="1"/>
        <v>75</v>
      </c>
      <c r="AI18">
        <f t="shared" si="4"/>
        <v>0</v>
      </c>
      <c r="AJ18" s="4">
        <f t="shared" si="2"/>
        <v>3</v>
      </c>
      <c r="AK18">
        <f t="shared" si="5"/>
        <v>2004</v>
      </c>
      <c r="AL18">
        <f t="shared" si="6"/>
        <v>2010</v>
      </c>
      <c r="AM18">
        <f t="shared" si="7"/>
        <v>2010</v>
      </c>
      <c r="AN18">
        <f t="shared" si="3"/>
        <v>2007</v>
      </c>
    </row>
    <row r="19" spans="1:40" hidden="1" x14ac:dyDescent="0.25">
      <c r="A19">
        <v>1</v>
      </c>
      <c r="C19" t="s">
        <v>169</v>
      </c>
      <c r="D19" t="s">
        <v>140</v>
      </c>
      <c r="E19">
        <v>2014</v>
      </c>
      <c r="F19" t="s">
        <v>141</v>
      </c>
      <c r="I19">
        <v>70</v>
      </c>
      <c r="J19">
        <v>79</v>
      </c>
      <c r="M19">
        <v>2004</v>
      </c>
      <c r="N19">
        <v>2010</v>
      </c>
      <c r="O19">
        <v>2010</v>
      </c>
      <c r="Q19" t="s">
        <v>143</v>
      </c>
      <c r="R19">
        <v>144</v>
      </c>
      <c r="T19">
        <v>2.69</v>
      </c>
      <c r="AD19">
        <v>9</v>
      </c>
      <c r="AE19">
        <v>70</v>
      </c>
      <c r="AF19">
        <v>79</v>
      </c>
      <c r="AG19">
        <f t="shared" si="0"/>
        <v>70</v>
      </c>
      <c r="AH19">
        <f t="shared" si="1"/>
        <v>85</v>
      </c>
      <c r="AI19">
        <f t="shared" si="4"/>
        <v>0</v>
      </c>
      <c r="AJ19" s="4">
        <f t="shared" si="2"/>
        <v>2.69</v>
      </c>
      <c r="AK19">
        <f t="shared" si="5"/>
        <v>2004</v>
      </c>
      <c r="AL19">
        <f t="shared" si="6"/>
        <v>2010</v>
      </c>
      <c r="AM19">
        <f t="shared" si="7"/>
        <v>2010</v>
      </c>
      <c r="AN19">
        <f t="shared" si="3"/>
        <v>2007</v>
      </c>
    </row>
    <row r="20" spans="1:40" hidden="1" x14ac:dyDescent="0.25">
      <c r="A20">
        <v>1</v>
      </c>
      <c r="C20" t="s">
        <v>170</v>
      </c>
      <c r="D20" t="s">
        <v>140</v>
      </c>
      <c r="E20">
        <v>2015</v>
      </c>
      <c r="F20" t="s">
        <v>141</v>
      </c>
      <c r="I20">
        <v>80</v>
      </c>
      <c r="J20">
        <v>89</v>
      </c>
      <c r="M20">
        <v>2004</v>
      </c>
      <c r="N20">
        <v>2010</v>
      </c>
      <c r="O20">
        <v>2010</v>
      </c>
      <c r="Q20" t="s">
        <v>143</v>
      </c>
      <c r="R20">
        <v>80</v>
      </c>
      <c r="T20">
        <v>2.33</v>
      </c>
      <c r="AD20">
        <v>9</v>
      </c>
      <c r="AE20">
        <v>80</v>
      </c>
      <c r="AF20">
        <v>89</v>
      </c>
      <c r="AG20">
        <f t="shared" si="0"/>
        <v>80</v>
      </c>
      <c r="AH20">
        <f t="shared" si="1"/>
        <v>95</v>
      </c>
      <c r="AI20">
        <f t="shared" si="4"/>
        <v>0</v>
      </c>
      <c r="AJ20" s="4">
        <f t="shared" si="2"/>
        <v>2.33</v>
      </c>
      <c r="AK20">
        <f t="shared" si="5"/>
        <v>2004</v>
      </c>
      <c r="AL20">
        <f t="shared" si="6"/>
        <v>2010</v>
      </c>
      <c r="AM20">
        <f t="shared" si="7"/>
        <v>2010</v>
      </c>
      <c r="AN20">
        <f t="shared" si="3"/>
        <v>2007</v>
      </c>
    </row>
    <row r="21" spans="1:40" hidden="1" x14ac:dyDescent="0.25">
      <c r="A21" t="s">
        <v>26</v>
      </c>
      <c r="C21" t="s">
        <v>132</v>
      </c>
      <c r="D21" t="s">
        <v>137</v>
      </c>
      <c r="E21">
        <v>2007</v>
      </c>
      <c r="F21" t="s">
        <v>152</v>
      </c>
      <c r="I21">
        <v>0</v>
      </c>
      <c r="J21">
        <v>14</v>
      </c>
      <c r="M21">
        <v>1989</v>
      </c>
      <c r="O21">
        <v>2003</v>
      </c>
      <c r="P21">
        <v>1989</v>
      </c>
      <c r="Q21">
        <v>14744</v>
      </c>
      <c r="R21">
        <v>6</v>
      </c>
      <c r="S21">
        <v>0.41</v>
      </c>
      <c r="T21">
        <v>1.2</v>
      </c>
      <c r="Y21">
        <v>4</v>
      </c>
      <c r="AA21" t="s">
        <v>88</v>
      </c>
      <c r="AB21" t="s">
        <v>37</v>
      </c>
      <c r="AD21">
        <v>1</v>
      </c>
      <c r="AE21">
        <v>0</v>
      </c>
      <c r="AF21">
        <v>14</v>
      </c>
      <c r="AG21">
        <f t="shared" si="0"/>
        <v>14</v>
      </c>
      <c r="AH21">
        <f t="shared" si="1"/>
        <v>28</v>
      </c>
      <c r="AI21">
        <f t="shared" si="4"/>
        <v>0</v>
      </c>
      <c r="AJ21" s="4">
        <f t="shared" si="2"/>
        <v>1.2</v>
      </c>
      <c r="AK21">
        <f t="shared" si="5"/>
        <v>1989</v>
      </c>
      <c r="AL21">
        <f t="shared" si="6"/>
        <v>1989</v>
      </c>
      <c r="AM21">
        <f t="shared" si="7"/>
        <v>2003</v>
      </c>
      <c r="AN21">
        <f t="shared" si="3"/>
        <v>1996</v>
      </c>
    </row>
    <row r="22" spans="1:40" hidden="1" x14ac:dyDescent="0.25">
      <c r="A22" t="s">
        <v>26</v>
      </c>
      <c r="C22" t="s">
        <v>225</v>
      </c>
      <c r="D22" t="s">
        <v>226</v>
      </c>
      <c r="E22">
        <v>2017</v>
      </c>
      <c r="F22" t="s">
        <v>227</v>
      </c>
      <c r="J22">
        <v>24</v>
      </c>
      <c r="M22">
        <v>2005</v>
      </c>
      <c r="O22">
        <v>2017</v>
      </c>
      <c r="P22">
        <v>144</v>
      </c>
      <c r="Q22">
        <v>870</v>
      </c>
      <c r="R22">
        <v>2</v>
      </c>
      <c r="S22">
        <v>2.2999999999999998</v>
      </c>
      <c r="T22">
        <v>1.17</v>
      </c>
      <c r="Y22">
        <v>24</v>
      </c>
      <c r="AA22" t="s">
        <v>36</v>
      </c>
      <c r="AB22" t="s">
        <v>37</v>
      </c>
      <c r="AD22">
        <v>1</v>
      </c>
      <c r="AE22">
        <v>0</v>
      </c>
      <c r="AF22">
        <v>24</v>
      </c>
      <c r="AG22">
        <f t="shared" si="0"/>
        <v>12</v>
      </c>
      <c r="AH22">
        <f t="shared" si="1"/>
        <v>36</v>
      </c>
      <c r="AI22">
        <f t="shared" si="4"/>
        <v>0</v>
      </c>
      <c r="AJ22" s="4">
        <f t="shared" si="2"/>
        <v>1.17</v>
      </c>
      <c r="AK22">
        <f t="shared" si="5"/>
        <v>2005</v>
      </c>
      <c r="AL22">
        <f t="shared" si="6"/>
        <v>2005</v>
      </c>
      <c r="AM22">
        <f t="shared" si="7"/>
        <v>2017</v>
      </c>
      <c r="AN22">
        <f t="shared" si="3"/>
        <v>2011</v>
      </c>
    </row>
    <row r="23" spans="1:40" hidden="1" x14ac:dyDescent="0.25">
      <c r="A23" t="s">
        <v>26</v>
      </c>
      <c r="C23" t="s">
        <v>214</v>
      </c>
      <c r="D23" t="s">
        <v>215</v>
      </c>
      <c r="E23">
        <v>2017</v>
      </c>
      <c r="F23" t="s">
        <v>216</v>
      </c>
      <c r="J23">
        <v>75</v>
      </c>
      <c r="M23">
        <v>1974</v>
      </c>
      <c r="O23">
        <v>2015</v>
      </c>
      <c r="P23">
        <v>986</v>
      </c>
      <c r="Q23">
        <v>18180</v>
      </c>
      <c r="R23">
        <v>62</v>
      </c>
      <c r="S23">
        <v>3.41</v>
      </c>
      <c r="T23">
        <v>3.13</v>
      </c>
      <c r="Y23">
        <v>17</v>
      </c>
      <c r="AA23" t="s">
        <v>74</v>
      </c>
      <c r="AB23" t="s">
        <v>37</v>
      </c>
      <c r="AD23">
        <v>1</v>
      </c>
      <c r="AE23">
        <v>0</v>
      </c>
      <c r="AF23">
        <v>75</v>
      </c>
      <c r="AG23">
        <f t="shared" si="0"/>
        <v>41</v>
      </c>
      <c r="AH23">
        <f t="shared" si="1"/>
        <v>116</v>
      </c>
      <c r="AI23">
        <f t="shared" si="4"/>
        <v>0</v>
      </c>
      <c r="AJ23" s="4">
        <f t="shared" si="2"/>
        <v>3.13</v>
      </c>
      <c r="AK23">
        <f t="shared" si="5"/>
        <v>1974</v>
      </c>
      <c r="AL23">
        <f t="shared" si="6"/>
        <v>1974</v>
      </c>
      <c r="AM23">
        <f t="shared" si="7"/>
        <v>2015</v>
      </c>
      <c r="AN23">
        <f t="shared" si="3"/>
        <v>1995</v>
      </c>
    </row>
    <row r="24" spans="1:40" hidden="1" x14ac:dyDescent="0.25">
      <c r="A24" t="s">
        <v>26</v>
      </c>
      <c r="C24" t="s">
        <v>132</v>
      </c>
      <c r="D24" t="s">
        <v>137</v>
      </c>
      <c r="E24">
        <v>2007</v>
      </c>
      <c r="F24" t="s">
        <v>155</v>
      </c>
      <c r="I24">
        <v>0</v>
      </c>
      <c r="J24">
        <v>14</v>
      </c>
      <c r="M24">
        <v>1989</v>
      </c>
      <c r="O24">
        <v>2004</v>
      </c>
      <c r="P24">
        <v>443</v>
      </c>
      <c r="Q24">
        <v>4069</v>
      </c>
      <c r="R24">
        <v>10</v>
      </c>
      <c r="S24">
        <v>2.46</v>
      </c>
      <c r="T24">
        <v>4.7</v>
      </c>
      <c r="Y24">
        <v>4</v>
      </c>
      <c r="AA24" t="s">
        <v>74</v>
      </c>
      <c r="AB24" t="s">
        <v>37</v>
      </c>
      <c r="AD24">
        <v>1</v>
      </c>
      <c r="AE24">
        <v>0</v>
      </c>
      <c r="AF24">
        <v>14</v>
      </c>
      <c r="AG24">
        <f t="shared" si="0"/>
        <v>15</v>
      </c>
      <c r="AH24">
        <f t="shared" si="1"/>
        <v>29</v>
      </c>
      <c r="AI24">
        <f t="shared" si="4"/>
        <v>0</v>
      </c>
      <c r="AJ24" s="4">
        <f t="shared" si="2"/>
        <v>4.7</v>
      </c>
      <c r="AK24">
        <f t="shared" si="5"/>
        <v>1989</v>
      </c>
      <c r="AL24">
        <f t="shared" si="6"/>
        <v>1989</v>
      </c>
      <c r="AM24">
        <f t="shared" si="7"/>
        <v>2004</v>
      </c>
      <c r="AN24">
        <f t="shared" si="3"/>
        <v>1997</v>
      </c>
    </row>
    <row r="25" spans="1:40" hidden="1" x14ac:dyDescent="0.25">
      <c r="A25" t="s">
        <v>26</v>
      </c>
      <c r="C25" t="s">
        <v>43</v>
      </c>
      <c r="D25" t="s">
        <v>44</v>
      </c>
      <c r="E25">
        <v>2001</v>
      </c>
      <c r="F25" t="s">
        <v>45</v>
      </c>
      <c r="H25" t="s">
        <v>46</v>
      </c>
      <c r="I25">
        <v>0</v>
      </c>
      <c r="J25">
        <v>54</v>
      </c>
      <c r="M25">
        <v>1975</v>
      </c>
      <c r="N25">
        <v>1977</v>
      </c>
      <c r="O25">
        <v>1988</v>
      </c>
      <c r="P25">
        <v>103</v>
      </c>
      <c r="Q25">
        <v>744</v>
      </c>
      <c r="R25">
        <v>18</v>
      </c>
      <c r="S25">
        <v>24.2</v>
      </c>
      <c r="T25">
        <v>4.9050000000000002</v>
      </c>
      <c r="U25" t="b">
        <v>0</v>
      </c>
      <c r="V25" t="b">
        <v>0</v>
      </c>
      <c r="W25" t="b">
        <v>0</v>
      </c>
      <c r="X25" t="b">
        <v>0</v>
      </c>
      <c r="AB25" t="s">
        <v>32</v>
      </c>
      <c r="AD25">
        <v>1</v>
      </c>
      <c r="AE25">
        <v>0</v>
      </c>
      <c r="AF25">
        <v>54</v>
      </c>
      <c r="AG25">
        <f t="shared" si="0"/>
        <v>11</v>
      </c>
      <c r="AH25">
        <f t="shared" si="1"/>
        <v>67</v>
      </c>
      <c r="AI25">
        <f t="shared" si="4"/>
        <v>0</v>
      </c>
      <c r="AJ25" s="4">
        <f t="shared" si="2"/>
        <v>4.9050000000000002</v>
      </c>
      <c r="AK25">
        <f t="shared" si="5"/>
        <v>1975</v>
      </c>
      <c r="AL25">
        <f t="shared" si="6"/>
        <v>1977</v>
      </c>
      <c r="AM25">
        <f t="shared" si="7"/>
        <v>1988</v>
      </c>
      <c r="AN25">
        <f t="shared" si="3"/>
        <v>1982</v>
      </c>
    </row>
    <row r="26" spans="1:40" hidden="1" x14ac:dyDescent="0.25">
      <c r="A26" t="s">
        <v>26</v>
      </c>
      <c r="C26" t="s">
        <v>43</v>
      </c>
      <c r="D26" t="s">
        <v>44</v>
      </c>
      <c r="E26">
        <v>2001</v>
      </c>
      <c r="F26" t="s">
        <v>47</v>
      </c>
      <c r="H26" t="s">
        <v>48</v>
      </c>
      <c r="I26">
        <v>0</v>
      </c>
      <c r="J26">
        <v>54</v>
      </c>
      <c r="M26">
        <v>1975</v>
      </c>
      <c r="N26">
        <v>1977</v>
      </c>
      <c r="O26">
        <v>1988</v>
      </c>
      <c r="P26">
        <v>105</v>
      </c>
      <c r="Q26">
        <v>1093</v>
      </c>
      <c r="R26">
        <v>27</v>
      </c>
      <c r="S26">
        <v>24.7</v>
      </c>
      <c r="T26">
        <v>3.41</v>
      </c>
      <c r="U26" t="b">
        <v>0</v>
      </c>
      <c r="V26" t="b">
        <v>0</v>
      </c>
      <c r="W26" t="b">
        <v>0</v>
      </c>
      <c r="X26" t="b">
        <v>0</v>
      </c>
      <c r="AB26" t="s">
        <v>32</v>
      </c>
      <c r="AD26">
        <v>1</v>
      </c>
      <c r="AE26">
        <v>0</v>
      </c>
      <c r="AF26">
        <v>54</v>
      </c>
      <c r="AG26">
        <f t="shared" si="0"/>
        <v>11</v>
      </c>
      <c r="AH26">
        <f t="shared" si="1"/>
        <v>67</v>
      </c>
      <c r="AI26">
        <f t="shared" si="4"/>
        <v>0</v>
      </c>
      <c r="AJ26" s="4">
        <f t="shared" si="2"/>
        <v>3.41</v>
      </c>
      <c r="AK26">
        <f t="shared" si="5"/>
        <v>1975</v>
      </c>
      <c r="AL26">
        <f t="shared" si="6"/>
        <v>1977</v>
      </c>
      <c r="AM26">
        <f t="shared" si="7"/>
        <v>1988</v>
      </c>
      <c r="AN26">
        <f t="shared" si="3"/>
        <v>1982</v>
      </c>
    </row>
    <row r="27" spans="1:40" hidden="1" x14ac:dyDescent="0.25">
      <c r="A27" t="s">
        <v>26</v>
      </c>
      <c r="C27" t="s">
        <v>72</v>
      </c>
      <c r="D27" t="s">
        <v>73</v>
      </c>
      <c r="E27">
        <v>1997</v>
      </c>
      <c r="F27" t="s">
        <v>49</v>
      </c>
      <c r="J27">
        <v>15</v>
      </c>
      <c r="M27">
        <v>1965</v>
      </c>
      <c r="O27">
        <v>1991</v>
      </c>
      <c r="P27">
        <v>504</v>
      </c>
      <c r="Q27" s="1">
        <v>8820</v>
      </c>
      <c r="R27">
        <v>70</v>
      </c>
      <c r="T27">
        <v>8.5</v>
      </c>
      <c r="Y27">
        <v>16</v>
      </c>
      <c r="AA27" t="s">
        <v>74</v>
      </c>
      <c r="AB27" t="s">
        <v>37</v>
      </c>
      <c r="AD27">
        <v>1</v>
      </c>
      <c r="AE27">
        <v>0</v>
      </c>
      <c r="AF27">
        <v>15</v>
      </c>
      <c r="AG27">
        <f t="shared" si="0"/>
        <v>26</v>
      </c>
      <c r="AH27">
        <f t="shared" si="1"/>
        <v>41</v>
      </c>
      <c r="AI27">
        <f t="shared" si="4"/>
        <v>0</v>
      </c>
      <c r="AJ27" s="4">
        <f t="shared" si="2"/>
        <v>8.5</v>
      </c>
      <c r="AK27">
        <f t="shared" si="5"/>
        <v>1965</v>
      </c>
      <c r="AL27">
        <f t="shared" si="6"/>
        <v>1965</v>
      </c>
      <c r="AM27">
        <f t="shared" si="7"/>
        <v>1991</v>
      </c>
      <c r="AN27">
        <f t="shared" si="3"/>
        <v>1978</v>
      </c>
    </row>
    <row r="28" spans="1:40" hidden="1" x14ac:dyDescent="0.25">
      <c r="A28" t="s">
        <v>26</v>
      </c>
      <c r="C28" t="s">
        <v>43</v>
      </c>
      <c r="D28" t="s">
        <v>44</v>
      </c>
      <c r="E28">
        <v>2001</v>
      </c>
      <c r="F28" t="s">
        <v>49</v>
      </c>
      <c r="H28" t="s">
        <v>50</v>
      </c>
      <c r="I28">
        <v>0</v>
      </c>
      <c r="J28">
        <v>54</v>
      </c>
      <c r="M28">
        <v>1975</v>
      </c>
      <c r="N28">
        <v>1977</v>
      </c>
      <c r="O28">
        <v>1988</v>
      </c>
      <c r="P28">
        <v>88</v>
      </c>
      <c r="Q28">
        <v>1184</v>
      </c>
      <c r="R28">
        <v>28</v>
      </c>
      <c r="S28">
        <v>23.65</v>
      </c>
      <c r="T28">
        <v>7.375</v>
      </c>
      <c r="U28" t="b">
        <v>0</v>
      </c>
      <c r="V28" t="b">
        <v>0</v>
      </c>
      <c r="W28" t="b">
        <v>0</v>
      </c>
      <c r="X28" t="b">
        <v>0</v>
      </c>
      <c r="AB28" t="s">
        <v>32</v>
      </c>
      <c r="AD28">
        <v>1</v>
      </c>
      <c r="AE28">
        <v>0</v>
      </c>
      <c r="AF28">
        <v>54</v>
      </c>
      <c r="AG28">
        <f t="shared" si="0"/>
        <v>11</v>
      </c>
      <c r="AH28">
        <f t="shared" si="1"/>
        <v>67</v>
      </c>
      <c r="AI28">
        <f t="shared" si="4"/>
        <v>0</v>
      </c>
      <c r="AJ28" s="4">
        <f t="shared" si="2"/>
        <v>7.375</v>
      </c>
      <c r="AK28">
        <f t="shared" si="5"/>
        <v>1975</v>
      </c>
      <c r="AL28">
        <f t="shared" si="6"/>
        <v>1977</v>
      </c>
      <c r="AM28">
        <f t="shared" si="7"/>
        <v>1988</v>
      </c>
      <c r="AN28">
        <f t="shared" si="3"/>
        <v>1982</v>
      </c>
    </row>
    <row r="29" spans="1:40" hidden="1" x14ac:dyDescent="0.25">
      <c r="A29" t="s">
        <v>26</v>
      </c>
      <c r="C29" t="s">
        <v>159</v>
      </c>
      <c r="D29" t="s">
        <v>160</v>
      </c>
      <c r="E29">
        <v>2010</v>
      </c>
      <c r="F29" t="s">
        <v>161</v>
      </c>
      <c r="I29">
        <v>0</v>
      </c>
      <c r="J29">
        <v>30</v>
      </c>
      <c r="M29">
        <v>1994</v>
      </c>
      <c r="O29">
        <v>2007</v>
      </c>
      <c r="P29">
        <v>915</v>
      </c>
      <c r="Q29">
        <v>4392</v>
      </c>
      <c r="R29">
        <v>159</v>
      </c>
      <c r="S29">
        <v>36.200000000000003</v>
      </c>
      <c r="T29">
        <v>6.87</v>
      </c>
      <c r="Y29">
        <v>20</v>
      </c>
      <c r="AA29" t="s">
        <v>36</v>
      </c>
      <c r="AB29" t="s">
        <v>37</v>
      </c>
      <c r="AD29">
        <v>1</v>
      </c>
      <c r="AE29">
        <v>0</v>
      </c>
      <c r="AF29">
        <v>30</v>
      </c>
      <c r="AG29">
        <f t="shared" si="0"/>
        <v>13</v>
      </c>
      <c r="AH29">
        <f t="shared" si="1"/>
        <v>43</v>
      </c>
      <c r="AI29">
        <f t="shared" si="4"/>
        <v>0</v>
      </c>
      <c r="AJ29" s="4">
        <f t="shared" si="2"/>
        <v>6.87</v>
      </c>
      <c r="AK29">
        <f t="shared" si="5"/>
        <v>1994</v>
      </c>
      <c r="AL29">
        <f t="shared" si="6"/>
        <v>1994</v>
      </c>
      <c r="AM29">
        <f t="shared" si="7"/>
        <v>2007</v>
      </c>
      <c r="AN29">
        <f t="shared" si="3"/>
        <v>2001</v>
      </c>
    </row>
    <row r="30" spans="1:40" hidden="1" x14ac:dyDescent="0.25">
      <c r="A30" t="s">
        <v>26</v>
      </c>
      <c r="C30" t="s">
        <v>132</v>
      </c>
      <c r="D30" t="s">
        <v>133</v>
      </c>
      <c r="E30">
        <v>2007</v>
      </c>
      <c r="F30" t="s">
        <v>134</v>
      </c>
      <c r="G30" t="s">
        <v>135</v>
      </c>
      <c r="H30" t="s">
        <v>136</v>
      </c>
      <c r="I30">
        <v>0</v>
      </c>
      <c r="J30">
        <v>14</v>
      </c>
      <c r="M30">
        <v>1989</v>
      </c>
      <c r="N30">
        <v>2002</v>
      </c>
      <c r="O30">
        <v>2002</v>
      </c>
      <c r="P30">
        <v>2285</v>
      </c>
      <c r="Q30">
        <v>13100</v>
      </c>
      <c r="R30">
        <v>10</v>
      </c>
      <c r="T30">
        <v>3</v>
      </c>
      <c r="U30" t="b">
        <v>0</v>
      </c>
      <c r="V30" t="b">
        <v>0</v>
      </c>
      <c r="W30" t="b">
        <v>0</v>
      </c>
      <c r="X30" t="b">
        <v>0</v>
      </c>
      <c r="AB30" t="s">
        <v>32</v>
      </c>
      <c r="AD30">
        <v>1</v>
      </c>
      <c r="AE30">
        <v>0</v>
      </c>
      <c r="AF30">
        <v>14</v>
      </c>
      <c r="AG30">
        <f t="shared" si="0"/>
        <v>0</v>
      </c>
      <c r="AH30">
        <f t="shared" si="1"/>
        <v>27</v>
      </c>
      <c r="AI30">
        <f t="shared" si="4"/>
        <v>0</v>
      </c>
      <c r="AJ30" s="4">
        <f t="shared" si="2"/>
        <v>3</v>
      </c>
      <c r="AK30">
        <f t="shared" si="5"/>
        <v>1989</v>
      </c>
      <c r="AL30">
        <f t="shared" si="6"/>
        <v>2002</v>
      </c>
      <c r="AM30">
        <f t="shared" si="7"/>
        <v>2002</v>
      </c>
      <c r="AN30">
        <f t="shared" si="3"/>
        <v>1996</v>
      </c>
    </row>
    <row r="31" spans="1:40" hidden="1" x14ac:dyDescent="0.25">
      <c r="A31" t="s">
        <v>26</v>
      </c>
      <c r="C31" t="s">
        <v>185</v>
      </c>
      <c r="D31" t="s">
        <v>186</v>
      </c>
      <c r="E31">
        <v>2017</v>
      </c>
      <c r="F31" t="s">
        <v>134</v>
      </c>
      <c r="J31">
        <v>20</v>
      </c>
      <c r="M31">
        <v>1987</v>
      </c>
      <c r="O31">
        <v>2011</v>
      </c>
      <c r="P31">
        <v>1904</v>
      </c>
      <c r="Q31">
        <v>17337</v>
      </c>
      <c r="R31">
        <v>49</v>
      </c>
      <c r="S31">
        <v>2.83</v>
      </c>
      <c r="T31">
        <v>4.8</v>
      </c>
      <c r="Y31">
        <v>5</v>
      </c>
      <c r="AA31" t="s">
        <v>88</v>
      </c>
      <c r="AB31" t="s">
        <v>37</v>
      </c>
      <c r="AD31">
        <v>1</v>
      </c>
      <c r="AE31">
        <v>0</v>
      </c>
      <c r="AF31">
        <v>20</v>
      </c>
      <c r="AG31">
        <f t="shared" si="0"/>
        <v>24</v>
      </c>
      <c r="AH31">
        <f t="shared" si="1"/>
        <v>44</v>
      </c>
      <c r="AI31">
        <f t="shared" si="4"/>
        <v>0</v>
      </c>
      <c r="AJ31" s="4">
        <f t="shared" si="2"/>
        <v>4.8</v>
      </c>
      <c r="AK31">
        <f t="shared" si="5"/>
        <v>1987</v>
      </c>
      <c r="AL31">
        <f t="shared" si="6"/>
        <v>1987</v>
      </c>
      <c r="AM31">
        <f t="shared" si="7"/>
        <v>2011</v>
      </c>
      <c r="AN31">
        <f t="shared" si="3"/>
        <v>1999</v>
      </c>
    </row>
    <row r="32" spans="1:40" hidden="1" x14ac:dyDescent="0.25">
      <c r="A32" t="s">
        <v>26</v>
      </c>
      <c r="C32" t="s">
        <v>83</v>
      </c>
      <c r="D32" t="s">
        <v>84</v>
      </c>
      <c r="E32">
        <v>2000</v>
      </c>
      <c r="F32" t="s">
        <v>85</v>
      </c>
      <c r="H32" t="s">
        <v>86</v>
      </c>
      <c r="I32">
        <v>0</v>
      </c>
      <c r="J32">
        <v>14</v>
      </c>
      <c r="M32">
        <v>1980</v>
      </c>
      <c r="N32">
        <v>1994</v>
      </c>
      <c r="O32">
        <v>1995</v>
      </c>
      <c r="P32">
        <v>518</v>
      </c>
      <c r="Q32">
        <v>3164</v>
      </c>
      <c r="R32">
        <v>12</v>
      </c>
      <c r="S32">
        <v>3.7930000000000001</v>
      </c>
      <c r="T32">
        <v>4.3499999999999996</v>
      </c>
      <c r="U32" t="b">
        <v>0</v>
      </c>
      <c r="V32" t="b">
        <v>0</v>
      </c>
      <c r="W32" t="b">
        <v>0</v>
      </c>
      <c r="X32" t="b">
        <v>0</v>
      </c>
      <c r="AB32" t="s">
        <v>32</v>
      </c>
      <c r="AD32">
        <v>2</v>
      </c>
      <c r="AE32">
        <v>0</v>
      </c>
      <c r="AF32">
        <v>14</v>
      </c>
      <c r="AG32">
        <f t="shared" si="0"/>
        <v>1</v>
      </c>
      <c r="AH32">
        <f t="shared" si="1"/>
        <v>29</v>
      </c>
      <c r="AI32">
        <f t="shared" si="4"/>
        <v>0</v>
      </c>
      <c r="AJ32" s="4">
        <f t="shared" si="2"/>
        <v>4.3499999999999996</v>
      </c>
      <c r="AK32">
        <f t="shared" si="5"/>
        <v>1980</v>
      </c>
      <c r="AL32">
        <f t="shared" si="6"/>
        <v>1994</v>
      </c>
      <c r="AM32">
        <f t="shared" si="7"/>
        <v>1995</v>
      </c>
      <c r="AN32">
        <f t="shared" si="3"/>
        <v>1988</v>
      </c>
    </row>
    <row r="33" spans="1:40" hidden="1" x14ac:dyDescent="0.25">
      <c r="A33" t="s">
        <v>26</v>
      </c>
      <c r="C33" t="s">
        <v>87</v>
      </c>
      <c r="D33" t="s">
        <v>84</v>
      </c>
      <c r="E33">
        <v>2000</v>
      </c>
      <c r="F33" t="s">
        <v>85</v>
      </c>
      <c r="J33">
        <v>15</v>
      </c>
      <c r="M33">
        <v>1980</v>
      </c>
      <c r="O33">
        <v>1995</v>
      </c>
      <c r="P33">
        <v>518</v>
      </c>
      <c r="Q33">
        <v>3164</v>
      </c>
      <c r="R33">
        <v>12</v>
      </c>
      <c r="S33">
        <v>3.79</v>
      </c>
      <c r="T33">
        <v>4.3499999999999996</v>
      </c>
      <c r="Y33">
        <v>6</v>
      </c>
      <c r="AA33" t="s">
        <v>88</v>
      </c>
      <c r="AB33" t="s">
        <v>37</v>
      </c>
      <c r="AD33">
        <v>2</v>
      </c>
      <c r="AE33">
        <v>0</v>
      </c>
      <c r="AF33">
        <v>15</v>
      </c>
      <c r="AG33">
        <f t="shared" si="0"/>
        <v>15</v>
      </c>
      <c r="AH33">
        <f t="shared" si="1"/>
        <v>30</v>
      </c>
      <c r="AI33">
        <f t="shared" si="4"/>
        <v>0</v>
      </c>
      <c r="AJ33" s="4">
        <f t="shared" si="2"/>
        <v>4.3499999999999996</v>
      </c>
      <c r="AK33">
        <f t="shared" si="5"/>
        <v>1980</v>
      </c>
      <c r="AL33">
        <f t="shared" si="6"/>
        <v>1980</v>
      </c>
      <c r="AM33">
        <f t="shared" si="7"/>
        <v>1995</v>
      </c>
      <c r="AN33">
        <f t="shared" si="3"/>
        <v>1988</v>
      </c>
    </row>
    <row r="34" spans="1:40" hidden="1" x14ac:dyDescent="0.25">
      <c r="A34" t="s">
        <v>26</v>
      </c>
      <c r="C34" t="s">
        <v>65</v>
      </c>
      <c r="D34" t="s">
        <v>66</v>
      </c>
      <c r="E34">
        <v>1992</v>
      </c>
      <c r="F34" t="s">
        <v>67</v>
      </c>
      <c r="J34">
        <v>75</v>
      </c>
      <c r="M34">
        <v>1976</v>
      </c>
      <c r="O34">
        <v>1990</v>
      </c>
      <c r="P34">
        <v>431</v>
      </c>
      <c r="Q34">
        <v>2767</v>
      </c>
      <c r="R34">
        <v>43</v>
      </c>
      <c r="S34">
        <v>15.54</v>
      </c>
      <c r="T34">
        <v>1.35</v>
      </c>
      <c r="Y34">
        <v>21</v>
      </c>
      <c r="AA34" t="s">
        <v>36</v>
      </c>
      <c r="AB34" t="s">
        <v>37</v>
      </c>
      <c r="AD34">
        <v>1</v>
      </c>
      <c r="AE34">
        <v>0</v>
      </c>
      <c r="AF34">
        <v>75</v>
      </c>
      <c r="AG34">
        <f t="shared" ref="AG34:AG65" si="8">IF(ISBLANK(K34),$O34-MAX($M34:$N34)+$AE34,K34)</f>
        <v>14</v>
      </c>
      <c r="AH34">
        <f t="shared" ref="AH34:AH65" si="9">IF(ISBLANK(L34),$O34-MIN($M34:$N34)+J34,L34)</f>
        <v>89</v>
      </c>
      <c r="AI34">
        <f t="shared" si="4"/>
        <v>0</v>
      </c>
      <c r="AJ34" s="4">
        <f t="shared" ref="AJ34:AJ65" si="10">T34*1</f>
        <v>1.35</v>
      </c>
      <c r="AK34">
        <f t="shared" si="5"/>
        <v>1976</v>
      </c>
      <c r="AL34">
        <f t="shared" si="6"/>
        <v>1976</v>
      </c>
      <c r="AM34">
        <f t="shared" si="7"/>
        <v>1990</v>
      </c>
      <c r="AN34">
        <f t="shared" ref="AN34:AN65" si="11">ROUND(AVERAGE(M34,O34),0)</f>
        <v>1983</v>
      </c>
    </row>
    <row r="35" spans="1:40" hidden="1" x14ac:dyDescent="0.25">
      <c r="A35" t="s">
        <v>26</v>
      </c>
      <c r="C35" t="s">
        <v>83</v>
      </c>
      <c r="D35" t="s">
        <v>84</v>
      </c>
      <c r="E35">
        <v>2000</v>
      </c>
      <c r="F35" t="s">
        <v>78</v>
      </c>
      <c r="H35" t="s">
        <v>86</v>
      </c>
      <c r="I35">
        <v>0</v>
      </c>
      <c r="J35">
        <v>14</v>
      </c>
      <c r="M35">
        <v>1980</v>
      </c>
      <c r="N35">
        <v>1994</v>
      </c>
      <c r="O35">
        <v>1995</v>
      </c>
      <c r="P35">
        <v>5156</v>
      </c>
      <c r="Q35">
        <v>39487</v>
      </c>
      <c r="R35">
        <v>32</v>
      </c>
      <c r="S35">
        <v>0.81</v>
      </c>
      <c r="T35">
        <v>1.62</v>
      </c>
      <c r="U35" t="b">
        <v>0</v>
      </c>
      <c r="V35" t="b">
        <v>0</v>
      </c>
      <c r="W35" t="b">
        <v>0</v>
      </c>
      <c r="X35" t="b">
        <v>0</v>
      </c>
      <c r="AB35" t="s">
        <v>32</v>
      </c>
      <c r="AD35">
        <v>1</v>
      </c>
      <c r="AE35">
        <v>0</v>
      </c>
      <c r="AF35">
        <v>14</v>
      </c>
      <c r="AG35">
        <f t="shared" si="8"/>
        <v>1</v>
      </c>
      <c r="AH35">
        <f t="shared" si="9"/>
        <v>29</v>
      </c>
      <c r="AI35">
        <f t="shared" si="4"/>
        <v>0</v>
      </c>
      <c r="AJ35" s="4">
        <f t="shared" si="10"/>
        <v>1.62</v>
      </c>
      <c r="AK35">
        <f t="shared" si="5"/>
        <v>1980</v>
      </c>
      <c r="AL35">
        <f t="shared" si="6"/>
        <v>1994</v>
      </c>
      <c r="AM35">
        <f t="shared" si="7"/>
        <v>1995</v>
      </c>
      <c r="AN35">
        <f t="shared" si="11"/>
        <v>1988</v>
      </c>
    </row>
    <row r="36" spans="1:40" hidden="1" x14ac:dyDescent="0.25">
      <c r="A36" t="s">
        <v>26</v>
      </c>
      <c r="C36" t="s">
        <v>132</v>
      </c>
      <c r="D36" t="s">
        <v>133</v>
      </c>
      <c r="E36">
        <v>2007</v>
      </c>
      <c r="F36" t="s">
        <v>78</v>
      </c>
      <c r="G36" t="s">
        <v>135</v>
      </c>
      <c r="H36" t="s">
        <v>136</v>
      </c>
      <c r="I36">
        <v>0</v>
      </c>
      <c r="J36">
        <v>14</v>
      </c>
      <c r="M36">
        <v>1989</v>
      </c>
      <c r="N36">
        <v>2000</v>
      </c>
      <c r="O36">
        <v>2003</v>
      </c>
      <c r="P36">
        <v>4696</v>
      </c>
      <c r="Q36">
        <v>40312</v>
      </c>
      <c r="R36">
        <v>27</v>
      </c>
      <c r="T36">
        <v>2.2999999999999998</v>
      </c>
      <c r="U36" t="b">
        <v>0</v>
      </c>
      <c r="V36" t="b">
        <v>0</v>
      </c>
      <c r="W36" t="b">
        <v>0</v>
      </c>
      <c r="X36" t="b">
        <v>0</v>
      </c>
      <c r="AB36" t="s">
        <v>32</v>
      </c>
      <c r="AD36">
        <v>1</v>
      </c>
      <c r="AE36">
        <v>0</v>
      </c>
      <c r="AF36">
        <v>14</v>
      </c>
      <c r="AG36">
        <f t="shared" si="8"/>
        <v>3</v>
      </c>
      <c r="AH36">
        <f t="shared" si="9"/>
        <v>28</v>
      </c>
      <c r="AI36">
        <f t="shared" si="4"/>
        <v>0</v>
      </c>
      <c r="AJ36" s="4">
        <f t="shared" si="10"/>
        <v>2.2999999999999998</v>
      </c>
      <c r="AK36">
        <f t="shared" si="5"/>
        <v>1989</v>
      </c>
      <c r="AL36">
        <f t="shared" si="6"/>
        <v>2000</v>
      </c>
      <c r="AM36">
        <f t="shared" si="7"/>
        <v>2003</v>
      </c>
      <c r="AN36">
        <f t="shared" si="11"/>
        <v>1996</v>
      </c>
    </row>
    <row r="37" spans="1:40" hidden="1" x14ac:dyDescent="0.25">
      <c r="A37" t="s">
        <v>26</v>
      </c>
      <c r="B37" t="s">
        <v>75</v>
      </c>
      <c r="C37" t="s">
        <v>76</v>
      </c>
      <c r="D37" t="s">
        <v>77</v>
      </c>
      <c r="E37">
        <v>2011</v>
      </c>
      <c r="F37" t="s">
        <v>78</v>
      </c>
      <c r="H37" t="s">
        <v>79</v>
      </c>
      <c r="I37">
        <v>0</v>
      </c>
      <c r="J37">
        <v>14</v>
      </c>
      <c r="M37">
        <v>1970</v>
      </c>
      <c r="N37">
        <v>1974</v>
      </c>
      <c r="O37">
        <v>1994</v>
      </c>
      <c r="Q37">
        <v>28346</v>
      </c>
      <c r="R37">
        <v>68</v>
      </c>
      <c r="S37">
        <v>2.4</v>
      </c>
      <c r="T37">
        <v>3.5</v>
      </c>
      <c r="U37" t="b">
        <v>1</v>
      </c>
      <c r="V37" t="b">
        <v>0</v>
      </c>
      <c r="W37" t="b">
        <v>0</v>
      </c>
      <c r="X37" t="b">
        <v>1</v>
      </c>
      <c r="AB37" t="s">
        <v>32</v>
      </c>
      <c r="AD37">
        <v>2</v>
      </c>
      <c r="AE37">
        <v>0</v>
      </c>
      <c r="AF37">
        <v>14</v>
      </c>
      <c r="AG37">
        <f t="shared" si="8"/>
        <v>20</v>
      </c>
      <c r="AH37">
        <f t="shared" si="9"/>
        <v>38</v>
      </c>
      <c r="AI37">
        <f t="shared" si="4"/>
        <v>0</v>
      </c>
      <c r="AJ37" s="4">
        <f t="shared" si="10"/>
        <v>3.5</v>
      </c>
      <c r="AK37">
        <f t="shared" si="5"/>
        <v>1970</v>
      </c>
      <c r="AL37">
        <f t="shared" si="6"/>
        <v>1974</v>
      </c>
      <c r="AM37">
        <f t="shared" si="7"/>
        <v>1994</v>
      </c>
      <c r="AN37">
        <f t="shared" si="11"/>
        <v>1982</v>
      </c>
    </row>
    <row r="38" spans="1:40" hidden="1" x14ac:dyDescent="0.25">
      <c r="A38" t="s">
        <v>26</v>
      </c>
      <c r="C38" t="s">
        <v>76</v>
      </c>
      <c r="D38" t="s">
        <v>77</v>
      </c>
      <c r="E38">
        <v>2011</v>
      </c>
      <c r="F38" t="s">
        <v>78</v>
      </c>
      <c r="H38" t="s">
        <v>79</v>
      </c>
      <c r="I38">
        <v>15</v>
      </c>
      <c r="J38">
        <v>29</v>
      </c>
      <c r="M38">
        <v>1970</v>
      </c>
      <c r="N38">
        <v>1974</v>
      </c>
      <c r="O38">
        <v>1994</v>
      </c>
      <c r="Q38">
        <v>21924</v>
      </c>
      <c r="R38">
        <v>49</v>
      </c>
      <c r="S38">
        <v>2.23</v>
      </c>
      <c r="T38">
        <v>1.4</v>
      </c>
      <c r="U38" t="b">
        <v>1</v>
      </c>
      <c r="V38" t="b">
        <v>0</v>
      </c>
      <c r="W38" t="b">
        <v>0</v>
      </c>
      <c r="X38" t="b">
        <v>1</v>
      </c>
      <c r="AB38" t="s">
        <v>32</v>
      </c>
      <c r="AD38">
        <v>2</v>
      </c>
      <c r="AE38">
        <v>15</v>
      </c>
      <c r="AF38">
        <v>29</v>
      </c>
      <c r="AG38">
        <f t="shared" si="8"/>
        <v>35</v>
      </c>
      <c r="AH38">
        <f t="shared" si="9"/>
        <v>53</v>
      </c>
      <c r="AI38">
        <f t="shared" si="4"/>
        <v>0</v>
      </c>
      <c r="AJ38" s="4">
        <f t="shared" si="10"/>
        <v>1.4</v>
      </c>
      <c r="AK38">
        <f t="shared" si="5"/>
        <v>1970</v>
      </c>
      <c r="AL38">
        <f t="shared" si="6"/>
        <v>1974</v>
      </c>
      <c r="AM38">
        <f t="shared" si="7"/>
        <v>1994</v>
      </c>
      <c r="AN38">
        <f t="shared" si="11"/>
        <v>1982</v>
      </c>
    </row>
    <row r="39" spans="1:40" hidden="1" x14ac:dyDescent="0.25">
      <c r="A39" t="s">
        <v>26</v>
      </c>
      <c r="C39" t="s">
        <v>76</v>
      </c>
      <c r="D39" t="s">
        <v>77</v>
      </c>
      <c r="E39">
        <v>2011</v>
      </c>
      <c r="F39" t="s">
        <v>78</v>
      </c>
      <c r="H39" t="s">
        <v>79</v>
      </c>
      <c r="I39">
        <v>0</v>
      </c>
      <c r="J39">
        <v>14</v>
      </c>
      <c r="M39">
        <v>1975</v>
      </c>
      <c r="N39">
        <v>1979</v>
      </c>
      <c r="O39">
        <v>1999</v>
      </c>
      <c r="Q39">
        <v>29696</v>
      </c>
      <c r="R39">
        <v>64</v>
      </c>
      <c r="S39">
        <v>2.16</v>
      </c>
      <c r="T39">
        <v>3.4</v>
      </c>
      <c r="U39" t="b">
        <v>1</v>
      </c>
      <c r="V39" t="b">
        <v>0</v>
      </c>
      <c r="W39" t="b">
        <v>0</v>
      </c>
      <c r="X39" t="b">
        <v>1</v>
      </c>
      <c r="AB39" t="s">
        <v>32</v>
      </c>
      <c r="AD39">
        <v>2</v>
      </c>
      <c r="AE39">
        <v>0</v>
      </c>
      <c r="AF39">
        <v>14</v>
      </c>
      <c r="AG39">
        <f t="shared" si="8"/>
        <v>20</v>
      </c>
      <c r="AH39">
        <f t="shared" si="9"/>
        <v>38</v>
      </c>
      <c r="AI39">
        <f t="shared" si="4"/>
        <v>0</v>
      </c>
      <c r="AJ39" s="4">
        <f t="shared" si="10"/>
        <v>3.4</v>
      </c>
      <c r="AK39">
        <f t="shared" si="5"/>
        <v>1975</v>
      </c>
      <c r="AL39">
        <f t="shared" si="6"/>
        <v>1979</v>
      </c>
      <c r="AM39">
        <f t="shared" si="7"/>
        <v>1999</v>
      </c>
      <c r="AN39">
        <f t="shared" si="11"/>
        <v>1987</v>
      </c>
    </row>
    <row r="40" spans="1:40" hidden="1" x14ac:dyDescent="0.25">
      <c r="A40" t="s">
        <v>26</v>
      </c>
      <c r="C40" t="s">
        <v>76</v>
      </c>
      <c r="D40" t="s">
        <v>77</v>
      </c>
      <c r="E40">
        <v>2011</v>
      </c>
      <c r="F40" t="s">
        <v>78</v>
      </c>
      <c r="H40" t="s">
        <v>79</v>
      </c>
      <c r="I40">
        <v>15</v>
      </c>
      <c r="J40">
        <v>29</v>
      </c>
      <c r="M40">
        <v>1975</v>
      </c>
      <c r="N40">
        <v>1979</v>
      </c>
      <c r="O40">
        <v>1999</v>
      </c>
      <c r="Q40">
        <v>22961</v>
      </c>
      <c r="R40">
        <v>68</v>
      </c>
      <c r="S40">
        <v>2.96</v>
      </c>
      <c r="T40">
        <v>1.8</v>
      </c>
      <c r="U40" t="b">
        <v>1</v>
      </c>
      <c r="V40" t="b">
        <v>0</v>
      </c>
      <c r="W40" t="b">
        <v>0</v>
      </c>
      <c r="X40" t="b">
        <v>1</v>
      </c>
      <c r="AB40" t="s">
        <v>32</v>
      </c>
      <c r="AD40">
        <v>2</v>
      </c>
      <c r="AE40">
        <v>15</v>
      </c>
      <c r="AF40">
        <v>29</v>
      </c>
      <c r="AG40">
        <f t="shared" si="8"/>
        <v>35</v>
      </c>
      <c r="AH40">
        <f t="shared" si="9"/>
        <v>53</v>
      </c>
      <c r="AI40">
        <f t="shared" si="4"/>
        <v>0</v>
      </c>
      <c r="AJ40" s="4">
        <f t="shared" si="10"/>
        <v>1.8</v>
      </c>
      <c r="AK40">
        <f t="shared" si="5"/>
        <v>1975</v>
      </c>
      <c r="AL40">
        <f t="shared" si="6"/>
        <v>1979</v>
      </c>
      <c r="AM40">
        <f t="shared" si="7"/>
        <v>1999</v>
      </c>
      <c r="AN40">
        <f t="shared" si="11"/>
        <v>1987</v>
      </c>
    </row>
    <row r="41" spans="1:40" hidden="1" x14ac:dyDescent="0.25">
      <c r="A41" t="s">
        <v>26</v>
      </c>
      <c r="C41" t="s">
        <v>76</v>
      </c>
      <c r="D41" t="s">
        <v>77</v>
      </c>
      <c r="E41">
        <v>2011</v>
      </c>
      <c r="F41" t="s">
        <v>78</v>
      </c>
      <c r="H41" t="s">
        <v>79</v>
      </c>
      <c r="I41">
        <v>0</v>
      </c>
      <c r="J41">
        <v>14</v>
      </c>
      <c r="M41">
        <v>1980</v>
      </c>
      <c r="N41">
        <v>1984</v>
      </c>
      <c r="O41">
        <v>2004</v>
      </c>
      <c r="Q41">
        <v>32373</v>
      </c>
      <c r="R41">
        <v>57</v>
      </c>
      <c r="S41">
        <v>1.76</v>
      </c>
      <c r="T41">
        <v>3</v>
      </c>
      <c r="U41" t="b">
        <v>1</v>
      </c>
      <c r="V41" t="b">
        <v>0</v>
      </c>
      <c r="W41" t="b">
        <v>0</v>
      </c>
      <c r="X41" t="b">
        <v>1</v>
      </c>
      <c r="AB41" t="s">
        <v>32</v>
      </c>
      <c r="AD41">
        <v>2</v>
      </c>
      <c r="AE41">
        <v>0</v>
      </c>
      <c r="AF41">
        <v>14</v>
      </c>
      <c r="AG41">
        <f t="shared" si="8"/>
        <v>20</v>
      </c>
      <c r="AH41">
        <f t="shared" si="9"/>
        <v>38</v>
      </c>
      <c r="AI41">
        <f t="shared" si="4"/>
        <v>0</v>
      </c>
      <c r="AJ41" s="4">
        <f t="shared" si="10"/>
        <v>3</v>
      </c>
      <c r="AK41">
        <f t="shared" si="5"/>
        <v>1980</v>
      </c>
      <c r="AL41">
        <f t="shared" si="6"/>
        <v>1984</v>
      </c>
      <c r="AM41">
        <f t="shared" si="7"/>
        <v>2004</v>
      </c>
      <c r="AN41">
        <f t="shared" si="11"/>
        <v>1992</v>
      </c>
    </row>
    <row r="42" spans="1:40" hidden="1" x14ac:dyDescent="0.25">
      <c r="A42" t="s">
        <v>26</v>
      </c>
      <c r="C42" t="s">
        <v>76</v>
      </c>
      <c r="D42" t="s">
        <v>77</v>
      </c>
      <c r="E42">
        <v>2011</v>
      </c>
      <c r="F42" t="s">
        <v>78</v>
      </c>
      <c r="H42" t="s">
        <v>79</v>
      </c>
      <c r="I42">
        <v>15</v>
      </c>
      <c r="J42">
        <v>29</v>
      </c>
      <c r="M42">
        <v>1980</v>
      </c>
      <c r="N42">
        <v>1984</v>
      </c>
      <c r="O42">
        <v>2004</v>
      </c>
      <c r="Q42">
        <v>21546</v>
      </c>
      <c r="R42">
        <v>71</v>
      </c>
      <c r="S42">
        <v>3.3</v>
      </c>
      <c r="T42">
        <v>2.2000000000000002</v>
      </c>
      <c r="U42" t="b">
        <v>1</v>
      </c>
      <c r="V42" t="b">
        <v>0</v>
      </c>
      <c r="W42" t="b">
        <v>0</v>
      </c>
      <c r="X42" t="b">
        <v>1</v>
      </c>
      <c r="AB42" t="s">
        <v>32</v>
      </c>
      <c r="AD42">
        <v>2</v>
      </c>
      <c r="AE42">
        <v>15</v>
      </c>
      <c r="AF42">
        <v>29</v>
      </c>
      <c r="AG42">
        <f t="shared" si="8"/>
        <v>35</v>
      </c>
      <c r="AH42">
        <f t="shared" si="9"/>
        <v>53</v>
      </c>
      <c r="AI42">
        <f t="shared" si="4"/>
        <v>0</v>
      </c>
      <c r="AJ42" s="4">
        <f t="shared" si="10"/>
        <v>2.2000000000000002</v>
      </c>
      <c r="AK42">
        <f t="shared" si="5"/>
        <v>1980</v>
      </c>
      <c r="AL42">
        <f t="shared" si="6"/>
        <v>1984</v>
      </c>
      <c r="AM42">
        <f t="shared" si="7"/>
        <v>2004</v>
      </c>
      <c r="AN42">
        <f t="shared" si="11"/>
        <v>1992</v>
      </c>
    </row>
    <row r="43" spans="1:40" hidden="1" x14ac:dyDescent="0.25">
      <c r="A43" t="s">
        <v>26</v>
      </c>
      <c r="C43" t="s">
        <v>76</v>
      </c>
      <c r="D43" t="s">
        <v>77</v>
      </c>
      <c r="E43">
        <v>2011</v>
      </c>
      <c r="F43" t="s">
        <v>78</v>
      </c>
      <c r="H43" t="s">
        <v>79</v>
      </c>
      <c r="I43">
        <v>0</v>
      </c>
      <c r="J43">
        <v>14</v>
      </c>
      <c r="M43">
        <v>1985</v>
      </c>
      <c r="N43">
        <v>1989</v>
      </c>
      <c r="O43">
        <v>2007</v>
      </c>
      <c r="Q43">
        <v>19219</v>
      </c>
      <c r="R43">
        <v>19</v>
      </c>
      <c r="S43">
        <v>0.99</v>
      </c>
      <c r="T43">
        <v>1.9</v>
      </c>
      <c r="U43" t="b">
        <v>1</v>
      </c>
      <c r="V43" t="b">
        <v>0</v>
      </c>
      <c r="W43" t="b">
        <v>0</v>
      </c>
      <c r="X43" t="b">
        <v>1</v>
      </c>
      <c r="AB43" t="s">
        <v>32</v>
      </c>
      <c r="AD43">
        <v>2</v>
      </c>
      <c r="AE43">
        <v>0</v>
      </c>
      <c r="AF43">
        <v>14</v>
      </c>
      <c r="AG43">
        <f t="shared" si="8"/>
        <v>18</v>
      </c>
      <c r="AH43">
        <f t="shared" si="9"/>
        <v>36</v>
      </c>
      <c r="AI43">
        <f t="shared" si="4"/>
        <v>0</v>
      </c>
      <c r="AJ43" s="4">
        <f t="shared" si="10"/>
        <v>1.9</v>
      </c>
      <c r="AK43">
        <f t="shared" si="5"/>
        <v>1985</v>
      </c>
      <c r="AL43">
        <f t="shared" si="6"/>
        <v>1989</v>
      </c>
      <c r="AM43">
        <f t="shared" si="7"/>
        <v>2007</v>
      </c>
      <c r="AN43">
        <f t="shared" si="11"/>
        <v>1996</v>
      </c>
    </row>
    <row r="44" spans="1:40" hidden="1" x14ac:dyDescent="0.25">
      <c r="A44" t="s">
        <v>26</v>
      </c>
      <c r="C44" t="s">
        <v>76</v>
      </c>
      <c r="D44" t="s">
        <v>77</v>
      </c>
      <c r="E44">
        <v>2011</v>
      </c>
      <c r="F44" t="s">
        <v>78</v>
      </c>
      <c r="H44" t="s">
        <v>79</v>
      </c>
      <c r="I44">
        <v>15</v>
      </c>
      <c r="J44">
        <v>29</v>
      </c>
      <c r="M44">
        <v>1985</v>
      </c>
      <c r="N44">
        <v>1989</v>
      </c>
      <c r="O44">
        <v>2007</v>
      </c>
      <c r="Q44">
        <v>13966</v>
      </c>
      <c r="R44">
        <v>57</v>
      </c>
      <c r="S44">
        <v>4.08</v>
      </c>
      <c r="T44">
        <v>2.9</v>
      </c>
      <c r="U44" t="b">
        <v>1</v>
      </c>
      <c r="V44" t="b">
        <v>0</v>
      </c>
      <c r="W44" t="b">
        <v>0</v>
      </c>
      <c r="X44" t="b">
        <v>1</v>
      </c>
      <c r="AB44" t="s">
        <v>32</v>
      </c>
      <c r="AD44">
        <v>2</v>
      </c>
      <c r="AE44">
        <v>15</v>
      </c>
      <c r="AF44">
        <v>29</v>
      </c>
      <c r="AG44">
        <f t="shared" si="8"/>
        <v>33</v>
      </c>
      <c r="AH44">
        <f t="shared" si="9"/>
        <v>51</v>
      </c>
      <c r="AI44">
        <f t="shared" si="4"/>
        <v>0</v>
      </c>
      <c r="AJ44" s="4">
        <f t="shared" si="10"/>
        <v>2.9</v>
      </c>
      <c r="AK44">
        <f t="shared" si="5"/>
        <v>1985</v>
      </c>
      <c r="AL44">
        <f t="shared" si="6"/>
        <v>1989</v>
      </c>
      <c r="AM44">
        <f t="shared" si="7"/>
        <v>2007</v>
      </c>
      <c r="AN44">
        <f t="shared" si="11"/>
        <v>1996</v>
      </c>
    </row>
    <row r="45" spans="1:40" hidden="1" x14ac:dyDescent="0.25">
      <c r="A45" t="s">
        <v>26</v>
      </c>
      <c r="C45" t="s">
        <v>208</v>
      </c>
      <c r="D45" t="s">
        <v>209</v>
      </c>
      <c r="E45">
        <v>2018</v>
      </c>
      <c r="F45" t="s">
        <v>78</v>
      </c>
      <c r="H45" t="s">
        <v>210</v>
      </c>
      <c r="J45">
        <v>14</v>
      </c>
      <c r="M45">
        <v>1980</v>
      </c>
      <c r="O45">
        <v>2014</v>
      </c>
      <c r="P45">
        <v>10737</v>
      </c>
      <c r="Q45">
        <v>106992</v>
      </c>
      <c r="R45">
        <v>84</v>
      </c>
      <c r="S45">
        <v>0.79</v>
      </c>
      <c r="T45">
        <v>2.58</v>
      </c>
      <c r="Y45">
        <v>7</v>
      </c>
      <c r="AA45" t="s">
        <v>88</v>
      </c>
      <c r="AB45" t="s">
        <v>37</v>
      </c>
      <c r="AD45">
        <v>1</v>
      </c>
      <c r="AE45">
        <v>0</v>
      </c>
      <c r="AF45">
        <v>14</v>
      </c>
      <c r="AG45">
        <f t="shared" si="8"/>
        <v>34</v>
      </c>
      <c r="AH45">
        <f t="shared" si="9"/>
        <v>48</v>
      </c>
      <c r="AI45">
        <f t="shared" si="4"/>
        <v>0</v>
      </c>
      <c r="AJ45" s="4">
        <f t="shared" si="10"/>
        <v>2.58</v>
      </c>
      <c r="AK45">
        <f t="shared" si="5"/>
        <v>1980</v>
      </c>
      <c r="AL45">
        <f t="shared" si="6"/>
        <v>1980</v>
      </c>
      <c r="AM45">
        <f t="shared" si="7"/>
        <v>2014</v>
      </c>
      <c r="AN45">
        <f t="shared" si="11"/>
        <v>1997</v>
      </c>
    </row>
    <row r="46" spans="1:40" hidden="1" x14ac:dyDescent="0.25">
      <c r="A46" t="s">
        <v>26</v>
      </c>
      <c r="B46" t="s">
        <v>27</v>
      </c>
      <c r="C46" t="s">
        <v>28</v>
      </c>
      <c r="D46" t="s">
        <v>29</v>
      </c>
      <c r="E46">
        <v>1981</v>
      </c>
      <c r="F46" t="s">
        <v>30</v>
      </c>
      <c r="H46" t="s">
        <v>31</v>
      </c>
      <c r="I46">
        <v>0</v>
      </c>
      <c r="J46">
        <v>15</v>
      </c>
      <c r="M46">
        <v>1949</v>
      </c>
      <c r="N46">
        <v>1960</v>
      </c>
      <c r="O46">
        <v>1976</v>
      </c>
      <c r="P46">
        <v>372</v>
      </c>
      <c r="Q46" s="1">
        <v>6324</v>
      </c>
      <c r="R46">
        <v>26</v>
      </c>
      <c r="T46" s="1">
        <v>16.010000000000002</v>
      </c>
      <c r="V46" t="b">
        <v>1</v>
      </c>
      <c r="AB46" t="s">
        <v>32</v>
      </c>
      <c r="AD46">
        <v>1</v>
      </c>
      <c r="AE46">
        <v>0</v>
      </c>
      <c r="AF46">
        <v>15</v>
      </c>
      <c r="AG46">
        <f t="shared" si="8"/>
        <v>16</v>
      </c>
      <c r="AH46">
        <f t="shared" si="9"/>
        <v>42</v>
      </c>
      <c r="AI46">
        <f t="shared" si="4"/>
        <v>0</v>
      </c>
      <c r="AJ46" s="4">
        <f t="shared" si="10"/>
        <v>16.010000000000002</v>
      </c>
      <c r="AK46">
        <f t="shared" si="5"/>
        <v>1949</v>
      </c>
      <c r="AL46">
        <f t="shared" si="6"/>
        <v>1960</v>
      </c>
      <c r="AM46">
        <f t="shared" si="7"/>
        <v>1976</v>
      </c>
      <c r="AN46">
        <f t="shared" si="11"/>
        <v>1963</v>
      </c>
    </row>
    <row r="47" spans="1:40" hidden="1" x14ac:dyDescent="0.25">
      <c r="A47" t="s">
        <v>26</v>
      </c>
      <c r="C47" t="s">
        <v>43</v>
      </c>
      <c r="D47" t="s">
        <v>44</v>
      </c>
      <c r="E47">
        <v>2001</v>
      </c>
      <c r="F47" t="s">
        <v>51</v>
      </c>
      <c r="H47" t="s">
        <v>52</v>
      </c>
      <c r="I47">
        <v>0</v>
      </c>
      <c r="J47">
        <v>54</v>
      </c>
      <c r="M47">
        <v>1975</v>
      </c>
      <c r="N47">
        <v>1977</v>
      </c>
      <c r="O47">
        <v>1988</v>
      </c>
      <c r="P47">
        <v>183</v>
      </c>
      <c r="Q47">
        <v>1762</v>
      </c>
      <c r="R47">
        <v>74</v>
      </c>
      <c r="S47">
        <v>42</v>
      </c>
      <c r="T47">
        <v>6.6849999999999996</v>
      </c>
      <c r="U47" t="b">
        <v>0</v>
      </c>
      <c r="V47" t="b">
        <v>0</v>
      </c>
      <c r="W47" t="b">
        <v>0</v>
      </c>
      <c r="X47" t="b">
        <v>0</v>
      </c>
      <c r="AB47" t="s">
        <v>32</v>
      </c>
      <c r="AD47">
        <v>1</v>
      </c>
      <c r="AE47">
        <v>0</v>
      </c>
      <c r="AF47">
        <v>54</v>
      </c>
      <c r="AG47">
        <f t="shared" si="8"/>
        <v>11</v>
      </c>
      <c r="AH47">
        <f t="shared" si="9"/>
        <v>67</v>
      </c>
      <c r="AI47">
        <f t="shared" si="4"/>
        <v>0</v>
      </c>
      <c r="AJ47" s="4">
        <f t="shared" si="10"/>
        <v>6.6849999999999996</v>
      </c>
      <c r="AK47">
        <f t="shared" si="5"/>
        <v>1975</v>
      </c>
      <c r="AL47">
        <f t="shared" si="6"/>
        <v>1977</v>
      </c>
      <c r="AM47">
        <f t="shared" si="7"/>
        <v>1988</v>
      </c>
      <c r="AN47">
        <f t="shared" si="11"/>
        <v>1982</v>
      </c>
    </row>
    <row r="48" spans="1:40" hidden="1" x14ac:dyDescent="0.25">
      <c r="A48" t="s">
        <v>26</v>
      </c>
      <c r="C48" t="s">
        <v>132</v>
      </c>
      <c r="D48" t="s">
        <v>137</v>
      </c>
      <c r="E48">
        <v>2007</v>
      </c>
      <c r="F48" t="s">
        <v>51</v>
      </c>
      <c r="I48">
        <v>0</v>
      </c>
      <c r="J48">
        <v>14</v>
      </c>
      <c r="M48">
        <v>1989</v>
      </c>
      <c r="O48">
        <v>2005</v>
      </c>
      <c r="P48">
        <v>757</v>
      </c>
      <c r="Q48">
        <v>5027</v>
      </c>
      <c r="R48">
        <v>4</v>
      </c>
      <c r="S48">
        <v>0.8</v>
      </c>
      <c r="T48">
        <v>2.8</v>
      </c>
      <c r="Y48">
        <v>4</v>
      </c>
      <c r="AA48" t="s">
        <v>88</v>
      </c>
      <c r="AB48" t="s">
        <v>37</v>
      </c>
      <c r="AD48">
        <v>1</v>
      </c>
      <c r="AE48">
        <v>0</v>
      </c>
      <c r="AF48">
        <v>14</v>
      </c>
      <c r="AG48">
        <f t="shared" si="8"/>
        <v>16</v>
      </c>
      <c r="AH48">
        <f t="shared" si="9"/>
        <v>30</v>
      </c>
      <c r="AI48">
        <f t="shared" si="4"/>
        <v>0</v>
      </c>
      <c r="AJ48" s="4">
        <f t="shared" si="10"/>
        <v>2.8</v>
      </c>
      <c r="AK48">
        <f t="shared" si="5"/>
        <v>1989</v>
      </c>
      <c r="AL48">
        <f t="shared" si="6"/>
        <v>1989</v>
      </c>
      <c r="AM48">
        <f t="shared" si="7"/>
        <v>2005</v>
      </c>
      <c r="AN48">
        <f t="shared" si="11"/>
        <v>1997</v>
      </c>
    </row>
    <row r="49" spans="1:40" hidden="1" x14ac:dyDescent="0.25">
      <c r="A49" t="s">
        <v>26</v>
      </c>
      <c r="C49" t="s">
        <v>220</v>
      </c>
      <c r="D49" t="s">
        <v>221</v>
      </c>
      <c r="E49">
        <v>2017</v>
      </c>
      <c r="F49" t="s">
        <v>222</v>
      </c>
      <c r="J49">
        <v>19</v>
      </c>
      <c r="M49">
        <v>2012</v>
      </c>
      <c r="O49">
        <v>2016</v>
      </c>
      <c r="P49">
        <v>90</v>
      </c>
      <c r="Q49">
        <v>186</v>
      </c>
      <c r="R49">
        <v>6</v>
      </c>
      <c r="S49">
        <v>32.26</v>
      </c>
      <c r="T49">
        <v>13.25</v>
      </c>
      <c r="Y49">
        <v>23</v>
      </c>
      <c r="AA49" t="s">
        <v>36</v>
      </c>
      <c r="AB49" t="s">
        <v>37</v>
      </c>
      <c r="AD49">
        <v>1</v>
      </c>
      <c r="AE49">
        <v>0</v>
      </c>
      <c r="AF49">
        <v>19</v>
      </c>
      <c r="AG49">
        <f t="shared" si="8"/>
        <v>4</v>
      </c>
      <c r="AH49">
        <f t="shared" si="9"/>
        <v>23</v>
      </c>
      <c r="AI49">
        <f t="shared" si="4"/>
        <v>0</v>
      </c>
      <c r="AJ49" s="4">
        <f t="shared" si="10"/>
        <v>13.25</v>
      </c>
      <c r="AK49">
        <f t="shared" si="5"/>
        <v>2012</v>
      </c>
      <c r="AL49">
        <f t="shared" si="6"/>
        <v>2012</v>
      </c>
      <c r="AM49">
        <f t="shared" si="7"/>
        <v>2016</v>
      </c>
      <c r="AN49">
        <f t="shared" si="11"/>
        <v>2014</v>
      </c>
    </row>
    <row r="50" spans="1:40" hidden="1" x14ac:dyDescent="0.25">
      <c r="A50" t="s">
        <v>26</v>
      </c>
      <c r="C50" t="s">
        <v>132</v>
      </c>
      <c r="D50" t="s">
        <v>137</v>
      </c>
      <c r="E50">
        <v>2007</v>
      </c>
      <c r="F50" t="s">
        <v>138</v>
      </c>
      <c r="I50">
        <v>0</v>
      </c>
      <c r="J50">
        <v>14</v>
      </c>
      <c r="M50" s="1">
        <v>1989</v>
      </c>
      <c r="O50">
        <v>2002</v>
      </c>
      <c r="P50">
        <v>1968</v>
      </c>
      <c r="Q50">
        <v>13341</v>
      </c>
      <c r="R50">
        <v>5</v>
      </c>
      <c r="S50">
        <v>0.37</v>
      </c>
      <c r="T50">
        <v>1.1000000000000001</v>
      </c>
      <c r="Y50">
        <v>4</v>
      </c>
      <c r="AA50" t="s">
        <v>88</v>
      </c>
      <c r="AB50" t="s">
        <v>37</v>
      </c>
      <c r="AD50">
        <v>1</v>
      </c>
      <c r="AE50">
        <v>0</v>
      </c>
      <c r="AF50">
        <v>14</v>
      </c>
      <c r="AG50">
        <f t="shared" si="8"/>
        <v>13</v>
      </c>
      <c r="AH50">
        <f t="shared" si="9"/>
        <v>27</v>
      </c>
      <c r="AI50">
        <f t="shared" si="4"/>
        <v>0</v>
      </c>
      <c r="AJ50" s="4">
        <f t="shared" si="10"/>
        <v>1.1000000000000001</v>
      </c>
      <c r="AK50">
        <f t="shared" si="5"/>
        <v>1989</v>
      </c>
      <c r="AL50">
        <f t="shared" si="6"/>
        <v>1989</v>
      </c>
      <c r="AM50">
        <f t="shared" si="7"/>
        <v>2002</v>
      </c>
      <c r="AN50">
        <f t="shared" si="11"/>
        <v>1996</v>
      </c>
    </row>
    <row r="51" spans="1:40" hidden="1" x14ac:dyDescent="0.25">
      <c r="A51" t="s">
        <v>26</v>
      </c>
      <c r="C51" t="s">
        <v>132</v>
      </c>
      <c r="D51" t="s">
        <v>137</v>
      </c>
      <c r="E51">
        <v>2007</v>
      </c>
      <c r="F51" t="s">
        <v>156</v>
      </c>
      <c r="I51">
        <v>0</v>
      </c>
      <c r="J51">
        <v>14</v>
      </c>
      <c r="M51">
        <v>1989</v>
      </c>
      <c r="O51">
        <v>2005</v>
      </c>
      <c r="P51">
        <v>151</v>
      </c>
      <c r="Q51">
        <v>1311</v>
      </c>
      <c r="R51">
        <v>0</v>
      </c>
      <c r="S51">
        <v>0</v>
      </c>
      <c r="T51">
        <v>0</v>
      </c>
      <c r="Y51">
        <v>4</v>
      </c>
      <c r="AA51" t="s">
        <v>88</v>
      </c>
      <c r="AB51" t="s">
        <v>37</v>
      </c>
      <c r="AD51">
        <v>1</v>
      </c>
      <c r="AE51">
        <v>0</v>
      </c>
      <c r="AF51">
        <v>14</v>
      </c>
      <c r="AG51">
        <f t="shared" si="8"/>
        <v>16</v>
      </c>
      <c r="AH51">
        <f t="shared" si="9"/>
        <v>30</v>
      </c>
      <c r="AI51">
        <f t="shared" si="4"/>
        <v>0</v>
      </c>
      <c r="AJ51" s="4">
        <f t="shared" si="10"/>
        <v>0</v>
      </c>
      <c r="AK51">
        <f t="shared" si="5"/>
        <v>1989</v>
      </c>
      <c r="AL51">
        <f t="shared" si="6"/>
        <v>1989</v>
      </c>
      <c r="AM51">
        <f t="shared" si="7"/>
        <v>2005</v>
      </c>
      <c r="AN51">
        <f t="shared" si="11"/>
        <v>1997</v>
      </c>
    </row>
    <row r="52" spans="1:40" hidden="1" x14ac:dyDescent="0.25">
      <c r="A52" t="s">
        <v>26</v>
      </c>
      <c r="C52" t="s">
        <v>211</v>
      </c>
      <c r="D52" t="s">
        <v>212</v>
      </c>
      <c r="E52">
        <v>2016</v>
      </c>
      <c r="F52" t="s">
        <v>213</v>
      </c>
      <c r="I52">
        <v>0</v>
      </c>
      <c r="J52">
        <v>21</v>
      </c>
      <c r="M52">
        <v>2006</v>
      </c>
      <c r="O52">
        <v>2014</v>
      </c>
      <c r="P52">
        <v>48</v>
      </c>
      <c r="Q52">
        <v>233</v>
      </c>
      <c r="R52">
        <v>1</v>
      </c>
      <c r="S52">
        <v>4.3</v>
      </c>
      <c r="T52">
        <v>4.26</v>
      </c>
      <c r="Y52">
        <v>25</v>
      </c>
      <c r="AA52" t="s">
        <v>36</v>
      </c>
      <c r="AB52" t="s">
        <v>37</v>
      </c>
      <c r="AD52">
        <v>1</v>
      </c>
      <c r="AE52">
        <v>0</v>
      </c>
      <c r="AF52">
        <v>21</v>
      </c>
      <c r="AG52">
        <f t="shared" si="8"/>
        <v>8</v>
      </c>
      <c r="AH52">
        <f t="shared" si="9"/>
        <v>29</v>
      </c>
      <c r="AI52">
        <f t="shared" si="4"/>
        <v>0</v>
      </c>
      <c r="AJ52" s="4">
        <f t="shared" si="10"/>
        <v>4.26</v>
      </c>
      <c r="AK52">
        <f t="shared" si="5"/>
        <v>2006</v>
      </c>
      <c r="AL52">
        <f t="shared" si="6"/>
        <v>2006</v>
      </c>
      <c r="AM52">
        <f t="shared" si="7"/>
        <v>2014</v>
      </c>
      <c r="AN52">
        <f t="shared" si="11"/>
        <v>2010</v>
      </c>
    </row>
    <row r="53" spans="1:40" hidden="1" x14ac:dyDescent="0.25">
      <c r="A53" t="s">
        <v>26</v>
      </c>
      <c r="C53" t="s">
        <v>93</v>
      </c>
      <c r="D53" t="s">
        <v>94</v>
      </c>
      <c r="E53">
        <v>2001</v>
      </c>
      <c r="F53" t="s">
        <v>95</v>
      </c>
      <c r="J53">
        <v>17</v>
      </c>
      <c r="M53">
        <v>1965</v>
      </c>
      <c r="O53">
        <v>1996</v>
      </c>
      <c r="P53">
        <v>1861</v>
      </c>
      <c r="Q53">
        <v>23877</v>
      </c>
      <c r="R53">
        <v>37</v>
      </c>
      <c r="S53">
        <v>1.55</v>
      </c>
      <c r="T53">
        <v>2.98</v>
      </c>
      <c r="Y53">
        <v>8</v>
      </c>
      <c r="AA53" t="s">
        <v>88</v>
      </c>
      <c r="AB53" t="s">
        <v>37</v>
      </c>
      <c r="AD53">
        <v>1</v>
      </c>
      <c r="AE53">
        <v>0</v>
      </c>
      <c r="AF53">
        <v>17</v>
      </c>
      <c r="AG53">
        <f t="shared" si="8"/>
        <v>31</v>
      </c>
      <c r="AH53">
        <f t="shared" si="9"/>
        <v>48</v>
      </c>
      <c r="AI53">
        <f t="shared" si="4"/>
        <v>0</v>
      </c>
      <c r="AJ53" s="4">
        <f t="shared" si="10"/>
        <v>2.98</v>
      </c>
      <c r="AK53">
        <f t="shared" si="5"/>
        <v>1965</v>
      </c>
      <c r="AL53">
        <f t="shared" si="6"/>
        <v>1965</v>
      </c>
      <c r="AM53">
        <f t="shared" si="7"/>
        <v>1996</v>
      </c>
      <c r="AN53">
        <f t="shared" si="11"/>
        <v>1981</v>
      </c>
    </row>
    <row r="54" spans="1:40" hidden="1" x14ac:dyDescent="0.25">
      <c r="A54" t="s">
        <v>26</v>
      </c>
      <c r="C54" t="s">
        <v>153</v>
      </c>
      <c r="D54" t="s">
        <v>133</v>
      </c>
      <c r="E54">
        <v>2009</v>
      </c>
      <c r="F54" t="s">
        <v>154</v>
      </c>
      <c r="I54">
        <v>0</v>
      </c>
      <c r="J54">
        <v>29</v>
      </c>
      <c r="M54">
        <v>1974</v>
      </c>
      <c r="O54">
        <v>2003</v>
      </c>
      <c r="P54">
        <v>1210</v>
      </c>
      <c r="Q54">
        <v>15967</v>
      </c>
      <c r="R54">
        <v>19</v>
      </c>
      <c r="S54">
        <v>1.19</v>
      </c>
      <c r="T54">
        <v>1.96</v>
      </c>
      <c r="Y54">
        <v>9</v>
      </c>
      <c r="AA54" t="s">
        <v>88</v>
      </c>
      <c r="AB54" t="s">
        <v>37</v>
      </c>
      <c r="AD54">
        <v>1</v>
      </c>
      <c r="AE54">
        <v>0</v>
      </c>
      <c r="AF54">
        <v>29</v>
      </c>
      <c r="AG54">
        <f t="shared" si="8"/>
        <v>29</v>
      </c>
      <c r="AH54">
        <f t="shared" si="9"/>
        <v>58</v>
      </c>
      <c r="AI54">
        <f t="shared" si="4"/>
        <v>0</v>
      </c>
      <c r="AJ54" s="4">
        <f t="shared" si="10"/>
        <v>1.96</v>
      </c>
      <c r="AK54">
        <f t="shared" si="5"/>
        <v>1974</v>
      </c>
      <c r="AL54">
        <f t="shared" si="6"/>
        <v>1974</v>
      </c>
      <c r="AM54">
        <f t="shared" si="7"/>
        <v>2003</v>
      </c>
      <c r="AN54">
        <f t="shared" si="11"/>
        <v>1989</v>
      </c>
    </row>
    <row r="55" spans="1:40" hidden="1" x14ac:dyDescent="0.25">
      <c r="A55" t="s">
        <v>26</v>
      </c>
      <c r="C55" t="s">
        <v>68</v>
      </c>
      <c r="D55" t="s">
        <v>69</v>
      </c>
      <c r="E55">
        <v>1998</v>
      </c>
      <c r="F55" t="s">
        <v>70</v>
      </c>
      <c r="H55" t="s">
        <v>71</v>
      </c>
      <c r="I55">
        <v>0</v>
      </c>
      <c r="J55">
        <v>12</v>
      </c>
      <c r="M55">
        <v>1970</v>
      </c>
      <c r="N55">
        <v>1979</v>
      </c>
      <c r="O55">
        <v>1990</v>
      </c>
      <c r="P55">
        <v>83</v>
      </c>
      <c r="Q55">
        <v>1424</v>
      </c>
      <c r="R55">
        <v>25</v>
      </c>
      <c r="S55">
        <v>17.63</v>
      </c>
      <c r="T55">
        <v>26.83</v>
      </c>
      <c r="U55" t="b">
        <v>1</v>
      </c>
      <c r="V55" t="b">
        <v>0</v>
      </c>
      <c r="W55" t="b">
        <v>0</v>
      </c>
      <c r="X55" t="b">
        <v>1</v>
      </c>
      <c r="AB55" t="s">
        <v>32</v>
      </c>
      <c r="AD55">
        <v>2</v>
      </c>
      <c r="AE55">
        <v>0</v>
      </c>
      <c r="AF55">
        <v>12</v>
      </c>
      <c r="AG55">
        <f t="shared" si="8"/>
        <v>11</v>
      </c>
      <c r="AH55">
        <f t="shared" si="9"/>
        <v>32</v>
      </c>
      <c r="AI55">
        <f t="shared" si="4"/>
        <v>0</v>
      </c>
      <c r="AJ55" s="4">
        <f t="shared" si="10"/>
        <v>26.83</v>
      </c>
      <c r="AK55">
        <f t="shared" si="5"/>
        <v>1970</v>
      </c>
      <c r="AL55">
        <f t="shared" si="6"/>
        <v>1979</v>
      </c>
      <c r="AM55">
        <f t="shared" si="7"/>
        <v>1990</v>
      </c>
      <c r="AN55">
        <f t="shared" si="11"/>
        <v>1980</v>
      </c>
    </row>
    <row r="56" spans="1:40" hidden="1" x14ac:dyDescent="0.25">
      <c r="A56" t="s">
        <v>26</v>
      </c>
      <c r="B56" t="s">
        <v>38</v>
      </c>
      <c r="C56" t="s">
        <v>68</v>
      </c>
      <c r="D56" t="s">
        <v>69</v>
      </c>
      <c r="E56">
        <v>1998</v>
      </c>
      <c r="F56" t="s">
        <v>70</v>
      </c>
      <c r="H56" t="s">
        <v>71</v>
      </c>
      <c r="I56">
        <v>0</v>
      </c>
      <c r="J56">
        <v>12</v>
      </c>
      <c r="M56">
        <v>1965</v>
      </c>
      <c r="N56">
        <v>1969</v>
      </c>
      <c r="O56">
        <v>1990</v>
      </c>
      <c r="P56">
        <v>172</v>
      </c>
      <c r="Q56">
        <v>3245</v>
      </c>
      <c r="R56">
        <v>25</v>
      </c>
      <c r="S56">
        <v>7.66</v>
      </c>
      <c r="T56">
        <v>16.649999999999999</v>
      </c>
      <c r="U56" t="b">
        <v>1</v>
      </c>
      <c r="V56" t="b">
        <v>0</v>
      </c>
      <c r="W56" t="b">
        <v>0</v>
      </c>
      <c r="X56" t="b">
        <v>1</v>
      </c>
      <c r="AB56" t="s">
        <v>32</v>
      </c>
      <c r="AD56">
        <v>2</v>
      </c>
      <c r="AE56">
        <v>0</v>
      </c>
      <c r="AF56">
        <v>12</v>
      </c>
      <c r="AG56">
        <f t="shared" si="8"/>
        <v>21</v>
      </c>
      <c r="AH56">
        <f t="shared" si="9"/>
        <v>37</v>
      </c>
      <c r="AI56">
        <f t="shared" si="4"/>
        <v>0</v>
      </c>
      <c r="AJ56" s="4">
        <f t="shared" si="10"/>
        <v>16.649999999999999</v>
      </c>
      <c r="AK56">
        <f t="shared" si="5"/>
        <v>1965</v>
      </c>
      <c r="AL56">
        <f t="shared" si="6"/>
        <v>1969</v>
      </c>
      <c r="AM56">
        <f t="shared" si="7"/>
        <v>1990</v>
      </c>
      <c r="AN56">
        <f t="shared" si="11"/>
        <v>1978</v>
      </c>
    </row>
    <row r="57" spans="1:40" hidden="1" x14ac:dyDescent="0.25">
      <c r="A57" t="s">
        <v>26</v>
      </c>
      <c r="C57" t="s">
        <v>68</v>
      </c>
      <c r="D57" t="s">
        <v>69</v>
      </c>
      <c r="E57">
        <v>1998</v>
      </c>
      <c r="F57" t="s">
        <v>70</v>
      </c>
      <c r="H57" t="s">
        <v>71</v>
      </c>
      <c r="I57">
        <v>13</v>
      </c>
      <c r="J57">
        <v>30</v>
      </c>
      <c r="M57">
        <v>1970</v>
      </c>
      <c r="N57">
        <v>1979</v>
      </c>
      <c r="O57">
        <v>1990</v>
      </c>
      <c r="P57">
        <v>251</v>
      </c>
      <c r="Q57">
        <v>2470</v>
      </c>
      <c r="R57">
        <v>9</v>
      </c>
      <c r="S57">
        <v>3.64</v>
      </c>
      <c r="T57">
        <v>6.36</v>
      </c>
      <c r="U57" t="b">
        <v>1</v>
      </c>
      <c r="V57" t="b">
        <v>0</v>
      </c>
      <c r="W57" t="b">
        <v>0</v>
      </c>
      <c r="X57" t="b">
        <v>1</v>
      </c>
      <c r="AB57" t="s">
        <v>32</v>
      </c>
      <c r="AD57">
        <v>2</v>
      </c>
      <c r="AE57">
        <v>13</v>
      </c>
      <c r="AF57">
        <v>30</v>
      </c>
      <c r="AG57">
        <f t="shared" si="8"/>
        <v>24</v>
      </c>
      <c r="AH57">
        <f t="shared" si="9"/>
        <v>50</v>
      </c>
      <c r="AI57">
        <f t="shared" si="4"/>
        <v>0</v>
      </c>
      <c r="AJ57" s="4">
        <f t="shared" si="10"/>
        <v>6.36</v>
      </c>
      <c r="AK57">
        <f t="shared" si="5"/>
        <v>1970</v>
      </c>
      <c r="AL57">
        <f t="shared" si="6"/>
        <v>1979</v>
      </c>
      <c r="AM57">
        <f t="shared" si="7"/>
        <v>1990</v>
      </c>
      <c r="AN57">
        <f t="shared" si="11"/>
        <v>1980</v>
      </c>
    </row>
    <row r="58" spans="1:40" hidden="1" x14ac:dyDescent="0.25">
      <c r="A58" t="s">
        <v>26</v>
      </c>
      <c r="C58" t="s">
        <v>68</v>
      </c>
      <c r="D58" t="s">
        <v>69</v>
      </c>
      <c r="E58">
        <v>1998</v>
      </c>
      <c r="F58" t="s">
        <v>70</v>
      </c>
      <c r="H58" t="s">
        <v>71</v>
      </c>
      <c r="I58">
        <v>13</v>
      </c>
      <c r="J58">
        <v>30</v>
      </c>
      <c r="M58">
        <v>1965</v>
      </c>
      <c r="N58">
        <v>1969</v>
      </c>
      <c r="O58">
        <v>1990</v>
      </c>
      <c r="P58">
        <v>780</v>
      </c>
      <c r="Q58">
        <v>7721</v>
      </c>
      <c r="R58">
        <v>18</v>
      </c>
      <c r="S58">
        <v>2.33</v>
      </c>
      <c r="T58">
        <v>5.75</v>
      </c>
      <c r="U58" t="b">
        <v>1</v>
      </c>
      <c r="V58" t="b">
        <v>0</v>
      </c>
      <c r="W58" t="b">
        <v>0</v>
      </c>
      <c r="X58" t="b">
        <v>1</v>
      </c>
      <c r="AB58" t="s">
        <v>32</v>
      </c>
      <c r="AD58">
        <v>2</v>
      </c>
      <c r="AE58">
        <v>13</v>
      </c>
      <c r="AF58">
        <v>30</v>
      </c>
      <c r="AG58">
        <f t="shared" si="8"/>
        <v>34</v>
      </c>
      <c r="AH58">
        <f t="shared" si="9"/>
        <v>55</v>
      </c>
      <c r="AI58">
        <f t="shared" si="4"/>
        <v>0</v>
      </c>
      <c r="AJ58" s="4">
        <f t="shared" si="10"/>
        <v>5.75</v>
      </c>
      <c r="AK58">
        <f t="shared" si="5"/>
        <v>1965</v>
      </c>
      <c r="AL58">
        <f t="shared" si="6"/>
        <v>1969</v>
      </c>
      <c r="AM58">
        <f t="shared" si="7"/>
        <v>1990</v>
      </c>
      <c r="AN58">
        <f t="shared" si="11"/>
        <v>1978</v>
      </c>
    </row>
    <row r="59" spans="1:40" hidden="1" x14ac:dyDescent="0.25">
      <c r="A59" t="s">
        <v>26</v>
      </c>
      <c r="B59" t="s">
        <v>38</v>
      </c>
      <c r="C59" t="s">
        <v>80</v>
      </c>
      <c r="D59" t="s">
        <v>81</v>
      </c>
      <c r="E59">
        <v>2013</v>
      </c>
      <c r="F59" t="s">
        <v>70</v>
      </c>
      <c r="H59" t="s">
        <v>82</v>
      </c>
      <c r="I59">
        <v>0</v>
      </c>
      <c r="J59">
        <v>17</v>
      </c>
      <c r="M59">
        <v>1965</v>
      </c>
      <c r="N59">
        <v>1969</v>
      </c>
      <c r="O59">
        <v>1994</v>
      </c>
      <c r="Q59">
        <v>6128</v>
      </c>
      <c r="R59">
        <v>76</v>
      </c>
      <c r="S59">
        <v>12.401999999999999</v>
      </c>
      <c r="T59">
        <v>19.3</v>
      </c>
      <c r="U59" t="b">
        <v>0</v>
      </c>
      <c r="V59" t="b">
        <v>0</v>
      </c>
      <c r="W59" t="b">
        <v>0</v>
      </c>
      <c r="X59" t="b">
        <v>1</v>
      </c>
      <c r="AB59" t="s">
        <v>32</v>
      </c>
      <c r="AD59">
        <v>1</v>
      </c>
      <c r="AE59">
        <v>0</v>
      </c>
      <c r="AF59">
        <v>17</v>
      </c>
      <c r="AG59">
        <f t="shared" si="8"/>
        <v>25</v>
      </c>
      <c r="AH59">
        <f t="shared" si="9"/>
        <v>46</v>
      </c>
      <c r="AI59">
        <f t="shared" si="4"/>
        <v>0</v>
      </c>
      <c r="AJ59" s="4">
        <f t="shared" si="10"/>
        <v>19.3</v>
      </c>
      <c r="AK59">
        <f t="shared" si="5"/>
        <v>1965</v>
      </c>
      <c r="AL59">
        <f t="shared" si="6"/>
        <v>1969</v>
      </c>
      <c r="AM59">
        <f t="shared" si="7"/>
        <v>1994</v>
      </c>
      <c r="AN59">
        <f t="shared" si="11"/>
        <v>1980</v>
      </c>
    </row>
    <row r="60" spans="1:40" hidden="1" x14ac:dyDescent="0.25">
      <c r="A60" t="s">
        <v>26</v>
      </c>
      <c r="C60" t="s">
        <v>80</v>
      </c>
      <c r="D60" t="s">
        <v>81</v>
      </c>
      <c r="E60">
        <v>2013</v>
      </c>
      <c r="F60" t="s">
        <v>70</v>
      </c>
      <c r="H60" t="s">
        <v>82</v>
      </c>
      <c r="I60">
        <v>0</v>
      </c>
      <c r="J60">
        <v>17</v>
      </c>
      <c r="M60">
        <v>1975</v>
      </c>
      <c r="N60">
        <v>1979</v>
      </c>
      <c r="O60">
        <v>1999</v>
      </c>
      <c r="Q60">
        <v>17994</v>
      </c>
      <c r="R60">
        <v>61</v>
      </c>
      <c r="S60">
        <v>3.39</v>
      </c>
      <c r="T60">
        <v>6.6</v>
      </c>
      <c r="U60" t="b">
        <v>0</v>
      </c>
      <c r="V60" t="b">
        <v>0</v>
      </c>
      <c r="W60" t="b">
        <v>0</v>
      </c>
      <c r="X60" t="b">
        <v>1</v>
      </c>
      <c r="AB60" t="s">
        <v>32</v>
      </c>
      <c r="AD60">
        <v>1</v>
      </c>
      <c r="AE60">
        <v>0</v>
      </c>
      <c r="AF60">
        <v>17</v>
      </c>
      <c r="AG60">
        <f t="shared" si="8"/>
        <v>20</v>
      </c>
      <c r="AH60">
        <f t="shared" si="9"/>
        <v>41</v>
      </c>
      <c r="AI60">
        <f t="shared" si="4"/>
        <v>0</v>
      </c>
      <c r="AJ60" s="4">
        <f t="shared" si="10"/>
        <v>6.6</v>
      </c>
      <c r="AK60">
        <f t="shared" si="5"/>
        <v>1975</v>
      </c>
      <c r="AL60">
        <f t="shared" si="6"/>
        <v>1979</v>
      </c>
      <c r="AM60">
        <f t="shared" si="7"/>
        <v>1999</v>
      </c>
      <c r="AN60">
        <f t="shared" si="11"/>
        <v>1987</v>
      </c>
    </row>
    <row r="61" spans="1:40" hidden="1" x14ac:dyDescent="0.25">
      <c r="A61" t="s">
        <v>26</v>
      </c>
      <c r="C61" t="s">
        <v>187</v>
      </c>
      <c r="D61" t="s">
        <v>188</v>
      </c>
      <c r="E61">
        <v>2015</v>
      </c>
      <c r="F61" t="s">
        <v>70</v>
      </c>
      <c r="H61" t="s">
        <v>189</v>
      </c>
      <c r="J61">
        <v>29</v>
      </c>
      <c r="M61">
        <v>1990</v>
      </c>
      <c r="O61">
        <v>2011</v>
      </c>
      <c r="P61">
        <v>295</v>
      </c>
      <c r="Q61">
        <v>4170</v>
      </c>
      <c r="R61">
        <v>6</v>
      </c>
      <c r="S61">
        <v>1.44</v>
      </c>
      <c r="T61">
        <v>1.6</v>
      </c>
      <c r="Y61">
        <v>10</v>
      </c>
      <c r="AA61" t="s">
        <v>88</v>
      </c>
      <c r="AB61" t="s">
        <v>37</v>
      </c>
      <c r="AD61">
        <v>1</v>
      </c>
      <c r="AE61">
        <v>0</v>
      </c>
      <c r="AF61">
        <v>29</v>
      </c>
      <c r="AG61">
        <f t="shared" si="8"/>
        <v>21</v>
      </c>
      <c r="AH61">
        <f t="shared" si="9"/>
        <v>50</v>
      </c>
      <c r="AI61">
        <f t="shared" si="4"/>
        <v>0</v>
      </c>
      <c r="AJ61" s="4">
        <f t="shared" si="10"/>
        <v>1.6</v>
      </c>
      <c r="AK61">
        <f t="shared" si="5"/>
        <v>1990</v>
      </c>
      <c r="AL61">
        <f t="shared" si="6"/>
        <v>1990</v>
      </c>
      <c r="AM61">
        <f t="shared" si="7"/>
        <v>2011</v>
      </c>
      <c r="AN61">
        <f t="shared" si="11"/>
        <v>2001</v>
      </c>
    </row>
    <row r="62" spans="1:40" hidden="1" x14ac:dyDescent="0.25">
      <c r="A62" t="s">
        <v>26</v>
      </c>
      <c r="C62" t="s">
        <v>83</v>
      </c>
      <c r="D62" t="s">
        <v>84</v>
      </c>
      <c r="E62">
        <v>2000</v>
      </c>
      <c r="F62" t="s">
        <v>89</v>
      </c>
      <c r="H62" t="s">
        <v>86</v>
      </c>
      <c r="I62">
        <v>0</v>
      </c>
      <c r="J62">
        <v>14</v>
      </c>
      <c r="M62">
        <v>1983</v>
      </c>
      <c r="N62">
        <v>1994</v>
      </c>
      <c r="O62">
        <v>1995</v>
      </c>
      <c r="P62">
        <v>698</v>
      </c>
      <c r="Q62">
        <v>4081</v>
      </c>
      <c r="R62">
        <v>25</v>
      </c>
      <c r="S62">
        <v>6.1260000000000003</v>
      </c>
      <c r="T62">
        <v>7.55</v>
      </c>
      <c r="U62" t="b">
        <v>0</v>
      </c>
      <c r="V62" t="b">
        <v>0</v>
      </c>
      <c r="W62" t="b">
        <v>0</v>
      </c>
      <c r="X62" t="b">
        <v>0</v>
      </c>
      <c r="AB62" t="s">
        <v>32</v>
      </c>
      <c r="AD62">
        <v>1</v>
      </c>
      <c r="AE62">
        <v>0</v>
      </c>
      <c r="AF62">
        <v>14</v>
      </c>
      <c r="AG62">
        <f t="shared" si="8"/>
        <v>1</v>
      </c>
      <c r="AH62">
        <f t="shared" si="9"/>
        <v>26</v>
      </c>
      <c r="AI62">
        <f t="shared" si="4"/>
        <v>0</v>
      </c>
      <c r="AJ62" s="4">
        <f t="shared" si="10"/>
        <v>7.55</v>
      </c>
      <c r="AK62">
        <f t="shared" si="5"/>
        <v>1983</v>
      </c>
      <c r="AL62">
        <f t="shared" si="6"/>
        <v>1994</v>
      </c>
      <c r="AM62">
        <f t="shared" si="7"/>
        <v>1995</v>
      </c>
      <c r="AN62">
        <f t="shared" si="11"/>
        <v>1989</v>
      </c>
    </row>
    <row r="63" spans="1:40" hidden="1" x14ac:dyDescent="0.25">
      <c r="A63" t="s">
        <v>26</v>
      </c>
      <c r="C63" t="s">
        <v>132</v>
      </c>
      <c r="D63" t="s">
        <v>137</v>
      </c>
      <c r="E63">
        <v>2007</v>
      </c>
      <c r="F63" t="s">
        <v>89</v>
      </c>
      <c r="I63">
        <v>0</v>
      </c>
      <c r="J63">
        <v>14</v>
      </c>
      <c r="M63">
        <v>1989</v>
      </c>
      <c r="O63">
        <v>2005</v>
      </c>
      <c r="P63">
        <v>1006</v>
      </c>
      <c r="Q63">
        <v>7568</v>
      </c>
      <c r="R63">
        <v>15</v>
      </c>
      <c r="S63">
        <v>1.98</v>
      </c>
      <c r="T63">
        <v>2.9</v>
      </c>
      <c r="Y63">
        <v>4</v>
      </c>
      <c r="AA63" t="s">
        <v>88</v>
      </c>
      <c r="AB63" t="s">
        <v>37</v>
      </c>
      <c r="AD63">
        <v>1</v>
      </c>
      <c r="AE63">
        <v>0</v>
      </c>
      <c r="AF63">
        <v>14</v>
      </c>
      <c r="AG63">
        <f t="shared" si="8"/>
        <v>16</v>
      </c>
      <c r="AH63">
        <f t="shared" si="9"/>
        <v>30</v>
      </c>
      <c r="AI63">
        <f t="shared" si="4"/>
        <v>0</v>
      </c>
      <c r="AJ63" s="4">
        <f t="shared" si="10"/>
        <v>2.9</v>
      </c>
      <c r="AK63">
        <f t="shared" si="5"/>
        <v>1989</v>
      </c>
      <c r="AL63">
        <f t="shared" si="6"/>
        <v>1989</v>
      </c>
      <c r="AM63">
        <f t="shared" si="7"/>
        <v>2005</v>
      </c>
      <c r="AN63">
        <f t="shared" si="11"/>
        <v>1997</v>
      </c>
    </row>
    <row r="64" spans="1:40" x14ac:dyDescent="0.25">
      <c r="A64" t="s">
        <v>26</v>
      </c>
      <c r="C64" t="s">
        <v>53</v>
      </c>
      <c r="D64" t="s">
        <v>54</v>
      </c>
      <c r="E64">
        <v>1999</v>
      </c>
      <c r="F64" t="s">
        <v>55</v>
      </c>
      <c r="H64" t="s">
        <v>56</v>
      </c>
      <c r="I64" s="1">
        <v>0</v>
      </c>
      <c r="J64" s="1">
        <v>15</v>
      </c>
      <c r="M64" s="1">
        <v>1990</v>
      </c>
      <c r="N64" s="1">
        <v>1998</v>
      </c>
      <c r="O64" s="2">
        <v>1998</v>
      </c>
      <c r="P64" s="1">
        <v>20</v>
      </c>
      <c r="Q64" s="1">
        <v>35</v>
      </c>
      <c r="T64">
        <v>105.9</v>
      </c>
      <c r="Y64">
        <v>26</v>
      </c>
      <c r="AA64" t="s">
        <v>36</v>
      </c>
      <c r="AB64" t="s">
        <v>37</v>
      </c>
      <c r="AD64">
        <v>1</v>
      </c>
      <c r="AE64">
        <v>0</v>
      </c>
      <c r="AF64">
        <v>15</v>
      </c>
      <c r="AG64">
        <f t="shared" si="8"/>
        <v>0</v>
      </c>
      <c r="AH64">
        <f t="shared" si="9"/>
        <v>23</v>
      </c>
      <c r="AI64">
        <f t="shared" si="4"/>
        <v>0</v>
      </c>
      <c r="AJ64" s="4">
        <f>T64*1</f>
        <v>105.9</v>
      </c>
      <c r="AK64">
        <f t="shared" si="5"/>
        <v>1990</v>
      </c>
      <c r="AL64">
        <f t="shared" si="6"/>
        <v>1998</v>
      </c>
      <c r="AM64">
        <f t="shared" si="7"/>
        <v>1998</v>
      </c>
      <c r="AN64">
        <f t="shared" si="11"/>
        <v>1994</v>
      </c>
    </row>
    <row r="65" spans="1:40" x14ac:dyDescent="0.25">
      <c r="A65">
        <v>1</v>
      </c>
      <c r="C65" t="s">
        <v>223</v>
      </c>
      <c r="D65" t="s">
        <v>224</v>
      </c>
      <c r="E65">
        <v>2021</v>
      </c>
      <c r="F65" t="s">
        <v>55</v>
      </c>
      <c r="I65">
        <v>0</v>
      </c>
      <c r="J65">
        <v>24</v>
      </c>
      <c r="M65">
        <v>2007</v>
      </c>
      <c r="N65">
        <v>2016</v>
      </c>
      <c r="O65">
        <v>2016</v>
      </c>
      <c r="P65">
        <v>460</v>
      </c>
      <c r="Q65">
        <v>1504</v>
      </c>
      <c r="R65">
        <v>45</v>
      </c>
      <c r="S65">
        <v>30</v>
      </c>
      <c r="T65">
        <v>9</v>
      </c>
      <c r="AD65">
        <v>1</v>
      </c>
      <c r="AE65">
        <v>0</v>
      </c>
      <c r="AF65">
        <v>24</v>
      </c>
      <c r="AG65">
        <f t="shared" si="8"/>
        <v>0</v>
      </c>
      <c r="AH65">
        <f t="shared" si="9"/>
        <v>33</v>
      </c>
      <c r="AI65">
        <f t="shared" si="4"/>
        <v>0</v>
      </c>
      <c r="AJ65" s="4">
        <f t="shared" si="10"/>
        <v>9</v>
      </c>
      <c r="AK65">
        <f t="shared" si="5"/>
        <v>2007</v>
      </c>
      <c r="AL65">
        <f t="shared" si="6"/>
        <v>2016</v>
      </c>
      <c r="AM65">
        <f t="shared" si="7"/>
        <v>2016</v>
      </c>
      <c r="AN65">
        <f t="shared" si="11"/>
        <v>2012</v>
      </c>
    </row>
    <row r="66" spans="1:40" hidden="1" x14ac:dyDescent="0.25">
      <c r="A66" t="s">
        <v>26</v>
      </c>
      <c r="C66" t="s">
        <v>132</v>
      </c>
      <c r="D66" t="s">
        <v>133</v>
      </c>
      <c r="E66">
        <v>2007</v>
      </c>
      <c r="F66" t="s">
        <v>157</v>
      </c>
      <c r="G66" t="s">
        <v>135</v>
      </c>
      <c r="H66" t="s">
        <v>136</v>
      </c>
      <c r="I66">
        <v>0</v>
      </c>
      <c r="J66">
        <v>14</v>
      </c>
      <c r="M66">
        <v>1989</v>
      </c>
      <c r="N66">
        <v>2003</v>
      </c>
      <c r="O66">
        <v>2005</v>
      </c>
      <c r="P66">
        <v>3130</v>
      </c>
      <c r="Q66">
        <v>27673</v>
      </c>
      <c r="R66">
        <v>19</v>
      </c>
      <c r="T66">
        <v>2</v>
      </c>
      <c r="U66" t="b">
        <v>0</v>
      </c>
      <c r="V66" t="b">
        <v>0</v>
      </c>
      <c r="W66" t="b">
        <v>0</v>
      </c>
      <c r="X66" t="b">
        <v>0</v>
      </c>
      <c r="AB66" t="s">
        <v>32</v>
      </c>
      <c r="AD66">
        <v>1</v>
      </c>
      <c r="AE66">
        <v>0</v>
      </c>
      <c r="AF66">
        <v>14</v>
      </c>
      <c r="AG66">
        <f t="shared" ref="AG66:AG97" si="12">IF(ISBLANK(K66),$O66-MAX($M66:$N66)+$AE66,K66)</f>
        <v>2</v>
      </c>
      <c r="AH66">
        <f t="shared" ref="AH66:AH97" si="13">IF(ISBLANK(L66),$O66-MIN($M66:$N66)+J66,L66)</f>
        <v>30</v>
      </c>
      <c r="AI66">
        <f t="shared" si="4"/>
        <v>0</v>
      </c>
      <c r="AJ66" s="4">
        <f t="shared" ref="AJ66:AJ97" si="14">T66*1</f>
        <v>2</v>
      </c>
      <c r="AK66">
        <f t="shared" si="5"/>
        <v>1989</v>
      </c>
      <c r="AL66">
        <f t="shared" si="6"/>
        <v>2003</v>
      </c>
      <c r="AM66">
        <f t="shared" si="7"/>
        <v>2005</v>
      </c>
      <c r="AN66">
        <f t="shared" ref="AN66:AN97" si="15">ROUND(AVERAGE(M66,O66),0)</f>
        <v>1997</v>
      </c>
    </row>
    <row r="67" spans="1:40" hidden="1" x14ac:dyDescent="0.25">
      <c r="A67" t="s">
        <v>26</v>
      </c>
      <c r="C67" t="s">
        <v>204</v>
      </c>
      <c r="D67" t="s">
        <v>205</v>
      </c>
      <c r="E67">
        <v>2015</v>
      </c>
      <c r="F67" t="s">
        <v>157</v>
      </c>
      <c r="I67">
        <v>0</v>
      </c>
      <c r="J67">
        <v>14</v>
      </c>
      <c r="M67">
        <v>1973</v>
      </c>
      <c r="O67">
        <v>2013</v>
      </c>
      <c r="P67">
        <v>7884</v>
      </c>
      <c r="Q67">
        <v>132420</v>
      </c>
      <c r="R67">
        <v>249</v>
      </c>
      <c r="S67">
        <v>1.88</v>
      </c>
      <c r="T67">
        <v>3.6</v>
      </c>
      <c r="Y67">
        <v>11</v>
      </c>
      <c r="AA67" t="s">
        <v>88</v>
      </c>
      <c r="AB67" t="s">
        <v>37</v>
      </c>
      <c r="AD67">
        <v>1</v>
      </c>
      <c r="AE67">
        <v>0</v>
      </c>
      <c r="AF67">
        <v>14</v>
      </c>
      <c r="AG67">
        <f t="shared" si="12"/>
        <v>40</v>
      </c>
      <c r="AH67">
        <f t="shared" si="13"/>
        <v>54</v>
      </c>
      <c r="AI67">
        <f t="shared" ref="AI67:AI125" si="16">IF(AH67&lt;AG67,1,0)</f>
        <v>0</v>
      </c>
      <c r="AJ67" s="4">
        <f t="shared" si="14"/>
        <v>3.6</v>
      </c>
      <c r="AK67">
        <f t="shared" ref="AK67:AK125" si="17">M67</f>
        <v>1973</v>
      </c>
      <c r="AL67">
        <f t="shared" ref="AL67:AL130" si="18">IF(N67=0,M67,N67)</f>
        <v>1973</v>
      </c>
      <c r="AM67">
        <f t="shared" ref="AM67:AM125" si="19">O67</f>
        <v>2013</v>
      </c>
      <c r="AN67">
        <f t="shared" si="15"/>
        <v>1993</v>
      </c>
    </row>
    <row r="68" spans="1:40" hidden="1" x14ac:dyDescent="0.25">
      <c r="A68" t="s">
        <v>26</v>
      </c>
      <c r="C68" t="s">
        <v>206</v>
      </c>
      <c r="D68" t="s">
        <v>207</v>
      </c>
      <c r="E68">
        <v>2017</v>
      </c>
      <c r="F68" t="s">
        <v>157</v>
      </c>
      <c r="I68">
        <v>15</v>
      </c>
      <c r="J68">
        <v>29</v>
      </c>
      <c r="M68">
        <v>1978</v>
      </c>
      <c r="N68">
        <v>1982</v>
      </c>
      <c r="O68">
        <v>2013</v>
      </c>
      <c r="P68">
        <v>719</v>
      </c>
      <c r="Q68">
        <v>21271.7</v>
      </c>
      <c r="R68">
        <v>148</v>
      </c>
      <c r="S68">
        <v>6.96</v>
      </c>
      <c r="T68">
        <v>4.4000000000000004</v>
      </c>
      <c r="U68" t="b">
        <v>0</v>
      </c>
      <c r="V68" t="b">
        <v>0</v>
      </c>
      <c r="W68" t="b">
        <v>0</v>
      </c>
      <c r="X68" t="b">
        <v>0</v>
      </c>
      <c r="AB68" t="s">
        <v>32</v>
      </c>
      <c r="AD68">
        <v>1</v>
      </c>
      <c r="AE68">
        <v>15</v>
      </c>
      <c r="AF68">
        <v>29</v>
      </c>
      <c r="AG68">
        <f t="shared" si="12"/>
        <v>46</v>
      </c>
      <c r="AH68">
        <f t="shared" si="13"/>
        <v>64</v>
      </c>
      <c r="AI68">
        <f t="shared" si="16"/>
        <v>0</v>
      </c>
      <c r="AJ68" s="4">
        <f t="shared" si="14"/>
        <v>4.4000000000000004</v>
      </c>
      <c r="AK68">
        <f t="shared" si="17"/>
        <v>1978</v>
      </c>
      <c r="AL68">
        <f t="shared" si="18"/>
        <v>1982</v>
      </c>
      <c r="AM68">
        <f t="shared" si="19"/>
        <v>2013</v>
      </c>
      <c r="AN68">
        <f t="shared" si="15"/>
        <v>1996</v>
      </c>
    </row>
    <row r="69" spans="1:40" hidden="1" x14ac:dyDescent="0.25">
      <c r="A69" t="s">
        <v>26</v>
      </c>
      <c r="C69" t="s">
        <v>228</v>
      </c>
      <c r="D69" t="s">
        <v>229</v>
      </c>
      <c r="E69">
        <v>2020</v>
      </c>
      <c r="F69" t="s">
        <v>230</v>
      </c>
      <c r="I69">
        <v>0</v>
      </c>
      <c r="J69">
        <v>24</v>
      </c>
      <c r="M69">
        <v>2014</v>
      </c>
      <c r="N69">
        <v>2019</v>
      </c>
      <c r="O69">
        <v>2019</v>
      </c>
      <c r="P69">
        <v>88</v>
      </c>
      <c r="Q69">
        <v>246.3</v>
      </c>
      <c r="R69">
        <v>3</v>
      </c>
      <c r="S69">
        <v>12.2</v>
      </c>
      <c r="T69">
        <v>9.4</v>
      </c>
      <c r="U69" t="b">
        <v>1</v>
      </c>
      <c r="V69" t="b">
        <v>0</v>
      </c>
      <c r="W69" t="b">
        <v>0</v>
      </c>
      <c r="AB69" t="s">
        <v>32</v>
      </c>
      <c r="AD69">
        <v>1</v>
      </c>
      <c r="AE69">
        <v>0</v>
      </c>
      <c r="AF69">
        <v>24</v>
      </c>
      <c r="AG69">
        <f t="shared" si="12"/>
        <v>0</v>
      </c>
      <c r="AH69">
        <f t="shared" si="13"/>
        <v>29</v>
      </c>
      <c r="AI69">
        <f t="shared" si="16"/>
        <v>0</v>
      </c>
      <c r="AJ69" s="4">
        <f t="shared" si="14"/>
        <v>9.4</v>
      </c>
      <c r="AK69">
        <f t="shared" si="17"/>
        <v>2014</v>
      </c>
      <c r="AL69">
        <f t="shared" si="18"/>
        <v>2019</v>
      </c>
      <c r="AM69">
        <f t="shared" si="19"/>
        <v>2019</v>
      </c>
      <c r="AN69">
        <f t="shared" si="15"/>
        <v>2017</v>
      </c>
    </row>
    <row r="70" spans="1:40" hidden="1" x14ac:dyDescent="0.25">
      <c r="A70" t="s">
        <v>26</v>
      </c>
      <c r="C70" t="s">
        <v>43</v>
      </c>
      <c r="D70" t="s">
        <v>44</v>
      </c>
      <c r="E70">
        <v>2001</v>
      </c>
      <c r="F70" t="s">
        <v>57</v>
      </c>
      <c r="H70" t="s">
        <v>58</v>
      </c>
      <c r="I70">
        <v>0</v>
      </c>
      <c r="J70">
        <v>54</v>
      </c>
      <c r="M70">
        <v>1975</v>
      </c>
      <c r="N70">
        <v>1977</v>
      </c>
      <c r="O70">
        <v>1988</v>
      </c>
      <c r="P70">
        <v>211</v>
      </c>
      <c r="Q70">
        <v>2231</v>
      </c>
      <c r="R70">
        <v>88</v>
      </c>
      <c r="S70">
        <v>39.450000000000003</v>
      </c>
      <c r="T70">
        <v>5.6349999999999998</v>
      </c>
      <c r="U70" t="b">
        <v>0</v>
      </c>
      <c r="V70" t="b">
        <v>0</v>
      </c>
      <c r="W70" t="b">
        <v>0</v>
      </c>
      <c r="X70" t="b">
        <v>0</v>
      </c>
      <c r="AB70" t="s">
        <v>32</v>
      </c>
      <c r="AD70">
        <v>1</v>
      </c>
      <c r="AE70">
        <v>0</v>
      </c>
      <c r="AF70">
        <v>54</v>
      </c>
      <c r="AG70">
        <f t="shared" si="12"/>
        <v>11</v>
      </c>
      <c r="AH70">
        <f t="shared" si="13"/>
        <v>67</v>
      </c>
      <c r="AI70">
        <f t="shared" si="16"/>
        <v>0</v>
      </c>
      <c r="AJ70" s="4">
        <f t="shared" si="14"/>
        <v>5.6349999999999998</v>
      </c>
      <c r="AK70">
        <f t="shared" si="17"/>
        <v>1975</v>
      </c>
      <c r="AL70">
        <f t="shared" si="18"/>
        <v>1977</v>
      </c>
      <c r="AM70">
        <f t="shared" si="19"/>
        <v>1988</v>
      </c>
      <c r="AN70">
        <f t="shared" si="15"/>
        <v>1982</v>
      </c>
    </row>
    <row r="71" spans="1:40" hidden="1" x14ac:dyDescent="0.25">
      <c r="A71" t="s">
        <v>26</v>
      </c>
      <c r="C71" t="s">
        <v>190</v>
      </c>
      <c r="D71" t="s">
        <v>191</v>
      </c>
      <c r="E71">
        <v>2017</v>
      </c>
      <c r="F71" t="s">
        <v>192</v>
      </c>
      <c r="H71" t="s">
        <v>193</v>
      </c>
      <c r="J71">
        <v>25</v>
      </c>
      <c r="M71">
        <v>2004</v>
      </c>
      <c r="O71">
        <v>2012</v>
      </c>
      <c r="P71">
        <v>500</v>
      </c>
      <c r="Q71">
        <v>1823</v>
      </c>
      <c r="R71">
        <v>33</v>
      </c>
      <c r="S71">
        <v>18.100000000000001</v>
      </c>
      <c r="T71">
        <v>9.41</v>
      </c>
      <c r="Y71">
        <v>19</v>
      </c>
      <c r="AA71" t="s">
        <v>36</v>
      </c>
      <c r="AB71" t="s">
        <v>37</v>
      </c>
      <c r="AD71">
        <v>1</v>
      </c>
      <c r="AE71">
        <v>0</v>
      </c>
      <c r="AF71">
        <v>25</v>
      </c>
      <c r="AG71">
        <f t="shared" si="12"/>
        <v>8</v>
      </c>
      <c r="AH71">
        <f t="shared" si="13"/>
        <v>33</v>
      </c>
      <c r="AI71">
        <f t="shared" si="16"/>
        <v>0</v>
      </c>
      <c r="AJ71" s="4">
        <f t="shared" si="14"/>
        <v>9.41</v>
      </c>
      <c r="AK71">
        <f t="shared" si="17"/>
        <v>2004</v>
      </c>
      <c r="AL71">
        <f t="shared" si="18"/>
        <v>2004</v>
      </c>
      <c r="AM71">
        <f t="shared" si="19"/>
        <v>2012</v>
      </c>
      <c r="AN71">
        <f t="shared" si="15"/>
        <v>2008</v>
      </c>
    </row>
    <row r="72" spans="1:40" hidden="1" x14ac:dyDescent="0.25">
      <c r="A72">
        <v>1</v>
      </c>
      <c r="C72" t="s">
        <v>171</v>
      </c>
      <c r="D72" t="s">
        <v>172</v>
      </c>
      <c r="E72">
        <v>2015</v>
      </c>
      <c r="F72" t="s">
        <v>173</v>
      </c>
      <c r="I72">
        <v>20</v>
      </c>
      <c r="J72">
        <v>49</v>
      </c>
      <c r="M72">
        <v>2008</v>
      </c>
      <c r="N72">
        <v>2010</v>
      </c>
      <c r="O72">
        <v>2010</v>
      </c>
      <c r="Q72">
        <v>46147</v>
      </c>
      <c r="R72">
        <v>295</v>
      </c>
      <c r="T72">
        <v>5.6</v>
      </c>
      <c r="AD72">
        <v>3</v>
      </c>
      <c r="AE72">
        <v>20</v>
      </c>
      <c r="AF72">
        <v>49</v>
      </c>
      <c r="AG72">
        <f t="shared" si="12"/>
        <v>20</v>
      </c>
      <c r="AH72">
        <f t="shared" si="13"/>
        <v>51</v>
      </c>
      <c r="AI72">
        <f t="shared" si="16"/>
        <v>0</v>
      </c>
      <c r="AJ72" s="4">
        <f t="shared" si="14"/>
        <v>5.6</v>
      </c>
      <c r="AK72">
        <f t="shared" si="17"/>
        <v>2008</v>
      </c>
      <c r="AL72">
        <f t="shared" si="18"/>
        <v>2010</v>
      </c>
      <c r="AM72">
        <f t="shared" si="19"/>
        <v>2010</v>
      </c>
      <c r="AN72">
        <f t="shared" si="15"/>
        <v>2009</v>
      </c>
    </row>
    <row r="73" spans="1:40" hidden="1" x14ac:dyDescent="0.25">
      <c r="A73">
        <v>1</v>
      </c>
      <c r="C73" t="s">
        <v>171</v>
      </c>
      <c r="D73" t="s">
        <v>172</v>
      </c>
      <c r="E73">
        <v>2015</v>
      </c>
      <c r="F73" t="s">
        <v>173</v>
      </c>
      <c r="I73">
        <v>50</v>
      </c>
      <c r="J73">
        <v>74</v>
      </c>
      <c r="M73">
        <v>2008</v>
      </c>
      <c r="N73">
        <v>2010</v>
      </c>
      <c r="O73">
        <v>2010</v>
      </c>
      <c r="Q73">
        <v>19814</v>
      </c>
      <c r="R73">
        <v>616</v>
      </c>
      <c r="T73">
        <v>2.4</v>
      </c>
      <c r="AD73">
        <v>3</v>
      </c>
      <c r="AE73">
        <v>50</v>
      </c>
      <c r="AF73">
        <v>74</v>
      </c>
      <c r="AG73">
        <f t="shared" si="12"/>
        <v>50</v>
      </c>
      <c r="AH73">
        <f t="shared" si="13"/>
        <v>76</v>
      </c>
      <c r="AI73">
        <f t="shared" si="16"/>
        <v>0</v>
      </c>
      <c r="AJ73" s="4">
        <f t="shared" si="14"/>
        <v>2.4</v>
      </c>
      <c r="AK73">
        <f t="shared" si="17"/>
        <v>2008</v>
      </c>
      <c r="AL73">
        <f t="shared" si="18"/>
        <v>2010</v>
      </c>
      <c r="AM73">
        <f t="shared" si="19"/>
        <v>2010</v>
      </c>
      <c r="AN73">
        <f t="shared" si="15"/>
        <v>2009</v>
      </c>
    </row>
    <row r="74" spans="1:40" hidden="1" x14ac:dyDescent="0.25">
      <c r="A74">
        <v>1</v>
      </c>
      <c r="C74" t="s">
        <v>171</v>
      </c>
      <c r="D74" t="s">
        <v>172</v>
      </c>
      <c r="E74">
        <v>2015</v>
      </c>
      <c r="F74" t="s">
        <v>173</v>
      </c>
      <c r="I74">
        <v>75</v>
      </c>
      <c r="J74" s="5">
        <v>99</v>
      </c>
      <c r="M74">
        <v>2008</v>
      </c>
      <c r="N74">
        <v>2010</v>
      </c>
      <c r="O74">
        <v>2010</v>
      </c>
      <c r="Q74">
        <v>1865</v>
      </c>
      <c r="R74">
        <v>247</v>
      </c>
      <c r="T74">
        <v>9.3000000000000007</v>
      </c>
      <c r="AD74">
        <v>3</v>
      </c>
      <c r="AE74">
        <v>75</v>
      </c>
      <c r="AF74">
        <v>0</v>
      </c>
      <c r="AG74">
        <f t="shared" si="12"/>
        <v>75</v>
      </c>
      <c r="AH74">
        <f t="shared" si="13"/>
        <v>101</v>
      </c>
      <c r="AI74">
        <f t="shared" si="16"/>
        <v>0</v>
      </c>
      <c r="AJ74" s="4">
        <f t="shared" si="14"/>
        <v>9.3000000000000007</v>
      </c>
      <c r="AK74">
        <f t="shared" si="17"/>
        <v>2008</v>
      </c>
      <c r="AL74">
        <f t="shared" si="18"/>
        <v>2010</v>
      </c>
      <c r="AM74">
        <f t="shared" si="19"/>
        <v>2010</v>
      </c>
      <c r="AN74">
        <f t="shared" si="15"/>
        <v>2009</v>
      </c>
    </row>
    <row r="75" spans="1:40" hidden="1" x14ac:dyDescent="0.25">
      <c r="A75" t="s">
        <v>26</v>
      </c>
      <c r="C75" t="s">
        <v>132</v>
      </c>
      <c r="D75" t="s">
        <v>137</v>
      </c>
      <c r="E75">
        <v>2007</v>
      </c>
      <c r="F75" t="s">
        <v>158</v>
      </c>
      <c r="I75">
        <v>0</v>
      </c>
      <c r="J75">
        <v>14</v>
      </c>
      <c r="M75">
        <v>1989</v>
      </c>
      <c r="O75">
        <v>2005</v>
      </c>
      <c r="P75">
        <v>1809</v>
      </c>
      <c r="Q75">
        <v>18736</v>
      </c>
      <c r="R75">
        <v>3</v>
      </c>
      <c r="S75">
        <v>0.16</v>
      </c>
      <c r="T75">
        <v>0.4</v>
      </c>
      <c r="Y75">
        <v>4</v>
      </c>
      <c r="AA75" t="s">
        <v>88</v>
      </c>
      <c r="AB75" t="s">
        <v>37</v>
      </c>
      <c r="AD75">
        <v>1</v>
      </c>
      <c r="AE75">
        <v>0</v>
      </c>
      <c r="AF75">
        <v>14</v>
      </c>
      <c r="AG75">
        <f t="shared" si="12"/>
        <v>16</v>
      </c>
      <c r="AH75">
        <f t="shared" si="13"/>
        <v>30</v>
      </c>
      <c r="AI75">
        <f t="shared" si="16"/>
        <v>0</v>
      </c>
      <c r="AJ75" s="4">
        <f t="shared" si="14"/>
        <v>0.4</v>
      </c>
      <c r="AK75">
        <f t="shared" si="17"/>
        <v>1989</v>
      </c>
      <c r="AL75">
        <f t="shared" si="18"/>
        <v>1989</v>
      </c>
      <c r="AM75">
        <f t="shared" si="19"/>
        <v>2005</v>
      </c>
      <c r="AN75">
        <f t="shared" si="15"/>
        <v>1997</v>
      </c>
    </row>
    <row r="76" spans="1:40" hidden="1" x14ac:dyDescent="0.25">
      <c r="A76" t="s">
        <v>26</v>
      </c>
      <c r="C76" t="s">
        <v>33</v>
      </c>
      <c r="D76" t="s">
        <v>34</v>
      </c>
      <c r="E76">
        <v>1992</v>
      </c>
      <c r="F76" t="s">
        <v>35</v>
      </c>
      <c r="J76">
        <v>15</v>
      </c>
      <c r="M76">
        <v>1977</v>
      </c>
      <c r="O76">
        <v>1986</v>
      </c>
      <c r="P76">
        <v>101</v>
      </c>
      <c r="Q76">
        <v>399</v>
      </c>
      <c r="R76">
        <v>17</v>
      </c>
      <c r="S76">
        <v>42.61</v>
      </c>
      <c r="T76">
        <v>8.61</v>
      </c>
      <c r="Y76">
        <v>22</v>
      </c>
      <c r="AA76" t="s">
        <v>36</v>
      </c>
      <c r="AB76" t="s">
        <v>37</v>
      </c>
      <c r="AD76">
        <v>1</v>
      </c>
      <c r="AE76">
        <v>0</v>
      </c>
      <c r="AF76">
        <v>15</v>
      </c>
      <c r="AG76">
        <f t="shared" si="12"/>
        <v>9</v>
      </c>
      <c r="AH76">
        <f t="shared" si="13"/>
        <v>24</v>
      </c>
      <c r="AI76">
        <f t="shared" si="16"/>
        <v>0</v>
      </c>
      <c r="AJ76" s="4">
        <f t="shared" si="14"/>
        <v>8.61</v>
      </c>
      <c r="AK76">
        <f t="shared" si="17"/>
        <v>1977</v>
      </c>
      <c r="AL76">
        <f t="shared" si="18"/>
        <v>1977</v>
      </c>
      <c r="AM76">
        <f t="shared" si="19"/>
        <v>1986</v>
      </c>
      <c r="AN76">
        <f t="shared" si="15"/>
        <v>1982</v>
      </c>
    </row>
    <row r="77" spans="1:40" hidden="1" x14ac:dyDescent="0.25">
      <c r="A77" t="s">
        <v>26</v>
      </c>
      <c r="B77" t="s">
        <v>38</v>
      </c>
      <c r="C77" t="s">
        <v>39</v>
      </c>
      <c r="D77" t="s">
        <v>40</v>
      </c>
      <c r="E77">
        <v>1992</v>
      </c>
      <c r="F77" t="s">
        <v>41</v>
      </c>
      <c r="G77" t="s">
        <v>42</v>
      </c>
      <c r="I77">
        <v>15</v>
      </c>
      <c r="J77">
        <v>34</v>
      </c>
      <c r="M77">
        <v>1983</v>
      </c>
      <c r="N77">
        <v>1987</v>
      </c>
      <c r="O77">
        <v>1987</v>
      </c>
      <c r="P77">
        <v>1467</v>
      </c>
      <c r="Q77">
        <v>3842</v>
      </c>
      <c r="R77">
        <v>6</v>
      </c>
      <c r="S77">
        <v>1.5617000000000001</v>
      </c>
      <c r="T77">
        <v>2.1</v>
      </c>
      <c r="U77" t="b">
        <v>0</v>
      </c>
      <c r="V77" t="b">
        <v>0</v>
      </c>
      <c r="W77" t="b">
        <v>0</v>
      </c>
      <c r="X77" t="b">
        <v>0</v>
      </c>
      <c r="AB77" t="s">
        <v>32</v>
      </c>
      <c r="AD77">
        <v>1</v>
      </c>
      <c r="AE77">
        <v>15</v>
      </c>
      <c r="AF77">
        <v>34</v>
      </c>
      <c r="AG77">
        <f t="shared" si="12"/>
        <v>15</v>
      </c>
      <c r="AH77">
        <f t="shared" si="13"/>
        <v>38</v>
      </c>
      <c r="AI77">
        <f t="shared" si="16"/>
        <v>0</v>
      </c>
      <c r="AJ77" s="4">
        <f t="shared" si="14"/>
        <v>2.1</v>
      </c>
      <c r="AK77">
        <f t="shared" si="17"/>
        <v>1983</v>
      </c>
      <c r="AL77">
        <f t="shared" si="18"/>
        <v>1987</v>
      </c>
      <c r="AM77">
        <f t="shared" si="19"/>
        <v>1987</v>
      </c>
      <c r="AN77">
        <f t="shared" si="15"/>
        <v>1985</v>
      </c>
    </row>
    <row r="78" spans="1:40" hidden="1" x14ac:dyDescent="0.25">
      <c r="A78" t="s">
        <v>26</v>
      </c>
      <c r="C78" t="s">
        <v>126</v>
      </c>
      <c r="D78" t="s">
        <v>127</v>
      </c>
      <c r="E78">
        <v>2005</v>
      </c>
      <c r="F78" t="s">
        <v>41</v>
      </c>
      <c r="J78">
        <v>15</v>
      </c>
      <c r="M78">
        <v>1977</v>
      </c>
      <c r="O78">
        <v>2000</v>
      </c>
      <c r="P78">
        <v>10200</v>
      </c>
      <c r="Q78">
        <v>81600</v>
      </c>
      <c r="R78">
        <v>78</v>
      </c>
      <c r="S78">
        <v>0.96</v>
      </c>
      <c r="T78">
        <v>2.15</v>
      </c>
      <c r="Y78">
        <v>12</v>
      </c>
      <c r="AA78" t="s">
        <v>88</v>
      </c>
      <c r="AB78" t="s">
        <v>37</v>
      </c>
      <c r="AD78">
        <v>1</v>
      </c>
      <c r="AE78">
        <v>0</v>
      </c>
      <c r="AF78">
        <v>15</v>
      </c>
      <c r="AG78">
        <f t="shared" si="12"/>
        <v>23</v>
      </c>
      <c r="AH78">
        <f t="shared" si="13"/>
        <v>38</v>
      </c>
      <c r="AI78">
        <f t="shared" si="16"/>
        <v>0</v>
      </c>
      <c r="AJ78" s="4">
        <f t="shared" si="14"/>
        <v>2.15</v>
      </c>
      <c r="AK78">
        <f t="shared" si="17"/>
        <v>1977</v>
      </c>
      <c r="AL78">
        <f t="shared" si="18"/>
        <v>1977</v>
      </c>
      <c r="AM78">
        <f t="shared" si="19"/>
        <v>2000</v>
      </c>
      <c r="AN78">
        <f t="shared" si="15"/>
        <v>1989</v>
      </c>
    </row>
    <row r="79" spans="1:40" hidden="1" x14ac:dyDescent="0.25">
      <c r="A79" t="s">
        <v>26</v>
      </c>
      <c r="B79" t="s">
        <v>38</v>
      </c>
      <c r="C79" t="s">
        <v>104</v>
      </c>
      <c r="D79" t="s">
        <v>105</v>
      </c>
      <c r="E79">
        <v>2006</v>
      </c>
      <c r="F79" t="s">
        <v>41</v>
      </c>
      <c r="I79">
        <v>15</v>
      </c>
      <c r="J79">
        <v>34</v>
      </c>
      <c r="M79">
        <v>1983</v>
      </c>
      <c r="N79">
        <v>1999</v>
      </c>
      <c r="O79">
        <v>1999</v>
      </c>
      <c r="P79">
        <v>4968</v>
      </c>
      <c r="Q79">
        <v>43531</v>
      </c>
      <c r="R79">
        <v>83</v>
      </c>
      <c r="S79">
        <v>1.9067000000000001</v>
      </c>
      <c r="T79">
        <v>1.8</v>
      </c>
      <c r="AB79" t="s">
        <v>32</v>
      </c>
      <c r="AD79">
        <v>1</v>
      </c>
      <c r="AE79">
        <v>15</v>
      </c>
      <c r="AF79">
        <v>34</v>
      </c>
      <c r="AG79">
        <f t="shared" si="12"/>
        <v>15</v>
      </c>
      <c r="AH79">
        <f t="shared" si="13"/>
        <v>50</v>
      </c>
      <c r="AI79">
        <f t="shared" si="16"/>
        <v>0</v>
      </c>
      <c r="AJ79" s="4">
        <f t="shared" si="14"/>
        <v>1.8</v>
      </c>
      <c r="AK79">
        <f t="shared" si="17"/>
        <v>1983</v>
      </c>
      <c r="AL79">
        <f t="shared" si="18"/>
        <v>1999</v>
      </c>
      <c r="AM79">
        <f t="shared" si="19"/>
        <v>1999</v>
      </c>
      <c r="AN79">
        <f t="shared" si="15"/>
        <v>1991</v>
      </c>
    </row>
    <row r="80" spans="1:40" hidden="1" x14ac:dyDescent="0.25">
      <c r="A80" t="s">
        <v>26</v>
      </c>
      <c r="C80" t="s">
        <v>132</v>
      </c>
      <c r="D80" t="s">
        <v>133</v>
      </c>
      <c r="E80">
        <v>2007</v>
      </c>
      <c r="F80" t="s">
        <v>41</v>
      </c>
      <c r="G80" t="s">
        <v>135</v>
      </c>
      <c r="H80" t="s">
        <v>136</v>
      </c>
      <c r="I80">
        <v>0</v>
      </c>
      <c r="J80">
        <v>14</v>
      </c>
      <c r="M80">
        <v>1989</v>
      </c>
      <c r="N80">
        <v>2002</v>
      </c>
      <c r="O80">
        <v>2002</v>
      </c>
      <c r="P80">
        <v>7095</v>
      </c>
      <c r="Q80">
        <v>45160</v>
      </c>
      <c r="R80">
        <v>14</v>
      </c>
      <c r="T80">
        <v>1.4</v>
      </c>
      <c r="U80" t="b">
        <v>0</v>
      </c>
      <c r="V80" t="b">
        <v>0</v>
      </c>
      <c r="W80" t="b">
        <v>0</v>
      </c>
      <c r="X80" t="b">
        <v>0</v>
      </c>
      <c r="AB80" t="s">
        <v>32</v>
      </c>
      <c r="AD80">
        <v>1</v>
      </c>
      <c r="AE80">
        <v>0</v>
      </c>
      <c r="AF80">
        <v>14</v>
      </c>
      <c r="AG80">
        <f t="shared" si="12"/>
        <v>0</v>
      </c>
      <c r="AH80">
        <f t="shared" si="13"/>
        <v>27</v>
      </c>
      <c r="AI80">
        <f t="shared" si="16"/>
        <v>0</v>
      </c>
      <c r="AJ80" s="4">
        <f t="shared" si="14"/>
        <v>1.4</v>
      </c>
      <c r="AK80">
        <f t="shared" si="17"/>
        <v>1989</v>
      </c>
      <c r="AL80">
        <f t="shared" si="18"/>
        <v>2002</v>
      </c>
      <c r="AM80">
        <f t="shared" si="19"/>
        <v>2002</v>
      </c>
      <c r="AN80">
        <f t="shared" si="15"/>
        <v>1996</v>
      </c>
    </row>
    <row r="81" spans="1:40" hidden="1" x14ac:dyDescent="0.25">
      <c r="A81" t="s">
        <v>26</v>
      </c>
      <c r="C81" t="s">
        <v>43</v>
      </c>
      <c r="D81" t="s">
        <v>44</v>
      </c>
      <c r="E81">
        <v>2001</v>
      </c>
      <c r="F81" t="s">
        <v>59</v>
      </c>
      <c r="H81" t="s">
        <v>46</v>
      </c>
      <c r="I81">
        <v>0</v>
      </c>
      <c r="J81">
        <v>54</v>
      </c>
      <c r="M81">
        <v>1975</v>
      </c>
      <c r="N81">
        <v>1977</v>
      </c>
      <c r="O81">
        <v>1988</v>
      </c>
      <c r="P81">
        <v>207</v>
      </c>
      <c r="Q81">
        <v>2056</v>
      </c>
      <c r="R81">
        <v>51</v>
      </c>
      <c r="S81">
        <v>24.8</v>
      </c>
      <c r="T81">
        <v>5.67</v>
      </c>
      <c r="U81" t="b">
        <v>0</v>
      </c>
      <c r="V81" t="b">
        <v>0</v>
      </c>
      <c r="W81" t="b">
        <v>0</v>
      </c>
      <c r="X81" t="b">
        <v>0</v>
      </c>
      <c r="AB81" t="s">
        <v>32</v>
      </c>
      <c r="AD81">
        <v>1</v>
      </c>
      <c r="AE81">
        <v>0</v>
      </c>
      <c r="AF81">
        <v>54</v>
      </c>
      <c r="AG81">
        <f t="shared" si="12"/>
        <v>11</v>
      </c>
      <c r="AH81">
        <f t="shared" si="13"/>
        <v>67</v>
      </c>
      <c r="AI81">
        <f t="shared" si="16"/>
        <v>0</v>
      </c>
      <c r="AJ81" s="4">
        <f t="shared" si="14"/>
        <v>5.67</v>
      </c>
      <c r="AK81">
        <f t="shared" si="17"/>
        <v>1975</v>
      </c>
      <c r="AL81">
        <f t="shared" si="18"/>
        <v>1977</v>
      </c>
      <c r="AM81">
        <f t="shared" si="19"/>
        <v>1988</v>
      </c>
      <c r="AN81">
        <f t="shared" si="15"/>
        <v>1982</v>
      </c>
    </row>
    <row r="82" spans="1:40" hidden="1" x14ac:dyDescent="0.25">
      <c r="A82" t="s">
        <v>26</v>
      </c>
      <c r="C82" t="s">
        <v>174</v>
      </c>
      <c r="D82" t="s">
        <v>175</v>
      </c>
      <c r="E82">
        <v>2014</v>
      </c>
      <c r="F82" t="s">
        <v>176</v>
      </c>
      <c r="I82" s="1">
        <v>0</v>
      </c>
      <c r="J82" s="1">
        <v>14</v>
      </c>
      <c r="M82">
        <v>1999</v>
      </c>
      <c r="N82">
        <v>2010</v>
      </c>
      <c r="O82">
        <v>2010</v>
      </c>
      <c r="Q82" t="s">
        <v>143</v>
      </c>
      <c r="R82" s="1">
        <v>21</v>
      </c>
      <c r="T82" s="1">
        <v>4.47</v>
      </c>
      <c r="U82" t="b">
        <v>1</v>
      </c>
      <c r="W82" t="b">
        <v>1</v>
      </c>
      <c r="AB82" t="s">
        <v>32</v>
      </c>
      <c r="AD82">
        <v>1</v>
      </c>
      <c r="AE82">
        <v>0</v>
      </c>
      <c r="AF82">
        <v>14</v>
      </c>
      <c r="AG82">
        <f t="shared" si="12"/>
        <v>0</v>
      </c>
      <c r="AH82">
        <f t="shared" si="13"/>
        <v>25</v>
      </c>
      <c r="AI82">
        <f t="shared" si="16"/>
        <v>0</v>
      </c>
      <c r="AJ82" s="4">
        <f t="shared" si="14"/>
        <v>4.47</v>
      </c>
      <c r="AK82">
        <f t="shared" si="17"/>
        <v>1999</v>
      </c>
      <c r="AL82">
        <f t="shared" si="18"/>
        <v>2010</v>
      </c>
      <c r="AM82">
        <f t="shared" si="19"/>
        <v>2010</v>
      </c>
      <c r="AN82">
        <f t="shared" si="15"/>
        <v>2005</v>
      </c>
    </row>
    <row r="83" spans="1:40" hidden="1" x14ac:dyDescent="0.25">
      <c r="C83" t="s">
        <v>174</v>
      </c>
      <c r="D83" t="s">
        <v>175</v>
      </c>
      <c r="E83">
        <v>2014</v>
      </c>
      <c r="F83" t="s">
        <v>176</v>
      </c>
      <c r="I83" s="1">
        <v>15</v>
      </c>
      <c r="J83" s="1">
        <v>29</v>
      </c>
      <c r="M83" s="1">
        <v>1999</v>
      </c>
      <c r="N83" s="1">
        <v>2010</v>
      </c>
      <c r="O83" s="1">
        <v>2010</v>
      </c>
      <c r="Q83" t="s">
        <v>143</v>
      </c>
      <c r="R83" s="1">
        <v>81</v>
      </c>
      <c r="T83" s="1">
        <v>9.44</v>
      </c>
      <c r="AD83">
        <v>4</v>
      </c>
      <c r="AE83">
        <v>15</v>
      </c>
      <c r="AF83">
        <v>29</v>
      </c>
      <c r="AG83">
        <f t="shared" si="12"/>
        <v>15</v>
      </c>
      <c r="AH83">
        <f t="shared" si="13"/>
        <v>40</v>
      </c>
      <c r="AI83">
        <f t="shared" si="16"/>
        <v>0</v>
      </c>
      <c r="AJ83" s="4">
        <f t="shared" si="14"/>
        <v>9.44</v>
      </c>
      <c r="AK83">
        <f t="shared" si="17"/>
        <v>1999</v>
      </c>
      <c r="AL83">
        <f t="shared" si="18"/>
        <v>2010</v>
      </c>
      <c r="AM83">
        <f t="shared" si="19"/>
        <v>2010</v>
      </c>
      <c r="AN83">
        <f t="shared" si="15"/>
        <v>2005</v>
      </c>
    </row>
    <row r="84" spans="1:40" hidden="1" x14ac:dyDescent="0.25">
      <c r="C84" t="s">
        <v>174</v>
      </c>
      <c r="D84" t="s">
        <v>175</v>
      </c>
      <c r="E84">
        <v>2014</v>
      </c>
      <c r="F84" t="s">
        <v>176</v>
      </c>
      <c r="I84" s="1">
        <v>30</v>
      </c>
      <c r="J84" s="1">
        <v>44</v>
      </c>
      <c r="M84" s="1">
        <v>1999</v>
      </c>
      <c r="N84" s="1">
        <v>2010</v>
      </c>
      <c r="O84" s="1">
        <v>2010</v>
      </c>
      <c r="Q84" t="s">
        <v>143</v>
      </c>
      <c r="R84" s="1">
        <v>109</v>
      </c>
      <c r="T84" s="1">
        <v>6.61</v>
      </c>
      <c r="AD84">
        <v>4</v>
      </c>
      <c r="AE84">
        <v>30</v>
      </c>
      <c r="AF84">
        <v>44</v>
      </c>
      <c r="AG84">
        <f t="shared" si="12"/>
        <v>30</v>
      </c>
      <c r="AH84">
        <f t="shared" si="13"/>
        <v>55</v>
      </c>
      <c r="AI84">
        <f t="shared" si="16"/>
        <v>0</v>
      </c>
      <c r="AJ84" s="4">
        <f t="shared" si="14"/>
        <v>6.61</v>
      </c>
      <c r="AK84">
        <f t="shared" si="17"/>
        <v>1999</v>
      </c>
      <c r="AL84">
        <f t="shared" si="18"/>
        <v>2010</v>
      </c>
      <c r="AM84">
        <f t="shared" si="19"/>
        <v>2010</v>
      </c>
      <c r="AN84">
        <f t="shared" si="15"/>
        <v>2005</v>
      </c>
    </row>
    <row r="85" spans="1:40" hidden="1" x14ac:dyDescent="0.25">
      <c r="C85" t="s">
        <v>174</v>
      </c>
      <c r="D85" t="s">
        <v>175</v>
      </c>
      <c r="E85">
        <v>2014</v>
      </c>
      <c r="F85" t="s">
        <v>176</v>
      </c>
      <c r="I85" s="1">
        <v>45</v>
      </c>
      <c r="J85" s="1">
        <v>60</v>
      </c>
      <c r="M85" s="1">
        <v>1999</v>
      </c>
      <c r="N85" s="1">
        <v>2010</v>
      </c>
      <c r="O85" s="1">
        <v>2010</v>
      </c>
      <c r="Q85" t="s">
        <v>143</v>
      </c>
      <c r="R85" s="1">
        <v>55</v>
      </c>
      <c r="T85" s="1">
        <v>3.4</v>
      </c>
      <c r="AD85">
        <v>4</v>
      </c>
      <c r="AE85">
        <v>45</v>
      </c>
      <c r="AF85">
        <v>60</v>
      </c>
      <c r="AG85">
        <f t="shared" si="12"/>
        <v>45</v>
      </c>
      <c r="AH85">
        <f t="shared" si="13"/>
        <v>71</v>
      </c>
      <c r="AI85">
        <f t="shared" si="16"/>
        <v>0</v>
      </c>
      <c r="AJ85" s="4">
        <f t="shared" si="14"/>
        <v>3.4</v>
      </c>
      <c r="AK85">
        <f t="shared" si="17"/>
        <v>1999</v>
      </c>
      <c r="AL85">
        <f t="shared" si="18"/>
        <v>2010</v>
      </c>
      <c r="AM85">
        <f t="shared" si="19"/>
        <v>2010</v>
      </c>
      <c r="AN85">
        <f t="shared" si="15"/>
        <v>2005</v>
      </c>
    </row>
    <row r="86" spans="1:40" hidden="1" x14ac:dyDescent="0.25">
      <c r="C86" t="s">
        <v>174</v>
      </c>
      <c r="D86" t="s">
        <v>175</v>
      </c>
      <c r="E86">
        <v>2014</v>
      </c>
      <c r="F86" t="s">
        <v>176</v>
      </c>
      <c r="I86" s="1">
        <v>60</v>
      </c>
      <c r="J86" s="2">
        <v>99</v>
      </c>
      <c r="M86" s="1">
        <v>1999</v>
      </c>
      <c r="N86" s="1">
        <v>2010</v>
      </c>
      <c r="O86" s="1">
        <v>2010</v>
      </c>
      <c r="Q86" t="s">
        <v>143</v>
      </c>
      <c r="R86" s="1">
        <v>67</v>
      </c>
      <c r="T86" s="1">
        <v>1.1000000000000001</v>
      </c>
      <c r="AD86">
        <v>4</v>
      </c>
      <c r="AE86">
        <v>60</v>
      </c>
      <c r="AF86">
        <f>J86*1</f>
        <v>99</v>
      </c>
      <c r="AG86">
        <f t="shared" si="12"/>
        <v>60</v>
      </c>
      <c r="AH86">
        <f t="shared" si="13"/>
        <v>110</v>
      </c>
      <c r="AI86">
        <f>IF(AH86&lt;AG86,1,0)</f>
        <v>0</v>
      </c>
      <c r="AJ86" s="4">
        <f t="shared" si="14"/>
        <v>1.1000000000000001</v>
      </c>
      <c r="AK86">
        <f t="shared" si="17"/>
        <v>1999</v>
      </c>
      <c r="AL86">
        <f t="shared" si="18"/>
        <v>2010</v>
      </c>
      <c r="AM86">
        <f t="shared" si="19"/>
        <v>2010</v>
      </c>
      <c r="AN86">
        <f t="shared" si="15"/>
        <v>2005</v>
      </c>
    </row>
    <row r="87" spans="1:40" hidden="1" x14ac:dyDescent="0.25">
      <c r="A87" t="s">
        <v>26</v>
      </c>
      <c r="B87" t="s">
        <v>38</v>
      </c>
      <c r="C87" t="s">
        <v>90</v>
      </c>
      <c r="D87" t="s">
        <v>91</v>
      </c>
      <c r="E87">
        <v>1998</v>
      </c>
      <c r="F87" t="s">
        <v>60</v>
      </c>
      <c r="H87" t="s">
        <v>92</v>
      </c>
      <c r="I87">
        <v>0</v>
      </c>
      <c r="J87">
        <v>16</v>
      </c>
      <c r="M87">
        <v>1978</v>
      </c>
      <c r="N87">
        <v>1993</v>
      </c>
      <c r="O87">
        <v>1995</v>
      </c>
      <c r="P87">
        <v>1854</v>
      </c>
      <c r="Q87">
        <v>17350.400000000001</v>
      </c>
      <c r="R87">
        <v>26</v>
      </c>
      <c r="S87">
        <v>1.49</v>
      </c>
      <c r="T87">
        <v>2.4700000000000002</v>
      </c>
      <c r="U87" t="b">
        <v>0</v>
      </c>
      <c r="V87" t="b">
        <v>1</v>
      </c>
      <c r="W87" t="b">
        <v>1</v>
      </c>
      <c r="X87" t="b">
        <v>0</v>
      </c>
      <c r="AB87" t="s">
        <v>32</v>
      </c>
      <c r="AD87">
        <v>1</v>
      </c>
      <c r="AE87">
        <v>0</v>
      </c>
      <c r="AF87">
        <v>16</v>
      </c>
      <c r="AG87">
        <f t="shared" si="12"/>
        <v>2</v>
      </c>
      <c r="AH87">
        <f t="shared" si="13"/>
        <v>33</v>
      </c>
      <c r="AI87">
        <f t="shared" si="16"/>
        <v>0</v>
      </c>
      <c r="AJ87" s="4">
        <f t="shared" si="14"/>
        <v>2.4700000000000002</v>
      </c>
      <c r="AK87">
        <f t="shared" si="17"/>
        <v>1978</v>
      </c>
      <c r="AL87">
        <f t="shared" si="18"/>
        <v>1993</v>
      </c>
      <c r="AM87">
        <f t="shared" si="19"/>
        <v>1995</v>
      </c>
      <c r="AN87">
        <f t="shared" si="15"/>
        <v>1987</v>
      </c>
    </row>
    <row r="88" spans="1:40" hidden="1" x14ac:dyDescent="0.25">
      <c r="A88" t="s">
        <v>26</v>
      </c>
      <c r="B88" t="s">
        <v>38</v>
      </c>
      <c r="C88" t="s">
        <v>96</v>
      </c>
      <c r="D88" t="s">
        <v>97</v>
      </c>
      <c r="E88">
        <v>1999</v>
      </c>
      <c r="F88" t="s">
        <v>60</v>
      </c>
      <c r="G88" t="s">
        <v>98</v>
      </c>
      <c r="H88" t="s">
        <v>99</v>
      </c>
      <c r="I88">
        <v>0</v>
      </c>
      <c r="J88">
        <v>29</v>
      </c>
      <c r="K88">
        <v>1</v>
      </c>
      <c r="L88">
        <v>9</v>
      </c>
      <c r="M88">
        <v>1972</v>
      </c>
      <c r="N88">
        <v>1993</v>
      </c>
      <c r="O88">
        <v>1997</v>
      </c>
      <c r="Q88">
        <v>30941</v>
      </c>
      <c r="R88">
        <v>25</v>
      </c>
      <c r="S88">
        <v>0.80800000000000005</v>
      </c>
      <c r="T88">
        <v>3.15</v>
      </c>
      <c r="U88" t="b">
        <v>1</v>
      </c>
      <c r="V88" t="b">
        <v>1</v>
      </c>
      <c r="W88" t="b">
        <v>1</v>
      </c>
      <c r="X88" t="b">
        <v>0</v>
      </c>
      <c r="AB88" t="s">
        <v>32</v>
      </c>
      <c r="AD88">
        <v>8</v>
      </c>
      <c r="AE88">
        <v>0</v>
      </c>
      <c r="AF88">
        <v>29</v>
      </c>
      <c r="AG88">
        <f t="shared" si="12"/>
        <v>1</v>
      </c>
      <c r="AH88">
        <f t="shared" si="13"/>
        <v>9</v>
      </c>
      <c r="AI88">
        <f t="shared" si="16"/>
        <v>0</v>
      </c>
      <c r="AJ88" s="4">
        <f t="shared" si="14"/>
        <v>3.15</v>
      </c>
      <c r="AK88">
        <f t="shared" si="17"/>
        <v>1972</v>
      </c>
      <c r="AL88">
        <f t="shared" si="18"/>
        <v>1993</v>
      </c>
      <c r="AM88">
        <f t="shared" si="19"/>
        <v>1997</v>
      </c>
      <c r="AN88">
        <f t="shared" si="15"/>
        <v>1985</v>
      </c>
    </row>
    <row r="89" spans="1:40" hidden="1" x14ac:dyDescent="0.25">
      <c r="A89" t="s">
        <v>26</v>
      </c>
      <c r="C89" t="s">
        <v>96</v>
      </c>
      <c r="D89" t="s">
        <v>97</v>
      </c>
      <c r="E89">
        <v>1999</v>
      </c>
      <c r="F89" t="s">
        <v>60</v>
      </c>
      <c r="G89" t="s">
        <v>98</v>
      </c>
      <c r="H89" t="s">
        <v>99</v>
      </c>
      <c r="I89">
        <v>0</v>
      </c>
      <c r="J89">
        <v>29</v>
      </c>
      <c r="K89">
        <v>10</v>
      </c>
      <c r="L89">
        <v>19</v>
      </c>
      <c r="M89">
        <v>1972</v>
      </c>
      <c r="N89">
        <v>1993</v>
      </c>
      <c r="O89">
        <v>1997</v>
      </c>
      <c r="Q89">
        <v>129575</v>
      </c>
      <c r="R89">
        <v>131</v>
      </c>
      <c r="S89">
        <v>1.0109999999999999</v>
      </c>
      <c r="T89">
        <v>2.95</v>
      </c>
      <c r="U89" t="b">
        <v>1</v>
      </c>
      <c r="V89" t="b">
        <v>1</v>
      </c>
      <c r="W89" t="b">
        <v>1</v>
      </c>
      <c r="X89" t="b">
        <v>0</v>
      </c>
      <c r="AB89" t="s">
        <v>32</v>
      </c>
      <c r="AD89">
        <v>8</v>
      </c>
      <c r="AE89">
        <v>0</v>
      </c>
      <c r="AF89">
        <v>29</v>
      </c>
      <c r="AG89">
        <f t="shared" si="12"/>
        <v>10</v>
      </c>
      <c r="AH89">
        <f t="shared" si="13"/>
        <v>19</v>
      </c>
      <c r="AI89">
        <f t="shared" si="16"/>
        <v>0</v>
      </c>
      <c r="AJ89" s="4">
        <f t="shared" si="14"/>
        <v>2.95</v>
      </c>
      <c r="AK89">
        <f t="shared" si="17"/>
        <v>1972</v>
      </c>
      <c r="AL89">
        <f t="shared" si="18"/>
        <v>1993</v>
      </c>
      <c r="AM89">
        <f t="shared" si="19"/>
        <v>1997</v>
      </c>
      <c r="AN89">
        <f t="shared" si="15"/>
        <v>1985</v>
      </c>
    </row>
    <row r="90" spans="1:40" hidden="1" x14ac:dyDescent="0.25">
      <c r="A90" t="s">
        <v>26</v>
      </c>
      <c r="C90" t="s">
        <v>96</v>
      </c>
      <c r="D90" t="s">
        <v>97</v>
      </c>
      <c r="E90">
        <v>1999</v>
      </c>
      <c r="F90" t="s">
        <v>60</v>
      </c>
      <c r="G90" t="s">
        <v>98</v>
      </c>
      <c r="H90" t="s">
        <v>99</v>
      </c>
      <c r="I90">
        <v>0</v>
      </c>
      <c r="J90">
        <v>29</v>
      </c>
      <c r="K90">
        <v>20</v>
      </c>
      <c r="L90">
        <v>29</v>
      </c>
      <c r="M90">
        <v>1972</v>
      </c>
      <c r="N90">
        <v>1993</v>
      </c>
      <c r="O90">
        <v>1997</v>
      </c>
      <c r="Q90">
        <v>105735</v>
      </c>
      <c r="R90">
        <v>236</v>
      </c>
      <c r="S90">
        <v>2.2320000000000002</v>
      </c>
      <c r="T90">
        <v>4.3</v>
      </c>
      <c r="U90" t="b">
        <v>1</v>
      </c>
      <c r="V90" t="b">
        <v>1</v>
      </c>
      <c r="W90" t="b">
        <v>1</v>
      </c>
      <c r="X90" t="b">
        <v>0</v>
      </c>
      <c r="AB90" t="s">
        <v>32</v>
      </c>
      <c r="AD90">
        <v>8</v>
      </c>
      <c r="AE90">
        <v>0</v>
      </c>
      <c r="AF90">
        <v>29</v>
      </c>
      <c r="AG90">
        <f t="shared" si="12"/>
        <v>20</v>
      </c>
      <c r="AH90">
        <f t="shared" si="13"/>
        <v>29</v>
      </c>
      <c r="AI90">
        <f t="shared" si="16"/>
        <v>0</v>
      </c>
      <c r="AJ90" s="4">
        <f t="shared" si="14"/>
        <v>4.3</v>
      </c>
      <c r="AK90">
        <f t="shared" si="17"/>
        <v>1972</v>
      </c>
      <c r="AL90">
        <f t="shared" si="18"/>
        <v>1993</v>
      </c>
      <c r="AM90">
        <f t="shared" si="19"/>
        <v>1997</v>
      </c>
      <c r="AN90">
        <f t="shared" si="15"/>
        <v>1985</v>
      </c>
    </row>
    <row r="91" spans="1:40" hidden="1" x14ac:dyDescent="0.25">
      <c r="A91" t="s">
        <v>26</v>
      </c>
      <c r="C91" t="s">
        <v>96</v>
      </c>
      <c r="D91" t="s">
        <v>97</v>
      </c>
      <c r="E91">
        <v>1999</v>
      </c>
      <c r="F91" t="s">
        <v>60</v>
      </c>
      <c r="G91" t="s">
        <v>98</v>
      </c>
      <c r="H91" t="s">
        <v>99</v>
      </c>
      <c r="I91">
        <v>0</v>
      </c>
      <c r="J91">
        <v>29</v>
      </c>
      <c r="K91">
        <v>30</v>
      </c>
      <c r="L91">
        <v>39</v>
      </c>
      <c r="M91">
        <v>1972</v>
      </c>
      <c r="N91">
        <v>1993</v>
      </c>
      <c r="O91">
        <v>1997</v>
      </c>
      <c r="Q91">
        <v>33598</v>
      </c>
      <c r="R91">
        <v>125</v>
      </c>
      <c r="S91">
        <v>3.7210000000000001</v>
      </c>
      <c r="T91">
        <v>4.3</v>
      </c>
      <c r="U91" t="b">
        <v>1</v>
      </c>
      <c r="V91" t="b">
        <v>1</v>
      </c>
      <c r="W91" t="b">
        <v>1</v>
      </c>
      <c r="X91" t="b">
        <v>0</v>
      </c>
      <c r="AB91" t="s">
        <v>32</v>
      </c>
      <c r="AD91">
        <v>8</v>
      </c>
      <c r="AE91">
        <v>0</v>
      </c>
      <c r="AF91">
        <v>29</v>
      </c>
      <c r="AG91">
        <f t="shared" si="12"/>
        <v>30</v>
      </c>
      <c r="AH91">
        <f t="shared" si="13"/>
        <v>39</v>
      </c>
      <c r="AI91">
        <f t="shared" si="16"/>
        <v>0</v>
      </c>
      <c r="AJ91" s="4">
        <f t="shared" si="14"/>
        <v>4.3</v>
      </c>
      <c r="AK91">
        <f t="shared" si="17"/>
        <v>1972</v>
      </c>
      <c r="AL91">
        <f t="shared" si="18"/>
        <v>1993</v>
      </c>
      <c r="AM91">
        <f t="shared" si="19"/>
        <v>1997</v>
      </c>
      <c r="AN91">
        <f t="shared" si="15"/>
        <v>1985</v>
      </c>
    </row>
    <row r="92" spans="1:40" hidden="1" x14ac:dyDescent="0.25">
      <c r="A92" t="s">
        <v>26</v>
      </c>
      <c r="C92" t="s">
        <v>96</v>
      </c>
      <c r="D92" t="s">
        <v>97</v>
      </c>
      <c r="E92">
        <v>1999</v>
      </c>
      <c r="F92" t="s">
        <v>60</v>
      </c>
      <c r="G92" t="s">
        <v>98</v>
      </c>
      <c r="H92" t="s">
        <v>99</v>
      </c>
      <c r="I92">
        <v>0</v>
      </c>
      <c r="J92">
        <v>29</v>
      </c>
      <c r="K92">
        <v>40</v>
      </c>
      <c r="L92">
        <v>49</v>
      </c>
      <c r="M92">
        <v>1972</v>
      </c>
      <c r="N92">
        <v>1993</v>
      </c>
      <c r="O92">
        <v>1997</v>
      </c>
      <c r="Q92">
        <v>11341</v>
      </c>
      <c r="R92">
        <v>114</v>
      </c>
      <c r="S92">
        <v>10.052</v>
      </c>
      <c r="T92">
        <v>4.25</v>
      </c>
      <c r="U92" t="b">
        <v>1</v>
      </c>
      <c r="V92" t="b">
        <v>1</v>
      </c>
      <c r="W92" t="b">
        <v>1</v>
      </c>
      <c r="X92" t="b">
        <v>0</v>
      </c>
      <c r="AB92" t="s">
        <v>32</v>
      </c>
      <c r="AD92">
        <v>8</v>
      </c>
      <c r="AE92">
        <v>0</v>
      </c>
      <c r="AF92">
        <v>29</v>
      </c>
      <c r="AG92">
        <f t="shared" si="12"/>
        <v>40</v>
      </c>
      <c r="AH92">
        <f t="shared" si="13"/>
        <v>49</v>
      </c>
      <c r="AI92">
        <f t="shared" si="16"/>
        <v>0</v>
      </c>
      <c r="AJ92" s="4">
        <f t="shared" si="14"/>
        <v>4.25</v>
      </c>
      <c r="AK92">
        <f t="shared" si="17"/>
        <v>1972</v>
      </c>
      <c r="AL92">
        <f t="shared" si="18"/>
        <v>1993</v>
      </c>
      <c r="AM92">
        <f t="shared" si="19"/>
        <v>1997</v>
      </c>
      <c r="AN92">
        <f t="shared" si="15"/>
        <v>1985</v>
      </c>
    </row>
    <row r="93" spans="1:40" hidden="1" x14ac:dyDescent="0.25">
      <c r="A93" t="s">
        <v>26</v>
      </c>
      <c r="C93" t="s">
        <v>96</v>
      </c>
      <c r="D93" t="s">
        <v>97</v>
      </c>
      <c r="E93">
        <v>1999</v>
      </c>
      <c r="F93" t="s">
        <v>60</v>
      </c>
      <c r="G93" t="s">
        <v>98</v>
      </c>
      <c r="H93" t="s">
        <v>99</v>
      </c>
      <c r="I93">
        <v>0</v>
      </c>
      <c r="J93">
        <v>29</v>
      </c>
      <c r="K93">
        <v>50</v>
      </c>
      <c r="L93">
        <v>59</v>
      </c>
      <c r="M93">
        <v>1972</v>
      </c>
      <c r="N93">
        <v>1993</v>
      </c>
      <c r="O93">
        <v>1997</v>
      </c>
      <c r="Q93">
        <v>5643</v>
      </c>
      <c r="R93">
        <v>128</v>
      </c>
      <c r="S93">
        <v>22.681000000000001</v>
      </c>
      <c r="T93">
        <v>3.2</v>
      </c>
      <c r="U93" t="b">
        <v>1</v>
      </c>
      <c r="V93" t="b">
        <v>1</v>
      </c>
      <c r="W93" t="b">
        <v>1</v>
      </c>
      <c r="X93" t="b">
        <v>0</v>
      </c>
      <c r="AB93" t="s">
        <v>32</v>
      </c>
      <c r="AD93">
        <v>8</v>
      </c>
      <c r="AE93">
        <v>0</v>
      </c>
      <c r="AF93">
        <v>29</v>
      </c>
      <c r="AG93">
        <f t="shared" si="12"/>
        <v>50</v>
      </c>
      <c r="AH93">
        <f t="shared" si="13"/>
        <v>59</v>
      </c>
      <c r="AI93">
        <f t="shared" si="16"/>
        <v>0</v>
      </c>
      <c r="AJ93" s="4">
        <f t="shared" si="14"/>
        <v>3.2</v>
      </c>
      <c r="AK93">
        <f t="shared" si="17"/>
        <v>1972</v>
      </c>
      <c r="AL93">
        <f t="shared" si="18"/>
        <v>1993</v>
      </c>
      <c r="AM93">
        <f t="shared" si="19"/>
        <v>1997</v>
      </c>
      <c r="AN93">
        <f t="shared" si="15"/>
        <v>1985</v>
      </c>
    </row>
    <row r="94" spans="1:40" hidden="1" x14ac:dyDescent="0.25">
      <c r="A94" t="s">
        <v>26</v>
      </c>
      <c r="C94" t="s">
        <v>96</v>
      </c>
      <c r="D94" t="s">
        <v>97</v>
      </c>
      <c r="E94">
        <v>1999</v>
      </c>
      <c r="F94" t="s">
        <v>60</v>
      </c>
      <c r="G94" t="s">
        <v>98</v>
      </c>
      <c r="H94" t="s">
        <v>99</v>
      </c>
      <c r="I94">
        <v>0</v>
      </c>
      <c r="J94">
        <v>29</v>
      </c>
      <c r="K94">
        <v>60</v>
      </c>
      <c r="L94">
        <v>69</v>
      </c>
      <c r="M94">
        <v>1972</v>
      </c>
      <c r="N94">
        <v>1993</v>
      </c>
      <c r="O94">
        <v>1997</v>
      </c>
      <c r="Q94">
        <v>2562</v>
      </c>
      <c r="R94">
        <v>138</v>
      </c>
      <c r="S94">
        <v>53.871000000000002</v>
      </c>
      <c r="T94">
        <v>2.8</v>
      </c>
      <c r="U94" t="b">
        <v>1</v>
      </c>
      <c r="V94" t="b">
        <v>1</v>
      </c>
      <c r="W94" t="b">
        <v>1</v>
      </c>
      <c r="X94" t="b">
        <v>0</v>
      </c>
      <c r="AB94" t="s">
        <v>32</v>
      </c>
      <c r="AD94">
        <v>8</v>
      </c>
      <c r="AE94">
        <v>0</v>
      </c>
      <c r="AF94">
        <v>29</v>
      </c>
      <c r="AG94">
        <f t="shared" si="12"/>
        <v>60</v>
      </c>
      <c r="AH94">
        <f t="shared" si="13"/>
        <v>69</v>
      </c>
      <c r="AI94">
        <f t="shared" si="16"/>
        <v>0</v>
      </c>
      <c r="AJ94" s="4">
        <f t="shared" si="14"/>
        <v>2.8</v>
      </c>
      <c r="AK94">
        <f t="shared" si="17"/>
        <v>1972</v>
      </c>
      <c r="AL94">
        <f t="shared" si="18"/>
        <v>1993</v>
      </c>
      <c r="AM94">
        <f t="shared" si="19"/>
        <v>1997</v>
      </c>
      <c r="AN94">
        <f t="shared" si="15"/>
        <v>1985</v>
      </c>
    </row>
    <row r="95" spans="1:40" hidden="1" x14ac:dyDescent="0.25">
      <c r="A95" t="s">
        <v>26</v>
      </c>
      <c r="C95" t="s">
        <v>96</v>
      </c>
      <c r="D95" t="s">
        <v>97</v>
      </c>
      <c r="E95">
        <v>1999</v>
      </c>
      <c r="F95" t="s">
        <v>60</v>
      </c>
      <c r="G95" t="s">
        <v>98</v>
      </c>
      <c r="H95" t="s">
        <v>99</v>
      </c>
      <c r="I95">
        <v>0</v>
      </c>
      <c r="J95">
        <v>29</v>
      </c>
      <c r="K95">
        <v>70</v>
      </c>
      <c r="L95">
        <v>84</v>
      </c>
      <c r="M95">
        <v>1972</v>
      </c>
      <c r="N95">
        <v>1993</v>
      </c>
      <c r="O95">
        <v>1997</v>
      </c>
      <c r="Q95">
        <v>646</v>
      </c>
      <c r="R95">
        <v>52</v>
      </c>
      <c r="S95">
        <v>80.543000000000006</v>
      </c>
      <c r="T95">
        <v>1.7</v>
      </c>
      <c r="U95" t="b">
        <v>1</v>
      </c>
      <c r="V95" t="b">
        <v>1</v>
      </c>
      <c r="W95" t="b">
        <v>1</v>
      </c>
      <c r="X95" t="b">
        <v>0</v>
      </c>
      <c r="AB95" t="s">
        <v>32</v>
      </c>
      <c r="AD95">
        <v>8</v>
      </c>
      <c r="AE95">
        <v>0</v>
      </c>
      <c r="AF95">
        <v>29</v>
      </c>
      <c r="AG95">
        <f t="shared" si="12"/>
        <v>70</v>
      </c>
      <c r="AH95">
        <f t="shared" si="13"/>
        <v>84</v>
      </c>
      <c r="AI95">
        <f t="shared" si="16"/>
        <v>0</v>
      </c>
      <c r="AJ95" s="4">
        <f t="shared" si="14"/>
        <v>1.7</v>
      </c>
      <c r="AK95">
        <f t="shared" si="17"/>
        <v>1972</v>
      </c>
      <c r="AL95">
        <f t="shared" si="18"/>
        <v>1993</v>
      </c>
      <c r="AM95">
        <f t="shared" si="19"/>
        <v>1997</v>
      </c>
      <c r="AN95">
        <f t="shared" si="15"/>
        <v>1985</v>
      </c>
    </row>
    <row r="96" spans="1:40" hidden="1" x14ac:dyDescent="0.25">
      <c r="A96" t="s">
        <v>26</v>
      </c>
      <c r="B96" t="s">
        <v>38</v>
      </c>
      <c r="C96" t="s">
        <v>43</v>
      </c>
      <c r="D96" t="s">
        <v>44</v>
      </c>
      <c r="E96">
        <v>2001</v>
      </c>
      <c r="F96" t="s">
        <v>60</v>
      </c>
      <c r="H96" t="s">
        <v>61</v>
      </c>
      <c r="I96">
        <v>0</v>
      </c>
      <c r="J96">
        <v>54</v>
      </c>
      <c r="M96">
        <v>1975</v>
      </c>
      <c r="N96">
        <v>1977</v>
      </c>
      <c r="O96">
        <v>1988</v>
      </c>
      <c r="P96">
        <v>242</v>
      </c>
      <c r="Q96">
        <v>3123</v>
      </c>
      <c r="R96">
        <v>42</v>
      </c>
      <c r="S96">
        <v>13.45</v>
      </c>
      <c r="T96">
        <v>2.63</v>
      </c>
      <c r="U96" t="b">
        <v>0</v>
      </c>
      <c r="V96" t="b">
        <v>0</v>
      </c>
      <c r="W96" t="b">
        <v>0</v>
      </c>
      <c r="X96" t="b">
        <v>0</v>
      </c>
      <c r="AB96" t="s">
        <v>32</v>
      </c>
      <c r="AD96">
        <v>1</v>
      </c>
      <c r="AE96">
        <v>0</v>
      </c>
      <c r="AF96">
        <v>54</v>
      </c>
      <c r="AG96">
        <f t="shared" si="12"/>
        <v>11</v>
      </c>
      <c r="AH96">
        <f t="shared" si="13"/>
        <v>67</v>
      </c>
      <c r="AI96">
        <f t="shared" si="16"/>
        <v>0</v>
      </c>
      <c r="AJ96" s="4">
        <f t="shared" si="14"/>
        <v>2.63</v>
      </c>
      <c r="AK96">
        <f t="shared" si="17"/>
        <v>1975</v>
      </c>
      <c r="AL96">
        <f t="shared" si="18"/>
        <v>1977</v>
      </c>
      <c r="AM96">
        <f t="shared" si="19"/>
        <v>1988</v>
      </c>
      <c r="AN96">
        <f t="shared" si="15"/>
        <v>1982</v>
      </c>
    </row>
    <row r="97" spans="1:40" hidden="1" x14ac:dyDescent="0.25">
      <c r="A97" t="s">
        <v>26</v>
      </c>
      <c r="C97" t="s">
        <v>109</v>
      </c>
      <c r="D97" t="s">
        <v>110</v>
      </c>
      <c r="E97">
        <v>2002</v>
      </c>
      <c r="F97" t="s">
        <v>60</v>
      </c>
      <c r="H97" t="s">
        <v>111</v>
      </c>
      <c r="I97">
        <v>0</v>
      </c>
      <c r="J97">
        <v>79</v>
      </c>
      <c r="M97">
        <v>1994</v>
      </c>
      <c r="N97">
        <v>1994</v>
      </c>
      <c r="O97">
        <v>1999</v>
      </c>
      <c r="P97">
        <v>761</v>
      </c>
      <c r="Q97">
        <v>4393</v>
      </c>
      <c r="R97">
        <v>52</v>
      </c>
      <c r="S97">
        <v>11.837</v>
      </c>
      <c r="T97" s="3">
        <v>4.197120419</v>
      </c>
      <c r="U97" t="b">
        <v>0</v>
      </c>
      <c r="V97" t="b">
        <v>1</v>
      </c>
      <c r="W97" t="b">
        <v>0</v>
      </c>
      <c r="X97" t="b">
        <v>0</v>
      </c>
      <c r="AB97" t="s">
        <v>32</v>
      </c>
      <c r="AD97">
        <v>1</v>
      </c>
      <c r="AE97">
        <v>0</v>
      </c>
      <c r="AF97">
        <v>79</v>
      </c>
      <c r="AG97">
        <f t="shared" si="12"/>
        <v>5</v>
      </c>
      <c r="AH97">
        <f t="shared" si="13"/>
        <v>84</v>
      </c>
      <c r="AI97">
        <f t="shared" si="16"/>
        <v>0</v>
      </c>
      <c r="AJ97" s="4">
        <f t="shared" si="14"/>
        <v>4.197120419</v>
      </c>
      <c r="AK97">
        <f t="shared" si="17"/>
        <v>1994</v>
      </c>
      <c r="AL97">
        <f t="shared" si="18"/>
        <v>1994</v>
      </c>
      <c r="AM97">
        <f t="shared" si="19"/>
        <v>1999</v>
      </c>
      <c r="AN97">
        <f t="shared" si="15"/>
        <v>1997</v>
      </c>
    </row>
    <row r="98" spans="1:40" hidden="1" x14ac:dyDescent="0.25">
      <c r="A98" t="s">
        <v>26</v>
      </c>
      <c r="C98" t="s">
        <v>106</v>
      </c>
      <c r="D98" t="s">
        <v>107</v>
      </c>
      <c r="E98">
        <v>2006</v>
      </c>
      <c r="F98" t="s">
        <v>60</v>
      </c>
      <c r="H98" t="s">
        <v>108</v>
      </c>
      <c r="I98" s="1">
        <v>0</v>
      </c>
      <c r="J98" s="1">
        <v>35</v>
      </c>
      <c r="M98">
        <v>1992</v>
      </c>
      <c r="N98">
        <v>1999</v>
      </c>
      <c r="O98">
        <v>1999</v>
      </c>
      <c r="Q98" s="1">
        <v>100538</v>
      </c>
      <c r="T98" s="1">
        <v>5.9</v>
      </c>
      <c r="U98" t="b">
        <v>0</v>
      </c>
      <c r="V98" t="b">
        <v>1</v>
      </c>
      <c r="W98" t="b">
        <v>0</v>
      </c>
      <c r="X98" t="b">
        <v>0</v>
      </c>
      <c r="AB98" t="s">
        <v>32</v>
      </c>
      <c r="AD98">
        <v>6</v>
      </c>
      <c r="AE98">
        <v>0</v>
      </c>
      <c r="AF98">
        <v>35</v>
      </c>
      <c r="AG98">
        <f t="shared" ref="AG98:AG125" si="20">IF(ISBLANK(K98),$O98-MAX($M98:$N98)+$AE98,K98)</f>
        <v>0</v>
      </c>
      <c r="AH98">
        <f t="shared" ref="AH98:AH125" si="21">IF(ISBLANK(L98),$O98-MIN($M98:$N98)+J98,L98)</f>
        <v>42</v>
      </c>
      <c r="AI98">
        <f t="shared" si="16"/>
        <v>0</v>
      </c>
      <c r="AJ98" s="4">
        <f t="shared" ref="AJ98:AJ125" si="22">T98*1</f>
        <v>5.9</v>
      </c>
      <c r="AK98">
        <f t="shared" si="17"/>
        <v>1992</v>
      </c>
      <c r="AL98">
        <f t="shared" si="18"/>
        <v>1999</v>
      </c>
      <c r="AM98">
        <f t="shared" si="19"/>
        <v>1999</v>
      </c>
      <c r="AN98">
        <f t="shared" ref="AN98:AN125" si="23">ROUND(AVERAGE(M98,O98),0)</f>
        <v>1996</v>
      </c>
    </row>
    <row r="99" spans="1:40" hidden="1" x14ac:dyDescent="0.25">
      <c r="A99" t="s">
        <v>26</v>
      </c>
      <c r="C99" t="s">
        <v>112</v>
      </c>
      <c r="D99" t="s">
        <v>107</v>
      </c>
      <c r="E99">
        <v>2006</v>
      </c>
      <c r="F99" t="s">
        <v>60</v>
      </c>
      <c r="I99" s="1">
        <v>36</v>
      </c>
      <c r="J99" s="1">
        <v>45</v>
      </c>
      <c r="M99">
        <v>1992</v>
      </c>
      <c r="N99">
        <v>1999</v>
      </c>
      <c r="O99">
        <v>1999</v>
      </c>
      <c r="Q99" s="1">
        <v>51417</v>
      </c>
      <c r="T99" s="1">
        <v>8.5</v>
      </c>
      <c r="AD99">
        <v>6</v>
      </c>
      <c r="AE99">
        <v>36</v>
      </c>
      <c r="AF99">
        <v>45</v>
      </c>
      <c r="AG99">
        <f t="shared" si="20"/>
        <v>36</v>
      </c>
      <c r="AH99">
        <f t="shared" si="21"/>
        <v>52</v>
      </c>
      <c r="AI99">
        <f t="shared" si="16"/>
        <v>0</v>
      </c>
      <c r="AJ99" s="4">
        <f t="shared" si="22"/>
        <v>8.5</v>
      </c>
      <c r="AK99">
        <f t="shared" si="17"/>
        <v>1992</v>
      </c>
      <c r="AL99">
        <f t="shared" si="18"/>
        <v>1999</v>
      </c>
      <c r="AM99">
        <f t="shared" si="19"/>
        <v>1999</v>
      </c>
      <c r="AN99">
        <f t="shared" si="23"/>
        <v>1996</v>
      </c>
    </row>
    <row r="100" spans="1:40" hidden="1" x14ac:dyDescent="0.25">
      <c r="A100" t="s">
        <v>26</v>
      </c>
      <c r="C100" t="s">
        <v>113</v>
      </c>
      <c r="D100" t="s">
        <v>107</v>
      </c>
      <c r="E100">
        <v>2006</v>
      </c>
      <c r="F100" t="s">
        <v>60</v>
      </c>
      <c r="I100" s="1">
        <v>46</v>
      </c>
      <c r="J100" s="1">
        <v>55</v>
      </c>
      <c r="M100">
        <v>1992</v>
      </c>
      <c r="N100">
        <v>1999</v>
      </c>
      <c r="O100">
        <v>1999</v>
      </c>
      <c r="Q100" s="1">
        <v>31350</v>
      </c>
      <c r="T100" s="1">
        <v>5.0999999999999996</v>
      </c>
      <c r="AD100">
        <v>6</v>
      </c>
      <c r="AE100">
        <v>46</v>
      </c>
      <c r="AF100">
        <v>55</v>
      </c>
      <c r="AG100">
        <f t="shared" si="20"/>
        <v>46</v>
      </c>
      <c r="AH100">
        <f t="shared" si="21"/>
        <v>62</v>
      </c>
      <c r="AI100">
        <f t="shared" si="16"/>
        <v>0</v>
      </c>
      <c r="AJ100" s="4">
        <f t="shared" si="22"/>
        <v>5.0999999999999996</v>
      </c>
      <c r="AK100">
        <f t="shared" si="17"/>
        <v>1992</v>
      </c>
      <c r="AL100">
        <f t="shared" si="18"/>
        <v>1999</v>
      </c>
      <c r="AM100">
        <f t="shared" si="19"/>
        <v>1999</v>
      </c>
      <c r="AN100">
        <f t="shared" si="23"/>
        <v>1996</v>
      </c>
    </row>
    <row r="101" spans="1:40" hidden="1" x14ac:dyDescent="0.25">
      <c r="A101" t="s">
        <v>26</v>
      </c>
      <c r="C101" t="s">
        <v>114</v>
      </c>
      <c r="D101" t="s">
        <v>107</v>
      </c>
      <c r="E101">
        <v>2006</v>
      </c>
      <c r="F101" t="s">
        <v>60</v>
      </c>
      <c r="I101" s="1">
        <v>56</v>
      </c>
      <c r="J101" s="1">
        <v>65</v>
      </c>
      <c r="M101">
        <v>1992</v>
      </c>
      <c r="N101">
        <v>1999</v>
      </c>
      <c r="O101">
        <v>1999</v>
      </c>
      <c r="Q101" s="1">
        <v>15841</v>
      </c>
      <c r="T101" s="1">
        <v>3.95</v>
      </c>
      <c r="AD101">
        <v>6</v>
      </c>
      <c r="AE101">
        <v>56</v>
      </c>
      <c r="AF101">
        <v>65</v>
      </c>
      <c r="AG101">
        <f t="shared" si="20"/>
        <v>56</v>
      </c>
      <c r="AH101">
        <f t="shared" si="21"/>
        <v>72</v>
      </c>
      <c r="AI101">
        <f t="shared" si="16"/>
        <v>0</v>
      </c>
      <c r="AJ101" s="4">
        <f t="shared" si="22"/>
        <v>3.95</v>
      </c>
      <c r="AK101">
        <f t="shared" si="17"/>
        <v>1992</v>
      </c>
      <c r="AL101">
        <f t="shared" si="18"/>
        <v>1999</v>
      </c>
      <c r="AM101">
        <f t="shared" si="19"/>
        <v>1999</v>
      </c>
      <c r="AN101">
        <f t="shared" si="23"/>
        <v>1996</v>
      </c>
    </row>
    <row r="102" spans="1:40" hidden="1" x14ac:dyDescent="0.25">
      <c r="A102" t="s">
        <v>26</v>
      </c>
      <c r="C102" t="s">
        <v>115</v>
      </c>
      <c r="D102" t="s">
        <v>107</v>
      </c>
      <c r="E102">
        <v>2006</v>
      </c>
      <c r="F102" t="s">
        <v>60</v>
      </c>
      <c r="I102" s="1">
        <v>66</v>
      </c>
      <c r="J102" s="1">
        <v>75</v>
      </c>
      <c r="M102">
        <v>1992</v>
      </c>
      <c r="N102">
        <v>1999</v>
      </c>
      <c r="O102">
        <v>1999</v>
      </c>
      <c r="Q102" s="1">
        <v>7181</v>
      </c>
      <c r="T102">
        <v>2.85</v>
      </c>
      <c r="AD102">
        <v>6</v>
      </c>
      <c r="AE102">
        <v>66</v>
      </c>
      <c r="AF102">
        <v>75</v>
      </c>
      <c r="AG102">
        <f t="shared" si="20"/>
        <v>66</v>
      </c>
      <c r="AH102">
        <f t="shared" si="21"/>
        <v>82</v>
      </c>
      <c r="AI102">
        <f t="shared" si="16"/>
        <v>0</v>
      </c>
      <c r="AJ102" s="4">
        <f t="shared" si="22"/>
        <v>2.85</v>
      </c>
      <c r="AK102">
        <f t="shared" si="17"/>
        <v>1992</v>
      </c>
      <c r="AL102">
        <f t="shared" si="18"/>
        <v>1999</v>
      </c>
      <c r="AM102">
        <f t="shared" si="19"/>
        <v>1999</v>
      </c>
      <c r="AN102">
        <f t="shared" si="23"/>
        <v>1996</v>
      </c>
    </row>
    <row r="103" spans="1:40" hidden="1" x14ac:dyDescent="0.25">
      <c r="A103" t="s">
        <v>26</v>
      </c>
      <c r="C103" t="s">
        <v>116</v>
      </c>
      <c r="D103" t="s">
        <v>107</v>
      </c>
      <c r="E103">
        <v>2006</v>
      </c>
      <c r="F103" t="s">
        <v>60</v>
      </c>
      <c r="I103" s="1">
        <v>76</v>
      </c>
      <c r="J103" s="2">
        <v>99</v>
      </c>
      <c r="M103">
        <v>1992</v>
      </c>
      <c r="N103">
        <v>1999</v>
      </c>
      <c r="O103">
        <v>1999</v>
      </c>
      <c r="Q103" s="1">
        <v>1957</v>
      </c>
      <c r="T103" s="1">
        <v>2.35</v>
      </c>
      <c r="AD103">
        <v>6</v>
      </c>
      <c r="AE103">
        <v>76</v>
      </c>
      <c r="AF103">
        <v>0</v>
      </c>
      <c r="AG103">
        <f t="shared" si="20"/>
        <v>76</v>
      </c>
      <c r="AH103">
        <f t="shared" si="21"/>
        <v>106</v>
      </c>
      <c r="AI103">
        <f>IF(AH103&lt;AG103,1,0)</f>
        <v>0</v>
      </c>
      <c r="AJ103" s="4">
        <f t="shared" si="22"/>
        <v>2.35</v>
      </c>
      <c r="AK103">
        <f t="shared" si="17"/>
        <v>1992</v>
      </c>
      <c r="AL103">
        <f t="shared" si="18"/>
        <v>1999</v>
      </c>
      <c r="AM103">
        <f t="shared" si="19"/>
        <v>1999</v>
      </c>
      <c r="AN103">
        <f t="shared" si="23"/>
        <v>1996</v>
      </c>
    </row>
    <row r="104" spans="1:40" hidden="1" x14ac:dyDescent="0.25">
      <c r="A104" t="s">
        <v>26</v>
      </c>
      <c r="C104" t="s">
        <v>132</v>
      </c>
      <c r="D104" t="s">
        <v>133</v>
      </c>
      <c r="E104">
        <v>2007</v>
      </c>
      <c r="F104" t="s">
        <v>60</v>
      </c>
      <c r="G104" t="s">
        <v>135</v>
      </c>
      <c r="H104" t="s">
        <v>136</v>
      </c>
      <c r="I104">
        <v>0</v>
      </c>
      <c r="J104">
        <v>14</v>
      </c>
      <c r="M104">
        <v>1989</v>
      </c>
      <c r="N104">
        <v>2002</v>
      </c>
      <c r="O104">
        <v>2003</v>
      </c>
      <c r="P104">
        <v>1310</v>
      </c>
      <c r="Q104">
        <v>9453</v>
      </c>
      <c r="R104">
        <v>9</v>
      </c>
      <c r="T104">
        <v>2.9</v>
      </c>
      <c r="U104" t="b">
        <v>0</v>
      </c>
      <c r="V104" t="b">
        <v>0</v>
      </c>
      <c r="W104" t="b">
        <v>0</v>
      </c>
      <c r="X104" t="b">
        <v>0</v>
      </c>
      <c r="AB104" t="s">
        <v>32</v>
      </c>
      <c r="AD104">
        <v>1</v>
      </c>
      <c r="AE104">
        <v>0</v>
      </c>
      <c r="AF104">
        <v>14</v>
      </c>
      <c r="AG104">
        <f t="shared" si="20"/>
        <v>1</v>
      </c>
      <c r="AH104">
        <f t="shared" si="21"/>
        <v>28</v>
      </c>
      <c r="AI104">
        <f t="shared" si="16"/>
        <v>0</v>
      </c>
      <c r="AJ104" s="4">
        <f t="shared" si="22"/>
        <v>2.9</v>
      </c>
      <c r="AK104">
        <f t="shared" si="17"/>
        <v>1989</v>
      </c>
      <c r="AL104">
        <f t="shared" si="18"/>
        <v>2002</v>
      </c>
      <c r="AM104">
        <f t="shared" si="19"/>
        <v>2003</v>
      </c>
      <c r="AN104">
        <f t="shared" si="23"/>
        <v>1996</v>
      </c>
    </row>
    <row r="105" spans="1:40" hidden="1" x14ac:dyDescent="0.25">
      <c r="A105" t="s">
        <v>26</v>
      </c>
      <c r="C105" t="s">
        <v>132</v>
      </c>
      <c r="D105" t="s">
        <v>133</v>
      </c>
      <c r="E105">
        <v>2007</v>
      </c>
      <c r="F105" t="s">
        <v>60</v>
      </c>
      <c r="G105" t="s">
        <v>135</v>
      </c>
      <c r="H105" t="s">
        <v>136</v>
      </c>
      <c r="I105">
        <v>0</v>
      </c>
      <c r="J105">
        <v>14</v>
      </c>
      <c r="M105">
        <v>1989</v>
      </c>
      <c r="N105">
        <v>2004</v>
      </c>
      <c r="O105">
        <v>2005</v>
      </c>
      <c r="P105">
        <v>2248</v>
      </c>
      <c r="Q105">
        <v>18567</v>
      </c>
      <c r="R105">
        <v>19</v>
      </c>
      <c r="T105">
        <v>4.2</v>
      </c>
      <c r="U105" t="b">
        <v>0</v>
      </c>
      <c r="V105" t="b">
        <v>0</v>
      </c>
      <c r="W105" t="b">
        <v>0</v>
      </c>
      <c r="X105" t="b">
        <v>0</v>
      </c>
      <c r="AB105" t="s">
        <v>32</v>
      </c>
      <c r="AD105">
        <v>1</v>
      </c>
      <c r="AE105">
        <v>0</v>
      </c>
      <c r="AF105">
        <v>14</v>
      </c>
      <c r="AG105">
        <f t="shared" si="20"/>
        <v>1</v>
      </c>
      <c r="AH105">
        <f t="shared" si="21"/>
        <v>30</v>
      </c>
      <c r="AI105">
        <f t="shared" si="16"/>
        <v>0</v>
      </c>
      <c r="AJ105" s="4">
        <f t="shared" si="22"/>
        <v>4.2</v>
      </c>
      <c r="AK105">
        <f t="shared" si="17"/>
        <v>1989</v>
      </c>
      <c r="AL105">
        <f t="shared" si="18"/>
        <v>2004</v>
      </c>
      <c r="AM105">
        <f t="shared" si="19"/>
        <v>2005</v>
      </c>
      <c r="AN105">
        <f t="shared" si="23"/>
        <v>1997</v>
      </c>
    </row>
    <row r="106" spans="1:40" hidden="1" x14ac:dyDescent="0.25">
      <c r="A106" t="s">
        <v>26</v>
      </c>
      <c r="B106" t="s">
        <v>194</v>
      </c>
      <c r="C106" t="s">
        <v>195</v>
      </c>
      <c r="D106" t="s">
        <v>196</v>
      </c>
      <c r="E106">
        <v>2018</v>
      </c>
      <c r="F106" t="s">
        <v>60</v>
      </c>
      <c r="G106" t="s">
        <v>197</v>
      </c>
      <c r="H106" t="s">
        <v>198</v>
      </c>
      <c r="I106">
        <v>0</v>
      </c>
      <c r="J106">
        <v>14</v>
      </c>
      <c r="K106">
        <v>0</v>
      </c>
      <c r="L106">
        <v>14</v>
      </c>
      <c r="M106">
        <v>1989</v>
      </c>
      <c r="N106">
        <v>2012</v>
      </c>
      <c r="O106">
        <v>2012</v>
      </c>
      <c r="Q106">
        <v>14086</v>
      </c>
      <c r="R106">
        <v>10</v>
      </c>
      <c r="S106">
        <v>0.7</v>
      </c>
      <c r="T106">
        <v>4.43</v>
      </c>
      <c r="U106" t="b">
        <v>0</v>
      </c>
      <c r="V106" t="b">
        <v>1</v>
      </c>
      <c r="W106" t="b">
        <v>1</v>
      </c>
      <c r="X106" t="b">
        <v>0</v>
      </c>
      <c r="AB106" t="s">
        <v>32</v>
      </c>
      <c r="AD106">
        <v>6</v>
      </c>
      <c r="AE106">
        <v>0</v>
      </c>
      <c r="AF106">
        <v>14</v>
      </c>
      <c r="AG106">
        <f t="shared" si="20"/>
        <v>0</v>
      </c>
      <c r="AH106">
        <f t="shared" si="21"/>
        <v>14</v>
      </c>
      <c r="AI106">
        <f t="shared" si="16"/>
        <v>0</v>
      </c>
      <c r="AJ106" s="4">
        <f t="shared" si="22"/>
        <v>4.43</v>
      </c>
      <c r="AK106">
        <f t="shared" si="17"/>
        <v>1989</v>
      </c>
      <c r="AL106">
        <f t="shared" si="18"/>
        <v>2012</v>
      </c>
      <c r="AM106">
        <f t="shared" si="19"/>
        <v>2012</v>
      </c>
      <c r="AN106">
        <f t="shared" si="23"/>
        <v>2001</v>
      </c>
    </row>
    <row r="107" spans="1:40" hidden="1" x14ac:dyDescent="0.25">
      <c r="A107" t="s">
        <v>26</v>
      </c>
      <c r="C107" t="s">
        <v>195</v>
      </c>
      <c r="D107" t="s">
        <v>196</v>
      </c>
      <c r="E107">
        <v>2018</v>
      </c>
      <c r="F107" t="s">
        <v>60</v>
      </c>
      <c r="G107" t="s">
        <v>197</v>
      </c>
      <c r="H107" t="s">
        <v>198</v>
      </c>
      <c r="I107">
        <v>0</v>
      </c>
      <c r="J107">
        <v>14</v>
      </c>
      <c r="K107">
        <v>15</v>
      </c>
      <c r="L107">
        <v>19</v>
      </c>
      <c r="M107">
        <v>1989</v>
      </c>
      <c r="N107">
        <v>2012</v>
      </c>
      <c r="O107">
        <v>2012</v>
      </c>
      <c r="Q107">
        <v>9325</v>
      </c>
      <c r="R107">
        <v>10</v>
      </c>
      <c r="S107">
        <v>1.1000000000000001</v>
      </c>
      <c r="T107">
        <v>2.04</v>
      </c>
      <c r="U107" t="b">
        <v>0</v>
      </c>
      <c r="V107" t="b">
        <v>1</v>
      </c>
      <c r="W107" t="b">
        <v>1</v>
      </c>
      <c r="X107" t="b">
        <v>0</v>
      </c>
      <c r="AB107" t="s">
        <v>32</v>
      </c>
      <c r="AD107">
        <v>6</v>
      </c>
      <c r="AE107">
        <v>0</v>
      </c>
      <c r="AF107">
        <v>14</v>
      </c>
      <c r="AG107">
        <f t="shared" si="20"/>
        <v>15</v>
      </c>
      <c r="AH107">
        <f t="shared" si="21"/>
        <v>19</v>
      </c>
      <c r="AI107">
        <f t="shared" si="16"/>
        <v>0</v>
      </c>
      <c r="AJ107" s="4">
        <f t="shared" si="22"/>
        <v>2.04</v>
      </c>
      <c r="AK107">
        <f t="shared" si="17"/>
        <v>1989</v>
      </c>
      <c r="AL107">
        <f t="shared" si="18"/>
        <v>2012</v>
      </c>
      <c r="AM107">
        <f t="shared" si="19"/>
        <v>2012</v>
      </c>
      <c r="AN107">
        <f t="shared" si="23"/>
        <v>2001</v>
      </c>
    </row>
    <row r="108" spans="1:40" hidden="1" x14ac:dyDescent="0.25">
      <c r="A108" t="s">
        <v>26</v>
      </c>
      <c r="C108" t="s">
        <v>195</v>
      </c>
      <c r="D108" t="s">
        <v>196</v>
      </c>
      <c r="E108">
        <v>2018</v>
      </c>
      <c r="F108" t="s">
        <v>60</v>
      </c>
      <c r="G108" t="s">
        <v>197</v>
      </c>
      <c r="H108" t="s">
        <v>198</v>
      </c>
      <c r="I108">
        <v>0</v>
      </c>
      <c r="J108">
        <v>14</v>
      </c>
      <c r="K108">
        <v>20</v>
      </c>
      <c r="L108">
        <v>24</v>
      </c>
      <c r="M108">
        <v>1989</v>
      </c>
      <c r="N108">
        <v>2012</v>
      </c>
      <c r="O108">
        <v>2012</v>
      </c>
      <c r="Q108">
        <v>6907</v>
      </c>
      <c r="R108">
        <v>9</v>
      </c>
      <c r="S108">
        <v>1.3</v>
      </c>
      <c r="T108">
        <v>1.9</v>
      </c>
      <c r="U108" t="b">
        <v>0</v>
      </c>
      <c r="V108" t="b">
        <v>1</v>
      </c>
      <c r="W108" t="b">
        <v>1</v>
      </c>
      <c r="X108" t="b">
        <v>0</v>
      </c>
      <c r="AB108" t="s">
        <v>32</v>
      </c>
      <c r="AD108">
        <v>6</v>
      </c>
      <c r="AE108">
        <v>0</v>
      </c>
      <c r="AF108">
        <v>14</v>
      </c>
      <c r="AG108">
        <f t="shared" si="20"/>
        <v>20</v>
      </c>
      <c r="AH108">
        <f t="shared" si="21"/>
        <v>24</v>
      </c>
      <c r="AI108">
        <f t="shared" si="16"/>
        <v>0</v>
      </c>
      <c r="AJ108" s="4">
        <f t="shared" si="22"/>
        <v>1.9</v>
      </c>
      <c r="AK108">
        <f t="shared" si="17"/>
        <v>1989</v>
      </c>
      <c r="AL108">
        <f t="shared" si="18"/>
        <v>2012</v>
      </c>
      <c r="AM108">
        <f t="shared" si="19"/>
        <v>2012</v>
      </c>
      <c r="AN108">
        <f t="shared" si="23"/>
        <v>2001</v>
      </c>
    </row>
    <row r="109" spans="1:40" hidden="1" x14ac:dyDescent="0.25">
      <c r="A109" t="s">
        <v>26</v>
      </c>
      <c r="C109" t="s">
        <v>195</v>
      </c>
      <c r="D109" t="s">
        <v>196</v>
      </c>
      <c r="E109">
        <v>2018</v>
      </c>
      <c r="F109" t="s">
        <v>60</v>
      </c>
      <c r="G109" t="s">
        <v>197</v>
      </c>
      <c r="H109" t="s">
        <v>198</v>
      </c>
      <c r="I109">
        <v>0</v>
      </c>
      <c r="J109">
        <v>14</v>
      </c>
      <c r="K109">
        <v>25</v>
      </c>
      <c r="L109">
        <v>29</v>
      </c>
      <c r="M109">
        <v>1989</v>
      </c>
      <c r="N109">
        <v>2012</v>
      </c>
      <c r="O109">
        <v>2012</v>
      </c>
      <c r="Q109">
        <v>4585</v>
      </c>
      <c r="R109">
        <v>17</v>
      </c>
      <c r="S109">
        <v>3.7</v>
      </c>
      <c r="T109">
        <v>5.4</v>
      </c>
      <c r="U109" t="b">
        <v>0</v>
      </c>
      <c r="V109" t="b">
        <v>1</v>
      </c>
      <c r="W109" t="b">
        <v>1</v>
      </c>
      <c r="X109" t="b">
        <v>0</v>
      </c>
      <c r="AB109" t="s">
        <v>32</v>
      </c>
      <c r="AD109">
        <v>6</v>
      </c>
      <c r="AE109">
        <v>0</v>
      </c>
      <c r="AF109">
        <v>14</v>
      </c>
      <c r="AG109">
        <f t="shared" si="20"/>
        <v>25</v>
      </c>
      <c r="AH109">
        <f t="shared" si="21"/>
        <v>29</v>
      </c>
      <c r="AI109">
        <f t="shared" si="16"/>
        <v>0</v>
      </c>
      <c r="AJ109" s="4">
        <f t="shared" si="22"/>
        <v>5.4</v>
      </c>
      <c r="AK109">
        <f t="shared" si="17"/>
        <v>1989</v>
      </c>
      <c r="AL109">
        <f t="shared" si="18"/>
        <v>2012</v>
      </c>
      <c r="AM109">
        <f t="shared" si="19"/>
        <v>2012</v>
      </c>
      <c r="AN109">
        <f t="shared" si="23"/>
        <v>2001</v>
      </c>
    </row>
    <row r="110" spans="1:40" hidden="1" x14ac:dyDescent="0.25">
      <c r="A110" t="s">
        <v>26</v>
      </c>
      <c r="C110" t="s">
        <v>195</v>
      </c>
      <c r="D110" t="s">
        <v>196</v>
      </c>
      <c r="E110">
        <v>2018</v>
      </c>
      <c r="F110" t="s">
        <v>60</v>
      </c>
      <c r="G110" t="s">
        <v>197</v>
      </c>
      <c r="H110" t="s">
        <v>198</v>
      </c>
      <c r="I110">
        <v>0</v>
      </c>
      <c r="J110">
        <v>14</v>
      </c>
      <c r="K110">
        <v>30</v>
      </c>
      <c r="L110">
        <v>34</v>
      </c>
      <c r="M110">
        <v>1989</v>
      </c>
      <c r="N110">
        <v>2012</v>
      </c>
      <c r="O110">
        <v>2012</v>
      </c>
      <c r="Q110">
        <v>2755</v>
      </c>
      <c r="R110">
        <v>6</v>
      </c>
      <c r="S110">
        <v>2.2000000000000002</v>
      </c>
      <c r="T110">
        <v>2.85</v>
      </c>
      <c r="U110" t="b">
        <v>0</v>
      </c>
      <c r="V110" t="b">
        <v>1</v>
      </c>
      <c r="W110" t="b">
        <v>1</v>
      </c>
      <c r="X110" t="b">
        <v>0</v>
      </c>
      <c r="AB110" t="s">
        <v>32</v>
      </c>
      <c r="AD110">
        <v>6</v>
      </c>
      <c r="AE110">
        <v>0</v>
      </c>
      <c r="AF110">
        <v>14</v>
      </c>
      <c r="AG110">
        <f t="shared" si="20"/>
        <v>30</v>
      </c>
      <c r="AH110">
        <f t="shared" si="21"/>
        <v>34</v>
      </c>
      <c r="AI110">
        <f t="shared" si="16"/>
        <v>0</v>
      </c>
      <c r="AJ110" s="4">
        <f t="shared" si="22"/>
        <v>2.85</v>
      </c>
      <c r="AK110">
        <f t="shared" si="17"/>
        <v>1989</v>
      </c>
      <c r="AL110">
        <f t="shared" si="18"/>
        <v>2012</v>
      </c>
      <c r="AM110">
        <f t="shared" si="19"/>
        <v>2012</v>
      </c>
      <c r="AN110">
        <f t="shared" si="23"/>
        <v>2001</v>
      </c>
    </row>
    <row r="111" spans="1:40" hidden="1" x14ac:dyDescent="0.25">
      <c r="A111" t="s">
        <v>26</v>
      </c>
      <c r="C111" t="s">
        <v>195</v>
      </c>
      <c r="D111" t="s">
        <v>196</v>
      </c>
      <c r="E111">
        <v>2018</v>
      </c>
      <c r="F111" t="s">
        <v>60</v>
      </c>
      <c r="G111" t="s">
        <v>197</v>
      </c>
      <c r="H111" t="s">
        <v>198</v>
      </c>
      <c r="I111">
        <v>0</v>
      </c>
      <c r="J111">
        <v>14</v>
      </c>
      <c r="K111">
        <v>35</v>
      </c>
      <c r="L111">
        <v>99</v>
      </c>
      <c r="M111">
        <v>1989</v>
      </c>
      <c r="N111">
        <v>2012</v>
      </c>
      <c r="O111">
        <v>2012</v>
      </c>
      <c r="Q111">
        <v>2106</v>
      </c>
      <c r="R111">
        <v>7</v>
      </c>
      <c r="S111">
        <v>3.3</v>
      </c>
      <c r="T111">
        <v>2.52</v>
      </c>
      <c r="U111" t="b">
        <v>0</v>
      </c>
      <c r="V111" t="b">
        <v>1</v>
      </c>
      <c r="W111" t="b">
        <v>1</v>
      </c>
      <c r="X111" t="b">
        <v>0</v>
      </c>
      <c r="AB111" t="s">
        <v>32</v>
      </c>
      <c r="AD111">
        <v>6</v>
      </c>
      <c r="AE111">
        <v>0</v>
      </c>
      <c r="AF111">
        <v>14</v>
      </c>
      <c r="AG111">
        <f t="shared" si="20"/>
        <v>35</v>
      </c>
      <c r="AH111">
        <f t="shared" si="21"/>
        <v>99</v>
      </c>
      <c r="AI111">
        <f t="shared" si="16"/>
        <v>0</v>
      </c>
      <c r="AJ111" s="4">
        <f t="shared" si="22"/>
        <v>2.52</v>
      </c>
      <c r="AK111">
        <f t="shared" si="17"/>
        <v>1989</v>
      </c>
      <c r="AL111">
        <f t="shared" si="18"/>
        <v>2012</v>
      </c>
      <c r="AM111">
        <f t="shared" si="19"/>
        <v>2012</v>
      </c>
      <c r="AN111">
        <f t="shared" si="23"/>
        <v>2001</v>
      </c>
    </row>
    <row r="112" spans="1:40" hidden="1" x14ac:dyDescent="0.25">
      <c r="A112" t="s">
        <v>26</v>
      </c>
      <c r="C112" t="s">
        <v>217</v>
      </c>
      <c r="D112" t="s">
        <v>218</v>
      </c>
      <c r="E112">
        <v>2018</v>
      </c>
      <c r="F112" t="s">
        <v>60</v>
      </c>
      <c r="H112" t="s">
        <v>219</v>
      </c>
      <c r="J112">
        <v>29</v>
      </c>
      <c r="M112">
        <v>1978</v>
      </c>
      <c r="O112">
        <v>2015</v>
      </c>
      <c r="P112">
        <v>5498</v>
      </c>
      <c r="Q112">
        <v>100959</v>
      </c>
      <c r="R112">
        <v>229</v>
      </c>
      <c r="S112">
        <v>2.27</v>
      </c>
      <c r="T112">
        <v>4.3</v>
      </c>
      <c r="Y112">
        <v>13</v>
      </c>
      <c r="AA112" t="s">
        <v>88</v>
      </c>
      <c r="AB112" t="s">
        <v>37</v>
      </c>
      <c r="AD112">
        <v>1</v>
      </c>
      <c r="AE112">
        <v>0</v>
      </c>
      <c r="AF112">
        <v>29</v>
      </c>
      <c r="AG112">
        <f t="shared" si="20"/>
        <v>37</v>
      </c>
      <c r="AH112">
        <f t="shared" si="21"/>
        <v>66</v>
      </c>
      <c r="AI112">
        <f t="shared" si="16"/>
        <v>0</v>
      </c>
      <c r="AJ112" s="4">
        <f t="shared" si="22"/>
        <v>4.3</v>
      </c>
      <c r="AK112">
        <f t="shared" si="17"/>
        <v>1978</v>
      </c>
      <c r="AL112">
        <f t="shared" si="18"/>
        <v>1978</v>
      </c>
      <c r="AM112">
        <f t="shared" si="19"/>
        <v>2015</v>
      </c>
      <c r="AN112">
        <f t="shared" si="23"/>
        <v>1997</v>
      </c>
    </row>
    <row r="113" spans="1:40" hidden="1" x14ac:dyDescent="0.25">
      <c r="A113" t="s">
        <v>26</v>
      </c>
      <c r="C113" t="s">
        <v>122</v>
      </c>
      <c r="D113" t="s">
        <v>123</v>
      </c>
      <c r="E113">
        <v>2001</v>
      </c>
      <c r="F113" t="s">
        <v>119</v>
      </c>
      <c r="G113" t="s">
        <v>124</v>
      </c>
      <c r="H113" t="s">
        <v>125</v>
      </c>
      <c r="I113">
        <v>0</v>
      </c>
      <c r="J113">
        <v>17</v>
      </c>
      <c r="M113">
        <v>1975</v>
      </c>
      <c r="N113">
        <v>1980</v>
      </c>
      <c r="O113">
        <v>1999</v>
      </c>
      <c r="P113">
        <v>331</v>
      </c>
      <c r="Q113">
        <v>7029.8</v>
      </c>
      <c r="R113">
        <v>21</v>
      </c>
      <c r="S113">
        <v>2.99</v>
      </c>
      <c r="T113">
        <v>2.81</v>
      </c>
      <c r="U113" t="b">
        <v>0</v>
      </c>
      <c r="V113" t="b">
        <v>0</v>
      </c>
      <c r="W113" t="b">
        <v>0</v>
      </c>
      <c r="X113" t="b">
        <v>1</v>
      </c>
      <c r="AB113" t="s">
        <v>32</v>
      </c>
      <c r="AD113">
        <v>1</v>
      </c>
      <c r="AE113">
        <v>0</v>
      </c>
      <c r="AF113">
        <v>17</v>
      </c>
      <c r="AG113">
        <f t="shared" si="20"/>
        <v>19</v>
      </c>
      <c r="AH113">
        <f t="shared" si="21"/>
        <v>41</v>
      </c>
      <c r="AI113">
        <f t="shared" si="16"/>
        <v>0</v>
      </c>
      <c r="AJ113" s="4">
        <f t="shared" si="22"/>
        <v>2.81</v>
      </c>
      <c r="AK113">
        <f t="shared" si="17"/>
        <v>1975</v>
      </c>
      <c r="AL113">
        <f t="shared" si="18"/>
        <v>1980</v>
      </c>
      <c r="AM113">
        <f t="shared" si="19"/>
        <v>1999</v>
      </c>
      <c r="AN113">
        <f t="shared" si="23"/>
        <v>1987</v>
      </c>
    </row>
    <row r="114" spans="1:40" hidden="1" x14ac:dyDescent="0.25">
      <c r="A114" t="s">
        <v>26</v>
      </c>
      <c r="C114" t="s">
        <v>122</v>
      </c>
      <c r="D114" t="s">
        <v>123</v>
      </c>
      <c r="E114">
        <v>2001</v>
      </c>
      <c r="F114" t="s">
        <v>119</v>
      </c>
      <c r="G114" t="s">
        <v>124</v>
      </c>
      <c r="H114" t="s">
        <v>125</v>
      </c>
      <c r="I114">
        <v>0</v>
      </c>
      <c r="J114">
        <v>17</v>
      </c>
      <c r="M114">
        <v>1970</v>
      </c>
      <c r="N114">
        <v>1974</v>
      </c>
      <c r="O114">
        <v>1999</v>
      </c>
      <c r="P114">
        <v>391</v>
      </c>
      <c r="Q114">
        <v>9878.2000000000007</v>
      </c>
      <c r="R114">
        <v>57</v>
      </c>
      <c r="S114">
        <v>5.77</v>
      </c>
      <c r="T114">
        <v>4.88</v>
      </c>
      <c r="U114" t="b">
        <v>0</v>
      </c>
      <c r="V114" t="b">
        <v>0</v>
      </c>
      <c r="W114" t="b">
        <v>0</v>
      </c>
      <c r="X114" t="b">
        <v>1</v>
      </c>
      <c r="AB114" t="s">
        <v>32</v>
      </c>
      <c r="AD114">
        <v>1</v>
      </c>
      <c r="AE114">
        <v>0</v>
      </c>
      <c r="AF114">
        <v>17</v>
      </c>
      <c r="AG114">
        <f t="shared" si="20"/>
        <v>25</v>
      </c>
      <c r="AH114">
        <f t="shared" si="21"/>
        <v>46</v>
      </c>
      <c r="AI114">
        <f t="shared" si="16"/>
        <v>0</v>
      </c>
      <c r="AJ114" s="4">
        <f t="shared" si="22"/>
        <v>4.88</v>
      </c>
      <c r="AK114">
        <f t="shared" si="17"/>
        <v>1970</v>
      </c>
      <c r="AL114">
        <f t="shared" si="18"/>
        <v>1974</v>
      </c>
      <c r="AM114">
        <f t="shared" si="19"/>
        <v>1999</v>
      </c>
      <c r="AN114">
        <f t="shared" si="23"/>
        <v>1985</v>
      </c>
    </row>
    <row r="115" spans="1:40" hidden="1" x14ac:dyDescent="0.25">
      <c r="A115" t="s">
        <v>26</v>
      </c>
      <c r="B115" t="s">
        <v>38</v>
      </c>
      <c r="C115" t="s">
        <v>122</v>
      </c>
      <c r="D115" t="s">
        <v>123</v>
      </c>
      <c r="E115">
        <v>2001</v>
      </c>
      <c r="F115" t="s">
        <v>119</v>
      </c>
      <c r="G115" t="s">
        <v>124</v>
      </c>
      <c r="H115" t="s">
        <v>125</v>
      </c>
      <c r="I115">
        <v>0</v>
      </c>
      <c r="J115">
        <v>17</v>
      </c>
      <c r="M115">
        <v>1965</v>
      </c>
      <c r="N115">
        <v>1969</v>
      </c>
      <c r="O115">
        <v>1999</v>
      </c>
      <c r="P115">
        <v>353</v>
      </c>
      <c r="Q115">
        <v>10184.9</v>
      </c>
      <c r="R115">
        <v>92</v>
      </c>
      <c r="S115">
        <v>9.0299999999999994</v>
      </c>
      <c r="T115">
        <v>6.77</v>
      </c>
      <c r="U115" t="b">
        <v>0</v>
      </c>
      <c r="V115" t="b">
        <v>0</v>
      </c>
      <c r="W115" t="b">
        <v>0</v>
      </c>
      <c r="X115" t="b">
        <v>1</v>
      </c>
      <c r="AB115" t="s">
        <v>32</v>
      </c>
      <c r="AD115">
        <v>2</v>
      </c>
      <c r="AE115">
        <v>0</v>
      </c>
      <c r="AF115">
        <v>17</v>
      </c>
      <c r="AG115">
        <f t="shared" si="20"/>
        <v>30</v>
      </c>
      <c r="AH115">
        <f t="shared" si="21"/>
        <v>51</v>
      </c>
      <c r="AI115">
        <f t="shared" si="16"/>
        <v>0</v>
      </c>
      <c r="AJ115" s="4">
        <f t="shared" si="22"/>
        <v>6.77</v>
      </c>
      <c r="AK115">
        <f t="shared" si="17"/>
        <v>1965</v>
      </c>
      <c r="AL115">
        <f t="shared" si="18"/>
        <v>1969</v>
      </c>
      <c r="AM115">
        <f t="shared" si="19"/>
        <v>1999</v>
      </c>
      <c r="AN115">
        <f t="shared" si="23"/>
        <v>1982</v>
      </c>
    </row>
    <row r="116" spans="1:40" hidden="1" x14ac:dyDescent="0.25">
      <c r="A116" t="s">
        <v>26</v>
      </c>
      <c r="B116" t="s">
        <v>75</v>
      </c>
      <c r="C116" t="s">
        <v>128</v>
      </c>
      <c r="D116" t="s">
        <v>129</v>
      </c>
      <c r="E116">
        <v>2007</v>
      </c>
      <c r="F116" t="s">
        <v>119</v>
      </c>
      <c r="G116" t="s">
        <v>130</v>
      </c>
      <c r="H116" t="s">
        <v>131</v>
      </c>
      <c r="I116">
        <v>0</v>
      </c>
      <c r="J116">
        <v>17</v>
      </c>
      <c r="M116">
        <v>1985</v>
      </c>
      <c r="N116">
        <v>2000</v>
      </c>
      <c r="O116">
        <v>2000</v>
      </c>
      <c r="P116">
        <v>1238</v>
      </c>
      <c r="Q116">
        <v>9596</v>
      </c>
      <c r="R116">
        <v>30</v>
      </c>
      <c r="S116">
        <v>3.13</v>
      </c>
      <c r="T116" s="3">
        <v>2.3498072109999999</v>
      </c>
      <c r="U116" t="b">
        <v>0</v>
      </c>
      <c r="V116" t="b">
        <v>0</v>
      </c>
      <c r="W116" t="b">
        <v>0</v>
      </c>
      <c r="X116" t="b">
        <v>0</v>
      </c>
      <c r="AB116" t="s">
        <v>32</v>
      </c>
      <c r="AD116">
        <v>1</v>
      </c>
      <c r="AE116">
        <v>0</v>
      </c>
      <c r="AF116">
        <v>17</v>
      </c>
      <c r="AG116">
        <f t="shared" si="20"/>
        <v>0</v>
      </c>
      <c r="AH116">
        <f t="shared" si="21"/>
        <v>32</v>
      </c>
      <c r="AI116">
        <f t="shared" si="16"/>
        <v>0</v>
      </c>
      <c r="AJ116" s="4">
        <f t="shared" si="22"/>
        <v>2.3498072109999999</v>
      </c>
      <c r="AK116">
        <f t="shared" si="17"/>
        <v>1985</v>
      </c>
      <c r="AL116">
        <f t="shared" si="18"/>
        <v>2000</v>
      </c>
      <c r="AM116">
        <f t="shared" si="19"/>
        <v>2000</v>
      </c>
      <c r="AN116">
        <f t="shared" si="23"/>
        <v>1993</v>
      </c>
    </row>
    <row r="117" spans="1:40" hidden="1" x14ac:dyDescent="0.25">
      <c r="A117" t="s">
        <v>26</v>
      </c>
      <c r="C117" t="s">
        <v>117</v>
      </c>
      <c r="D117" t="s">
        <v>118</v>
      </c>
      <c r="E117">
        <v>2010</v>
      </c>
      <c r="F117" t="s">
        <v>119</v>
      </c>
      <c r="G117" t="s">
        <v>120</v>
      </c>
      <c r="H117" t="s">
        <v>121</v>
      </c>
      <c r="I117">
        <v>0</v>
      </c>
      <c r="J117">
        <v>17</v>
      </c>
      <c r="M117">
        <v>1965</v>
      </c>
      <c r="N117">
        <v>1969</v>
      </c>
      <c r="O117">
        <v>1999</v>
      </c>
      <c r="P117">
        <v>355</v>
      </c>
      <c r="Q117">
        <v>9877.2000000000007</v>
      </c>
      <c r="R117">
        <v>79</v>
      </c>
      <c r="S117">
        <v>7.9980000000000002</v>
      </c>
      <c r="T117" s="1">
        <v>9.3000000000000007</v>
      </c>
      <c r="U117" t="b">
        <v>0</v>
      </c>
      <c r="V117" t="b">
        <v>0</v>
      </c>
      <c r="W117" t="b">
        <v>0</v>
      </c>
      <c r="X117" t="b">
        <v>1</v>
      </c>
      <c r="AB117" t="s">
        <v>32</v>
      </c>
      <c r="AD117">
        <v>2</v>
      </c>
      <c r="AE117">
        <v>0</v>
      </c>
      <c r="AF117">
        <v>17</v>
      </c>
      <c r="AG117">
        <f t="shared" si="20"/>
        <v>30</v>
      </c>
      <c r="AH117">
        <f t="shared" si="21"/>
        <v>51</v>
      </c>
      <c r="AI117">
        <f t="shared" si="16"/>
        <v>0</v>
      </c>
      <c r="AJ117" s="4">
        <f t="shared" si="22"/>
        <v>9.3000000000000007</v>
      </c>
      <c r="AK117">
        <f t="shared" si="17"/>
        <v>1965</v>
      </c>
      <c r="AL117">
        <f t="shared" si="18"/>
        <v>1969</v>
      </c>
      <c r="AM117">
        <f t="shared" si="19"/>
        <v>1999</v>
      </c>
      <c r="AN117">
        <f t="shared" si="23"/>
        <v>1982</v>
      </c>
    </row>
    <row r="118" spans="1:40" hidden="1" x14ac:dyDescent="0.25">
      <c r="A118" t="s">
        <v>26</v>
      </c>
      <c r="C118" t="s">
        <v>117</v>
      </c>
      <c r="D118" t="s">
        <v>118</v>
      </c>
      <c r="E118">
        <v>2010</v>
      </c>
      <c r="F118" t="s">
        <v>119</v>
      </c>
      <c r="G118" t="s">
        <v>120</v>
      </c>
      <c r="H118" t="s">
        <v>121</v>
      </c>
      <c r="I118">
        <v>0</v>
      </c>
      <c r="J118">
        <v>17</v>
      </c>
      <c r="M118">
        <v>1970</v>
      </c>
      <c r="N118">
        <v>1974</v>
      </c>
      <c r="O118">
        <v>2002</v>
      </c>
      <c r="P118">
        <v>391</v>
      </c>
      <c r="Q118">
        <v>10937.9</v>
      </c>
      <c r="R118">
        <v>74</v>
      </c>
      <c r="S118" s="1">
        <v>6.7649999999999997</v>
      </c>
      <c r="T118" s="1">
        <v>7.5</v>
      </c>
      <c r="U118" t="b">
        <v>0</v>
      </c>
      <c r="V118" t="b">
        <v>0</v>
      </c>
      <c r="W118" t="b">
        <v>0</v>
      </c>
      <c r="X118" t="b">
        <v>1</v>
      </c>
      <c r="AB118" t="s">
        <v>32</v>
      </c>
      <c r="AD118">
        <v>1</v>
      </c>
      <c r="AE118">
        <v>0</v>
      </c>
      <c r="AF118">
        <v>17</v>
      </c>
      <c r="AG118">
        <f t="shared" si="20"/>
        <v>28</v>
      </c>
      <c r="AH118">
        <f t="shared" si="21"/>
        <v>49</v>
      </c>
      <c r="AI118">
        <f t="shared" si="16"/>
        <v>0</v>
      </c>
      <c r="AJ118" s="4">
        <f t="shared" si="22"/>
        <v>7.5</v>
      </c>
      <c r="AK118">
        <f t="shared" si="17"/>
        <v>1970</v>
      </c>
      <c r="AL118">
        <f t="shared" si="18"/>
        <v>1974</v>
      </c>
      <c r="AM118">
        <f t="shared" si="19"/>
        <v>2002</v>
      </c>
      <c r="AN118">
        <f t="shared" si="23"/>
        <v>1986</v>
      </c>
    </row>
    <row r="119" spans="1:40" hidden="1" x14ac:dyDescent="0.25">
      <c r="A119" t="s">
        <v>26</v>
      </c>
      <c r="C119" t="s">
        <v>117</v>
      </c>
      <c r="D119" t="s">
        <v>118</v>
      </c>
      <c r="E119">
        <v>2010</v>
      </c>
      <c r="F119" t="s">
        <v>119</v>
      </c>
      <c r="G119" t="s">
        <v>120</v>
      </c>
      <c r="H119" t="s">
        <v>121</v>
      </c>
      <c r="I119">
        <v>0</v>
      </c>
      <c r="J119">
        <v>17</v>
      </c>
      <c r="M119">
        <v>1975</v>
      </c>
      <c r="N119">
        <v>1980</v>
      </c>
      <c r="O119">
        <v>2007</v>
      </c>
      <c r="P119">
        <v>329</v>
      </c>
      <c r="Q119">
        <v>9231.1</v>
      </c>
      <c r="R119">
        <v>49</v>
      </c>
      <c r="S119" s="1">
        <v>5.3079999999999998</v>
      </c>
      <c r="T119" s="1">
        <v>5.6</v>
      </c>
      <c r="U119" t="b">
        <v>0</v>
      </c>
      <c r="V119" t="b">
        <v>0</v>
      </c>
      <c r="W119" t="b">
        <v>0</v>
      </c>
      <c r="X119" t="b">
        <v>1</v>
      </c>
      <c r="AB119" t="s">
        <v>32</v>
      </c>
      <c r="AD119">
        <v>1</v>
      </c>
      <c r="AE119">
        <v>0</v>
      </c>
      <c r="AF119">
        <v>17</v>
      </c>
      <c r="AG119">
        <f t="shared" si="20"/>
        <v>27</v>
      </c>
      <c r="AH119">
        <f t="shared" si="21"/>
        <v>49</v>
      </c>
      <c r="AI119">
        <f t="shared" si="16"/>
        <v>0</v>
      </c>
      <c r="AJ119" s="4">
        <f t="shared" si="22"/>
        <v>5.6</v>
      </c>
      <c r="AK119">
        <f t="shared" si="17"/>
        <v>1975</v>
      </c>
      <c r="AL119">
        <f t="shared" si="18"/>
        <v>1980</v>
      </c>
      <c r="AM119">
        <f t="shared" si="19"/>
        <v>2007</v>
      </c>
      <c r="AN119">
        <f t="shared" si="23"/>
        <v>1991</v>
      </c>
    </row>
    <row r="120" spans="1:40" hidden="1" x14ac:dyDescent="0.25">
      <c r="A120" t="s">
        <v>26</v>
      </c>
      <c r="C120" t="s">
        <v>177</v>
      </c>
      <c r="D120" t="s">
        <v>178</v>
      </c>
      <c r="E120">
        <v>2018</v>
      </c>
      <c r="F120" t="s">
        <v>119</v>
      </c>
      <c r="J120">
        <v>19</v>
      </c>
      <c r="M120">
        <v>2002</v>
      </c>
      <c r="O120">
        <v>2010</v>
      </c>
      <c r="P120">
        <v>6840</v>
      </c>
      <c r="Q120">
        <v>36810</v>
      </c>
      <c r="R120">
        <v>26</v>
      </c>
      <c r="S120">
        <v>0.71</v>
      </c>
      <c r="T120">
        <v>1.1000000000000001</v>
      </c>
      <c r="Y120">
        <v>14</v>
      </c>
      <c r="AA120" t="s">
        <v>88</v>
      </c>
      <c r="AB120" t="s">
        <v>37</v>
      </c>
      <c r="AD120">
        <v>1</v>
      </c>
      <c r="AE120">
        <v>0</v>
      </c>
      <c r="AF120">
        <v>19</v>
      </c>
      <c r="AG120">
        <f t="shared" si="20"/>
        <v>8</v>
      </c>
      <c r="AH120">
        <f t="shared" si="21"/>
        <v>27</v>
      </c>
      <c r="AI120">
        <f t="shared" si="16"/>
        <v>0</v>
      </c>
      <c r="AJ120" s="4">
        <f t="shared" si="22"/>
        <v>1.1000000000000001</v>
      </c>
      <c r="AK120">
        <f t="shared" si="17"/>
        <v>2002</v>
      </c>
      <c r="AL120">
        <f t="shared" si="18"/>
        <v>2002</v>
      </c>
      <c r="AM120">
        <f t="shared" si="19"/>
        <v>2010</v>
      </c>
      <c r="AN120">
        <f t="shared" si="23"/>
        <v>2006</v>
      </c>
    </row>
    <row r="121" spans="1:40" hidden="1" x14ac:dyDescent="0.25">
      <c r="C121" t="s">
        <v>199</v>
      </c>
      <c r="D121" t="s">
        <v>200</v>
      </c>
      <c r="E121" t="s">
        <v>201</v>
      </c>
      <c r="F121" t="s">
        <v>202</v>
      </c>
      <c r="H121" t="s">
        <v>203</v>
      </c>
      <c r="I121" s="1">
        <v>30</v>
      </c>
      <c r="J121" s="1">
        <v>39</v>
      </c>
      <c r="M121" s="1">
        <v>1996</v>
      </c>
      <c r="N121" s="1">
        <v>2012</v>
      </c>
      <c r="O121" s="1">
        <v>2012</v>
      </c>
      <c r="P121" s="1">
        <v>391</v>
      </c>
      <c r="Q121" s="1">
        <v>2705</v>
      </c>
      <c r="R121" s="1">
        <v>17</v>
      </c>
      <c r="S121" s="1">
        <v>6.28</v>
      </c>
      <c r="T121" s="1">
        <v>4.5999999999999996</v>
      </c>
      <c r="AD121">
        <v>2</v>
      </c>
      <c r="AE121">
        <v>30</v>
      </c>
      <c r="AF121">
        <v>39</v>
      </c>
      <c r="AG121">
        <f t="shared" si="20"/>
        <v>30</v>
      </c>
      <c r="AH121">
        <f t="shared" si="21"/>
        <v>55</v>
      </c>
      <c r="AI121">
        <f t="shared" si="16"/>
        <v>0</v>
      </c>
      <c r="AJ121" s="4">
        <f t="shared" si="22"/>
        <v>4.5999999999999996</v>
      </c>
      <c r="AK121">
        <f t="shared" si="17"/>
        <v>1996</v>
      </c>
      <c r="AL121">
        <f t="shared" si="18"/>
        <v>2012</v>
      </c>
      <c r="AM121">
        <f t="shared" si="19"/>
        <v>2012</v>
      </c>
      <c r="AN121">
        <f t="shared" si="23"/>
        <v>2004</v>
      </c>
    </row>
    <row r="122" spans="1:40" hidden="1" x14ac:dyDescent="0.25">
      <c r="C122" t="s">
        <v>199</v>
      </c>
      <c r="D122" t="s">
        <v>200</v>
      </c>
      <c r="E122" t="s">
        <v>201</v>
      </c>
      <c r="F122" t="s">
        <v>202</v>
      </c>
      <c r="H122" t="s">
        <v>203</v>
      </c>
      <c r="I122" s="1">
        <v>40</v>
      </c>
      <c r="J122" s="1">
        <v>44</v>
      </c>
      <c r="M122" s="1">
        <v>1996</v>
      </c>
      <c r="N122" s="1">
        <v>2012</v>
      </c>
      <c r="O122" s="1">
        <v>2012</v>
      </c>
      <c r="P122" s="1">
        <v>474</v>
      </c>
      <c r="Q122" s="1">
        <v>1895</v>
      </c>
      <c r="R122" s="1">
        <v>23</v>
      </c>
      <c r="S122" s="1">
        <v>12.14</v>
      </c>
      <c r="T122" s="1">
        <v>5.3</v>
      </c>
      <c r="AD122">
        <v>2</v>
      </c>
      <c r="AE122">
        <v>40</v>
      </c>
      <c r="AF122">
        <v>44</v>
      </c>
      <c r="AG122">
        <f t="shared" si="20"/>
        <v>40</v>
      </c>
      <c r="AH122">
        <f t="shared" si="21"/>
        <v>60</v>
      </c>
      <c r="AI122">
        <f t="shared" si="16"/>
        <v>0</v>
      </c>
      <c r="AJ122" s="4">
        <f t="shared" si="22"/>
        <v>5.3</v>
      </c>
      <c r="AK122">
        <f t="shared" si="17"/>
        <v>1996</v>
      </c>
      <c r="AL122">
        <f t="shared" si="18"/>
        <v>2012</v>
      </c>
      <c r="AM122">
        <f t="shared" si="19"/>
        <v>2012</v>
      </c>
      <c r="AN122">
        <f t="shared" si="23"/>
        <v>2004</v>
      </c>
    </row>
    <row r="123" spans="1:40" hidden="1" x14ac:dyDescent="0.25">
      <c r="A123">
        <v>1</v>
      </c>
      <c r="C123" t="s">
        <v>62</v>
      </c>
      <c r="D123" t="s">
        <v>63</v>
      </c>
      <c r="E123">
        <v>2016</v>
      </c>
      <c r="F123" t="s">
        <v>64</v>
      </c>
      <c r="I123">
        <v>13</v>
      </c>
      <c r="J123">
        <v>39</v>
      </c>
      <c r="M123">
        <v>1983</v>
      </c>
      <c r="N123">
        <v>1989</v>
      </c>
      <c r="O123">
        <v>1989</v>
      </c>
      <c r="P123">
        <v>1441</v>
      </c>
      <c r="Q123">
        <v>39082</v>
      </c>
      <c r="R123">
        <v>125</v>
      </c>
      <c r="S123">
        <v>3.2</v>
      </c>
      <c r="T123">
        <v>1.0900000000000001</v>
      </c>
      <c r="AD123">
        <v>1</v>
      </c>
      <c r="AE123">
        <v>13</v>
      </c>
      <c r="AF123">
        <v>39</v>
      </c>
      <c r="AG123">
        <f t="shared" si="20"/>
        <v>13</v>
      </c>
      <c r="AH123">
        <f t="shared" si="21"/>
        <v>45</v>
      </c>
      <c r="AI123">
        <f t="shared" si="16"/>
        <v>0</v>
      </c>
      <c r="AJ123" s="4">
        <f t="shared" si="22"/>
        <v>1.0900000000000001</v>
      </c>
      <c r="AK123">
        <f t="shared" si="17"/>
        <v>1983</v>
      </c>
      <c r="AL123">
        <f t="shared" si="18"/>
        <v>1989</v>
      </c>
      <c r="AM123">
        <f t="shared" si="19"/>
        <v>1989</v>
      </c>
      <c r="AN123">
        <f t="shared" si="23"/>
        <v>1986</v>
      </c>
    </row>
    <row r="124" spans="1:40" hidden="1" x14ac:dyDescent="0.25">
      <c r="A124" t="s">
        <v>26</v>
      </c>
      <c r="C124" t="s">
        <v>100</v>
      </c>
      <c r="D124" t="s">
        <v>101</v>
      </c>
      <c r="E124">
        <v>2018</v>
      </c>
      <c r="F124" t="s">
        <v>102</v>
      </c>
      <c r="H124" t="s">
        <v>103</v>
      </c>
      <c r="I124" s="1">
        <v>0</v>
      </c>
      <c r="J124">
        <v>14</v>
      </c>
      <c r="K124" s="1">
        <v>0</v>
      </c>
      <c r="L124" s="1">
        <v>14</v>
      </c>
      <c r="M124" s="1">
        <v>1983</v>
      </c>
      <c r="N124" s="1">
        <v>1998</v>
      </c>
      <c r="O124" s="1">
        <v>1998</v>
      </c>
      <c r="P124">
        <v>680</v>
      </c>
      <c r="Q124" s="1">
        <v>680</v>
      </c>
      <c r="R124" s="1">
        <v>24</v>
      </c>
      <c r="S124">
        <v>10</v>
      </c>
      <c r="T124">
        <v>21.3</v>
      </c>
      <c r="Y124">
        <v>18</v>
      </c>
      <c r="AA124" t="s">
        <v>36</v>
      </c>
      <c r="AB124" t="s">
        <v>37</v>
      </c>
      <c r="AD124">
        <v>1</v>
      </c>
      <c r="AE124">
        <v>0</v>
      </c>
      <c r="AF124">
        <v>14</v>
      </c>
      <c r="AG124">
        <f t="shared" si="20"/>
        <v>0</v>
      </c>
      <c r="AH124">
        <f t="shared" si="21"/>
        <v>14</v>
      </c>
      <c r="AI124">
        <f t="shared" si="16"/>
        <v>0</v>
      </c>
      <c r="AJ124" s="4">
        <f t="shared" si="22"/>
        <v>21.3</v>
      </c>
      <c r="AK124">
        <f t="shared" si="17"/>
        <v>1983</v>
      </c>
      <c r="AL124">
        <f t="shared" si="18"/>
        <v>1998</v>
      </c>
      <c r="AM124">
        <f t="shared" si="19"/>
        <v>1998</v>
      </c>
      <c r="AN124">
        <f t="shared" si="23"/>
        <v>1991</v>
      </c>
    </row>
    <row r="125" spans="1:40" hidden="1" x14ac:dyDescent="0.25">
      <c r="A125" t="s">
        <v>26</v>
      </c>
      <c r="C125" t="s">
        <v>179</v>
      </c>
      <c r="D125" t="s">
        <v>180</v>
      </c>
      <c r="E125">
        <v>2014</v>
      </c>
      <c r="F125" t="s">
        <v>181</v>
      </c>
      <c r="J125">
        <v>19</v>
      </c>
      <c r="M125">
        <v>1979</v>
      </c>
      <c r="O125">
        <v>2010</v>
      </c>
      <c r="P125">
        <v>103</v>
      </c>
      <c r="Q125">
        <v>1453</v>
      </c>
      <c r="R125">
        <v>17</v>
      </c>
      <c r="S125">
        <v>11.7</v>
      </c>
      <c r="T125">
        <v>5.8</v>
      </c>
      <c r="Y125">
        <v>15</v>
      </c>
      <c r="AA125" t="s">
        <v>88</v>
      </c>
      <c r="AB125" t="s">
        <v>37</v>
      </c>
      <c r="AD125">
        <v>1</v>
      </c>
      <c r="AE125">
        <v>0</v>
      </c>
      <c r="AF125">
        <v>19</v>
      </c>
      <c r="AG125">
        <f t="shared" si="20"/>
        <v>31</v>
      </c>
      <c r="AH125">
        <f t="shared" si="21"/>
        <v>50</v>
      </c>
      <c r="AI125">
        <f t="shared" si="16"/>
        <v>0</v>
      </c>
      <c r="AJ125" s="4">
        <f t="shared" si="22"/>
        <v>5.8</v>
      </c>
      <c r="AK125">
        <f t="shared" si="17"/>
        <v>1979</v>
      </c>
      <c r="AL125">
        <f t="shared" si="18"/>
        <v>1979</v>
      </c>
      <c r="AM125">
        <f t="shared" si="19"/>
        <v>2010</v>
      </c>
      <c r="AN125">
        <f t="shared" si="23"/>
        <v>1995</v>
      </c>
    </row>
    <row r="126" spans="1:40" x14ac:dyDescent="0.25">
      <c r="D126" t="s">
        <v>264</v>
      </c>
      <c r="E126">
        <v>2016</v>
      </c>
      <c r="F126" t="s">
        <v>158</v>
      </c>
      <c r="G126" t="s">
        <v>263</v>
      </c>
      <c r="K126">
        <v>0</v>
      </c>
      <c r="L126">
        <v>19</v>
      </c>
      <c r="T126">
        <v>3.88</v>
      </c>
      <c r="AD126">
        <v>7</v>
      </c>
      <c r="AE126">
        <v>0</v>
      </c>
      <c r="AF126">
        <v>19</v>
      </c>
      <c r="AG126">
        <f t="shared" ref="AG126:AG132" si="24">IF(ISBLANK(K126),$O126-MAX($M126:$N126)+$AE126,K126)</f>
        <v>0</v>
      </c>
      <c r="AH126">
        <f t="shared" ref="AH126:AH132" si="25">IF(ISBLANK(L126),$O126-MIN($M126:$N126)+J126,L126)</f>
        <v>19</v>
      </c>
      <c r="AI126">
        <f t="shared" ref="AI126:AI132" si="26">IF(AH126&lt;AG126,1,0)</f>
        <v>0</v>
      </c>
      <c r="AJ126" s="4">
        <f t="shared" ref="AJ126:AJ132" si="27">T126*1</f>
        <v>3.88</v>
      </c>
      <c r="AK126">
        <f t="shared" ref="AK126:AK132" si="28">M126</f>
        <v>0</v>
      </c>
      <c r="AL126">
        <f t="shared" si="18"/>
        <v>0</v>
      </c>
      <c r="AM126">
        <f t="shared" ref="AM126:AM132" si="29">O126</f>
        <v>0</v>
      </c>
      <c r="AN126">
        <f>ROUND(AVERAGE(2007,2016),0)</f>
        <v>2012</v>
      </c>
    </row>
    <row r="127" spans="1:40" x14ac:dyDescent="0.25">
      <c r="D127" t="s">
        <v>264</v>
      </c>
      <c r="E127">
        <v>2016</v>
      </c>
      <c r="F127" t="s">
        <v>158</v>
      </c>
      <c r="G127" t="s">
        <v>263</v>
      </c>
      <c r="K127">
        <v>20</v>
      </c>
      <c r="L127">
        <v>29</v>
      </c>
      <c r="T127">
        <v>3.5200000000000005</v>
      </c>
      <c r="AD127">
        <v>7</v>
      </c>
      <c r="AE127">
        <v>0</v>
      </c>
      <c r="AF127">
        <v>19</v>
      </c>
      <c r="AG127">
        <f t="shared" si="24"/>
        <v>20</v>
      </c>
      <c r="AH127">
        <f t="shared" si="25"/>
        <v>29</v>
      </c>
      <c r="AI127">
        <f t="shared" si="26"/>
        <v>0</v>
      </c>
      <c r="AJ127" s="4">
        <f t="shared" si="27"/>
        <v>3.5200000000000005</v>
      </c>
      <c r="AK127">
        <f t="shared" si="28"/>
        <v>0</v>
      </c>
      <c r="AL127">
        <f t="shared" si="18"/>
        <v>0</v>
      </c>
      <c r="AM127">
        <f t="shared" si="29"/>
        <v>0</v>
      </c>
      <c r="AN127">
        <f t="shared" ref="AN127:AN132" si="30">ROUND(AVERAGE(2007,2016),0)</f>
        <v>2012</v>
      </c>
    </row>
    <row r="128" spans="1:40" x14ac:dyDescent="0.25">
      <c r="D128" t="s">
        <v>264</v>
      </c>
      <c r="E128">
        <v>2016</v>
      </c>
      <c r="F128" t="s">
        <v>158</v>
      </c>
      <c r="G128" t="s">
        <v>263</v>
      </c>
      <c r="K128">
        <v>30</v>
      </c>
      <c r="L128">
        <v>39</v>
      </c>
      <c r="T128">
        <v>3.07</v>
      </c>
      <c r="AD128">
        <v>7</v>
      </c>
      <c r="AE128">
        <v>0</v>
      </c>
      <c r="AF128">
        <v>19</v>
      </c>
      <c r="AG128">
        <f t="shared" si="24"/>
        <v>30</v>
      </c>
      <c r="AH128">
        <f t="shared" si="25"/>
        <v>39</v>
      </c>
      <c r="AI128">
        <f t="shared" si="26"/>
        <v>0</v>
      </c>
      <c r="AJ128" s="4">
        <f t="shared" si="27"/>
        <v>3.07</v>
      </c>
      <c r="AK128">
        <f t="shared" si="28"/>
        <v>0</v>
      </c>
      <c r="AL128">
        <f t="shared" si="18"/>
        <v>0</v>
      </c>
      <c r="AM128">
        <f t="shared" si="29"/>
        <v>0</v>
      </c>
      <c r="AN128">
        <f t="shared" si="30"/>
        <v>2012</v>
      </c>
    </row>
    <row r="129" spans="1:40" x14ac:dyDescent="0.25">
      <c r="D129" t="s">
        <v>264</v>
      </c>
      <c r="E129">
        <v>2016</v>
      </c>
      <c r="F129" t="s">
        <v>158</v>
      </c>
      <c r="G129" t="s">
        <v>263</v>
      </c>
      <c r="K129">
        <v>40</v>
      </c>
      <c r="L129">
        <v>49</v>
      </c>
      <c r="T129">
        <v>3.38</v>
      </c>
      <c r="AD129">
        <v>7</v>
      </c>
      <c r="AE129">
        <v>0</v>
      </c>
      <c r="AF129">
        <v>19</v>
      </c>
      <c r="AG129">
        <f t="shared" si="24"/>
        <v>40</v>
      </c>
      <c r="AH129">
        <f t="shared" si="25"/>
        <v>49</v>
      </c>
      <c r="AI129">
        <f t="shared" si="26"/>
        <v>0</v>
      </c>
      <c r="AJ129" s="4">
        <f t="shared" si="27"/>
        <v>3.38</v>
      </c>
      <c r="AK129">
        <f t="shared" si="28"/>
        <v>0</v>
      </c>
      <c r="AL129">
        <f t="shared" si="18"/>
        <v>0</v>
      </c>
      <c r="AM129">
        <f t="shared" si="29"/>
        <v>0</v>
      </c>
      <c r="AN129">
        <f t="shared" si="30"/>
        <v>2012</v>
      </c>
    </row>
    <row r="130" spans="1:40" x14ac:dyDescent="0.25">
      <c r="D130" t="s">
        <v>264</v>
      </c>
      <c r="E130">
        <v>2016</v>
      </c>
      <c r="F130" t="s">
        <v>158</v>
      </c>
      <c r="G130" t="s">
        <v>263</v>
      </c>
      <c r="K130">
        <v>50</v>
      </c>
      <c r="L130">
        <v>59</v>
      </c>
      <c r="T130">
        <v>3.6</v>
      </c>
      <c r="AD130">
        <v>7</v>
      </c>
      <c r="AE130">
        <v>0</v>
      </c>
      <c r="AF130">
        <v>19</v>
      </c>
      <c r="AG130">
        <f t="shared" si="24"/>
        <v>50</v>
      </c>
      <c r="AH130">
        <f t="shared" si="25"/>
        <v>59</v>
      </c>
      <c r="AI130">
        <f t="shared" si="26"/>
        <v>0</v>
      </c>
      <c r="AJ130" s="4">
        <f t="shared" si="27"/>
        <v>3.6</v>
      </c>
      <c r="AK130">
        <f t="shared" si="28"/>
        <v>0</v>
      </c>
      <c r="AL130">
        <f t="shared" si="18"/>
        <v>0</v>
      </c>
      <c r="AM130">
        <f t="shared" si="29"/>
        <v>0</v>
      </c>
      <c r="AN130">
        <f t="shared" si="30"/>
        <v>2012</v>
      </c>
    </row>
    <row r="131" spans="1:40" x14ac:dyDescent="0.25">
      <c r="D131" t="s">
        <v>264</v>
      </c>
      <c r="E131">
        <v>2016</v>
      </c>
      <c r="F131" t="s">
        <v>158</v>
      </c>
      <c r="G131" t="s">
        <v>263</v>
      </c>
      <c r="K131">
        <v>60</v>
      </c>
      <c r="L131">
        <v>69</v>
      </c>
      <c r="T131">
        <v>4.26</v>
      </c>
      <c r="AD131">
        <v>7</v>
      </c>
      <c r="AE131">
        <v>0</v>
      </c>
      <c r="AF131">
        <v>19</v>
      </c>
      <c r="AG131">
        <f t="shared" si="24"/>
        <v>60</v>
      </c>
      <c r="AH131">
        <f t="shared" si="25"/>
        <v>69</v>
      </c>
      <c r="AI131">
        <f t="shared" si="26"/>
        <v>0</v>
      </c>
      <c r="AJ131" s="4">
        <f t="shared" si="27"/>
        <v>4.26</v>
      </c>
      <c r="AK131">
        <f t="shared" si="28"/>
        <v>0</v>
      </c>
      <c r="AL131">
        <f t="shared" ref="AL131:AL132" si="31">IF(N131=0,M131,N131)</f>
        <v>0</v>
      </c>
      <c r="AM131">
        <f t="shared" si="29"/>
        <v>0</v>
      </c>
      <c r="AN131">
        <f t="shared" si="30"/>
        <v>2012</v>
      </c>
    </row>
    <row r="132" spans="1:40" x14ac:dyDescent="0.25">
      <c r="D132" t="s">
        <v>264</v>
      </c>
      <c r="E132">
        <v>2016</v>
      </c>
      <c r="F132" t="s">
        <v>158</v>
      </c>
      <c r="G132" t="s">
        <v>263</v>
      </c>
      <c r="K132">
        <v>70</v>
      </c>
      <c r="L132">
        <v>79</v>
      </c>
      <c r="T132">
        <v>4.04</v>
      </c>
      <c r="AD132">
        <v>7</v>
      </c>
      <c r="AE132">
        <v>0</v>
      </c>
      <c r="AF132">
        <v>19</v>
      </c>
      <c r="AG132">
        <f t="shared" si="24"/>
        <v>70</v>
      </c>
      <c r="AH132">
        <f t="shared" si="25"/>
        <v>79</v>
      </c>
      <c r="AI132">
        <f t="shared" si="26"/>
        <v>0</v>
      </c>
      <c r="AJ132" s="4">
        <f t="shared" si="27"/>
        <v>4.04</v>
      </c>
      <c r="AK132">
        <f t="shared" si="28"/>
        <v>0</v>
      </c>
      <c r="AL132">
        <f t="shared" si="31"/>
        <v>0</v>
      </c>
      <c r="AM132">
        <f t="shared" si="29"/>
        <v>0</v>
      </c>
      <c r="AN132">
        <f t="shared" si="30"/>
        <v>2012</v>
      </c>
    </row>
    <row r="137" spans="1:40" x14ac:dyDescent="0.25">
      <c r="A137" t="s">
        <v>231</v>
      </c>
      <c r="C137" t="s">
        <v>232</v>
      </c>
      <c r="F137" t="s">
        <v>233</v>
      </c>
    </row>
    <row r="139" spans="1:40" x14ac:dyDescent="0.25">
      <c r="A139" t="s">
        <v>234</v>
      </c>
      <c r="B139" t="s">
        <v>235</v>
      </c>
      <c r="C139" t="s">
        <v>236</v>
      </c>
      <c r="D139" t="s">
        <v>237</v>
      </c>
      <c r="E139">
        <v>2017</v>
      </c>
      <c r="F139" t="s">
        <v>238</v>
      </c>
      <c r="G139" t="s">
        <v>239</v>
      </c>
      <c r="H139" t="s">
        <v>240</v>
      </c>
      <c r="L139" t="s">
        <v>241</v>
      </c>
      <c r="AB139" t="s">
        <v>32</v>
      </c>
    </row>
    <row r="140" spans="1:40" x14ac:dyDescent="0.25">
      <c r="A140" t="s">
        <v>234</v>
      </c>
      <c r="B140" t="s">
        <v>235</v>
      </c>
      <c r="C140" t="s">
        <v>242</v>
      </c>
      <c r="D140" t="s">
        <v>243</v>
      </c>
      <c r="E140">
        <v>1986</v>
      </c>
      <c r="F140" t="s">
        <v>134</v>
      </c>
      <c r="H140" t="s">
        <v>244</v>
      </c>
      <c r="I140">
        <v>0</v>
      </c>
      <c r="J140">
        <v>30</v>
      </c>
      <c r="M140">
        <v>1933</v>
      </c>
      <c r="N140">
        <v>1972</v>
      </c>
      <c r="O140">
        <v>1983</v>
      </c>
      <c r="P140">
        <v>2930</v>
      </c>
      <c r="Q140" t="s">
        <v>143</v>
      </c>
      <c r="R140">
        <v>841</v>
      </c>
      <c r="U140" t="b">
        <v>1</v>
      </c>
      <c r="V140" t="b">
        <v>1</v>
      </c>
      <c r="W140" t="b">
        <v>1</v>
      </c>
      <c r="AB140" t="s">
        <v>32</v>
      </c>
    </row>
    <row r="141" spans="1:40" x14ac:dyDescent="0.25">
      <c r="B141" t="s">
        <v>38</v>
      </c>
      <c r="C141" t="s">
        <v>245</v>
      </c>
      <c r="D141" t="s">
        <v>246</v>
      </c>
      <c r="E141">
        <v>2018</v>
      </c>
      <c r="F141" t="s">
        <v>41</v>
      </c>
      <c r="G141" t="s">
        <v>247</v>
      </c>
      <c r="H141" t="s">
        <v>248</v>
      </c>
      <c r="I141">
        <v>0</v>
      </c>
      <c r="J141">
        <v>30</v>
      </c>
      <c r="M141">
        <v>1998</v>
      </c>
      <c r="N141">
        <v>2012</v>
      </c>
      <c r="O141">
        <v>2014</v>
      </c>
      <c r="P141">
        <v>27195</v>
      </c>
      <c r="R141">
        <v>959</v>
      </c>
      <c r="U141" t="b">
        <v>1</v>
      </c>
      <c r="V141" t="b">
        <v>0</v>
      </c>
      <c r="W141" t="b">
        <v>0</v>
      </c>
      <c r="X141" t="b">
        <v>0</v>
      </c>
      <c r="AB141" t="s">
        <v>32</v>
      </c>
    </row>
    <row r="142" spans="1:40" x14ac:dyDescent="0.25">
      <c r="B142" t="s">
        <v>249</v>
      </c>
      <c r="C142" t="s">
        <v>250</v>
      </c>
      <c r="D142" t="s">
        <v>251</v>
      </c>
      <c r="E142">
        <v>1992</v>
      </c>
      <c r="F142" t="s">
        <v>60</v>
      </c>
      <c r="H142" t="s">
        <v>252</v>
      </c>
      <c r="I142">
        <v>0</v>
      </c>
      <c r="J142">
        <v>2</v>
      </c>
      <c r="M142">
        <v>1972</v>
      </c>
      <c r="N142">
        <v>1981</v>
      </c>
      <c r="O142">
        <v>1989</v>
      </c>
      <c r="P142">
        <v>310</v>
      </c>
      <c r="Q142">
        <v>3845.23</v>
      </c>
      <c r="R142">
        <v>7</v>
      </c>
      <c r="S142">
        <v>1.8204</v>
      </c>
      <c r="T142">
        <v>5.4</v>
      </c>
      <c r="U142" t="b">
        <v>1</v>
      </c>
      <c r="V142" t="b">
        <v>1</v>
      </c>
      <c r="W142" t="b">
        <v>1</v>
      </c>
      <c r="X142" t="b">
        <v>0</v>
      </c>
      <c r="AB142" t="s">
        <v>32</v>
      </c>
    </row>
  </sheetData>
  <autoFilter ref="A1:AN125" xr:uid="{B80FB4ED-C28F-CE40-9B49-C97A12244B80}">
    <filterColumn colId="5">
      <filters>
        <filter val="Mali"/>
      </filters>
    </filterColumn>
  </autoFilter>
  <sortState xmlns:xlrd2="http://schemas.microsoft.com/office/spreadsheetml/2017/richdata2" ref="A2:AN125">
    <sortCondition ref="F2:F125"/>
    <sortCondition ref="E2:E125"/>
    <sortCondition ref="O2:O125"/>
    <sortCondition ref="AG2:AG125"/>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fei</cp:lastModifiedBy>
  <dcterms:created xsi:type="dcterms:W3CDTF">2021-10-13T01:40:29Z</dcterms:created>
  <dcterms:modified xsi:type="dcterms:W3CDTF">2021-10-14T01:39:03Z</dcterms:modified>
</cp:coreProperties>
</file>