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defaultThemeVersion="166925"/>
  <mc:AlternateContent xmlns:mc="http://schemas.openxmlformats.org/markup-compatibility/2006">
    <mc:Choice Requires="x15">
      <x15ac:absPath xmlns:x15ac="http://schemas.microsoft.com/office/spreadsheetml/2010/11/ac" url="E:\GithubCode\t1d_global_model\t1dGlobalModel\data_mortality\"/>
    </mc:Choice>
  </mc:AlternateContent>
  <xr:revisionPtr revIDLastSave="0" documentId="13_ncr:1_{EA9C0748-8375-4F1B-93CD-B34F2DA72B61}" xr6:coauthVersionLast="47" xr6:coauthVersionMax="47" xr10:uidLastSave="{00000000-0000-0000-0000-000000000000}"/>
  <bookViews>
    <workbookView xWindow="-120" yWindow="-120" windowWidth="29040" windowHeight="15840" xr2:uid="{00000000-000D-0000-FFFF-FFFF00000000}"/>
  </bookViews>
  <sheets>
    <sheet name="T1D_mortality_data_combined" sheetId="3" r:id="rId1"/>
    <sheet name="T1D_mortality_data" sheetId="4" r:id="rId2"/>
    <sheet name="T1D_mortality_data_2" sheetId="2" r:id="rId3"/>
    <sheet name="Assumption in textbook" sheetId="5" r:id="rId4"/>
    <sheet name="Livingstone 2015" sheetId="6" r:id="rId5"/>
  </sheets>
  <definedNames>
    <definedName name="_xlnm._FilterDatabase" localSheetId="2" hidden="1">T1D_mortality_data_2!$A$1:$V$120</definedName>
    <definedName name="_xlnm._FilterDatabase" localSheetId="0" hidden="1">T1D_mortality_data_combined!$A$1:$AE$96</definedName>
    <definedName name="_xlnm.Extract" localSheetId="0">T1D_mortality_data_combined!$AE$2</definedName>
    <definedName name="_xlnm.Print_Area" localSheetId="1">T1D_mortality_data!$A$2:$L$31</definedName>
  </definedNames>
  <calcPr calcId="181029"/>
</workbook>
</file>

<file path=xl/calcChain.xml><?xml version="1.0" encoding="utf-8"?>
<calcChain xmlns="http://schemas.openxmlformats.org/spreadsheetml/2006/main">
  <c r="O9" i="6" l="1"/>
  <c r="O6" i="6"/>
  <c r="Q6" i="6"/>
  <c r="R15" i="6"/>
  <c r="R6" i="6"/>
  <c r="S6" i="6"/>
  <c r="T9" i="6"/>
  <c r="T6" i="6"/>
  <c r="T36" i="6"/>
  <c r="T34" i="6"/>
  <c r="T31" i="6"/>
  <c r="T29" i="6"/>
  <c r="T27" i="6"/>
  <c r="T24" i="6"/>
  <c r="T22" i="6"/>
  <c r="T19" i="6"/>
  <c r="T17" i="6"/>
  <c r="T15" i="6"/>
  <c r="T13" i="6"/>
  <c r="T11" i="6"/>
  <c r="S29" i="6"/>
  <c r="S36" i="6"/>
  <c r="S34" i="6"/>
  <c r="S31" i="6"/>
  <c r="S27" i="6"/>
  <c r="S24" i="6"/>
  <c r="S22" i="6"/>
  <c r="S19" i="6"/>
  <c r="S17" i="6"/>
  <c r="S15" i="6"/>
  <c r="S13" i="6"/>
  <c r="S11" i="6"/>
  <c r="S9" i="6"/>
  <c r="R36" i="6"/>
  <c r="R34" i="6"/>
  <c r="R31" i="6"/>
  <c r="R29" i="6"/>
  <c r="R27" i="6"/>
  <c r="R24" i="6"/>
  <c r="R22" i="6"/>
  <c r="R19" i="6"/>
  <c r="R17" i="6"/>
  <c r="R13" i="6"/>
  <c r="R11" i="6"/>
  <c r="R9" i="6"/>
  <c r="Q34" i="6"/>
  <c r="Q36" i="6"/>
  <c r="Q31" i="6"/>
  <c r="Q29" i="6"/>
  <c r="Q27" i="6"/>
  <c r="Q24" i="6"/>
  <c r="Q22" i="6"/>
  <c r="Q19" i="6"/>
  <c r="Q17" i="6"/>
  <c r="Q15" i="6"/>
  <c r="Q13" i="6"/>
  <c r="Q11" i="6"/>
  <c r="Q9" i="6"/>
  <c r="O38" i="6"/>
  <c r="P36" i="6"/>
  <c r="P34" i="6"/>
  <c r="P31" i="6"/>
  <c r="P29" i="6"/>
  <c r="P27" i="6"/>
  <c r="P24" i="6"/>
  <c r="P22" i="6"/>
  <c r="P19" i="6"/>
  <c r="P17" i="6"/>
  <c r="P15" i="6"/>
  <c r="P13" i="6"/>
  <c r="P11" i="6"/>
  <c r="P9" i="6"/>
  <c r="P6" i="6"/>
  <c r="O36" i="6"/>
  <c r="O34" i="6"/>
  <c r="O31" i="6"/>
  <c r="O29" i="6"/>
  <c r="O27" i="6"/>
  <c r="O24" i="6"/>
  <c r="O22" i="6"/>
  <c r="O19" i="6"/>
  <c r="O17" i="6"/>
  <c r="O15" i="6"/>
  <c r="O13" i="6"/>
  <c r="O11" i="6"/>
  <c r="S37" i="6" l="1"/>
  <c r="R37" i="6"/>
  <c r="Q38" i="6" s="1"/>
  <c r="Q37" i="6"/>
  <c r="O37" i="6"/>
  <c r="T37" i="6"/>
  <c r="P37" i="6"/>
  <c r="O24" i="4"/>
  <c r="O2" i="4"/>
  <c r="H18" i="3"/>
  <c r="H26" i="3"/>
  <c r="S38" i="6" l="1"/>
</calcChain>
</file>

<file path=xl/sharedStrings.xml><?xml version="1.0" encoding="utf-8"?>
<sst xmlns="http://schemas.openxmlformats.org/spreadsheetml/2006/main" count="1501" uniqueCount="414">
  <si>
    <t>world_bank_name</t>
  </si>
  <si>
    <t>income</t>
  </si>
  <si>
    <t>year_diagnosis_start</t>
  </si>
  <si>
    <t>year_censor</t>
  </si>
  <si>
    <t>cases</t>
  </si>
  <si>
    <t>person_years</t>
  </si>
  <si>
    <t>deaths</t>
  </si>
  <si>
    <t>mortality_rate_per1000py</t>
  </si>
  <si>
    <t>smr</t>
  </si>
  <si>
    <t>max_diagnosis_age</t>
  </si>
  <si>
    <t>study_ref</t>
  </si>
  <si>
    <t>study</t>
  </si>
  <si>
    <t>authors</t>
  </si>
  <si>
    <t>year_published</t>
  </si>
  <si>
    <t>notes</t>
  </si>
  <si>
    <t>Australia</t>
  </si>
  <si>
    <t>High</t>
  </si>
  <si>
    <t>Standardised mortality is increased three-fold in a population-based sample of children and adolescents with type 1 diabetes</t>
  </si>
  <si>
    <t>O'Grady, M J; Delaney, J; Jones, T W; {others}</t>
  </si>
  <si>
    <t>Austria</t>
  </si>
  <si>
    <t>Early mortality in EURODIAB population-based cohorts of type 1 diabetes diagnosed in childhood since 1989</t>
  </si>
  <si>
    <t>Patterson, C C; Dahlquist, G; Harjutsalo, V; Joner, G; Feltbower, R G; Svensson, J; Schober, E; Gy√ºr√ºs, E; Castell, C; Urbonait√©, B; Rosenbauer, J; Iotova, V; Thorsson, A V; Solt√©sz, G</t>
  </si>
  <si>
    <t>Germany</t>
  </si>
  <si>
    <t>Hungary</t>
  </si>
  <si>
    <t>Iceland</t>
  </si>
  <si>
    <t>Lithuania</t>
  </si>
  <si>
    <t>Spain</t>
  </si>
  <si>
    <t>Bulgaria</t>
  </si>
  <si>
    <t>Middle</t>
  </si>
  <si>
    <t>Denmark</t>
  </si>
  <si>
    <t>Increased mortality in a Danish cohort of young people with Type 1 diabetes mellitus followed for 24 years</t>
  </si>
  <si>
    <t>Sandahl, K; Nielsen, L B; Svensson, J; Johannesen, J; Pociot, F; Mortensen, H B; Hougaard, P; Broe, R; Rasmussen, M L; Grauslund, J; Peto, T; Olsen, B S</t>
  </si>
  <si>
    <t>Estonia</t>
  </si>
  <si>
    <t>Mortality in patients with childhood-onset type 1 diabetes in Finland, Estonia, and Lithuania: follow-up of nationwide cohorts</t>
  </si>
  <si>
    <t>Podar, T; Solntsev, A; Reunanen, A; Urbonaite, B; Zalinkevicius, R; Karvonen, M; LaPorte, R E; Tuomilehto, J</t>
  </si>
  <si>
    <t>Finland</t>
  </si>
  <si>
    <t>Excess Mortality in Patients With Type 1 Diabetes Without Albuminuria‚ÄîSeparating the Contribution of Early and Late Risks</t>
  </si>
  <si>
    <t>Groop, Per-Henrik; Thomas, Merlin; Feodoroff, Maija; Forsblom, Carol; Harjutsalo, Valma</t>
  </si>
  <si>
    <t>- "The standardized mortality ratio (SMR) was increased during the first 10 years after the diagnosis"
- Table 1: Three different cohorts (80-89, 90-99, 00-05). Shows increasing SMR.</t>
  </si>
  <si>
    <t>Israel</t>
  </si>
  <si>
    <t>Mortality of patients with childhood onset (0‚Äì17 years) Type I diabetes in Israel: a population-based study</t>
  </si>
  <si>
    <t>Laron-Kenet, T; Shamis, I; Weitzman, S; Rosen, S; Laron, Z V I</t>
  </si>
  <si>
    <t>Italy</t>
  </si>
  <si>
    <t>Short-term mortality risk in children and young adults with type 1 diabetes: the population-based Registry of the Province of Turin, Italy</t>
  </si>
  <si>
    <t>Bruno, G; Cerutti, F; Merletti, F; Novelli, G; Panero, F; Zucco, C; Cavallo-Perin, P; {Piedmont Study Group for Diabetes Epidemiology}</t>
  </si>
  <si>
    <t>Japan</t>
  </si>
  <si>
    <t>Changes in the prognosis of Japanese patients who developed type 1 diabetes before the age of 30 years</t>
  </si>
  <si>
    <t>Otani, Toshika; Yokoyama, Hiroki; Uchigata, Yasuko</t>
  </si>
  <si>
    <t>- Table 2 shows several cohorts with decreasing SMR.
- Using 1990-99 cohort for numbers here.</t>
  </si>
  <si>
    <t>Norway</t>
  </si>
  <si>
    <t>All-cause mortality in a nationwide cohort of childhood-onset diabetes in Norway 1973‚Äì2013</t>
  </si>
  <si>
    <t>Gagnum, Vibeke; Stene, Lars C; Sandvik, Leiv; Fagerland, Morten W; Nj√∏lstad, P√•l R; Joner, Geir; Skrivarhaug, Torild</t>
  </si>
  <si>
    <t>Sweden</t>
  </si>
  <si>
    <t>Mortality in childhood-onset type 1 diabetes: a population-based study</t>
  </si>
  <si>
    <t>Dahlquist, Gisela; K√§ll√©n, Bengt</t>
  </si>
  <si>
    <t>United Kingdom</t>
  </si>
  <si>
    <t>Mortality and acute complications in children and young adults diagnosed with Type 1 diabetes in Yorkshire, UK: a cohort study</t>
  </si>
  <si>
    <t>Evans‚ÄêCheung, T C; Bodansky, H J; {others}</t>
  </si>
  <si>
    <t>- Figure 2 shows mortality rate decreases between cohorts</t>
  </si>
  <si>
    <t>United States</t>
  </si>
  <si>
    <t>Mortality in youth-onset type 1 and type 2 diabetes: The SEARCH for Diabetes in Youth study</t>
  </si>
  <si>
    <t>Reynolds, Kristi; Saydah, Sharon H; Isom, Scott; Divers, Jasmin; Lawrence, Jean M; Dabelea, Dana; Mayer-Davis, Elizabeth J; Imperatore, Giuseppina; Bell, Ronny A; Hamman, Richard F</t>
  </si>
  <si>
    <t>Virgin Islands (U.S.)</t>
  </si>
  <si>
    <t>All-cause mortality in a population-based type 1 diabetes cohort in the U.S. Virgin Islands</t>
  </si>
  <si>
    <t>Washington, Raynard E; Orchard, Trevor J; Arena, Vincent C; LaPorte, Ronald E; Secrest, Aaron M; Tull, Eugene S</t>
  </si>
  <si>
    <t>Cuba</t>
  </si>
  <si>
    <t>Mortality of childhood-onset IDDM patients. A cohort study in Havana City Province, Cuba</t>
  </si>
  <si>
    <t>Collado-Mesa, F; D√≠az-D√≠az, O; Meli√°n-Torres, R; Su√°rez-P√©rez, R; Vera-Gonz√°lez, M; Aldana-Padilla, D</t>
  </si>
  <si>
    <t>Brazil</t>
  </si>
  <si>
    <t>Cause-specific mortality in a cohort of Brazilian patients with type 1 diabetes</t>
  </si>
  <si>
    <t>Gomes, Marilia B; Almeida, Ana P; Santos, Deborah C; Le√£o, Eliete; Cunha, Edna F; Negrato, Carlos A</t>
  </si>
  <si>
    <t>Uzbekistan</t>
  </si>
  <si>
    <t>Low</t>
  </si>
  <si>
    <t>Epidemiological data of type 1 diabetes mellitus in children in Uzbekistan, 1998‚Äê2014</t>
  </si>
  <si>
    <t>Rakhimova, G N; Alimova, N U; Ryaboshtan, A; {others}</t>
  </si>
  <si>
    <t>- SMR taken from Ogle's paper
- Reports a fall in T1D mortality from 1998-2014</t>
  </si>
  <si>
    <t>Rwanda</t>
  </si>
  <si>
    <t>Mortality and natural progression of type 1 diabetes patients enrolled in the Rwanda LFAC program from 2004 to 2012</t>
  </si>
  <si>
    <t>Marshall, Sara L; Edidin, Deborah V; Arena, Vincent C; Becker, Dorothy J; Bunker, Clareann H; Gishoma, Crispin; Gishoma, Francois; LaPorte, Ronald E; Kaberuka, Vedaste; Ogle, Graham; Rubanzana, Wilson; Sibomana, Laurien; Orchard, Trevor J</t>
  </si>
  <si>
    <t>Democratic Republic of the Congo</t>
  </si>
  <si>
    <t>Mortality of young patients with diabetes in Kinshasa, DR Congo</t>
  </si>
  <si>
    <t>Muyer, M T; Buntinx, F; Mapatano, M A; De Clerck, M; Truyers, C; Muls, E</t>
  </si>
  <si>
    <t>Ethiopia</t>
  </si>
  <si>
    <t>Clinical features, complications and mortality in type 1 (insulin-dependent) diabetic patients in Addis Ababa, Ethiopia, 1976‚Äì1990</t>
  </si>
  <si>
    <t>Lester, F T</t>
  </si>
  <si>
    <t>Sudan</t>
  </si>
  <si>
    <t>Clinical pattern of childhood type 1 (insulin-dependent) diabetes mellitus in the Sudan</t>
  </si>
  <si>
    <t>Elamin, A; Altahir, H; Ismail, B; Tuvemo, T</t>
  </si>
  <si>
    <t>Ghana</t>
  </si>
  <si>
    <t>Clinical profile of diabetes at diagnosis among children and adolescents at an endocrine clinic in Ghana</t>
  </si>
  <si>
    <t>Ameyaw, Emmanuel; Asafo-Agyei, Serwah B; Thavapalan, Sumithira; Middlehurst, Angela C; Ogle, Graham D</t>
  </si>
  <si>
    <t>Bolivia</t>
  </si>
  <si>
    <t>Incidence and Mortality Rates and Clinical Characteristics of Type 1 Diabetes among Children and Young Adults in Cochabamba, Bolivia</t>
  </si>
  <si>
    <t>Duarte G√≥mez, Elizabeth; Gregory, Gabriel Andrew; Castrati Nostas, Miriam; Middlehurst, Angela Christine; Jenkins, Alicia Josephine; Ogle, Graham David</t>
  </si>
  <si>
    <t>India</t>
  </si>
  <si>
    <t>Comprehensive management of type 1 diabetes in a marginalized population in Northern India: a seven year retrospective review</t>
  </si>
  <si>
    <t>Gupta, S; Gupta, J K; Kumar, S; Tarun, S; Dayamurtyananda, S; Ogle, G D; Others</t>
  </si>
  <si>
    <t>Mali</t>
  </si>
  <si>
    <t>Le diab√®te juv√©nile au Mali</t>
  </si>
  <si>
    <t>Sidibe, A T; Traor√©, H A; Liman-Ali, I T; {others}</t>
  </si>
  <si>
    <t>Original paper in French. Couldn't find pdf. Had to use Ogle's paper's number.</t>
  </si>
  <si>
    <t>include</t>
  </si>
  <si>
    <t>data_source</t>
  </si>
  <si>
    <t>min_diagnosis_age</t>
  </si>
  <si>
    <t>min_attained_age</t>
  </si>
  <si>
    <t>max_attained_age</t>
  </si>
  <si>
    <t>year_diagnosis_end</t>
  </si>
  <si>
    <t>age_at_diagnosis_data</t>
  </si>
  <si>
    <t>age_at_death_data</t>
  </si>
  <si>
    <t>condition_duration_data</t>
  </si>
  <si>
    <t>cohorts</t>
  </si>
  <si>
    <t>Incidence and characteristics of childhood- and youth-onset diabetes in the Qalandarabad area in northern Pakistan</t>
  </si>
  <si>
    <t>Pakistan</t>
  </si>
  <si>
    <t>Geographic variation in mortality among individuals with youth-onset diabetes mellitus across the world</t>
  </si>
  <si>
    <t>Multiple</t>
  </si>
  <si>
    <t>Evaluates the T1D mortality rates for ages 0 to 24 years then adjusts for the frequency of IDDM in each country. Table of mortality ratios relative to Norway.</t>
  </si>
  <si>
    <t>Cause-specific mortality in a cohort of Brazilian patients with type 1 diabetes.</t>
  </si>
  <si>
    <t>Already done</t>
  </si>
  <si>
    <t>Mortality and Cardiovascular Disease in Type 1 and Type 2 Diabetes.</t>
  </si>
  <si>
    <t>Cox regression shows T1D mortality decreases 29% from 1998-2014 compared to control group decrease of 23%.</t>
  </si>
  <si>
    <t>Trends in death rates among U.S. adults with and without diabetes between 1997 and 2006: findings from the National Health Interview Survey.</t>
  </si>
  <si>
    <t>Doesn't split T1D and T2D numbers. Compared 3-year death rates. All-cause death rate declined by 23%.</t>
  </si>
  <si>
    <t>Cause-specific mortality trends in a nationwide population-based cohort of childhood-onset type 1 diabetes in Japan during 35 years of follow-up: the DERI Mortality Study.</t>
  </si>
  <si>
    <t>Only 25 year follow up for cohorts available. This is why deaths in cohorts don't add to all observed deaths (223).</t>
  </si>
  <si>
    <t>Mortality in juvenile diabetes mellitus over 25 years.</t>
  </si>
  <si>
    <t>No patient-years numbers. No mortality rate. Just deaths per year.</t>
  </si>
  <si>
    <t>The British Diabetic Association Cohort Study, I: all-cause mortality in patients with insulin-treated diabetes mellitus.</t>
  </si>
  <si>
    <t>Several UK registers</t>
  </si>
  <si>
    <t>Predominantly (94%) T1D. Table 3 shows age and mortality rate/SMR data.</t>
  </si>
  <si>
    <t>Excess mortality in incident cases of diabetes mellitus aged 15 to 34 years at diagnosis: a population-based study (DISS) in Sweden.</t>
  </si>
  <si>
    <t>EURODIAB</t>
  </si>
  <si>
    <t>Shows mortality breakdowns by attained age, time since diagnosis and cohort, but no significant differences between each group (Table 2). Some countries have already been included, but there are additional data points for others.</t>
  </si>
  <si>
    <t>Trends in the epidemiology of patients with diabetes in Japan</t>
  </si>
  <si>
    <t>Only discusses incidence.</t>
  </si>
  <si>
    <t>Type 1 diabetes in Japan</t>
  </si>
  <si>
    <t>Cause-specific mortality in a population-based study of diabetes.</t>
  </si>
  <si>
    <t>Doesn't split T1D and T2D numbers. Only Wisconsin data.</t>
  </si>
  <si>
    <t>Early mortality in childhood diabetes in Austria--a population based cohort study.</t>
  </si>
  <si>
    <t>IDDM. Mortality rate looks like it's deaths/cases - NOT deaths/patient-years. Demographic table, but no mortatality stats for each demographic.</t>
  </si>
  <si>
    <t>Incidence, prevalence, and mortality of diabetes in a large population. A report from the Skaraborg Diabetes Registry.</t>
  </si>
  <si>
    <t>Doesn't split T1D and T2D numbers in mortality results/discussion. Table 2 has stats for deaths by actual age and age at diagnosis, but doesn't split T1D and T2D.</t>
  </si>
  <si>
    <t>Clinical features, complications and mortality in type 1 (insulin-dependent) diabetic patients in Addis Ababa, Ethiopia, 1976-1990.</t>
  </si>
  <si>
    <t>Cause-specific mortality in a cohort of patients with diabetes mellitus: a population-based study in Sweden.</t>
  </si>
  <si>
    <t>Doesn't split T1D and T2D numbers.</t>
  </si>
  <si>
    <t>Long-term Mortality and End-Stage Renal Disease in a Type 1 Diabetes Population Diagnosed at Age 15‚Äì29 Years in Norway</t>
  </si>
  <si>
    <t>Diabetes diagnosed before the age of 2 years: mortality in a British cohort 8-17 years after onset.</t>
  </si>
  <si>
    <t>Childhood diabetes.</t>
  </si>
  <si>
    <t>Short review of clinical trials and trends. "Although the incidence of type 1 diabetes is increasing in the USA [11], there has been a remarkable downward trend in type 1 diabetes mortality since the midcentury, which appears to have leveled off in the last decade of the twentieth century [12‚Ä¢‚Ä¢].</t>
  </si>
  <si>
    <t>Diabetes mellitus. A review of mortality experience.</t>
  </si>
  <si>
    <t>Life insurance focus. No split between T1D and T2D numbers.</t>
  </si>
  <si>
    <t>Mortality trends in type 1 diabetes. The Allegheny County (Pennsylvania) Registry 1965-1999.</t>
  </si>
  <si>
    <t>Allegheny County type 1 diabetes incidence registry</t>
  </si>
  <si>
    <t>Pennsylvania. SMR calc slightly different. From [7] "An SMR of 100 indicates a mortality identical tothat expected from the general population." Same data as "All-cause mortality trends in a large population-based cohort with long-standing childhood-onset type 1 diabetes: the Allegheny County type 1 diabetes registry."</t>
  </si>
  <si>
    <t>Diabetes mellitus: incidence, prevalence, survivorship, and causes of death in Rochester, Minnesota, 1945-1970.</t>
  </si>
  <si>
    <t xml:space="preserve">Doesn't split T1D and T2D numbers. Figure 1 suggests majority of cases diagnosed at adulthood. Minnesota. </t>
  </si>
  <si>
    <t>Mortality of type 1 (insulin-dependent) diabetes mellitus in Denmark: a study of relative mortality in 2930 Danish type 1 diabetic patients diagnosed from 1933 to 1972.</t>
  </si>
  <si>
    <t>Figure 2 shows relative mortality as a function of diabetes duration. Focuses on odds-ratios for different covariates.</t>
  </si>
  <si>
    <t>Trends in all-cause and cardiovascular disease mortality among women and men with and without diabetes mellitus in the Framingham Heart Study, 1950 to 2005.</t>
  </si>
  <si>
    <t>Massachusetts. "All participants with type I diabetes mellitus, as identified by chart review, were excluded from analysis."</t>
  </si>
  <si>
    <t>Mortality rates and the causes of death related to diabetes mellitus in Shanghai Songjiang District: an 11-year retrospective analysis of death certificates.</t>
  </si>
  <si>
    <t>China</t>
  </si>
  <si>
    <t>Shanghai. Doesn't split T1D and T2D numbers (except number of deaths). Additional file, but most cases have unspecified diabetes type.</t>
  </si>
  <si>
    <t>All-cause mortality trends in a large population-based cohort with long-standing childhood-onset type 1 diabetes: the Allegheny County type 1 diabetes registry.</t>
  </si>
  <si>
    <t>Allegheny County childhood-onset type 1 diabetes registry</t>
  </si>
  <si>
    <t>Pennsylvania. Using this study instead of "Mortality trends in type 1 diabetes. The Allegheny County (Pennsylvania) Registry 1965-1999." as it is more up to date. Use 30-year follow up to compare more similar age distribution between the different cohorts (compared to overall follow up).</t>
  </si>
  <si>
    <t>Mortality and diabetes from a population based register in Yorkshire 1978-93.</t>
  </si>
  <si>
    <t>Diagnosed Yorkshire, followd up throughout UK. IDDM.</t>
  </si>
  <si>
    <t>The Verona diabetes study: a population-based survey on known diabetes mellitus prevalence and 5-year all-cause mortality.</t>
  </si>
  <si>
    <t>Verona. IDDM. Table 2 shows actual age, age at diagnosis and disease duration mortality stats, but for all diabetes (not just T1D). T1D mortality rate and person-years not provided.</t>
  </si>
  <si>
    <t>Calendar time trends of the insulin-dependent diabetes mellitus mortality in Allegheny county, Pennsylvania.</t>
  </si>
  <si>
    <t>Allegheny County In- sulin-dependent Diabetes Mellitus Registry</t>
  </si>
  <si>
    <t>Pennsylvania. No patient-year numbers. Survival rates provided by age at diagnosis and follow up period.</t>
  </si>
  <si>
    <t>Time trends in mortality in patients with type 1 diabetes: nationwide population based cohort study.</t>
  </si>
  <si>
    <t>Two age of onset cohorts (0-14 and 15-29). Table 2 contains 20 year follow-up statistics.</t>
  </si>
  <si>
    <t>All-cause mortality in a nationwide cohort of childhood-onset diabetes in Norway 1973-2013.</t>
  </si>
  <si>
    <t>Excess Risk of Dying FromInfectious Causes in Those WithType 1 and Type 2 Diabetes</t>
  </si>
  <si>
    <t>Australian Diabetes register</t>
  </si>
  <si>
    <t>Wrong paper name in mendeley. SMR calculated using published SMR and deaths for infection-related(A-B) mortality and figures in Table 2 for pneumonia, septicemia and osteomyelitis. Age-group analysis only shown for T2D.</t>
  </si>
  <si>
    <t>Incidence and Mortality Rates and Clinical Characteristics of Type 1 Diabetes among Children and Young Adults in Cochabamba, Bolivia.</t>
  </si>
  <si>
    <t>Diabetes in Kyrgyzstan: Changes between 2002 and 2009</t>
  </si>
  <si>
    <t>Kyrgyzstan</t>
  </si>
  <si>
    <t>No mortality data for T1D. Notes diabetes mortality has doubled from 1990 to 2009 (increasing from 6.2/100 000 in 1990 to 12.2 in 2009), but doesn't split T1D and T2D.</t>
  </si>
  <si>
    <t>Rapidly rising incidence of Type 1 diabetes in children and adolescents aged 0‚Äì19 years in Zhejiang, China, 2007 to 2013</t>
  </si>
  <si>
    <t>Mortality and causes of death in the WHO Multinational Study of Vascular Disease in Diabetes.</t>
  </si>
  <si>
    <t>London.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</si>
  <si>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Switzerland</t>
  </si>
  <si>
    <t>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</si>
  <si>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Poland</t>
  </si>
  <si>
    <t>Warsaw.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</si>
  <si>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Berlin.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</si>
  <si>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Croatia</t>
  </si>
  <si>
    <t>Zagreb.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</si>
  <si>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China, Hong Kong SAR</t>
  </si>
  <si>
    <t>Tokyo.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</si>
  <si>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Havana.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</si>
  <si>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Oklahoma.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</si>
  <si>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All-cause mortality rates in patients with type 1 diabetes mellitus compared with a non-diabetic population from the UK general practice research database, 1992‚Äì1999</t>
  </si>
  <si>
    <t>208,178 person-years number in abstract is for all subjects (T1D patients and comparison group). It's also 208,284 in results section. Table 2 shows person-years and deaths but it is the combined(!) numbers for T1D and comparison groups. Only mortality rate is useful.</t>
  </si>
  <si>
    <t>Excess mortality and cardiovascular disease in young adults with type 1 diabetes in relation to age at onset: a nationwide, register-based cohort study.</t>
  </si>
  <si>
    <t>Swedish National Diabetes Register</t>
  </si>
  <si>
    <t>Person-years estimated by cases*median follow-up</t>
  </si>
  <si>
    <t>The association between dietary sodium intake, ESRD, and all-cause mortality in patients with type 1 diabetes</t>
  </si>
  <si>
    <t>FinnDiane Study</t>
  </si>
  <si>
    <t>Studied relationship between dietary sodium intake and T1D mortality.</t>
  </si>
  <si>
    <t>Glycemic control and excess mortality in type 1 diabetes.</t>
  </si>
  <si>
    <t>Swedish National Diabetes Register;  Swedish Register for Cause-Specific Mortality</t>
  </si>
  <si>
    <t>No mortality rate or person-years for each diagnosis age group. Only shows number of deaths for T1D patients and reference group. I think this is the same data used in "Excess mortality and cardiovascular disease in young adults with type 1 diabetes in relation to age at onset: a nationwide, register-based cohort study." Shows mortality by Glycated Hemoglobin level.</t>
  </si>
  <si>
    <t>Mortality in patients with childhood-onset type 1 diabetes in Finland, Estonia, and Lithuania: follow-up of nationwide cohorts.</t>
  </si>
  <si>
    <t>Cox survival analysis on cohorts and age at diagnosis</t>
  </si>
  <si>
    <t>Excess Mortality in Patients With Type 1 Diabetes Without Albuminuria-Separating the Contribution of Early and Late Risks.</t>
  </si>
  <si>
    <t>Commentary for issue of Diabetes. Introduces "Cause-specific mortality trends in a large population-based cohort with long-standing childhood-onset type 1 diabetes" study (alread added).</t>
  </si>
  <si>
    <t>Pennsylvania. Same data as "All-cause mortality trends in a large population-based cohort with long-standing childhood-onset type 1 diabetes: the Allegheny County type 1 diabetes registry."</t>
  </si>
  <si>
    <t>Mortality in type 1 diabetes diagnosed in childhood in Northern Ireland during 1989-2012: A population-based cohort study</t>
  </si>
  <si>
    <t>Northern Ireland Childhood Diabetes Register</t>
  </si>
  <si>
    <t>Northern Ireland. Calendar period is not year of diagnosis - only a summary of events during those years.</t>
  </si>
  <si>
    <t>Increased mortality in a Danish cohort of young people with Type 1 diabetes mellitus followed for 24 years.</t>
  </si>
  <si>
    <t>Mortality Trends Among People With Type 1 and Type 2 Diabetes in Australia: 1997‚Äì2010</t>
  </si>
  <si>
    <t>Shows change in SMRs from 1997-2010 and by age group for two cohorts.</t>
  </si>
  <si>
    <t>Mortality and acute complications in children and young adults diagnosed with Type 1 diabetes in Yorkshire, UK: a cohort study.</t>
  </si>
  <si>
    <t>All-cause mortality in a population-based type 1 diabetes cohort in the U.S. Virgin Islands.</t>
  </si>
  <si>
    <t>United States Virgin Islands</t>
  </si>
  <si>
    <t>Puberty, IDDM, and death in Japan. Diabetes Epidemiology Research International Study Group.</t>
  </si>
  <si>
    <t>All data in Table 2. SMRs at the bottom</t>
  </si>
  <si>
    <t>Diabetes-related mortality. A pediatrician's view.</t>
  </si>
  <si>
    <t>Commentary on T1D mortality reporting. Suggests separating into early and late mortality groups due to different complications.</t>
  </si>
  <si>
    <t>The 1984 Tasmanian insulin treated diabetes mellitus prevalence cohort: an eight and a half year mortality follow-up investigation.</t>
  </si>
  <si>
    <t>Tasmanian Insulin Treated Diabetes Register</t>
  </si>
  <si>
    <t>Tasmania. IDDM diagnosis age &lt;30 point. Doesn't include mortality rate or person-years for group A.</t>
  </si>
  <si>
    <t>Association between 7 years of intensive treatment of type 1 diabetes and long-term mortality.</t>
  </si>
  <si>
    <t>DCCT; EDIC</t>
  </si>
  <si>
    <t>No SMR value. Clinical trial intensive vs conventional treatment. Conventional treatment numbers used here. Some Canadian states.</t>
  </si>
  <si>
    <t>Short-term mortality risk in children and young adults with type 1 diabetes: the population-based Registry of the Province of Turin, Italy.</t>
  </si>
  <si>
    <t>Mortality in childhood-onset type 1 diabetes: a population-based study.</t>
  </si>
  <si>
    <t>Swedish Childhood Diabetes Register; Swedish Causeof Death Register</t>
  </si>
  <si>
    <t>Diabetes mortality in Serbia, 1991-2015 (a nationwide study): A joinpoint regression analysis.</t>
  </si>
  <si>
    <t>Serbia</t>
  </si>
  <si>
    <t>Statistical Office of the Republic of Serbia</t>
  </si>
  <si>
    <t>Cross-sectional study focusing on mortality trends.</t>
  </si>
  <si>
    <t>Mortality of all incident cases of diabetes mellitus in Sweden diagnosed 1983-1987 at age 15-34 years. Diabetes Incidence Study in Sweden (DISS) Group.</t>
  </si>
  <si>
    <t>Diabetes Incidence Study in Sweden</t>
  </si>
  <si>
    <t>Long-term study of mortality and vascular complications in juvenile-onset (type I) diabetes.</t>
  </si>
  <si>
    <t>France</t>
  </si>
  <si>
    <t>Mortality rates by age group but not total. No SMRs.</t>
  </si>
  <si>
    <t>Microvascular complications burden (nephropathy, retinopathy and peripheral polyneuropathy) affects risk of major vascular events and all-cause mortality in type 1 diabetes: a 10-year follow-up study.</t>
  </si>
  <si>
    <t>Diabetes Outpatient Clinic of the Azienda Ospedaliero-Universitaria Pisana; Italian Health Card Database</t>
  </si>
  <si>
    <t>No SMRs. Evaluates relationship between microvascular complications burden and incidence of major cardiovascular events and all-cause mortality.</t>
  </si>
  <si>
    <t>Diabetes. Excess mortality in well-controlled T1DM without renal disease.</t>
  </si>
  <si>
    <t>News story on study linking any level of glycaemia to increased mortality risk.</t>
  </si>
  <si>
    <t>The investigation of age at onset as a risk factor for mortality in persons with insulin-dependent diabetes mellitus using Cox proportional hazards models.</t>
  </si>
  <si>
    <t>Pennsylvania. Cox proportional hazard models. No mortality rates.</t>
  </si>
  <si>
    <t>Descriptive epidemiology of type 1 diabetes in youth: incidence, mortality, prevalence, and secular trends.</t>
  </si>
  <si>
    <t>Textbook. Quick search of mortality rate reveals in their modelling: "It is globally assumed that the mortally rate is decreasing by 2% annually from year 2000 under the expectation of continuous improvements in the access to insulin and diabetes care in less developed societies" Table 1 has some numbers for T1D mortality rates, but not clear on source.</t>
  </si>
  <si>
    <t>Cause-specific mortality in a population with diabetes: South Tees Diabetes Mortality Study.</t>
  </si>
  <si>
    <t>South Tees. Cross section.</t>
  </si>
  <si>
    <t>Sudden unexpected death in childhood due to unsuspected diabetes mellitus.</t>
  </si>
  <si>
    <t>Case study</t>
  </si>
  <si>
    <t>The double mortality burden among adults in Addis Ababa, Ethiopia, 2006-2009.</t>
  </si>
  <si>
    <t>Multiple causes of death. T1D and T2D numbers combined.</t>
  </si>
  <si>
    <t>Incidence of and mortality from Type I diabetes in Taiwan from 1999 through 2010: a nationwide cohort study.</t>
  </si>
  <si>
    <t>Taiwan</t>
  </si>
  <si>
    <t>Mortality rate and person years not included.</t>
  </si>
  <si>
    <t>Risk factors for mortality in a diverse cohort of patients with childhood-onset diabetes in Chicago.</t>
  </si>
  <si>
    <t>Chicago Childhood Diabetes Registry; Security Death Index; National Death Index</t>
  </si>
  <si>
    <t>Illinois. Cohort and diagnosis age data available. But no SMR or expected number of death values.</t>
  </si>
  <si>
    <t>Diabetic retinopathy is associated with mortality and cardiovascular disease incidence: the EURODIAB prospective complications study.</t>
  </si>
  <si>
    <t>No SMRs.</t>
  </si>
  <si>
    <t>Mortality risk in long-standing type 1 diabetes: hope and concern.</t>
  </si>
  <si>
    <t>Alleghany County Type1 Diabetes Registry</t>
  </si>
  <si>
    <t>Commentary for issue of Diabetes. Introduces "Cause-specificmortality trends in a large population-based cohort with long-standingchildhood-onset type 1 diabetes." study</t>
  </si>
  <si>
    <t>In the absence of renal disease, 20 year mortality risk in type 1 diabetes is comparable to that of the general population: a report from the Pittsburgh Epidemiology of Diabetes Complications Study.</t>
  </si>
  <si>
    <t>FinnDiane</t>
  </si>
  <si>
    <t>Check if other Finland studies already using FinnDiane data</t>
  </si>
  <si>
    <t>The British Diabetic Association Cohort Study, II: cause-specific mortality in patients with insulin-treated diabetes mellitus.</t>
  </si>
  <si>
    <t>Data already included in first paper: "The British Diabetic Association Cohort Study, I". May have some other useful cuts of the data.</t>
  </si>
  <si>
    <t>Onset mortality of type I diabetes in 0 to 19-year-old children in The Netherlands, 1988-1990.</t>
  </si>
  <si>
    <t>Netherlands</t>
  </si>
  <si>
    <t>Short paper. No SMR, mortality rate or person years</t>
  </si>
  <si>
    <t>T1D_mortality_data</t>
  </si>
  <si>
    <t>T1D_mortality_data_2</t>
  </si>
  <si>
    <t>search_source</t>
  </si>
  <si>
    <t>Rawshani et al. (2018)</t>
  </si>
  <si>
    <t>Condie et al. (2020)</t>
  </si>
  <si>
    <t>Morgan (2018)</t>
  </si>
  <si>
    <t>Hartjusalo (2017)</t>
  </si>
  <si>
    <t>Morimoto (2013)</t>
  </si>
  <si>
    <t>Burnet (2017)</t>
  </si>
  <si>
    <t>Waernbaum (2006)</t>
  </si>
  <si>
    <t>Roper (2002)</t>
  </si>
  <si>
    <t>Morrish (2001)</t>
  </si>
  <si>
    <t>Nishimura (2001)</t>
  </si>
  <si>
    <t>Laing (1999)</t>
  </si>
  <si>
    <t>Warner (1998)</t>
  </si>
  <si>
    <t>Nishimura (1998)</t>
  </si>
  <si>
    <t>Botha (2002)</t>
  </si>
  <si>
    <t>Nyström (1992)</t>
  </si>
  <si>
    <t>get</t>
  </si>
  <si>
    <t>have</t>
  </si>
  <si>
    <t>Gagnum (2015)</t>
  </si>
  <si>
    <t>Has SMRs - include</t>
  </si>
  <si>
    <t>Le diabetes de juvenile au Mali</t>
  </si>
  <si>
    <t>obtain</t>
  </si>
  <si>
    <t>review</t>
  </si>
  <si>
    <t>Sandy (2021)</t>
  </si>
  <si>
    <t>Livingstone</t>
  </si>
  <si>
    <t>Estimated Life Expectancy in a Scottish Cohort With Type 1 Diabetes, 2008-2010</t>
  </si>
  <si>
    <t>The Diabetes Complications and Complications Tria;</t>
  </si>
  <si>
    <t>Mortality in Type 1 Diabetes in the DCCT/EDIC Versus the General Population</t>
  </si>
  <si>
    <t>Mortality Trends Among People With Type 1 and Type 2 Diabetes in Australia: 1997-2010</t>
  </si>
  <si>
    <t>Rapid increases in observed incidence and prevalence of Type 1 diabetes in children and youth in Mali, 2007–2016</t>
  </si>
  <si>
    <t>Scotland, UK</t>
  </si>
  <si>
    <t>Lin</t>
  </si>
  <si>
    <t>get (ILL)</t>
  </si>
  <si>
    <t>yearly SMR in Fig 1 by gender</t>
  </si>
  <si>
    <t>NA</t>
  </si>
  <si>
    <t>rising ? Internal refugees etc</t>
  </si>
  <si>
    <t>USA</t>
  </si>
  <si>
    <t>Harding (2014)</t>
  </si>
  <si>
    <t>6.765</t>
  </si>
  <si>
    <t>5.308</t>
  </si>
  <si>
    <t>1989</t>
  </si>
  <si>
    <t>Age 20-49 years</t>
  </si>
  <si>
    <t>Age 50-74 years</t>
  </si>
  <si>
    <t>Age 75 and older</t>
  </si>
  <si>
    <t>Men</t>
  </si>
  <si>
    <t>Women</t>
  </si>
  <si>
    <t>Underlying cause of</t>
  </si>
  <si>
    <r>
      <t>death</t>
    </r>
    <r>
      <rPr>
        <vertAlign val="superscript"/>
        <sz val="9"/>
        <color rgb="FF000000"/>
        <rFont val="Times New Roman"/>
        <family val="1"/>
      </rPr>
      <t xml:space="preserve"> c</t>
    </r>
  </si>
  <si>
    <t>T1DM</t>
  </si>
  <si>
    <t>General</t>
  </si>
  <si>
    <t>Pop</t>
  </si>
  <si>
    <t>Malignant Neoplasms</t>
  </si>
  <si>
    <t>Rate</t>
  </si>
  <si>
    <t>N</t>
  </si>
  <si>
    <t>Ischaemic Heart Disease</t>
  </si>
  <si>
    <t>Cerebrovascular Disease</t>
  </si>
  <si>
    <t>Other Circulatory</t>
  </si>
  <si>
    <t>Diabetic Coma and DKA</t>
  </si>
  <si>
    <t>&lt;5</t>
  </si>
  <si>
    <t>Other DM</t>
  </si>
  <si>
    <t>Renal Failure</t>
  </si>
  <si>
    <t>Infectious/ Parasitic</t>
  </si>
  <si>
    <t>Disease</t>
  </si>
  <si>
    <t>Respiratory Disease</t>
  </si>
  <si>
    <t>Diseases of Digestive</t>
  </si>
  <si>
    <t>System</t>
  </si>
  <si>
    <t>Suicide/ Mental Disorder</t>
  </si>
  <si>
    <t>Other External</t>
  </si>
  <si>
    <t>Disease of Nervous</t>
  </si>
  <si>
    <t>Other Causes</t>
  </si>
  <si>
    <t>Total</t>
  </si>
  <si>
    <t>mortality rate</t>
  </si>
  <si>
    <t>Borch-Johnsen</t>
  </si>
  <si>
    <t>Soedamah-Muthu</t>
  </si>
  <si>
    <t>20-49</t>
  </si>
  <si>
    <t>b</t>
  </si>
  <si>
    <t>g</t>
  </si>
  <si>
    <t>50-74</t>
  </si>
  <si>
    <t>m</t>
  </si>
  <si>
    <t>f</t>
  </si>
  <si>
    <t>&gt;75</t>
  </si>
  <si>
    <t>total t1 deaths</t>
  </si>
  <si>
    <t>total GP death</t>
  </si>
  <si>
    <t>ratio of T1D to GP</t>
  </si>
  <si>
    <t>ratio of t1D to GP rate</t>
  </si>
  <si>
    <t>121/1000</t>
  </si>
  <si>
    <t>SMR for T1D</t>
  </si>
  <si>
    <t>ave f and m</t>
  </si>
  <si>
    <t xml:space="preserve"> 2 or 5</t>
  </si>
  <si>
    <t>Mortality Trends Among People With Type 1 and Type 2 Diabetes in Australia: 1997-2011</t>
  </si>
  <si>
    <t>Mortality Trends Among People With Type 1 and Type 2 Diabetes in Australia: 1997-2012</t>
  </si>
  <si>
    <t>Mortality Trends Among People With Type 1 and Type 2 Diabetes in Australia: 1997-2013</t>
  </si>
  <si>
    <t>Mortality Trends Among People With Type 1 and Type 2 Diabetes in Australia: 1997-2014</t>
  </si>
  <si>
    <t>Mortality Trends Among People With Type 1 and Type 2 Diabetes in Australia: 1997-2015</t>
  </si>
  <si>
    <t>Mortality Trends Among People With Type 1 and Type 2 Diabetes in Australia: 1997-2016</t>
  </si>
  <si>
    <t>Mortality Trends Among People With Type 1 and Type 2 Diabetes in Australia: 1997-2017</t>
  </si>
  <si>
    <t>Mortality Trends Among People With Type 1 and Type 2 Diabetes in Australia: 1997-2018</t>
  </si>
  <si>
    <t>Mortality Trends Among People With Type 1 and Type 2 Diabetes in Australia: 1997-2019</t>
  </si>
  <si>
    <t>Mortality Trends Among People With Type 1 and Type 2 Diabetes in Australia: 1997-2020</t>
  </si>
  <si>
    <t>Mortality Trends Among People With Type 1 and Type 2 Diabetes in Australia: 1997-2021</t>
  </si>
  <si>
    <t>Mortality Trends Among People With Type 1 and Type 2 Diabetes in Australia: 1997-2022</t>
  </si>
  <si>
    <t>Mortality Trends Among People With Type 1 and Type 2 Diabetes in Australia: 1997-2023</t>
  </si>
  <si>
    <t>Mortality Trends Among People With Type 1 and Type 2 Diabetes in Australia: 1997-2024</t>
  </si>
  <si>
    <t>Mortality Trends Among People With Type 1 and Type 2 Diabetes in Australia: 1997-2025</t>
  </si>
  <si>
    <t>Mortality Trends Among People With Type 1 and Type 2 Diabetes in Australia: 1997-2026</t>
  </si>
  <si>
    <t>Mortality Trends Among People With Type 1 and Type 2 Diabetes in Australia: 1997-2027</t>
  </si>
  <si>
    <t>All-cause mortality rates in patients with type 1 diabetes mellitus compared with a non-diabetic population from the UK general practice research database, 1992‚Äì2000</t>
  </si>
  <si>
    <t>All-cause mortality rates in patients with type 1 diabetes mellitus compared with a non-diabetic population from the UK general practice research database, 1992‚Äì2001</t>
  </si>
  <si>
    <t>All-cause mortality rates in patients with type 1 diabetes mellitus compared with a non-diabetic population from the UK general practice research database, 1992‚Äì2002</t>
  </si>
  <si>
    <t>All-cause mortality rates in patients with type 1 diabetes mellitus compared with a non-diabetic population from the UK general practice research database, 1992‚Äì2003</t>
  </si>
  <si>
    <t>All-cause mortality rates in patients with type 1 diabetes mellitus compared with a non-diabetic population from the UK general practice research database, 1992‚Äì2004</t>
  </si>
  <si>
    <t>0</t>
  </si>
  <si>
    <t>35</t>
  </si>
  <si>
    <t>36</t>
  </si>
  <si>
    <t>45</t>
  </si>
  <si>
    <t>46</t>
  </si>
  <si>
    <t>55</t>
  </si>
  <si>
    <t>56</t>
  </si>
  <si>
    <t>65</t>
  </si>
  <si>
    <t>66</t>
  </si>
  <si>
    <t>75</t>
  </si>
  <si>
    <t>76</t>
  </si>
  <si>
    <t>5.9</t>
  </si>
  <si>
    <t>8.5</t>
  </si>
  <si>
    <t>5.1</t>
  </si>
  <si>
    <t>3.95</t>
  </si>
  <si>
    <t>2.35</t>
  </si>
  <si>
    <t>1</t>
  </si>
  <si>
    <t xml:space="preserve">Lestradet </t>
  </si>
  <si>
    <t>&lt;2 age onset only</t>
  </si>
  <si>
    <t>obtain and check</t>
  </si>
  <si>
    <t>9.3</t>
  </si>
  <si>
    <t>7.5</t>
  </si>
  <si>
    <t>5.6</t>
  </si>
  <si>
    <t>Secrest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</si>
</sst>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12"/>
      <color rgb="FF00B0F0"/>
      <name val="Calibri"/>
      <family val="2"/>
      <scheme val="minor"/>
    </font>
    <font>
      <sz val="9"/>
      <color rgb="FF000000"/>
      <name val="Times New Roman"/>
      <family val="1"/>
    </font>
    <font>
      <vertAlign val="superscript"/>
      <sz val="9"/>
      <color rgb="FF000000"/>
      <name val="Times New Roman"/>
      <family val="1"/>
    </font>
    <font>
      <sz val="9"/>
      <color rgb="FF00000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tint="-4.9989318521683403E-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bottom style="medium">
        <color rgb="FF000000"/>
      </bottom>
      <diagonal/>
    </border>
    <border>
      <left style="thin">
        <color indexed="64"/>
      </left>
      <right style="thin">
        <color indexed="64"/>
      </right>
      <top/>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81">
    <xf numFmtId="0" fontId="0" fillId="0" borderId="0" xfId="0"/>
    <xf numFmtId="49" fontId="0" fillId="0" borderId="0" xfId="0" applyNumberFormat="1" applyAlignment="1"/>
    <xf numFmtId="0" fontId="0" fillId="0" borderId="0" xfId="0" applyAlignment="1"/>
    <xf numFmtId="49" fontId="0" fillId="0" borderId="10" xfId="0" applyNumberFormat="1" applyBorder="1" applyAlignment="1"/>
    <xf numFmtId="0" fontId="0" fillId="0" borderId="10" xfId="0" applyBorder="1"/>
    <xf numFmtId="49" fontId="19" fillId="34" borderId="10" xfId="0" applyNumberFormat="1" applyFont="1" applyFill="1" applyBorder="1" applyAlignment="1"/>
    <xf numFmtId="0" fontId="19" fillId="34" borderId="10" xfId="0" applyFont="1" applyFill="1" applyBorder="1"/>
    <xf numFmtId="49" fontId="15" fillId="35" borderId="10" xfId="0" applyNumberFormat="1" applyFont="1" applyFill="1" applyBorder="1" applyAlignment="1"/>
    <xf numFmtId="49" fontId="15" fillId="36" borderId="10" xfId="0" applyNumberFormat="1" applyFont="1" applyFill="1" applyBorder="1" applyAlignment="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4" xfId="0" applyFont="1" applyBorder="1" applyAlignment="1">
      <alignment vertical="center" wrapText="1"/>
    </xf>
    <xf numFmtId="0" fontId="1" fillId="0" borderId="15" xfId="0" applyFont="1" applyBorder="1" applyAlignment="1">
      <alignment vertical="center" wrapText="1"/>
    </xf>
    <xf numFmtId="0" fontId="21" fillId="0" borderId="17" xfId="0" applyFont="1" applyBorder="1" applyAlignment="1">
      <alignment vertical="center" wrapText="1"/>
    </xf>
    <xf numFmtId="0" fontId="21" fillId="0" borderId="14" xfId="0" applyFont="1" applyBorder="1" applyAlignment="1">
      <alignment vertical="center" wrapText="1"/>
    </xf>
    <xf numFmtId="0" fontId="21" fillId="0" borderId="18" xfId="0" applyFont="1" applyBorder="1" applyAlignment="1">
      <alignment vertical="center" wrapText="1"/>
    </xf>
    <xf numFmtId="0" fontId="21" fillId="0" borderId="15" xfId="0" applyFont="1" applyBorder="1" applyAlignment="1">
      <alignment vertical="center" wrapText="1"/>
    </xf>
    <xf numFmtId="0" fontId="23" fillId="0" borderId="14" xfId="0" applyFont="1" applyBorder="1" applyAlignment="1">
      <alignment vertical="center" wrapText="1"/>
    </xf>
    <xf numFmtId="0" fontId="23" fillId="0" borderId="15" xfId="0" applyFont="1" applyBorder="1" applyAlignment="1">
      <alignment vertical="center" wrapText="1"/>
    </xf>
    <xf numFmtId="0" fontId="23" fillId="0" borderId="15" xfId="0" applyFont="1" applyBorder="1" applyAlignment="1">
      <alignment horizontal="left" vertical="center" wrapText="1" indent="2"/>
    </xf>
    <xf numFmtId="0" fontId="23" fillId="0" borderId="15" xfId="0" applyFont="1" applyBorder="1" applyAlignment="1">
      <alignment horizontal="left" vertical="center" wrapText="1" indent="3"/>
    </xf>
    <xf numFmtId="0" fontId="23" fillId="0" borderId="15" xfId="0" applyFont="1" applyBorder="1" applyAlignment="1">
      <alignment horizontal="left" vertical="center" wrapText="1" indent="1"/>
    </xf>
    <xf numFmtId="0" fontId="23" fillId="0" borderId="15" xfId="0" applyFont="1" applyBorder="1" applyAlignment="1">
      <alignment horizontal="left" vertical="center" wrapText="1" indent="4"/>
    </xf>
    <xf numFmtId="0" fontId="23" fillId="0" borderId="17" xfId="0" applyFont="1" applyBorder="1" applyAlignment="1">
      <alignment vertical="center" wrapText="1"/>
    </xf>
    <xf numFmtId="0" fontId="23" fillId="35" borderId="15" xfId="0" applyFont="1" applyFill="1" applyBorder="1" applyAlignment="1">
      <alignment horizontal="left" vertical="center" wrapText="1" indent="3"/>
    </xf>
    <xf numFmtId="0" fontId="23" fillId="35" borderId="15" xfId="0" applyFont="1" applyFill="1" applyBorder="1" applyAlignment="1">
      <alignment horizontal="left" vertical="center" wrapText="1" indent="4"/>
    </xf>
    <xf numFmtId="0" fontId="23" fillId="0" borderId="16" xfId="0" applyFont="1" applyBorder="1" applyAlignment="1">
      <alignment horizontal="left" vertical="center" wrapText="1" indent="2"/>
    </xf>
    <xf numFmtId="0" fontId="23" fillId="0" borderId="16" xfId="0" applyFont="1" applyBorder="1" applyAlignment="1">
      <alignment horizontal="left" vertical="center" wrapText="1" indent="3"/>
    </xf>
    <xf numFmtId="0" fontId="23" fillId="0" borderId="16" xfId="0" applyFont="1" applyBorder="1" applyAlignment="1">
      <alignment horizontal="left" vertical="center" wrapText="1" indent="4"/>
    </xf>
    <xf numFmtId="0" fontId="0" fillId="38" borderId="0" xfId="0" applyFill="1"/>
    <xf numFmtId="0" fontId="21" fillId="36" borderId="18" xfId="0" applyFont="1" applyFill="1" applyBorder="1" applyAlignment="1">
      <alignment vertical="center" wrapText="1"/>
    </xf>
    <xf numFmtId="0" fontId="0" fillId="36" borderId="10" xfId="0" applyFill="1" applyBorder="1"/>
    <xf numFmtId="0" fontId="23" fillId="36" borderId="10" xfId="0" applyFont="1" applyFill="1" applyBorder="1" applyAlignment="1">
      <alignment horizontal="left" vertical="center" wrapText="1" indent="3"/>
    </xf>
    <xf numFmtId="49" fontId="0" fillId="37" borderId="10" xfId="0" applyNumberFormat="1" applyFill="1" applyBorder="1" applyAlignment="1"/>
    <xf numFmtId="49" fontId="19" fillId="0" borderId="10" xfId="0" applyNumberFormat="1" applyFont="1" applyFill="1" applyBorder="1" applyAlignment="1"/>
    <xf numFmtId="49" fontId="0" fillId="34" borderId="10" xfId="0" applyNumberFormat="1" applyFont="1" applyFill="1" applyBorder="1" applyAlignment="1"/>
    <xf numFmtId="0" fontId="0" fillId="34" borderId="10" xfId="0" applyFont="1" applyFill="1" applyBorder="1"/>
    <xf numFmtId="0" fontId="20" fillId="34" borderId="23" xfId="0" applyFont="1" applyFill="1" applyBorder="1" applyAlignment="1">
      <alignment horizontal="left"/>
    </xf>
    <xf numFmtId="49" fontId="15" fillId="34" borderId="23" xfId="0" applyNumberFormat="1" applyFont="1" applyFill="1" applyBorder="1" applyAlignment="1">
      <alignment horizontal="left"/>
    </xf>
    <xf numFmtId="49" fontId="0" fillId="0" borderId="10" xfId="0" applyNumberFormat="1" applyFill="1" applyBorder="1" applyAlignment="1"/>
    <xf numFmtId="49" fontId="0" fillId="0" borderId="10" xfId="0" applyNumberFormat="1" applyFont="1" applyFill="1" applyBorder="1" applyAlignment="1"/>
    <xf numFmtId="0" fontId="0" fillId="34" borderId="10" xfId="0" applyFont="1" applyFill="1" applyBorder="1" applyAlignment="1">
      <alignment horizontal="left"/>
    </xf>
    <xf numFmtId="49" fontId="0" fillId="34" borderId="10" xfId="0" applyNumberFormat="1" applyFont="1" applyFill="1" applyBorder="1" applyAlignment="1">
      <alignment horizontal="left"/>
    </xf>
    <xf numFmtId="164" fontId="0" fillId="34" borderId="10" xfId="0" applyNumberFormat="1" applyFont="1" applyFill="1" applyBorder="1" applyAlignment="1">
      <alignment horizontal="left"/>
    </xf>
    <xf numFmtId="3" fontId="0" fillId="34" borderId="10" xfId="0" applyNumberFormat="1" applyFont="1" applyFill="1" applyBorder="1" applyAlignment="1">
      <alignment horizontal="left"/>
    </xf>
    <xf numFmtId="0" fontId="0" fillId="0" borderId="10" xfId="0" applyFont="1" applyFill="1" applyBorder="1" applyAlignment="1">
      <alignment horizontal="left"/>
    </xf>
    <xf numFmtId="3" fontId="0" fillId="0" borderId="10" xfId="0" applyNumberFormat="1" applyFont="1" applyFill="1" applyBorder="1" applyAlignment="1">
      <alignment horizontal="left"/>
    </xf>
    <xf numFmtId="0" fontId="0" fillId="0" borderId="10" xfId="0" applyFont="1" applyBorder="1" applyAlignment="1">
      <alignment horizontal="left"/>
    </xf>
    <xf numFmtId="0" fontId="0" fillId="0" borderId="10" xfId="0" applyFont="1" applyBorder="1"/>
    <xf numFmtId="49" fontId="0" fillId="0" borderId="10" xfId="0" applyNumberFormat="1" applyFont="1" applyBorder="1" applyAlignment="1"/>
    <xf numFmtId="49" fontId="0" fillId="33" borderId="10" xfId="0" applyNumberFormat="1" applyFont="1" applyFill="1" applyBorder="1" applyAlignment="1"/>
    <xf numFmtId="49" fontId="0" fillId="0" borderId="10" xfId="0" applyNumberFormat="1" applyFont="1" applyBorder="1" applyAlignment="1">
      <alignment horizontal="left"/>
    </xf>
    <xf numFmtId="0" fontId="0" fillId="33" borderId="10" xfId="0" applyFont="1" applyFill="1" applyBorder="1" applyAlignment="1">
      <alignment horizontal="left"/>
    </xf>
    <xf numFmtId="49" fontId="0" fillId="33" borderId="10" xfId="0" applyNumberFormat="1" applyFont="1" applyFill="1" applyBorder="1" applyAlignment="1">
      <alignment horizontal="left"/>
    </xf>
    <xf numFmtId="0" fontId="0" fillId="33" borderId="10" xfId="0" applyFont="1" applyFill="1" applyBorder="1"/>
    <xf numFmtId="0" fontId="23" fillId="0" borderId="20" xfId="0" applyFont="1" applyBorder="1" applyAlignment="1">
      <alignment horizontal="left" vertical="center" wrapText="1" indent="3"/>
    </xf>
    <xf numFmtId="0" fontId="23" fillId="0" borderId="14" xfId="0" applyFont="1" applyBorder="1" applyAlignment="1">
      <alignment horizontal="left" vertical="center" wrapText="1" indent="3"/>
    </xf>
    <xf numFmtId="0" fontId="23" fillId="0" borderId="20" xfId="0" applyFont="1" applyBorder="1" applyAlignment="1">
      <alignment horizontal="left" vertical="center" wrapText="1" indent="2"/>
    </xf>
    <xf numFmtId="0" fontId="23" fillId="0" borderId="14" xfId="0" applyFont="1" applyBorder="1" applyAlignment="1">
      <alignment horizontal="left" vertical="center" wrapText="1" indent="2"/>
    </xf>
    <xf numFmtId="0" fontId="0" fillId="35" borderId="0" xfId="0" applyFill="1" applyAlignment="1">
      <alignment horizontal="center"/>
    </xf>
    <xf numFmtId="0" fontId="23" fillId="0" borderId="20" xfId="0" applyFont="1" applyBorder="1" applyAlignment="1">
      <alignment vertical="center" wrapText="1"/>
    </xf>
    <xf numFmtId="0" fontId="23" fillId="0" borderId="14" xfId="0" applyFont="1" applyBorder="1" applyAlignment="1">
      <alignment vertical="center" wrapText="1"/>
    </xf>
    <xf numFmtId="0" fontId="23" fillId="0" borderId="20" xfId="0" applyFont="1" applyBorder="1" applyAlignment="1">
      <alignment horizontal="left" vertical="center" wrapText="1" indent="1"/>
    </xf>
    <xf numFmtId="0" fontId="23" fillId="0" borderId="14" xfId="0" applyFont="1" applyBorder="1" applyAlignment="1">
      <alignment horizontal="left" vertical="center" wrapText="1" indent="1"/>
    </xf>
    <xf numFmtId="0" fontId="21" fillId="0" borderId="20" xfId="0" applyFont="1" applyBorder="1" applyAlignment="1">
      <alignment vertical="center" wrapText="1"/>
    </xf>
    <xf numFmtId="0" fontId="21" fillId="0" borderId="14" xfId="0" applyFont="1" applyBorder="1" applyAlignment="1">
      <alignment vertical="center" wrapText="1"/>
    </xf>
    <xf numFmtId="0" fontId="1" fillId="0" borderId="20" xfId="0" applyFont="1" applyBorder="1" applyAlignment="1">
      <alignment vertical="center" wrapText="1"/>
    </xf>
    <xf numFmtId="0" fontId="1" fillId="0" borderId="14" xfId="0" applyFont="1" applyBorder="1" applyAlignment="1">
      <alignment vertical="center" wrapText="1"/>
    </xf>
    <xf numFmtId="0" fontId="21" fillId="0" borderId="19" xfId="0" applyFont="1" applyBorder="1" applyAlignment="1">
      <alignment vertical="center" wrapText="1"/>
    </xf>
    <xf numFmtId="0" fontId="21" fillId="0" borderId="12" xfId="0" applyFont="1" applyBorder="1" applyAlignment="1">
      <alignment vertical="center" wrapText="1"/>
    </xf>
    <xf numFmtId="0" fontId="21" fillId="36" borderId="20" xfId="0" applyFont="1" applyFill="1" applyBorder="1" applyAlignment="1">
      <alignment vertical="center" wrapText="1"/>
    </xf>
    <xf numFmtId="0" fontId="21" fillId="36" borderId="17" xfId="0" applyFont="1" applyFill="1" applyBorder="1" applyAlignment="1">
      <alignment vertical="center" wrapText="1"/>
    </xf>
    <xf numFmtId="0" fontId="21" fillId="36" borderId="19" xfId="0" applyFont="1" applyFill="1" applyBorder="1" applyAlignment="1">
      <alignment horizontal="center" vertical="center" wrapText="1"/>
    </xf>
    <xf numFmtId="0" fontId="21" fillId="36" borderId="13" xfId="0" applyFont="1" applyFill="1" applyBorder="1" applyAlignment="1">
      <alignment horizontal="center" vertical="center" wrapText="1"/>
    </xf>
    <xf numFmtId="0" fontId="21" fillId="0" borderId="13" xfId="0" applyFont="1" applyBorder="1" applyAlignment="1">
      <alignment vertical="center" wrapText="1"/>
    </xf>
    <xf numFmtId="0" fontId="21" fillId="36" borderId="19" xfId="0" applyFont="1" applyFill="1" applyBorder="1" applyAlignment="1">
      <alignment vertical="center" wrapText="1"/>
    </xf>
    <xf numFmtId="0" fontId="21" fillId="36" borderId="13" xfId="0" applyFont="1" applyFill="1" applyBorder="1" applyAlignment="1">
      <alignment vertical="center" wrapText="1"/>
    </xf>
    <xf numFmtId="0" fontId="23" fillId="0" borderId="21" xfId="0" applyFont="1" applyBorder="1" applyAlignment="1">
      <alignment horizontal="left" vertical="center" wrapText="1" indent="3"/>
    </xf>
    <xf numFmtId="0" fontId="23" fillId="0" borderId="22" xfId="0" applyFont="1" applyBorder="1" applyAlignment="1">
      <alignment horizontal="left" vertical="center" wrapText="1" indent="3"/>
    </xf>
    <xf numFmtId="0" fontId="23" fillId="0" borderId="21" xfId="0" applyFont="1" applyBorder="1" applyAlignment="1">
      <alignment horizontal="left" vertical="center" wrapText="1" indent="2"/>
    </xf>
    <xf numFmtId="0" fontId="23" fillId="0" borderId="22" xfId="0" applyFont="1" applyBorder="1" applyAlignment="1">
      <alignment horizontal="left" vertical="center" wrapText="1"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30"/>
  <sheetViews>
    <sheetView tabSelected="1" workbookViewId="0">
      <pane ySplit="1" topLeftCell="A101" activePane="bottomLeft" state="frozen"/>
      <selection activeCell="C1" sqref="C1"/>
      <selection pane="bottomLeft" activeCell="F111" sqref="F111"/>
    </sheetView>
  </sheetViews>
  <sheetFormatPr defaultColWidth="11" defaultRowHeight="15.75" x14ac:dyDescent="0.25"/>
  <cols>
    <col min="2" max="2" width="15.875" customWidth="1"/>
    <col min="3" max="3" width="49.5" customWidth="1"/>
    <col min="4" max="4" width="19" customWidth="1"/>
    <col min="6" max="6" width="29" bestFit="1" customWidth="1"/>
  </cols>
  <sheetData>
    <row r="1" spans="1:31" s="48" customFormat="1" x14ac:dyDescent="0.25">
      <c r="A1" s="49" t="s">
        <v>101</v>
      </c>
      <c r="B1" s="49"/>
      <c r="C1" s="49" t="s">
        <v>11</v>
      </c>
      <c r="D1" s="49" t="s">
        <v>12</v>
      </c>
      <c r="E1" s="49" t="s">
        <v>13</v>
      </c>
      <c r="F1" s="49" t="s">
        <v>0</v>
      </c>
      <c r="G1" s="49" t="s">
        <v>102</v>
      </c>
      <c r="H1" s="49" t="s">
        <v>14</v>
      </c>
      <c r="I1" s="49" t="s">
        <v>103</v>
      </c>
      <c r="J1" s="49" t="s">
        <v>9</v>
      </c>
      <c r="K1" s="49" t="s">
        <v>104</v>
      </c>
      <c r="L1" s="49" t="s">
        <v>105</v>
      </c>
      <c r="M1" s="49" t="s">
        <v>2</v>
      </c>
      <c r="N1" s="49" t="s">
        <v>106</v>
      </c>
      <c r="O1" s="49" t="s">
        <v>3</v>
      </c>
      <c r="P1" s="49" t="s">
        <v>4</v>
      </c>
      <c r="Q1" s="49" t="s">
        <v>5</v>
      </c>
      <c r="R1" s="49" t="s">
        <v>6</v>
      </c>
      <c r="S1" s="49" t="s">
        <v>7</v>
      </c>
      <c r="T1" s="49" t="s">
        <v>8</v>
      </c>
      <c r="U1" s="49" t="s">
        <v>107</v>
      </c>
      <c r="V1" s="49" t="s">
        <v>108</v>
      </c>
      <c r="W1" s="49" t="s">
        <v>109</v>
      </c>
      <c r="X1" s="49" t="s">
        <v>110</v>
      </c>
      <c r="Y1" s="49" t="s">
        <v>10</v>
      </c>
      <c r="AA1" s="49" t="s">
        <v>1</v>
      </c>
      <c r="AB1" s="49" t="s">
        <v>279</v>
      </c>
    </row>
    <row r="2" spans="1:31" s="36" customFormat="1" x14ac:dyDescent="0.25">
      <c r="A2" s="35" t="s">
        <v>406</v>
      </c>
      <c r="B2" s="35"/>
      <c r="C2" s="35" t="s">
        <v>111</v>
      </c>
      <c r="D2" s="35" t="s">
        <v>281</v>
      </c>
      <c r="E2" s="35">
        <v>2020</v>
      </c>
      <c r="F2" s="35" t="s">
        <v>112</v>
      </c>
      <c r="G2" s="35"/>
      <c r="H2" s="35"/>
      <c r="I2" s="35">
        <v>0</v>
      </c>
      <c r="J2" s="35">
        <v>24</v>
      </c>
      <c r="K2" s="35"/>
      <c r="L2" s="35"/>
      <c r="M2" s="35">
        <v>2014</v>
      </c>
      <c r="N2" s="35">
        <v>2019</v>
      </c>
      <c r="O2" s="35">
        <v>2019</v>
      </c>
      <c r="P2" s="35">
        <v>88</v>
      </c>
      <c r="Q2" s="35">
        <v>246.3</v>
      </c>
      <c r="R2" s="35">
        <v>3</v>
      </c>
      <c r="S2" s="35">
        <v>12.2</v>
      </c>
      <c r="T2" s="35">
        <v>9.4</v>
      </c>
      <c r="U2" s="35" t="b">
        <v>1</v>
      </c>
      <c r="V2" s="35" t="b">
        <v>0</v>
      </c>
      <c r="W2" s="35" t="b">
        <v>0</v>
      </c>
      <c r="X2" s="35"/>
      <c r="Y2" s="35"/>
      <c r="AA2" s="35"/>
      <c r="AB2" s="35" t="s">
        <v>278</v>
      </c>
      <c r="AE2" s="35"/>
    </row>
    <row r="3" spans="1:31" s="36" customFormat="1" x14ac:dyDescent="0.25">
      <c r="A3" s="35" t="s">
        <v>406</v>
      </c>
      <c r="B3" s="35"/>
      <c r="C3" s="35" t="s">
        <v>73</v>
      </c>
      <c r="D3" s="35" t="s">
        <v>74</v>
      </c>
      <c r="E3" s="35">
        <v>2018</v>
      </c>
      <c r="F3" s="35" t="s">
        <v>71</v>
      </c>
      <c r="G3" s="35"/>
      <c r="H3" s="35" t="s">
        <v>75</v>
      </c>
      <c r="I3" s="35"/>
      <c r="J3" s="35">
        <v>14</v>
      </c>
      <c r="K3" s="35"/>
      <c r="L3" s="35"/>
      <c r="M3" s="35">
        <v>1998</v>
      </c>
      <c r="N3" s="35"/>
      <c r="O3" s="35">
        <v>2014</v>
      </c>
      <c r="P3" s="35">
        <v>680</v>
      </c>
      <c r="Q3" s="35"/>
      <c r="R3" s="35">
        <v>130</v>
      </c>
      <c r="S3" s="35">
        <v>10</v>
      </c>
      <c r="T3" s="35">
        <v>21.3</v>
      </c>
      <c r="U3" s="35"/>
      <c r="V3" s="35"/>
      <c r="W3" s="35"/>
      <c r="X3" s="35"/>
      <c r="Y3" s="35">
        <v>18</v>
      </c>
      <c r="AA3" s="35" t="s">
        <v>72</v>
      </c>
      <c r="AB3" s="35" t="s">
        <v>277</v>
      </c>
      <c r="AE3" s="35"/>
    </row>
    <row r="4" spans="1:31" s="36" customFormat="1" x14ac:dyDescent="0.25">
      <c r="A4" s="35" t="s">
        <v>406</v>
      </c>
      <c r="B4" s="35"/>
      <c r="C4" s="35" t="s">
        <v>36</v>
      </c>
      <c r="D4" s="35" t="s">
        <v>37</v>
      </c>
      <c r="E4" s="35">
        <v>2018</v>
      </c>
      <c r="F4" s="35" t="s">
        <v>35</v>
      </c>
      <c r="G4" s="35"/>
      <c r="H4" s="35" t="s">
        <v>38</v>
      </c>
      <c r="I4" s="35"/>
      <c r="J4" s="35">
        <v>14</v>
      </c>
      <c r="K4" s="35"/>
      <c r="L4" s="35"/>
      <c r="M4" s="35">
        <v>1980</v>
      </c>
      <c r="N4" s="35"/>
      <c r="O4" s="35">
        <v>2014</v>
      </c>
      <c r="P4" s="35">
        <v>10737</v>
      </c>
      <c r="Q4" s="35">
        <v>106992</v>
      </c>
      <c r="R4" s="35">
        <v>84</v>
      </c>
      <c r="S4" s="35">
        <v>0.79</v>
      </c>
      <c r="T4" s="35">
        <v>2.58</v>
      </c>
      <c r="U4" s="35"/>
      <c r="V4" s="35"/>
      <c r="W4" s="35"/>
      <c r="X4" s="35"/>
      <c r="Y4" s="35">
        <v>7</v>
      </c>
      <c r="AA4" s="35" t="s">
        <v>16</v>
      </c>
      <c r="AB4" s="35" t="s">
        <v>277</v>
      </c>
      <c r="AE4" s="35"/>
    </row>
    <row r="5" spans="1:31" s="36" customFormat="1" x14ac:dyDescent="0.25">
      <c r="A5" s="35" t="s">
        <v>406</v>
      </c>
      <c r="B5" s="35"/>
      <c r="C5" s="35" t="s">
        <v>56</v>
      </c>
      <c r="D5" s="35" t="s">
        <v>57</v>
      </c>
      <c r="E5" s="35">
        <v>2018</v>
      </c>
      <c r="F5" s="35" t="s">
        <v>55</v>
      </c>
      <c r="G5" s="35"/>
      <c r="H5" s="35" t="s">
        <v>58</v>
      </c>
      <c r="I5" s="35"/>
      <c r="J5" s="35">
        <v>29</v>
      </c>
      <c r="K5" s="35"/>
      <c r="L5" s="35"/>
      <c r="M5" s="35">
        <v>1978</v>
      </c>
      <c r="N5" s="35"/>
      <c r="O5" s="35">
        <v>2015</v>
      </c>
      <c r="P5" s="35">
        <v>5498</v>
      </c>
      <c r="Q5" s="35">
        <v>100959</v>
      </c>
      <c r="R5" s="35">
        <v>229</v>
      </c>
      <c r="S5" s="35">
        <v>2.27</v>
      </c>
      <c r="T5" s="35">
        <v>4.3</v>
      </c>
      <c r="U5" s="35"/>
      <c r="V5" s="35"/>
      <c r="W5" s="35"/>
      <c r="X5" s="35"/>
      <c r="Y5" s="35">
        <v>13</v>
      </c>
      <c r="AA5" s="35" t="s">
        <v>16</v>
      </c>
      <c r="AB5" s="35" t="s">
        <v>277</v>
      </c>
      <c r="AE5" s="35"/>
    </row>
    <row r="6" spans="1:31" s="36" customFormat="1" x14ac:dyDescent="0.25">
      <c r="A6" s="35" t="s">
        <v>406</v>
      </c>
      <c r="B6" s="40" t="s">
        <v>311</v>
      </c>
      <c r="C6" s="50" t="s">
        <v>212</v>
      </c>
      <c r="D6" s="50" t="s">
        <v>282</v>
      </c>
      <c r="E6" s="50">
        <v>2018</v>
      </c>
      <c r="F6" s="50" t="s">
        <v>55</v>
      </c>
      <c r="G6" s="50" t="s">
        <v>213</v>
      </c>
      <c r="H6" s="35" t="s">
        <v>214</v>
      </c>
      <c r="I6" s="35">
        <v>0</v>
      </c>
      <c r="J6" s="35">
        <v>14</v>
      </c>
      <c r="K6" s="35">
        <v>0</v>
      </c>
      <c r="L6" s="35">
        <v>14</v>
      </c>
      <c r="M6" s="35">
        <v>1989</v>
      </c>
      <c r="N6" s="35">
        <v>2012</v>
      </c>
      <c r="O6" s="35">
        <v>2012</v>
      </c>
      <c r="P6" s="35"/>
      <c r="Q6" s="35">
        <v>14086</v>
      </c>
      <c r="R6" s="35">
        <v>10</v>
      </c>
      <c r="S6" s="35">
        <v>0.7</v>
      </c>
      <c r="T6" s="35">
        <v>4.43</v>
      </c>
      <c r="U6" s="35" t="b">
        <v>0</v>
      </c>
      <c r="V6" s="35" t="b">
        <v>1</v>
      </c>
      <c r="W6" s="35" t="b">
        <v>1</v>
      </c>
      <c r="X6" s="35" t="b">
        <v>0</v>
      </c>
      <c r="Y6" s="35"/>
      <c r="AA6" s="35"/>
      <c r="AB6" s="35" t="s">
        <v>278</v>
      </c>
      <c r="AE6" s="35"/>
    </row>
    <row r="7" spans="1:31" s="36" customFormat="1" x14ac:dyDescent="0.25">
      <c r="A7" s="35" t="s">
        <v>406</v>
      </c>
      <c r="B7" s="40"/>
      <c r="C7" s="50" t="s">
        <v>212</v>
      </c>
      <c r="D7" s="50" t="s">
        <v>282</v>
      </c>
      <c r="E7" s="50">
        <v>2018</v>
      </c>
      <c r="F7" s="50" t="s">
        <v>55</v>
      </c>
      <c r="G7" s="50" t="s">
        <v>213</v>
      </c>
      <c r="H7" s="35" t="s">
        <v>214</v>
      </c>
      <c r="I7" s="35">
        <v>0</v>
      </c>
      <c r="J7" s="35">
        <v>14</v>
      </c>
      <c r="K7" s="35">
        <v>15</v>
      </c>
      <c r="L7" s="35">
        <v>19</v>
      </c>
      <c r="M7" s="35">
        <v>1989</v>
      </c>
      <c r="N7" s="35">
        <v>2012</v>
      </c>
      <c r="O7" s="35">
        <v>2012</v>
      </c>
      <c r="P7" s="35"/>
      <c r="Q7" s="35">
        <v>9325</v>
      </c>
      <c r="R7" s="35">
        <v>10</v>
      </c>
      <c r="S7" s="35">
        <v>1.1000000000000001</v>
      </c>
      <c r="T7" s="35">
        <v>2.04</v>
      </c>
      <c r="U7" s="35" t="b">
        <v>0</v>
      </c>
      <c r="V7" s="35" t="b">
        <v>1</v>
      </c>
      <c r="W7" s="35" t="b">
        <v>1</v>
      </c>
      <c r="X7" s="35" t="b">
        <v>0</v>
      </c>
      <c r="Y7" s="35"/>
      <c r="AA7" s="35"/>
      <c r="AB7" s="35" t="s">
        <v>278</v>
      </c>
      <c r="AE7" s="35"/>
    </row>
    <row r="8" spans="1:31" s="36" customFormat="1" x14ac:dyDescent="0.25">
      <c r="A8" s="35" t="s">
        <v>406</v>
      </c>
      <c r="B8" s="40"/>
      <c r="C8" s="50" t="s">
        <v>212</v>
      </c>
      <c r="D8" s="50" t="s">
        <v>282</v>
      </c>
      <c r="E8" s="50">
        <v>2018</v>
      </c>
      <c r="F8" s="50" t="s">
        <v>55</v>
      </c>
      <c r="G8" s="50" t="s">
        <v>213</v>
      </c>
      <c r="H8" s="35" t="s">
        <v>214</v>
      </c>
      <c r="I8" s="35">
        <v>0</v>
      </c>
      <c r="J8" s="35">
        <v>14</v>
      </c>
      <c r="K8" s="35">
        <v>20</v>
      </c>
      <c r="L8" s="35">
        <v>24</v>
      </c>
      <c r="M8" s="35">
        <v>1989</v>
      </c>
      <c r="N8" s="35">
        <v>2012</v>
      </c>
      <c r="O8" s="35">
        <v>2012</v>
      </c>
      <c r="P8" s="35"/>
      <c r="Q8" s="35">
        <v>6907</v>
      </c>
      <c r="R8" s="35">
        <v>9</v>
      </c>
      <c r="S8" s="35">
        <v>1.3</v>
      </c>
      <c r="T8" s="35">
        <v>1.9</v>
      </c>
      <c r="U8" s="35" t="b">
        <v>0</v>
      </c>
      <c r="V8" s="35" t="b">
        <v>1</v>
      </c>
      <c r="W8" s="35" t="b">
        <v>1</v>
      </c>
      <c r="X8" s="35" t="b">
        <v>0</v>
      </c>
      <c r="Y8" s="35"/>
      <c r="AA8" s="35"/>
      <c r="AB8" s="35" t="s">
        <v>278</v>
      </c>
      <c r="AE8" s="35"/>
    </row>
    <row r="9" spans="1:31" s="36" customFormat="1" x14ac:dyDescent="0.25">
      <c r="A9" s="35" t="s">
        <v>406</v>
      </c>
      <c r="B9" s="40"/>
      <c r="C9" s="50" t="s">
        <v>212</v>
      </c>
      <c r="D9" s="50" t="s">
        <v>282</v>
      </c>
      <c r="E9" s="50">
        <v>2018</v>
      </c>
      <c r="F9" s="50" t="s">
        <v>55</v>
      </c>
      <c r="G9" s="50" t="s">
        <v>213</v>
      </c>
      <c r="H9" s="35" t="s">
        <v>214</v>
      </c>
      <c r="I9" s="35">
        <v>0</v>
      </c>
      <c r="J9" s="35">
        <v>14</v>
      </c>
      <c r="K9" s="35">
        <v>25</v>
      </c>
      <c r="L9" s="35">
        <v>29</v>
      </c>
      <c r="M9" s="35">
        <v>1989</v>
      </c>
      <c r="N9" s="35">
        <v>2012</v>
      </c>
      <c r="O9" s="35">
        <v>2012</v>
      </c>
      <c r="P9" s="35"/>
      <c r="Q9" s="35">
        <v>4585</v>
      </c>
      <c r="R9" s="35">
        <v>17</v>
      </c>
      <c r="S9" s="35">
        <v>3.7</v>
      </c>
      <c r="T9" s="35">
        <v>5.4</v>
      </c>
      <c r="U9" s="35" t="b">
        <v>0</v>
      </c>
      <c r="V9" s="35" t="b">
        <v>1</v>
      </c>
      <c r="W9" s="35" t="b">
        <v>1</v>
      </c>
      <c r="X9" s="35" t="b">
        <v>0</v>
      </c>
      <c r="Y9" s="35"/>
      <c r="AA9" s="35"/>
      <c r="AB9" s="35" t="s">
        <v>278</v>
      </c>
      <c r="AE9" s="35"/>
    </row>
    <row r="10" spans="1:31" s="36" customFormat="1" x14ac:dyDescent="0.25">
      <c r="A10" s="35" t="s">
        <v>406</v>
      </c>
      <c r="B10" s="40"/>
      <c r="C10" s="50" t="s">
        <v>212</v>
      </c>
      <c r="D10" s="50" t="s">
        <v>282</v>
      </c>
      <c r="E10" s="50">
        <v>2018</v>
      </c>
      <c r="F10" s="50" t="s">
        <v>55</v>
      </c>
      <c r="G10" s="50" t="s">
        <v>213</v>
      </c>
      <c r="H10" s="35" t="s">
        <v>214</v>
      </c>
      <c r="I10" s="35">
        <v>0</v>
      </c>
      <c r="J10" s="35">
        <v>14</v>
      </c>
      <c r="K10" s="35">
        <v>30</v>
      </c>
      <c r="L10" s="35">
        <v>34</v>
      </c>
      <c r="M10" s="35">
        <v>1989</v>
      </c>
      <c r="N10" s="35">
        <v>2012</v>
      </c>
      <c r="O10" s="35">
        <v>2012</v>
      </c>
      <c r="P10" s="35"/>
      <c r="Q10" s="35">
        <v>2755</v>
      </c>
      <c r="R10" s="35">
        <v>6</v>
      </c>
      <c r="S10" s="35">
        <v>2.2000000000000002</v>
      </c>
      <c r="T10" s="35">
        <v>2.85</v>
      </c>
      <c r="U10" s="35" t="b">
        <v>0</v>
      </c>
      <c r="V10" s="35" t="b">
        <v>1</v>
      </c>
      <c r="W10" s="35" t="b">
        <v>1</v>
      </c>
      <c r="X10" s="35" t="b">
        <v>0</v>
      </c>
      <c r="Y10" s="35"/>
      <c r="AA10" s="35"/>
      <c r="AB10" s="35" t="s">
        <v>278</v>
      </c>
      <c r="AE10" s="35"/>
    </row>
    <row r="11" spans="1:31" s="36" customFormat="1" x14ac:dyDescent="0.25">
      <c r="A11" s="35" t="s">
        <v>406</v>
      </c>
      <c r="B11" s="40"/>
      <c r="C11" s="50" t="s">
        <v>212</v>
      </c>
      <c r="D11" s="50" t="s">
        <v>282</v>
      </c>
      <c r="E11" s="50">
        <v>2018</v>
      </c>
      <c r="F11" s="50" t="s">
        <v>55</v>
      </c>
      <c r="G11" s="50" t="s">
        <v>213</v>
      </c>
      <c r="H11" s="35" t="s">
        <v>214</v>
      </c>
      <c r="I11" s="35">
        <v>0</v>
      </c>
      <c r="J11" s="35">
        <v>14</v>
      </c>
      <c r="K11" s="35">
        <v>35</v>
      </c>
      <c r="L11" s="35">
        <v>99</v>
      </c>
      <c r="M11" s="35">
        <v>1989</v>
      </c>
      <c r="N11" s="35">
        <v>2012</v>
      </c>
      <c r="O11" s="35">
        <v>2012</v>
      </c>
      <c r="P11" s="35"/>
      <c r="Q11" s="35">
        <v>2106</v>
      </c>
      <c r="R11" s="35">
        <v>7</v>
      </c>
      <c r="S11" s="35">
        <v>3.3</v>
      </c>
      <c r="T11" s="35">
        <v>2.52</v>
      </c>
      <c r="U11" s="35" t="b">
        <v>0</v>
      </c>
      <c r="V11" s="35" t="b">
        <v>1</v>
      </c>
      <c r="W11" s="35" t="b">
        <v>1</v>
      </c>
      <c r="X11" s="35" t="b">
        <v>0</v>
      </c>
      <c r="Y11" s="35"/>
      <c r="AA11" s="35"/>
      <c r="AB11" s="35" t="s">
        <v>278</v>
      </c>
      <c r="AE11" s="35"/>
    </row>
    <row r="12" spans="1:31" s="36" customFormat="1" x14ac:dyDescent="0.25">
      <c r="A12" s="35" t="s">
        <v>406</v>
      </c>
      <c r="B12" s="40"/>
      <c r="C12" s="35" t="s">
        <v>60</v>
      </c>
      <c r="D12" s="35" t="s">
        <v>61</v>
      </c>
      <c r="E12" s="35">
        <v>2018</v>
      </c>
      <c r="F12" s="35" t="s">
        <v>59</v>
      </c>
      <c r="G12" s="35"/>
      <c r="H12" s="35"/>
      <c r="I12" s="35"/>
      <c r="J12" s="35">
        <v>19</v>
      </c>
      <c r="K12" s="35"/>
      <c r="L12" s="35"/>
      <c r="M12" s="35">
        <v>2002</v>
      </c>
      <c r="N12" s="35"/>
      <c r="O12" s="35">
        <v>2010</v>
      </c>
      <c r="P12" s="35">
        <v>6840</v>
      </c>
      <c r="Q12" s="35">
        <v>36810</v>
      </c>
      <c r="R12" s="35">
        <v>26</v>
      </c>
      <c r="S12" s="35">
        <v>0.71</v>
      </c>
      <c r="T12" s="35">
        <v>1.1000000000000001</v>
      </c>
      <c r="U12" s="35"/>
      <c r="V12" s="35"/>
      <c r="W12" s="35"/>
      <c r="X12" s="35"/>
      <c r="Y12" s="35">
        <v>14</v>
      </c>
      <c r="AA12" s="35" t="s">
        <v>16</v>
      </c>
      <c r="AB12" s="35" t="s">
        <v>277</v>
      </c>
      <c r="AE12" s="35"/>
    </row>
    <row r="13" spans="1:31" s="36" customFormat="1" x14ac:dyDescent="0.25">
      <c r="A13" s="35" t="s">
        <v>406</v>
      </c>
      <c r="B13" s="40"/>
      <c r="C13" s="35" t="s">
        <v>69</v>
      </c>
      <c r="D13" s="35" t="s">
        <v>70</v>
      </c>
      <c r="E13" s="35">
        <v>2017</v>
      </c>
      <c r="F13" s="35" t="s">
        <v>68</v>
      </c>
      <c r="G13" s="35"/>
      <c r="H13" s="35"/>
      <c r="I13" s="35"/>
      <c r="J13" s="35">
        <v>75</v>
      </c>
      <c r="K13" s="35"/>
      <c r="L13" s="35"/>
      <c r="M13" s="35">
        <v>1974</v>
      </c>
      <c r="N13" s="35"/>
      <c r="O13" s="35">
        <v>2015</v>
      </c>
      <c r="P13" s="35">
        <v>986</v>
      </c>
      <c r="Q13" s="35">
        <v>18180</v>
      </c>
      <c r="R13" s="35">
        <v>62</v>
      </c>
      <c r="S13" s="35">
        <v>3.41</v>
      </c>
      <c r="T13" s="35">
        <v>3.13</v>
      </c>
      <c r="U13" s="35"/>
      <c r="V13" s="35"/>
      <c r="W13" s="35"/>
      <c r="X13" s="35"/>
      <c r="Y13" s="35">
        <v>17</v>
      </c>
      <c r="AA13" s="35" t="s">
        <v>28</v>
      </c>
      <c r="AB13" s="35" t="s">
        <v>277</v>
      </c>
      <c r="AE13" s="35"/>
    </row>
    <row r="14" spans="1:31" s="36" customFormat="1" x14ac:dyDescent="0.25">
      <c r="A14" s="35" t="s">
        <v>406</v>
      </c>
      <c r="B14" s="40"/>
      <c r="C14" s="35" t="s">
        <v>89</v>
      </c>
      <c r="D14" s="35" t="s">
        <v>90</v>
      </c>
      <c r="E14" s="35">
        <v>2017</v>
      </c>
      <c r="F14" s="35" t="s">
        <v>88</v>
      </c>
      <c r="G14" s="35"/>
      <c r="H14" s="35"/>
      <c r="I14" s="35"/>
      <c r="J14" s="35">
        <v>19</v>
      </c>
      <c r="K14" s="35"/>
      <c r="L14" s="35"/>
      <c r="M14" s="35">
        <v>2012</v>
      </c>
      <c r="N14" s="35"/>
      <c r="O14" s="35">
        <v>2016</v>
      </c>
      <c r="P14" s="35">
        <v>90</v>
      </c>
      <c r="Q14" s="35">
        <v>186</v>
      </c>
      <c r="R14" s="35">
        <v>6</v>
      </c>
      <c r="S14" s="35">
        <v>32.26</v>
      </c>
      <c r="T14" s="35">
        <v>13.25</v>
      </c>
      <c r="U14" s="35"/>
      <c r="V14" s="35"/>
      <c r="W14" s="35"/>
      <c r="X14" s="35"/>
      <c r="Y14" s="35">
        <v>23</v>
      </c>
      <c r="AA14" s="35" t="s">
        <v>72</v>
      </c>
      <c r="AB14" s="35" t="s">
        <v>277</v>
      </c>
      <c r="AE14" s="35"/>
    </row>
    <row r="15" spans="1:31" s="36" customFormat="1" x14ac:dyDescent="0.25">
      <c r="A15" s="35" t="s">
        <v>406</v>
      </c>
      <c r="B15" s="40"/>
      <c r="C15" s="35" t="s">
        <v>92</v>
      </c>
      <c r="D15" s="35" t="s">
        <v>93</v>
      </c>
      <c r="E15" s="35">
        <v>2017</v>
      </c>
      <c r="F15" s="35" t="s">
        <v>91</v>
      </c>
      <c r="G15" s="35"/>
      <c r="H15" s="35"/>
      <c r="I15" s="35"/>
      <c r="J15" s="35">
        <v>24</v>
      </c>
      <c r="K15" s="35"/>
      <c r="L15" s="35"/>
      <c r="M15" s="35">
        <v>2005</v>
      </c>
      <c r="N15" s="35"/>
      <c r="O15" s="35">
        <v>2017</v>
      </c>
      <c r="P15" s="35">
        <v>144</v>
      </c>
      <c r="Q15" s="35">
        <v>870</v>
      </c>
      <c r="R15" s="35">
        <v>2</v>
      </c>
      <c r="S15" s="35">
        <v>2.2999999999999998</v>
      </c>
      <c r="T15" s="35">
        <v>1.17</v>
      </c>
      <c r="U15" s="35"/>
      <c r="V15" s="35"/>
      <c r="W15" s="35"/>
      <c r="X15" s="35"/>
      <c r="Y15" s="35">
        <v>24</v>
      </c>
      <c r="AA15" s="35" t="s">
        <v>72</v>
      </c>
      <c r="AB15" s="35" t="s">
        <v>277</v>
      </c>
      <c r="AE15" s="35"/>
    </row>
    <row r="16" spans="1:31" s="36" customFormat="1" x14ac:dyDescent="0.25">
      <c r="A16" s="35" t="s">
        <v>406</v>
      </c>
      <c r="B16" s="40"/>
      <c r="C16" s="35" t="s">
        <v>30</v>
      </c>
      <c r="D16" s="35" t="s">
        <v>31</v>
      </c>
      <c r="E16" s="35">
        <v>2017</v>
      </c>
      <c r="F16" s="35" t="s">
        <v>29</v>
      </c>
      <c r="G16" s="35"/>
      <c r="H16" s="35"/>
      <c r="I16" s="35"/>
      <c r="J16" s="35">
        <v>20</v>
      </c>
      <c r="K16" s="35"/>
      <c r="L16" s="35"/>
      <c r="M16" s="35">
        <v>1987</v>
      </c>
      <c r="N16" s="35"/>
      <c r="O16" s="35">
        <v>2011</v>
      </c>
      <c r="P16" s="35">
        <v>1904</v>
      </c>
      <c r="Q16" s="35">
        <v>17337</v>
      </c>
      <c r="R16" s="35">
        <v>49</v>
      </c>
      <c r="S16" s="35">
        <v>2.83</v>
      </c>
      <c r="T16" s="35">
        <v>4.8</v>
      </c>
      <c r="U16" s="35"/>
      <c r="V16" s="35"/>
      <c r="W16" s="35"/>
      <c r="X16" s="35"/>
      <c r="Y16" s="35">
        <v>5</v>
      </c>
      <c r="AA16" s="35" t="s">
        <v>16</v>
      </c>
      <c r="AB16" s="35" t="s">
        <v>277</v>
      </c>
      <c r="AE16" s="35"/>
    </row>
    <row r="17" spans="1:31" s="48" customFormat="1" x14ac:dyDescent="0.25">
      <c r="A17" s="49" t="s">
        <v>406</v>
      </c>
      <c r="B17" s="40"/>
      <c r="C17" s="49" t="s">
        <v>144</v>
      </c>
      <c r="D17" s="49" t="s">
        <v>297</v>
      </c>
      <c r="E17" s="49">
        <v>2017</v>
      </c>
      <c r="F17" s="49" t="s">
        <v>49</v>
      </c>
      <c r="G17" s="49"/>
      <c r="H17" s="49"/>
      <c r="I17" s="49">
        <v>15</v>
      </c>
      <c r="J17" s="49">
        <v>29</v>
      </c>
      <c r="K17" s="49"/>
      <c r="L17" s="49"/>
      <c r="M17" s="49">
        <v>1978</v>
      </c>
      <c r="N17" s="49">
        <v>1982</v>
      </c>
      <c r="O17" s="49">
        <v>2013</v>
      </c>
      <c r="P17" s="49">
        <v>719</v>
      </c>
      <c r="Q17" s="49">
        <v>21271.7</v>
      </c>
      <c r="R17" s="49">
        <v>148</v>
      </c>
      <c r="S17" s="49">
        <v>6.96</v>
      </c>
      <c r="T17" s="49">
        <v>4.4000000000000004</v>
      </c>
      <c r="U17" s="49" t="b">
        <v>0</v>
      </c>
      <c r="V17" s="49" t="b">
        <v>0</v>
      </c>
      <c r="W17" s="49" t="b">
        <v>0</v>
      </c>
      <c r="X17" s="49" t="b">
        <v>0</v>
      </c>
      <c r="Y17" s="49"/>
      <c r="AA17" s="49"/>
      <c r="AB17" s="49" t="s">
        <v>278</v>
      </c>
      <c r="AE17" s="49"/>
    </row>
    <row r="18" spans="1:31" s="36" customFormat="1" x14ac:dyDescent="0.25">
      <c r="A18" s="35" t="s">
        <v>406</v>
      </c>
      <c r="B18" s="40"/>
      <c r="C18" s="35" t="s">
        <v>77</v>
      </c>
      <c r="D18" s="35" t="s">
        <v>78</v>
      </c>
      <c r="E18" s="35">
        <v>2017</v>
      </c>
      <c r="F18" s="35" t="s">
        <v>76</v>
      </c>
      <c r="G18" s="35"/>
      <c r="H18" s="35" t="str">
        <f>"an additional eight participants died in 2012; therefore, a more accurate estimate of mortality is 9.1% (33/361; 95% CI 6.3‚Äì12.8) or 18.1/1000 person years of diabetes"</f>
        <v>an additional eight participants died in 2012; therefore, a more accurate estimate of mortality is 9.1% (33/361; 95% CI 6.3‚Äì12.8) or 18.1/1000 person years of diabetes</v>
      </c>
      <c r="I18" s="35"/>
      <c r="J18" s="35">
        <v>25</v>
      </c>
      <c r="K18" s="35"/>
      <c r="L18" s="35"/>
      <c r="M18" s="35">
        <v>2004</v>
      </c>
      <c r="N18" s="35"/>
      <c r="O18" s="35">
        <v>2012</v>
      </c>
      <c r="P18" s="35">
        <v>500</v>
      </c>
      <c r="Q18" s="35">
        <v>1823</v>
      </c>
      <c r="R18" s="35">
        <v>33</v>
      </c>
      <c r="S18" s="35">
        <v>18.100000000000001</v>
      </c>
      <c r="T18" s="35">
        <v>9.41</v>
      </c>
      <c r="U18" s="35"/>
      <c r="V18" s="35"/>
      <c r="W18" s="35"/>
      <c r="X18" s="35"/>
      <c r="Y18" s="35">
        <v>19</v>
      </c>
      <c r="AA18" s="35" t="s">
        <v>72</v>
      </c>
      <c r="AB18" s="35" t="s">
        <v>277</v>
      </c>
      <c r="AE18" s="35"/>
    </row>
    <row r="19" spans="1:31" s="36" customFormat="1" x14ac:dyDescent="0.25">
      <c r="A19" s="35" t="s">
        <v>406</v>
      </c>
      <c r="B19" s="40"/>
      <c r="C19" s="35" t="s">
        <v>95</v>
      </c>
      <c r="D19" s="35" t="s">
        <v>96</v>
      </c>
      <c r="E19" s="35">
        <v>2016</v>
      </c>
      <c r="F19" s="35" t="s">
        <v>94</v>
      </c>
      <c r="G19" s="35"/>
      <c r="H19" s="35"/>
      <c r="I19" s="35"/>
      <c r="J19" s="35">
        <v>21</v>
      </c>
      <c r="K19" s="35"/>
      <c r="L19" s="35"/>
      <c r="M19" s="35">
        <v>2006</v>
      </c>
      <c r="N19" s="35"/>
      <c r="O19" s="35">
        <v>2014</v>
      </c>
      <c r="P19" s="35">
        <v>48</v>
      </c>
      <c r="Q19" s="35">
        <v>233</v>
      </c>
      <c r="R19" s="35">
        <v>1</v>
      </c>
      <c r="S19" s="35">
        <v>4.3</v>
      </c>
      <c r="T19" s="35">
        <v>4.26</v>
      </c>
      <c r="U19" s="35"/>
      <c r="V19" s="35"/>
      <c r="W19" s="35"/>
      <c r="X19" s="35"/>
      <c r="Y19" s="35">
        <v>25</v>
      </c>
      <c r="AA19" s="35" t="s">
        <v>72</v>
      </c>
      <c r="AB19" s="35" t="s">
        <v>277</v>
      </c>
      <c r="AE19" s="35"/>
    </row>
    <row r="20" spans="1:31" s="36" customFormat="1" x14ac:dyDescent="0.25">
      <c r="A20" s="35" t="s">
        <v>406</v>
      </c>
      <c r="B20" s="40"/>
      <c r="C20" s="35" t="s">
        <v>50</v>
      </c>
      <c r="D20" s="35" t="s">
        <v>51</v>
      </c>
      <c r="E20" s="35">
        <v>2015</v>
      </c>
      <c r="F20" s="35" t="s">
        <v>49</v>
      </c>
      <c r="G20" s="35"/>
      <c r="H20" s="35"/>
      <c r="I20" s="35"/>
      <c r="J20" s="35">
        <v>14</v>
      </c>
      <c r="K20" s="35"/>
      <c r="L20" s="35"/>
      <c r="M20" s="35">
        <v>1973</v>
      </c>
      <c r="N20" s="35"/>
      <c r="O20" s="35">
        <v>2013</v>
      </c>
      <c r="P20" s="35">
        <v>7884</v>
      </c>
      <c r="Q20" s="35">
        <v>132420</v>
      </c>
      <c r="R20" s="35">
        <v>249</v>
      </c>
      <c r="S20" s="35">
        <v>1.88</v>
      </c>
      <c r="T20" s="35">
        <v>3.6</v>
      </c>
      <c r="U20" s="35"/>
      <c r="V20" s="35"/>
      <c r="W20" s="35"/>
      <c r="X20" s="35"/>
      <c r="Y20" s="35">
        <v>11</v>
      </c>
      <c r="AA20" s="35" t="s">
        <v>16</v>
      </c>
      <c r="AB20" s="35" t="s">
        <v>277</v>
      </c>
      <c r="AE20" s="35"/>
    </row>
    <row r="21" spans="1:31" s="36" customFormat="1" x14ac:dyDescent="0.25">
      <c r="A21" s="35" t="s">
        <v>406</v>
      </c>
      <c r="B21" s="40"/>
      <c r="C21" s="35" t="s">
        <v>46</v>
      </c>
      <c r="D21" s="35" t="s">
        <v>47</v>
      </c>
      <c r="E21" s="35">
        <v>2015</v>
      </c>
      <c r="F21" s="35" t="s">
        <v>45</v>
      </c>
      <c r="G21" s="35"/>
      <c r="H21" s="35" t="s">
        <v>48</v>
      </c>
      <c r="I21" s="35"/>
      <c r="J21" s="35">
        <v>29</v>
      </c>
      <c r="K21" s="35"/>
      <c r="L21" s="35"/>
      <c r="M21" s="35">
        <v>1990</v>
      </c>
      <c r="N21" s="35"/>
      <c r="O21" s="35">
        <v>2011</v>
      </c>
      <c r="P21" s="35">
        <v>295</v>
      </c>
      <c r="Q21" s="35">
        <v>4170</v>
      </c>
      <c r="R21" s="35">
        <v>6</v>
      </c>
      <c r="S21" s="35">
        <v>1.44</v>
      </c>
      <c r="T21" s="35">
        <v>1.6</v>
      </c>
      <c r="U21" s="35"/>
      <c r="V21" s="35"/>
      <c r="W21" s="35"/>
      <c r="X21" s="35"/>
      <c r="Y21" s="35">
        <v>10</v>
      </c>
      <c r="AA21" s="35" t="s">
        <v>16</v>
      </c>
      <c r="AB21" s="35" t="s">
        <v>277</v>
      </c>
      <c r="AE21" s="35"/>
    </row>
    <row r="22" spans="1:31" s="36" customFormat="1" x14ac:dyDescent="0.25">
      <c r="A22" s="35" t="s">
        <v>406</v>
      </c>
      <c r="B22" s="40"/>
      <c r="C22" s="35" t="s">
        <v>63</v>
      </c>
      <c r="D22" s="35" t="s">
        <v>64</v>
      </c>
      <c r="E22" s="35">
        <v>2014</v>
      </c>
      <c r="F22" s="35" t="s">
        <v>62</v>
      </c>
      <c r="G22" s="35"/>
      <c r="H22" s="35"/>
      <c r="I22" s="35"/>
      <c r="J22" s="35">
        <v>19</v>
      </c>
      <c r="K22" s="35"/>
      <c r="L22" s="35"/>
      <c r="M22" s="35">
        <v>1979</v>
      </c>
      <c r="N22" s="35"/>
      <c r="O22" s="35">
        <v>2010</v>
      </c>
      <c r="P22" s="35">
        <v>103</v>
      </c>
      <c r="Q22" s="35">
        <v>1453</v>
      </c>
      <c r="R22" s="35">
        <v>17</v>
      </c>
      <c r="S22" s="35">
        <v>11.7</v>
      </c>
      <c r="T22" s="35">
        <v>5.8</v>
      </c>
      <c r="U22" s="35"/>
      <c r="V22" s="35"/>
      <c r="W22" s="35"/>
      <c r="X22" s="35"/>
      <c r="Y22" s="35">
        <v>15</v>
      </c>
      <c r="AA22" s="35" t="s">
        <v>16</v>
      </c>
      <c r="AB22" s="35" t="s">
        <v>277</v>
      </c>
      <c r="AE22" s="35"/>
    </row>
    <row r="23" spans="1:31" s="36" customFormat="1" x14ac:dyDescent="0.25">
      <c r="A23" s="35" t="s">
        <v>406</v>
      </c>
      <c r="B23" s="40"/>
      <c r="C23" s="35" t="s">
        <v>258</v>
      </c>
      <c r="D23" s="35" t="s">
        <v>310</v>
      </c>
      <c r="E23" s="35">
        <v>2014</v>
      </c>
      <c r="F23" s="35" t="s">
        <v>259</v>
      </c>
      <c r="G23" s="35"/>
      <c r="H23" s="35" t="s">
        <v>298</v>
      </c>
      <c r="I23" s="35"/>
      <c r="J23" s="35"/>
      <c r="K23" s="35"/>
      <c r="L23" s="35"/>
      <c r="M23" s="35">
        <v>1999</v>
      </c>
      <c r="N23" s="35">
        <v>2010</v>
      </c>
      <c r="O23" s="35">
        <v>2010</v>
      </c>
      <c r="P23" s="35">
        <v>7225</v>
      </c>
      <c r="Q23" s="35"/>
      <c r="R23" s="35"/>
      <c r="S23" s="35"/>
      <c r="T23" s="35">
        <v>3</v>
      </c>
      <c r="U23" s="35" t="b">
        <v>1</v>
      </c>
      <c r="V23" s="35"/>
      <c r="W23" s="35" t="b">
        <v>1</v>
      </c>
      <c r="X23" s="35"/>
      <c r="Y23" s="35"/>
      <c r="AA23" s="35"/>
      <c r="AB23" s="35" t="s">
        <v>278</v>
      </c>
      <c r="AE23" s="35"/>
    </row>
    <row r="24" spans="1:31" s="36" customFormat="1" x14ac:dyDescent="0.25">
      <c r="A24" s="35" t="s">
        <v>406</v>
      </c>
      <c r="B24" s="40" t="s">
        <v>296</v>
      </c>
      <c r="C24" s="50" t="s">
        <v>122</v>
      </c>
      <c r="D24" s="50" t="s">
        <v>284</v>
      </c>
      <c r="E24" s="50">
        <v>2013</v>
      </c>
      <c r="F24" s="50" t="s">
        <v>45</v>
      </c>
      <c r="G24" s="50"/>
      <c r="H24" s="35" t="s">
        <v>123</v>
      </c>
      <c r="I24" s="35">
        <v>0</v>
      </c>
      <c r="J24" s="35">
        <v>17</v>
      </c>
      <c r="K24" s="35"/>
      <c r="L24" s="35"/>
      <c r="M24" s="35">
        <v>1965</v>
      </c>
      <c r="N24" s="35">
        <v>1969</v>
      </c>
      <c r="O24" s="35">
        <v>1994</v>
      </c>
      <c r="P24" s="35"/>
      <c r="Q24" s="35">
        <v>6128</v>
      </c>
      <c r="R24" s="35">
        <v>76</v>
      </c>
      <c r="S24" s="35">
        <v>12.401999999999999</v>
      </c>
      <c r="T24" s="35">
        <v>19.3</v>
      </c>
      <c r="U24" s="35" t="b">
        <v>0</v>
      </c>
      <c r="V24" s="35" t="b">
        <v>0</v>
      </c>
      <c r="W24" s="35" t="b">
        <v>0</v>
      </c>
      <c r="X24" s="35" t="b">
        <v>1</v>
      </c>
      <c r="Y24" s="35"/>
      <c r="AA24" s="35"/>
      <c r="AB24" s="35" t="s">
        <v>278</v>
      </c>
      <c r="AE24" s="35"/>
    </row>
    <row r="25" spans="1:31" s="36" customFormat="1" x14ac:dyDescent="0.25">
      <c r="A25" s="35" t="s">
        <v>406</v>
      </c>
      <c r="B25" s="40"/>
      <c r="C25" s="50" t="s">
        <v>122</v>
      </c>
      <c r="D25" s="50" t="s">
        <v>284</v>
      </c>
      <c r="E25" s="50">
        <v>2013</v>
      </c>
      <c r="F25" s="50" t="s">
        <v>45</v>
      </c>
      <c r="G25" s="50"/>
      <c r="H25" s="35" t="s">
        <v>123</v>
      </c>
      <c r="I25" s="35">
        <v>0</v>
      </c>
      <c r="J25" s="35">
        <v>17</v>
      </c>
      <c r="K25" s="35"/>
      <c r="L25" s="35"/>
      <c r="M25" s="35">
        <v>1975</v>
      </c>
      <c r="N25" s="35">
        <v>1979</v>
      </c>
      <c r="O25" s="35">
        <v>1999</v>
      </c>
      <c r="P25" s="35"/>
      <c r="Q25" s="35">
        <v>17994</v>
      </c>
      <c r="R25" s="35">
        <v>61</v>
      </c>
      <c r="S25" s="35">
        <v>3.39</v>
      </c>
      <c r="T25" s="35">
        <v>6.6</v>
      </c>
      <c r="U25" s="35" t="b">
        <v>0</v>
      </c>
      <c r="V25" s="35" t="b">
        <v>0</v>
      </c>
      <c r="W25" s="35" t="b">
        <v>0</v>
      </c>
      <c r="X25" s="35" t="b">
        <v>1</v>
      </c>
      <c r="Y25" s="35"/>
      <c r="AA25" s="35"/>
      <c r="AB25" s="35" t="s">
        <v>278</v>
      </c>
      <c r="AE25" s="35"/>
    </row>
    <row r="26" spans="1:31" s="36" customFormat="1" x14ac:dyDescent="0.25">
      <c r="A26" s="35" t="s">
        <v>406</v>
      </c>
      <c r="B26" s="40"/>
      <c r="C26" s="35" t="s">
        <v>17</v>
      </c>
      <c r="D26" s="35" t="s">
        <v>18</v>
      </c>
      <c r="E26" s="35">
        <v>2013</v>
      </c>
      <c r="F26" s="35" t="s">
        <v>15</v>
      </c>
      <c r="G26" s="35"/>
      <c r="H26" s="35" t="str">
        <f>"analysis showed a reduction from 0.3/1000 (95% CI, 0.28‚Äì0.33) to 0.17/1000 (95% CI, 0.15‚Äì0.2) person-years between the initial and most recent 5-yr periods."</f>
        <v>analysis showed a reduction from 0.3/1000 (95% CI, 0.28‚Äì0.33) to 0.17/1000 (95% CI, 0.15‚Äì0.2) person-years between the initial and most recent 5-yr periods.</v>
      </c>
      <c r="I26" s="35"/>
      <c r="J26" s="35">
        <v>17</v>
      </c>
      <c r="K26" s="35"/>
      <c r="L26" s="35"/>
      <c r="M26" s="35">
        <v>1987</v>
      </c>
      <c r="N26" s="35"/>
      <c r="O26" s="35">
        <v>2011</v>
      </c>
      <c r="P26" s="35">
        <v>698</v>
      </c>
      <c r="Q26" s="35">
        <v>17453</v>
      </c>
      <c r="R26" s="35">
        <v>13</v>
      </c>
      <c r="S26" s="35">
        <v>0.74</v>
      </c>
      <c r="T26" s="35">
        <v>3.1</v>
      </c>
      <c r="U26" s="35"/>
      <c r="V26" s="35"/>
      <c r="W26" s="35"/>
      <c r="X26" s="35"/>
      <c r="Y26" s="35">
        <v>3</v>
      </c>
      <c r="AA26" s="35" t="s">
        <v>16</v>
      </c>
      <c r="AB26" s="35" t="s">
        <v>277</v>
      </c>
      <c r="AE26" s="35"/>
    </row>
    <row r="27" spans="1:31" s="36" customFormat="1" x14ac:dyDescent="0.25">
      <c r="A27" s="35" t="s">
        <v>406</v>
      </c>
      <c r="B27" s="40" t="s">
        <v>295</v>
      </c>
      <c r="C27" s="50" t="s">
        <v>172</v>
      </c>
      <c r="D27" s="50" t="s">
        <v>283</v>
      </c>
      <c r="E27" s="50">
        <v>2011</v>
      </c>
      <c r="F27" s="50" t="s">
        <v>35</v>
      </c>
      <c r="G27" s="50"/>
      <c r="H27" s="35" t="s">
        <v>173</v>
      </c>
      <c r="I27" s="35">
        <v>0</v>
      </c>
      <c r="J27" s="35">
        <v>14</v>
      </c>
      <c r="K27" s="35"/>
      <c r="L27" s="35"/>
      <c r="M27" s="35">
        <v>1970</v>
      </c>
      <c r="N27" s="35">
        <v>1974</v>
      </c>
      <c r="O27" s="35">
        <v>1994</v>
      </c>
      <c r="P27" s="35"/>
      <c r="Q27" s="35">
        <v>28346</v>
      </c>
      <c r="R27" s="35">
        <v>68</v>
      </c>
      <c r="S27" s="35">
        <v>2.4</v>
      </c>
      <c r="T27" s="35">
        <v>3.5</v>
      </c>
      <c r="U27" s="35" t="b">
        <v>1</v>
      </c>
      <c r="V27" s="35" t="b">
        <v>0</v>
      </c>
      <c r="W27" s="35" t="b">
        <v>0</v>
      </c>
      <c r="X27" s="35" t="b">
        <v>1</v>
      </c>
      <c r="Y27" s="35"/>
      <c r="AA27" s="35"/>
      <c r="AB27" s="35" t="s">
        <v>278</v>
      </c>
      <c r="AE27" s="35"/>
    </row>
    <row r="28" spans="1:31" s="36" customFormat="1" x14ac:dyDescent="0.25">
      <c r="A28" s="35" t="s">
        <v>406</v>
      </c>
      <c r="B28" s="40"/>
      <c r="C28" s="50" t="s">
        <v>172</v>
      </c>
      <c r="D28" s="50" t="s">
        <v>283</v>
      </c>
      <c r="E28" s="50">
        <v>2011</v>
      </c>
      <c r="F28" s="50" t="s">
        <v>35</v>
      </c>
      <c r="G28" s="50"/>
      <c r="H28" s="35" t="s">
        <v>173</v>
      </c>
      <c r="I28" s="35">
        <v>0</v>
      </c>
      <c r="J28" s="35">
        <v>14</v>
      </c>
      <c r="K28" s="35"/>
      <c r="L28" s="35"/>
      <c r="M28" s="35">
        <v>1975</v>
      </c>
      <c r="N28" s="35">
        <v>1979</v>
      </c>
      <c r="O28" s="35">
        <v>1999</v>
      </c>
      <c r="P28" s="35"/>
      <c r="Q28" s="35">
        <v>29696</v>
      </c>
      <c r="R28" s="35">
        <v>64</v>
      </c>
      <c r="S28" s="35">
        <v>2.16</v>
      </c>
      <c r="T28" s="35">
        <v>3.4</v>
      </c>
      <c r="U28" s="35" t="b">
        <v>1</v>
      </c>
      <c r="V28" s="35" t="b">
        <v>0</v>
      </c>
      <c r="W28" s="35" t="b">
        <v>0</v>
      </c>
      <c r="X28" s="35" t="b">
        <v>1</v>
      </c>
      <c r="Y28" s="35"/>
      <c r="AA28" s="35"/>
      <c r="AB28" s="35" t="s">
        <v>278</v>
      </c>
      <c r="AE28" s="35"/>
    </row>
    <row r="29" spans="1:31" s="36" customFormat="1" x14ac:dyDescent="0.25">
      <c r="A29" s="35" t="s">
        <v>406</v>
      </c>
      <c r="B29" s="40"/>
      <c r="C29" s="50" t="s">
        <v>172</v>
      </c>
      <c r="D29" s="50" t="s">
        <v>283</v>
      </c>
      <c r="E29" s="50">
        <v>2011</v>
      </c>
      <c r="F29" s="50" t="s">
        <v>35</v>
      </c>
      <c r="G29" s="50"/>
      <c r="H29" s="35" t="s">
        <v>173</v>
      </c>
      <c r="I29" s="35">
        <v>0</v>
      </c>
      <c r="J29" s="35">
        <v>14</v>
      </c>
      <c r="K29" s="35"/>
      <c r="L29" s="35"/>
      <c r="M29" s="35">
        <v>1980</v>
      </c>
      <c r="N29" s="35">
        <v>1984</v>
      </c>
      <c r="O29" s="35">
        <v>2004</v>
      </c>
      <c r="P29" s="35"/>
      <c r="Q29" s="35">
        <v>32373</v>
      </c>
      <c r="R29" s="35">
        <v>57</v>
      </c>
      <c r="S29" s="35">
        <v>1.76</v>
      </c>
      <c r="T29" s="35">
        <v>3</v>
      </c>
      <c r="U29" s="35" t="b">
        <v>1</v>
      </c>
      <c r="V29" s="35" t="b">
        <v>0</v>
      </c>
      <c r="W29" s="35" t="b">
        <v>0</v>
      </c>
      <c r="X29" s="35" t="b">
        <v>1</v>
      </c>
      <c r="Y29" s="35"/>
      <c r="AA29" s="35"/>
      <c r="AB29" s="35" t="s">
        <v>278</v>
      </c>
      <c r="AE29" s="35"/>
    </row>
    <row r="30" spans="1:31" s="36" customFormat="1" x14ac:dyDescent="0.25">
      <c r="A30" s="35" t="s">
        <v>406</v>
      </c>
      <c r="B30" s="40"/>
      <c r="C30" s="50" t="s">
        <v>172</v>
      </c>
      <c r="D30" s="50" t="s">
        <v>283</v>
      </c>
      <c r="E30" s="50">
        <v>2011</v>
      </c>
      <c r="F30" s="50" t="s">
        <v>35</v>
      </c>
      <c r="G30" s="50"/>
      <c r="H30" s="35" t="s">
        <v>173</v>
      </c>
      <c r="I30" s="35">
        <v>0</v>
      </c>
      <c r="J30" s="35">
        <v>14</v>
      </c>
      <c r="K30" s="35"/>
      <c r="L30" s="35"/>
      <c r="M30" s="35">
        <v>1985</v>
      </c>
      <c r="N30" s="35">
        <v>1989</v>
      </c>
      <c r="O30" s="35">
        <v>2007</v>
      </c>
      <c r="P30" s="35"/>
      <c r="Q30" s="35">
        <v>19219</v>
      </c>
      <c r="R30" s="35">
        <v>19</v>
      </c>
      <c r="S30" s="35">
        <v>0.99</v>
      </c>
      <c r="T30" s="35">
        <v>1.9</v>
      </c>
      <c r="U30" s="35" t="b">
        <v>1</v>
      </c>
      <c r="V30" s="35" t="b">
        <v>0</v>
      </c>
      <c r="W30" s="35" t="b">
        <v>0</v>
      </c>
      <c r="X30" s="35" t="b">
        <v>1</v>
      </c>
      <c r="Y30" s="35"/>
      <c r="AA30" s="35"/>
      <c r="AB30" s="35" t="s">
        <v>278</v>
      </c>
      <c r="AE30" s="35"/>
    </row>
    <row r="31" spans="1:31" s="36" customFormat="1" x14ac:dyDescent="0.25">
      <c r="A31" s="35" t="s">
        <v>406</v>
      </c>
      <c r="B31" s="40"/>
      <c r="C31" s="50" t="s">
        <v>172</v>
      </c>
      <c r="D31" s="50" t="s">
        <v>283</v>
      </c>
      <c r="E31" s="50">
        <v>2011</v>
      </c>
      <c r="F31" s="50" t="s">
        <v>35</v>
      </c>
      <c r="G31" s="50"/>
      <c r="H31" s="35" t="s">
        <v>173</v>
      </c>
      <c r="I31" s="35">
        <v>15</v>
      </c>
      <c r="J31" s="35">
        <v>29</v>
      </c>
      <c r="K31" s="35"/>
      <c r="L31" s="35"/>
      <c r="M31" s="35">
        <v>1970</v>
      </c>
      <c r="N31" s="35">
        <v>1974</v>
      </c>
      <c r="O31" s="35">
        <v>1994</v>
      </c>
      <c r="P31" s="35"/>
      <c r="Q31" s="35">
        <v>21924</v>
      </c>
      <c r="R31" s="35">
        <v>49</v>
      </c>
      <c r="S31" s="35">
        <v>2.23</v>
      </c>
      <c r="T31" s="35">
        <v>1.4</v>
      </c>
      <c r="U31" s="35" t="b">
        <v>1</v>
      </c>
      <c r="V31" s="35" t="b">
        <v>0</v>
      </c>
      <c r="W31" s="35" t="b">
        <v>0</v>
      </c>
      <c r="X31" s="35" t="b">
        <v>1</v>
      </c>
      <c r="Y31" s="35"/>
      <c r="AA31" s="35"/>
      <c r="AB31" s="35" t="s">
        <v>278</v>
      </c>
      <c r="AE31" s="35"/>
    </row>
    <row r="32" spans="1:31" s="36" customFormat="1" x14ac:dyDescent="0.25">
      <c r="A32" s="35" t="s">
        <v>406</v>
      </c>
      <c r="B32" s="40"/>
      <c r="C32" s="50" t="s">
        <v>172</v>
      </c>
      <c r="D32" s="50" t="s">
        <v>283</v>
      </c>
      <c r="E32" s="50">
        <v>2011</v>
      </c>
      <c r="F32" s="50" t="s">
        <v>35</v>
      </c>
      <c r="G32" s="50"/>
      <c r="H32" s="35" t="s">
        <v>173</v>
      </c>
      <c r="I32" s="35">
        <v>15</v>
      </c>
      <c r="J32" s="35">
        <v>29</v>
      </c>
      <c r="K32" s="35"/>
      <c r="L32" s="35"/>
      <c r="M32" s="35">
        <v>1975</v>
      </c>
      <c r="N32" s="35">
        <v>1979</v>
      </c>
      <c r="O32" s="35">
        <v>1999</v>
      </c>
      <c r="P32" s="35"/>
      <c r="Q32" s="35">
        <v>22961</v>
      </c>
      <c r="R32" s="35">
        <v>68</v>
      </c>
      <c r="S32" s="35">
        <v>2.96</v>
      </c>
      <c r="T32" s="35">
        <v>1.8</v>
      </c>
      <c r="U32" s="35" t="b">
        <v>1</v>
      </c>
      <c r="V32" s="35" t="b">
        <v>0</v>
      </c>
      <c r="W32" s="35" t="b">
        <v>0</v>
      </c>
      <c r="X32" s="35" t="b">
        <v>1</v>
      </c>
      <c r="Y32" s="35"/>
      <c r="AA32" s="35"/>
      <c r="AB32" s="35" t="s">
        <v>278</v>
      </c>
      <c r="AE32" s="35"/>
    </row>
    <row r="33" spans="1:31" s="36" customFormat="1" x14ac:dyDescent="0.25">
      <c r="A33" s="35" t="s">
        <v>406</v>
      </c>
      <c r="B33" s="40"/>
      <c r="C33" s="50" t="s">
        <v>172</v>
      </c>
      <c r="D33" s="50" t="s">
        <v>283</v>
      </c>
      <c r="E33" s="50">
        <v>2011</v>
      </c>
      <c r="F33" s="50" t="s">
        <v>35</v>
      </c>
      <c r="G33" s="50"/>
      <c r="H33" s="35" t="s">
        <v>173</v>
      </c>
      <c r="I33" s="35">
        <v>15</v>
      </c>
      <c r="J33" s="35">
        <v>29</v>
      </c>
      <c r="K33" s="35"/>
      <c r="L33" s="35"/>
      <c r="M33" s="35">
        <v>1980</v>
      </c>
      <c r="N33" s="35">
        <v>1984</v>
      </c>
      <c r="O33" s="35">
        <v>2004</v>
      </c>
      <c r="P33" s="35"/>
      <c r="Q33" s="35">
        <v>21546</v>
      </c>
      <c r="R33" s="35">
        <v>71</v>
      </c>
      <c r="S33" s="35">
        <v>3.3</v>
      </c>
      <c r="T33" s="35">
        <v>2.2000000000000002</v>
      </c>
      <c r="U33" s="35" t="b">
        <v>1</v>
      </c>
      <c r="V33" s="35" t="b">
        <v>0</v>
      </c>
      <c r="W33" s="35" t="b">
        <v>0</v>
      </c>
      <c r="X33" s="35" t="b">
        <v>1</v>
      </c>
      <c r="Y33" s="35"/>
      <c r="AA33" s="35"/>
      <c r="AB33" s="35" t="s">
        <v>278</v>
      </c>
      <c r="AE33" s="35"/>
    </row>
    <row r="34" spans="1:31" s="36" customFormat="1" x14ac:dyDescent="0.25">
      <c r="A34" s="35" t="s">
        <v>406</v>
      </c>
      <c r="B34" s="40"/>
      <c r="C34" s="50" t="s">
        <v>172</v>
      </c>
      <c r="D34" s="50" t="s">
        <v>283</v>
      </c>
      <c r="E34" s="50">
        <v>2011</v>
      </c>
      <c r="F34" s="50" t="s">
        <v>35</v>
      </c>
      <c r="G34" s="50"/>
      <c r="H34" s="35" t="s">
        <v>173</v>
      </c>
      <c r="I34" s="35">
        <v>15</v>
      </c>
      <c r="J34" s="35">
        <v>29</v>
      </c>
      <c r="K34" s="35"/>
      <c r="L34" s="35"/>
      <c r="M34" s="35">
        <v>1985</v>
      </c>
      <c r="N34" s="35">
        <v>1989</v>
      </c>
      <c r="O34" s="35">
        <v>2007</v>
      </c>
      <c r="P34" s="35"/>
      <c r="Q34" s="35">
        <v>13966</v>
      </c>
      <c r="R34" s="35">
        <v>57</v>
      </c>
      <c r="S34" s="35">
        <v>4.08</v>
      </c>
      <c r="T34" s="35">
        <v>2.9</v>
      </c>
      <c r="U34" s="35" t="b">
        <v>1</v>
      </c>
      <c r="V34" s="35" t="b">
        <v>0</v>
      </c>
      <c r="W34" s="35" t="b">
        <v>0</v>
      </c>
      <c r="X34" s="35" t="b">
        <v>1</v>
      </c>
      <c r="Y34" s="35"/>
      <c r="AA34" s="35"/>
      <c r="AB34" s="35" t="s">
        <v>278</v>
      </c>
      <c r="AE34" s="35"/>
    </row>
    <row r="35" spans="1:31" s="36" customFormat="1" x14ac:dyDescent="0.25">
      <c r="A35" s="35" t="s">
        <v>406</v>
      </c>
      <c r="B35" s="40"/>
      <c r="C35" s="50" t="s">
        <v>162</v>
      </c>
      <c r="D35" s="50" t="s">
        <v>413</v>
      </c>
      <c r="E35" s="50">
        <v>2010</v>
      </c>
      <c r="F35" s="50" t="s">
        <v>59</v>
      </c>
      <c r="G35" s="50" t="s">
        <v>163</v>
      </c>
      <c r="H35" s="35" t="s">
        <v>164</v>
      </c>
      <c r="I35" s="35">
        <v>0</v>
      </c>
      <c r="J35" s="35">
        <v>17</v>
      </c>
      <c r="K35" s="35"/>
      <c r="L35" s="35"/>
      <c r="M35" s="35">
        <v>1965</v>
      </c>
      <c r="N35" s="35">
        <v>1969</v>
      </c>
      <c r="O35" s="35">
        <v>1999</v>
      </c>
      <c r="P35" s="35">
        <v>355</v>
      </c>
      <c r="Q35" s="35">
        <v>9877.2000000000007</v>
      </c>
      <c r="R35" s="35">
        <v>79</v>
      </c>
      <c r="S35" s="35">
        <v>7.9980000000000002</v>
      </c>
      <c r="T35" s="35" t="s">
        <v>410</v>
      </c>
      <c r="U35" s="35" t="b">
        <v>0</v>
      </c>
      <c r="V35" s="35" t="b">
        <v>0</v>
      </c>
      <c r="W35" s="35" t="b">
        <v>0</v>
      </c>
      <c r="X35" s="35" t="b">
        <v>1</v>
      </c>
      <c r="Y35" s="35"/>
      <c r="AA35" s="35"/>
      <c r="AB35" s="35" t="s">
        <v>278</v>
      </c>
      <c r="AE35" s="35"/>
    </row>
    <row r="36" spans="1:31" s="36" customFormat="1" x14ac:dyDescent="0.25">
      <c r="A36" s="35" t="s">
        <v>406</v>
      </c>
      <c r="B36" s="40"/>
      <c r="C36" s="50" t="s">
        <v>162</v>
      </c>
      <c r="D36" s="50" t="s">
        <v>413</v>
      </c>
      <c r="E36" s="50">
        <v>2010</v>
      </c>
      <c r="F36" s="50" t="s">
        <v>59</v>
      </c>
      <c r="G36" s="50" t="s">
        <v>163</v>
      </c>
      <c r="H36" s="35" t="s">
        <v>164</v>
      </c>
      <c r="I36" s="35">
        <v>0</v>
      </c>
      <c r="J36" s="35">
        <v>17</v>
      </c>
      <c r="K36" s="35"/>
      <c r="L36" s="35"/>
      <c r="M36" s="35">
        <v>1970</v>
      </c>
      <c r="N36" s="35">
        <v>1974</v>
      </c>
      <c r="O36" s="35">
        <v>2002</v>
      </c>
      <c r="P36" s="35">
        <v>391</v>
      </c>
      <c r="Q36" s="35">
        <v>10937.9</v>
      </c>
      <c r="R36" s="35">
        <v>74</v>
      </c>
      <c r="S36" s="35" t="s">
        <v>317</v>
      </c>
      <c r="T36" s="35" t="s">
        <v>411</v>
      </c>
      <c r="U36" s="35" t="b">
        <v>0</v>
      </c>
      <c r="V36" s="35" t="b">
        <v>0</v>
      </c>
      <c r="W36" s="35" t="b">
        <v>0</v>
      </c>
      <c r="X36" s="35" t="b">
        <v>1</v>
      </c>
      <c r="Y36" s="35"/>
      <c r="AA36" s="35"/>
      <c r="AB36" s="35" t="s">
        <v>278</v>
      </c>
      <c r="AE36" s="35"/>
    </row>
    <row r="37" spans="1:31" s="36" customFormat="1" x14ac:dyDescent="0.25">
      <c r="A37" s="35" t="s">
        <v>406</v>
      </c>
      <c r="B37" s="40"/>
      <c r="C37" s="50" t="s">
        <v>162</v>
      </c>
      <c r="D37" s="50" t="s">
        <v>413</v>
      </c>
      <c r="E37" s="50">
        <v>2010</v>
      </c>
      <c r="F37" s="50" t="s">
        <v>59</v>
      </c>
      <c r="G37" s="50" t="s">
        <v>163</v>
      </c>
      <c r="H37" s="35" t="s">
        <v>164</v>
      </c>
      <c r="I37" s="35">
        <v>0</v>
      </c>
      <c r="J37" s="35">
        <v>17</v>
      </c>
      <c r="K37" s="35"/>
      <c r="L37" s="35"/>
      <c r="M37" s="35">
        <v>1975</v>
      </c>
      <c r="N37" s="35">
        <v>1980</v>
      </c>
      <c r="O37" s="35">
        <v>2007</v>
      </c>
      <c r="P37" s="35">
        <v>329</v>
      </c>
      <c r="Q37" s="35">
        <v>9231.1</v>
      </c>
      <c r="R37" s="35">
        <v>49</v>
      </c>
      <c r="S37" s="35" t="s">
        <v>318</v>
      </c>
      <c r="T37" s="35" t="s">
        <v>412</v>
      </c>
      <c r="U37" s="35" t="b">
        <v>0</v>
      </c>
      <c r="V37" s="35" t="b">
        <v>0</v>
      </c>
      <c r="W37" s="35" t="b">
        <v>0</v>
      </c>
      <c r="X37" s="35" t="b">
        <v>1</v>
      </c>
      <c r="Y37" s="35"/>
      <c r="AA37" s="35"/>
      <c r="AB37" s="35" t="s">
        <v>278</v>
      </c>
      <c r="AE37" s="35"/>
    </row>
    <row r="38" spans="1:31" s="36" customFormat="1" x14ac:dyDescent="0.25">
      <c r="A38" s="35" t="s">
        <v>406</v>
      </c>
      <c r="B38" s="40"/>
      <c r="C38" s="35" t="s">
        <v>80</v>
      </c>
      <c r="D38" s="35" t="s">
        <v>81</v>
      </c>
      <c r="E38" s="35">
        <v>2010</v>
      </c>
      <c r="F38" s="35" t="s">
        <v>79</v>
      </c>
      <c r="G38" s="35"/>
      <c r="H38" s="35"/>
      <c r="I38" s="35"/>
      <c r="J38" s="35">
        <v>30</v>
      </c>
      <c r="K38" s="35"/>
      <c r="L38" s="35"/>
      <c r="M38" s="35">
        <v>1994</v>
      </c>
      <c r="N38" s="35"/>
      <c r="O38" s="35">
        <v>2007</v>
      </c>
      <c r="P38" s="35">
        <v>915</v>
      </c>
      <c r="Q38" s="35">
        <v>4392</v>
      </c>
      <c r="R38" s="35">
        <v>159</v>
      </c>
      <c r="S38" s="35">
        <v>36.200000000000003</v>
      </c>
      <c r="T38" s="35">
        <v>6.87</v>
      </c>
      <c r="U38" s="35"/>
      <c r="V38" s="35"/>
      <c r="W38" s="35"/>
      <c r="X38" s="35"/>
      <c r="Y38" s="35">
        <v>20</v>
      </c>
      <c r="AA38" s="35" t="s">
        <v>72</v>
      </c>
      <c r="AB38" s="35" t="s">
        <v>277</v>
      </c>
      <c r="AE38" s="35"/>
    </row>
    <row r="39" spans="1:31" s="36" customFormat="1" x14ac:dyDescent="0.25">
      <c r="A39" s="35" t="s">
        <v>406</v>
      </c>
      <c r="B39" s="40"/>
      <c r="C39" s="35" t="s">
        <v>43</v>
      </c>
      <c r="D39" s="35" t="s">
        <v>44</v>
      </c>
      <c r="E39" s="35">
        <v>2009</v>
      </c>
      <c r="F39" s="35" t="s">
        <v>42</v>
      </c>
      <c r="G39" s="35"/>
      <c r="H39" s="35"/>
      <c r="I39" s="35"/>
      <c r="J39" s="35">
        <v>29</v>
      </c>
      <c r="K39" s="35"/>
      <c r="L39" s="35"/>
      <c r="M39" s="35">
        <v>1974</v>
      </c>
      <c r="N39" s="35"/>
      <c r="O39" s="35">
        <v>2003</v>
      </c>
      <c r="P39" s="35">
        <v>1210</v>
      </c>
      <c r="Q39" s="35">
        <v>15967</v>
      </c>
      <c r="R39" s="35">
        <v>19</v>
      </c>
      <c r="S39" s="35">
        <v>1.19</v>
      </c>
      <c r="T39" s="35">
        <v>1.96</v>
      </c>
      <c r="U39" s="35"/>
      <c r="V39" s="35"/>
      <c r="W39" s="35"/>
      <c r="X39" s="35"/>
      <c r="Y39" s="35">
        <v>9</v>
      </c>
      <c r="AA39" s="35" t="s">
        <v>16</v>
      </c>
      <c r="AB39" s="35" t="s">
        <v>277</v>
      </c>
      <c r="AE39" s="35"/>
    </row>
    <row r="40" spans="1:31" s="36" customFormat="1" ht="30" customHeight="1" x14ac:dyDescent="0.25">
      <c r="A40" s="35" t="s">
        <v>406</v>
      </c>
      <c r="B40" s="40"/>
      <c r="C40" s="50" t="s">
        <v>20</v>
      </c>
      <c r="D40" s="50" t="s">
        <v>44</v>
      </c>
      <c r="E40" s="50">
        <v>2007</v>
      </c>
      <c r="F40" s="50" t="s">
        <v>29</v>
      </c>
      <c r="G40" s="50" t="s">
        <v>130</v>
      </c>
      <c r="H40" s="35" t="s">
        <v>131</v>
      </c>
      <c r="I40" s="35">
        <v>0</v>
      </c>
      <c r="J40" s="35">
        <v>14</v>
      </c>
      <c r="K40" s="35"/>
      <c r="L40" s="35"/>
      <c r="M40" s="35">
        <v>1989</v>
      </c>
      <c r="N40" s="35">
        <v>2002</v>
      </c>
      <c r="O40" s="35">
        <v>2002</v>
      </c>
      <c r="P40" s="35">
        <v>2285</v>
      </c>
      <c r="Q40" s="35">
        <v>13100</v>
      </c>
      <c r="R40" s="35">
        <v>10</v>
      </c>
      <c r="S40" s="35"/>
      <c r="T40" s="35">
        <v>3</v>
      </c>
      <c r="U40" s="35" t="b">
        <v>0</v>
      </c>
      <c r="V40" s="35" t="b">
        <v>0</v>
      </c>
      <c r="W40" s="35" t="b">
        <v>0</v>
      </c>
      <c r="X40" s="35" t="b">
        <v>0</v>
      </c>
      <c r="Y40" s="35"/>
      <c r="AA40" s="35"/>
      <c r="AB40" s="35" t="s">
        <v>278</v>
      </c>
      <c r="AE40" s="35"/>
    </row>
    <row r="41" spans="1:31" s="36" customFormat="1" x14ac:dyDescent="0.25">
      <c r="A41" s="35" t="s">
        <v>406</v>
      </c>
      <c r="B41" s="40"/>
      <c r="C41" s="50" t="s">
        <v>20</v>
      </c>
      <c r="D41" s="50" t="s">
        <v>44</v>
      </c>
      <c r="E41" s="50">
        <v>2007</v>
      </c>
      <c r="F41" s="50" t="s">
        <v>55</v>
      </c>
      <c r="G41" s="50" t="s">
        <v>130</v>
      </c>
      <c r="H41" s="35" t="s">
        <v>131</v>
      </c>
      <c r="I41" s="35">
        <v>0</v>
      </c>
      <c r="J41" s="35">
        <v>14</v>
      </c>
      <c r="K41" s="35"/>
      <c r="L41" s="35"/>
      <c r="M41" s="35">
        <v>1989</v>
      </c>
      <c r="N41" s="35">
        <v>2004</v>
      </c>
      <c r="O41" s="35">
        <v>2005</v>
      </c>
      <c r="P41" s="35">
        <v>2248</v>
      </c>
      <c r="Q41" s="35">
        <v>18567</v>
      </c>
      <c r="R41" s="35">
        <v>19</v>
      </c>
      <c r="S41" s="35"/>
      <c r="T41" s="35">
        <v>4.2</v>
      </c>
      <c r="U41" s="35" t="b">
        <v>0</v>
      </c>
      <c r="V41" s="35" t="b">
        <v>0</v>
      </c>
      <c r="W41" s="35" t="b">
        <v>0</v>
      </c>
      <c r="X41" s="35" t="b">
        <v>0</v>
      </c>
      <c r="Y41" s="35"/>
      <c r="AA41" s="35"/>
      <c r="AB41" s="35" t="s">
        <v>278</v>
      </c>
      <c r="AE41" s="35"/>
    </row>
    <row r="42" spans="1:31" s="36" customFormat="1" x14ac:dyDescent="0.25">
      <c r="A42" s="35" t="s">
        <v>406</v>
      </c>
      <c r="B42" s="40"/>
      <c r="C42" s="50" t="s">
        <v>20</v>
      </c>
      <c r="D42" s="50" t="s">
        <v>44</v>
      </c>
      <c r="E42" s="50">
        <v>2007</v>
      </c>
      <c r="F42" s="50" t="s">
        <v>49</v>
      </c>
      <c r="G42" s="50" t="s">
        <v>130</v>
      </c>
      <c r="H42" s="35" t="s">
        <v>131</v>
      </c>
      <c r="I42" s="35">
        <v>0</v>
      </c>
      <c r="J42" s="35">
        <v>14</v>
      </c>
      <c r="K42" s="35"/>
      <c r="L42" s="35"/>
      <c r="M42" s="35">
        <v>1989</v>
      </c>
      <c r="N42" s="35">
        <v>2003</v>
      </c>
      <c r="O42" s="35">
        <v>2005</v>
      </c>
      <c r="P42" s="35">
        <v>3130</v>
      </c>
      <c r="Q42" s="35">
        <v>27673</v>
      </c>
      <c r="R42" s="35">
        <v>19</v>
      </c>
      <c r="S42" s="35"/>
      <c r="T42" s="35">
        <v>2</v>
      </c>
      <c r="U42" s="35" t="b">
        <v>0</v>
      </c>
      <c r="V42" s="35" t="b">
        <v>0</v>
      </c>
      <c r="W42" s="35" t="b">
        <v>0</v>
      </c>
      <c r="X42" s="35" t="b">
        <v>0</v>
      </c>
      <c r="Y42" s="35"/>
      <c r="AA42" s="35"/>
      <c r="AB42" s="35" t="s">
        <v>278</v>
      </c>
      <c r="AE42" s="35"/>
    </row>
    <row r="43" spans="1:31" s="36" customFormat="1" x14ac:dyDescent="0.25">
      <c r="A43" s="35" t="s">
        <v>406</v>
      </c>
      <c r="B43" s="40"/>
      <c r="C43" s="50" t="s">
        <v>20</v>
      </c>
      <c r="D43" s="50" t="s">
        <v>44</v>
      </c>
      <c r="E43" s="50">
        <v>2007</v>
      </c>
      <c r="F43" s="50" t="s">
        <v>55</v>
      </c>
      <c r="G43" s="50" t="s">
        <v>130</v>
      </c>
      <c r="H43" s="35" t="s">
        <v>131</v>
      </c>
      <c r="I43" s="35">
        <v>0</v>
      </c>
      <c r="J43" s="35">
        <v>14</v>
      </c>
      <c r="K43" s="35"/>
      <c r="L43" s="35"/>
      <c r="M43" s="35">
        <v>1989</v>
      </c>
      <c r="N43" s="35">
        <v>2002</v>
      </c>
      <c r="O43" s="35">
        <v>2003</v>
      </c>
      <c r="P43" s="35">
        <v>1310</v>
      </c>
      <c r="Q43" s="35">
        <v>9453</v>
      </c>
      <c r="R43" s="35">
        <v>9</v>
      </c>
      <c r="S43" s="35"/>
      <c r="T43" s="35">
        <v>2.9</v>
      </c>
      <c r="U43" s="35" t="b">
        <v>0</v>
      </c>
      <c r="V43" s="35" t="b">
        <v>0</v>
      </c>
      <c r="W43" s="35" t="b">
        <v>0</v>
      </c>
      <c r="X43" s="35" t="b">
        <v>0</v>
      </c>
      <c r="Y43" s="35"/>
      <c r="AA43" s="35"/>
      <c r="AB43" s="35" t="s">
        <v>278</v>
      </c>
      <c r="AE43" s="35"/>
    </row>
    <row r="44" spans="1:31" s="36" customFormat="1" x14ac:dyDescent="0.25">
      <c r="A44" s="35" t="s">
        <v>406</v>
      </c>
      <c r="B44" s="40"/>
      <c r="C44" s="50" t="s">
        <v>20</v>
      </c>
      <c r="D44" s="50" t="s">
        <v>44</v>
      </c>
      <c r="E44" s="50">
        <v>2007</v>
      </c>
      <c r="F44" s="50" t="s">
        <v>52</v>
      </c>
      <c r="G44" s="50" t="s">
        <v>130</v>
      </c>
      <c r="H44" s="35" t="s">
        <v>131</v>
      </c>
      <c r="I44" s="35">
        <v>0</v>
      </c>
      <c r="J44" s="35">
        <v>14</v>
      </c>
      <c r="K44" s="35"/>
      <c r="L44" s="35"/>
      <c r="M44" s="35">
        <v>1989</v>
      </c>
      <c r="N44" s="35">
        <v>2002</v>
      </c>
      <c r="O44" s="35">
        <v>2002</v>
      </c>
      <c r="P44" s="35">
        <v>7095</v>
      </c>
      <c r="Q44" s="35">
        <v>45160</v>
      </c>
      <c r="R44" s="35">
        <v>14</v>
      </c>
      <c r="S44" s="35"/>
      <c r="T44" s="35">
        <v>1.4</v>
      </c>
      <c r="U44" s="35" t="b">
        <v>0</v>
      </c>
      <c r="V44" s="35" t="b">
        <v>0</v>
      </c>
      <c r="W44" s="35" t="b">
        <v>0</v>
      </c>
      <c r="X44" s="35" t="b">
        <v>0</v>
      </c>
      <c r="Y44" s="35"/>
      <c r="AA44" s="35"/>
      <c r="AB44" s="35" t="s">
        <v>278</v>
      </c>
      <c r="AE44" s="35"/>
    </row>
    <row r="45" spans="1:31" s="36" customFormat="1" x14ac:dyDescent="0.25">
      <c r="A45" s="35" t="s">
        <v>406</v>
      </c>
      <c r="B45" s="40"/>
      <c r="C45" s="50" t="s">
        <v>20</v>
      </c>
      <c r="D45" s="50" t="s">
        <v>44</v>
      </c>
      <c r="E45" s="50">
        <v>2007</v>
      </c>
      <c r="F45" s="50" t="s">
        <v>35</v>
      </c>
      <c r="G45" s="50" t="s">
        <v>130</v>
      </c>
      <c r="H45" s="35" t="s">
        <v>131</v>
      </c>
      <c r="I45" s="35">
        <v>0</v>
      </c>
      <c r="J45" s="35">
        <v>14</v>
      </c>
      <c r="K45" s="35"/>
      <c r="L45" s="35"/>
      <c r="M45" s="35">
        <v>1989</v>
      </c>
      <c r="N45" s="35">
        <v>2000</v>
      </c>
      <c r="O45" s="35">
        <v>2003</v>
      </c>
      <c r="P45" s="35">
        <v>4696</v>
      </c>
      <c r="Q45" s="35">
        <v>40312</v>
      </c>
      <c r="R45" s="35">
        <v>27</v>
      </c>
      <c r="S45" s="35"/>
      <c r="T45" s="35">
        <v>2.2999999999999998</v>
      </c>
      <c r="U45" s="35" t="b">
        <v>0</v>
      </c>
      <c r="V45" s="35" t="b">
        <v>0</v>
      </c>
      <c r="W45" s="35" t="b">
        <v>0</v>
      </c>
      <c r="X45" s="35" t="b">
        <v>0</v>
      </c>
      <c r="Y45" s="35"/>
      <c r="AA45" s="35"/>
      <c r="AB45" s="35" t="s">
        <v>278</v>
      </c>
      <c r="AE45" s="35"/>
    </row>
    <row r="46" spans="1:31" s="36" customFormat="1" x14ac:dyDescent="0.25">
      <c r="A46" s="35" t="s">
        <v>406</v>
      </c>
      <c r="B46" s="40"/>
      <c r="C46" s="50" t="s">
        <v>20</v>
      </c>
      <c r="D46" s="50" t="s">
        <v>21</v>
      </c>
      <c r="E46" s="50">
        <v>2007</v>
      </c>
      <c r="F46" s="50" t="s">
        <v>19</v>
      </c>
      <c r="G46" s="50"/>
      <c r="H46" s="35"/>
      <c r="I46" s="35"/>
      <c r="J46" s="35">
        <v>14</v>
      </c>
      <c r="K46" s="35"/>
      <c r="L46" s="35"/>
      <c r="M46" s="35">
        <v>1989</v>
      </c>
      <c r="N46" s="35"/>
      <c r="O46" s="35">
        <v>2003</v>
      </c>
      <c r="P46" s="35">
        <v>1989</v>
      </c>
      <c r="Q46" s="35">
        <v>14744</v>
      </c>
      <c r="R46" s="35">
        <v>6</v>
      </c>
      <c r="S46" s="35">
        <v>0.41</v>
      </c>
      <c r="T46" s="35">
        <v>1.2</v>
      </c>
      <c r="U46" s="35"/>
      <c r="V46" s="35"/>
      <c r="W46" s="35"/>
      <c r="X46" s="35"/>
      <c r="Y46" s="35">
        <v>4</v>
      </c>
      <c r="AA46" s="35" t="s">
        <v>16</v>
      </c>
      <c r="AB46" s="35" t="s">
        <v>277</v>
      </c>
      <c r="AE46" s="35"/>
    </row>
    <row r="47" spans="1:31" s="36" customFormat="1" x14ac:dyDescent="0.25">
      <c r="A47" s="35" t="s">
        <v>406</v>
      </c>
      <c r="B47" s="40"/>
      <c r="C47" s="50" t="s">
        <v>20</v>
      </c>
      <c r="D47" s="50" t="s">
        <v>21</v>
      </c>
      <c r="E47" s="50">
        <v>2007</v>
      </c>
      <c r="F47" s="50" t="s">
        <v>22</v>
      </c>
      <c r="G47" s="50"/>
      <c r="H47" s="35"/>
      <c r="I47" s="35"/>
      <c r="J47" s="35">
        <v>14</v>
      </c>
      <c r="K47" s="35"/>
      <c r="L47" s="35"/>
      <c r="M47" s="35">
        <v>1989</v>
      </c>
      <c r="N47" s="35"/>
      <c r="O47" s="35">
        <v>2005</v>
      </c>
      <c r="P47" s="35">
        <v>757</v>
      </c>
      <c r="Q47" s="35">
        <v>5027</v>
      </c>
      <c r="R47" s="35">
        <v>4</v>
      </c>
      <c r="S47" s="35">
        <v>0.8</v>
      </c>
      <c r="T47" s="35">
        <v>2.8</v>
      </c>
      <c r="U47" s="35"/>
      <c r="V47" s="35"/>
      <c r="W47" s="35"/>
      <c r="X47" s="35"/>
      <c r="Y47" s="35">
        <v>4</v>
      </c>
      <c r="AA47" s="35" t="s">
        <v>16</v>
      </c>
      <c r="AB47" s="35" t="s">
        <v>277</v>
      </c>
      <c r="AE47" s="35"/>
    </row>
    <row r="48" spans="1:31" s="36" customFormat="1" x14ac:dyDescent="0.25">
      <c r="A48" s="35" t="s">
        <v>406</v>
      </c>
      <c r="B48" s="40"/>
      <c r="C48" s="50" t="s">
        <v>20</v>
      </c>
      <c r="D48" s="50" t="s">
        <v>21</v>
      </c>
      <c r="E48" s="50">
        <v>2007</v>
      </c>
      <c r="F48" s="50" t="s">
        <v>23</v>
      </c>
      <c r="G48" s="50"/>
      <c r="H48" s="35"/>
      <c r="I48" s="35"/>
      <c r="J48" s="35">
        <v>14</v>
      </c>
      <c r="K48" s="35"/>
      <c r="L48" s="35"/>
      <c r="M48" s="35" t="s">
        <v>319</v>
      </c>
      <c r="N48" s="35"/>
      <c r="O48" s="35">
        <v>2002</v>
      </c>
      <c r="P48" s="35">
        <v>1968</v>
      </c>
      <c r="Q48" s="35">
        <v>13341</v>
      </c>
      <c r="R48" s="35">
        <v>5</v>
      </c>
      <c r="S48" s="35">
        <v>0.37</v>
      </c>
      <c r="T48" s="35">
        <v>1.1000000000000001</v>
      </c>
      <c r="U48" s="35"/>
      <c r="V48" s="35"/>
      <c r="W48" s="35"/>
      <c r="X48" s="35"/>
      <c r="Y48" s="35">
        <v>4</v>
      </c>
      <c r="AA48" s="35" t="s">
        <v>16</v>
      </c>
      <c r="AB48" s="35" t="s">
        <v>277</v>
      </c>
      <c r="AE48" s="35"/>
    </row>
    <row r="49" spans="1:31" s="36" customFormat="1" x14ac:dyDescent="0.25">
      <c r="A49" s="35" t="s">
        <v>406</v>
      </c>
      <c r="B49" s="40"/>
      <c r="C49" s="50" t="s">
        <v>20</v>
      </c>
      <c r="D49" s="50" t="s">
        <v>21</v>
      </c>
      <c r="E49" s="50">
        <v>2007</v>
      </c>
      <c r="F49" s="50" t="s">
        <v>24</v>
      </c>
      <c r="G49" s="50"/>
      <c r="H49" s="35"/>
      <c r="I49" s="35"/>
      <c r="J49" s="35">
        <v>14</v>
      </c>
      <c r="K49" s="35"/>
      <c r="L49" s="35"/>
      <c r="M49" s="35">
        <v>1989</v>
      </c>
      <c r="N49" s="35"/>
      <c r="O49" s="35">
        <v>2005</v>
      </c>
      <c r="P49" s="35">
        <v>151</v>
      </c>
      <c r="Q49" s="35">
        <v>1311</v>
      </c>
      <c r="R49" s="35">
        <v>0</v>
      </c>
      <c r="S49" s="35">
        <v>0</v>
      </c>
      <c r="T49" s="35">
        <v>0</v>
      </c>
      <c r="U49" s="35"/>
      <c r="V49" s="35"/>
      <c r="W49" s="35"/>
      <c r="X49" s="35"/>
      <c r="Y49" s="35">
        <v>4</v>
      </c>
      <c r="AA49" s="35" t="s">
        <v>16</v>
      </c>
      <c r="AB49" s="35" t="s">
        <v>277</v>
      </c>
      <c r="AE49" s="35"/>
    </row>
    <row r="50" spans="1:31" s="36" customFormat="1" x14ac:dyDescent="0.25">
      <c r="A50" s="35" t="s">
        <v>406</v>
      </c>
      <c r="B50" s="40"/>
      <c r="C50" s="50" t="s">
        <v>20</v>
      </c>
      <c r="D50" s="50" t="s">
        <v>21</v>
      </c>
      <c r="E50" s="50">
        <v>2007</v>
      </c>
      <c r="F50" s="50" t="s">
        <v>25</v>
      </c>
      <c r="G50" s="50"/>
      <c r="H50" s="35"/>
      <c r="I50" s="35"/>
      <c r="J50" s="35">
        <v>14</v>
      </c>
      <c r="K50" s="35"/>
      <c r="L50" s="35"/>
      <c r="M50" s="35">
        <v>1989</v>
      </c>
      <c r="N50" s="35"/>
      <c r="O50" s="35">
        <v>2005</v>
      </c>
      <c r="P50" s="35">
        <v>1006</v>
      </c>
      <c r="Q50" s="35">
        <v>7568</v>
      </c>
      <c r="R50" s="35">
        <v>15</v>
      </c>
      <c r="S50" s="35">
        <v>1.98</v>
      </c>
      <c r="T50" s="35">
        <v>2.9</v>
      </c>
      <c r="U50" s="35"/>
      <c r="V50" s="35"/>
      <c r="W50" s="35"/>
      <c r="X50" s="35"/>
      <c r="Y50" s="35">
        <v>4</v>
      </c>
      <c r="AA50" s="35" t="s">
        <v>16</v>
      </c>
      <c r="AB50" s="35" t="s">
        <v>277</v>
      </c>
      <c r="AE50" s="35"/>
    </row>
    <row r="51" spans="1:31" s="36" customFormat="1" x14ac:dyDescent="0.25">
      <c r="A51" s="35" t="s">
        <v>406</v>
      </c>
      <c r="B51" s="40"/>
      <c r="C51" s="50" t="s">
        <v>20</v>
      </c>
      <c r="D51" s="50" t="s">
        <v>21</v>
      </c>
      <c r="E51" s="50">
        <v>2007</v>
      </c>
      <c r="F51" s="50" t="s">
        <v>26</v>
      </c>
      <c r="G51" s="50"/>
      <c r="H51" s="35"/>
      <c r="I51" s="35"/>
      <c r="J51" s="35">
        <v>14</v>
      </c>
      <c r="K51" s="35"/>
      <c r="L51" s="35"/>
      <c r="M51" s="35">
        <v>1989</v>
      </c>
      <c r="N51" s="35"/>
      <c r="O51" s="35">
        <v>2005</v>
      </c>
      <c r="P51" s="35">
        <v>1809</v>
      </c>
      <c r="Q51" s="35">
        <v>18736</v>
      </c>
      <c r="R51" s="35">
        <v>3</v>
      </c>
      <c r="S51" s="35">
        <v>0.16</v>
      </c>
      <c r="T51" s="35">
        <v>0.4</v>
      </c>
      <c r="U51" s="35"/>
      <c r="V51" s="35"/>
      <c r="W51" s="35"/>
      <c r="X51" s="35"/>
      <c r="Y51" s="35">
        <v>4</v>
      </c>
      <c r="AA51" s="35" t="s">
        <v>16</v>
      </c>
      <c r="AB51" s="35" t="s">
        <v>277</v>
      </c>
      <c r="AE51" s="35"/>
    </row>
    <row r="52" spans="1:31" s="36" customFormat="1" x14ac:dyDescent="0.25">
      <c r="A52" s="35" t="s">
        <v>406</v>
      </c>
      <c r="B52" s="40"/>
      <c r="C52" s="50" t="s">
        <v>20</v>
      </c>
      <c r="D52" s="50" t="s">
        <v>21</v>
      </c>
      <c r="E52" s="50">
        <v>2007</v>
      </c>
      <c r="F52" s="50" t="s">
        <v>27</v>
      </c>
      <c r="G52" s="50"/>
      <c r="H52" s="35"/>
      <c r="I52" s="35"/>
      <c r="J52" s="35">
        <v>14</v>
      </c>
      <c r="K52" s="35"/>
      <c r="L52" s="35"/>
      <c r="M52" s="35">
        <v>1989</v>
      </c>
      <c r="N52" s="35"/>
      <c r="O52" s="35">
        <v>2004</v>
      </c>
      <c r="P52" s="35">
        <v>443</v>
      </c>
      <c r="Q52" s="35">
        <v>4069</v>
      </c>
      <c r="R52" s="35">
        <v>10</v>
      </c>
      <c r="S52" s="35">
        <v>2.46</v>
      </c>
      <c r="T52" s="35">
        <v>4.7</v>
      </c>
      <c r="U52" s="35"/>
      <c r="V52" s="35"/>
      <c r="W52" s="35"/>
      <c r="X52" s="35"/>
      <c r="Y52" s="35">
        <v>4</v>
      </c>
      <c r="AA52" s="35" t="s">
        <v>28</v>
      </c>
      <c r="AB52" s="35" t="s">
        <v>277</v>
      </c>
      <c r="AE52" s="35"/>
    </row>
    <row r="53" spans="1:31" s="48" customFormat="1" x14ac:dyDescent="0.25">
      <c r="A53" s="49" t="s">
        <v>406</v>
      </c>
      <c r="B53" s="40" t="s">
        <v>295</v>
      </c>
      <c r="C53" s="49" t="s">
        <v>261</v>
      </c>
      <c r="D53" s="49" t="s">
        <v>285</v>
      </c>
      <c r="E53" s="49">
        <v>2007</v>
      </c>
      <c r="F53" s="49" t="s">
        <v>59</v>
      </c>
      <c r="G53" s="49" t="s">
        <v>262</v>
      </c>
      <c r="H53" s="49" t="s">
        <v>263</v>
      </c>
      <c r="I53" s="49">
        <v>0</v>
      </c>
      <c r="J53" s="49">
        <v>17</v>
      </c>
      <c r="K53" s="49"/>
      <c r="L53" s="49"/>
      <c r="M53" s="49">
        <v>1985</v>
      </c>
      <c r="N53" s="49">
        <v>2000</v>
      </c>
      <c r="O53" s="49">
        <v>2000</v>
      </c>
      <c r="P53" s="49">
        <v>1238</v>
      </c>
      <c r="Q53" s="49">
        <v>9596</v>
      </c>
      <c r="R53" s="49">
        <v>30</v>
      </c>
      <c r="S53" s="49">
        <v>3.13</v>
      </c>
      <c r="T53" s="49">
        <v>2.3498072109999999</v>
      </c>
      <c r="U53" s="49" t="b">
        <v>0</v>
      </c>
      <c r="V53" s="49" t="b">
        <v>0</v>
      </c>
      <c r="W53" s="49" t="b">
        <v>0</v>
      </c>
      <c r="X53" s="49" t="b">
        <v>0</v>
      </c>
      <c r="Y53" s="49"/>
      <c r="AA53" s="49"/>
      <c r="AB53" s="49" t="s">
        <v>278</v>
      </c>
      <c r="AE53" s="49"/>
    </row>
    <row r="54" spans="1:31" s="48" customFormat="1" x14ac:dyDescent="0.25">
      <c r="A54" s="49" t="s">
        <v>406</v>
      </c>
      <c r="B54" s="40"/>
      <c r="C54" s="50" t="s">
        <v>196</v>
      </c>
      <c r="D54" s="50" t="s">
        <v>352</v>
      </c>
      <c r="E54" s="50">
        <v>2006</v>
      </c>
      <c r="F54" s="50" t="s">
        <v>55</v>
      </c>
      <c r="G54" s="49"/>
      <c r="H54" s="49" t="s">
        <v>197</v>
      </c>
      <c r="I54" s="49" t="s">
        <v>390</v>
      </c>
      <c r="J54" s="49" t="s">
        <v>391</v>
      </c>
      <c r="K54" s="49"/>
      <c r="L54" s="49"/>
      <c r="M54" s="49">
        <v>1992</v>
      </c>
      <c r="N54" s="49">
        <v>1999</v>
      </c>
      <c r="O54" s="49">
        <v>1999</v>
      </c>
      <c r="P54" s="49"/>
      <c r="Q54" s="49"/>
      <c r="R54" s="49"/>
      <c r="S54" s="51"/>
      <c r="T54" s="51" t="s">
        <v>401</v>
      </c>
      <c r="U54" s="49" t="b">
        <v>0</v>
      </c>
      <c r="V54" s="49" t="b">
        <v>1</v>
      </c>
      <c r="W54" s="49" t="b">
        <v>0</v>
      </c>
      <c r="X54" s="49" t="b">
        <v>0</v>
      </c>
      <c r="Y54" s="49"/>
      <c r="AA54" s="49"/>
      <c r="AB54" s="49" t="s">
        <v>278</v>
      </c>
      <c r="AE54" s="49"/>
    </row>
    <row r="55" spans="1:31" s="48" customFormat="1" x14ac:dyDescent="0.25">
      <c r="A55" s="49" t="s">
        <v>406</v>
      </c>
      <c r="B55" s="40"/>
      <c r="C55" s="50" t="s">
        <v>385</v>
      </c>
      <c r="D55" s="50" t="s">
        <v>352</v>
      </c>
      <c r="E55" s="50">
        <v>2007</v>
      </c>
      <c r="F55" s="50" t="s">
        <v>55</v>
      </c>
      <c r="G55" s="49"/>
      <c r="H55" s="49"/>
      <c r="I55" s="49" t="s">
        <v>392</v>
      </c>
      <c r="J55" s="49" t="s">
        <v>393</v>
      </c>
      <c r="K55" s="49"/>
      <c r="L55" s="49"/>
      <c r="M55" s="49">
        <v>1992</v>
      </c>
      <c r="N55" s="49">
        <v>1999</v>
      </c>
      <c r="O55" s="49">
        <v>1999</v>
      </c>
      <c r="P55" s="49"/>
      <c r="Q55" s="49"/>
      <c r="R55" s="49"/>
      <c r="S55" s="51"/>
      <c r="T55" s="51" t="s">
        <v>402</v>
      </c>
      <c r="U55" s="49"/>
      <c r="V55" s="49"/>
      <c r="W55" s="49"/>
      <c r="X55" s="49"/>
      <c r="Y55" s="49"/>
      <c r="AA55" s="49"/>
      <c r="AB55" s="49"/>
      <c r="AE55" s="49"/>
    </row>
    <row r="56" spans="1:31" s="48" customFormat="1" x14ac:dyDescent="0.25">
      <c r="A56" s="49" t="s">
        <v>406</v>
      </c>
      <c r="B56" s="40"/>
      <c r="C56" s="50" t="s">
        <v>386</v>
      </c>
      <c r="D56" s="50" t="s">
        <v>352</v>
      </c>
      <c r="E56" s="50">
        <v>2008</v>
      </c>
      <c r="F56" s="50" t="s">
        <v>55</v>
      </c>
      <c r="G56" s="49"/>
      <c r="H56" s="49"/>
      <c r="I56" s="49" t="s">
        <v>394</v>
      </c>
      <c r="J56" s="49" t="s">
        <v>395</v>
      </c>
      <c r="K56" s="49"/>
      <c r="L56" s="49"/>
      <c r="M56" s="49">
        <v>1992</v>
      </c>
      <c r="N56" s="49">
        <v>1999</v>
      </c>
      <c r="O56" s="49">
        <v>1999</v>
      </c>
      <c r="P56" s="49"/>
      <c r="Q56" s="49"/>
      <c r="R56" s="49"/>
      <c r="S56" s="51"/>
      <c r="T56" s="51" t="s">
        <v>403</v>
      </c>
      <c r="U56" s="49"/>
      <c r="V56" s="49"/>
      <c r="W56" s="49"/>
      <c r="X56" s="49"/>
      <c r="Y56" s="49"/>
      <c r="AA56" s="49"/>
      <c r="AB56" s="49"/>
      <c r="AE56" s="49"/>
    </row>
    <row r="57" spans="1:31" s="48" customFormat="1" x14ac:dyDescent="0.25">
      <c r="A57" s="49" t="s">
        <v>406</v>
      </c>
      <c r="B57" s="40"/>
      <c r="C57" s="50" t="s">
        <v>387</v>
      </c>
      <c r="D57" s="50" t="s">
        <v>352</v>
      </c>
      <c r="E57" s="50">
        <v>2009</v>
      </c>
      <c r="F57" s="50" t="s">
        <v>55</v>
      </c>
      <c r="G57" s="49"/>
      <c r="H57" s="49"/>
      <c r="I57" s="49" t="s">
        <v>396</v>
      </c>
      <c r="J57" s="49" t="s">
        <v>397</v>
      </c>
      <c r="K57" s="49"/>
      <c r="L57" s="49"/>
      <c r="M57" s="49">
        <v>1992</v>
      </c>
      <c r="N57" s="49">
        <v>1999</v>
      </c>
      <c r="O57" s="49">
        <v>1999</v>
      </c>
      <c r="P57" s="49"/>
      <c r="Q57" s="49"/>
      <c r="R57" s="49"/>
      <c r="S57" s="51"/>
      <c r="T57" s="51" t="s">
        <v>404</v>
      </c>
      <c r="U57" s="49"/>
      <c r="V57" s="49"/>
      <c r="W57" s="49"/>
      <c r="X57" s="49"/>
      <c r="Y57" s="49"/>
      <c r="AA57" s="49"/>
      <c r="AB57" s="49"/>
      <c r="AE57" s="49"/>
    </row>
    <row r="58" spans="1:31" s="48" customFormat="1" x14ac:dyDescent="0.25">
      <c r="A58" s="49" t="s">
        <v>406</v>
      </c>
      <c r="B58" s="40"/>
      <c r="C58" s="50" t="s">
        <v>388</v>
      </c>
      <c r="D58" s="50" t="s">
        <v>352</v>
      </c>
      <c r="E58" s="50">
        <v>2010</v>
      </c>
      <c r="F58" s="50" t="s">
        <v>55</v>
      </c>
      <c r="G58" s="49"/>
      <c r="H58" s="49"/>
      <c r="I58" s="49" t="s">
        <v>398</v>
      </c>
      <c r="J58" s="49" t="s">
        <v>399</v>
      </c>
      <c r="K58" s="49"/>
      <c r="L58" s="49"/>
      <c r="M58" s="49">
        <v>1992</v>
      </c>
      <c r="N58" s="49">
        <v>1999</v>
      </c>
      <c r="O58" s="49">
        <v>1999</v>
      </c>
      <c r="P58" s="49"/>
      <c r="Q58" s="49"/>
      <c r="R58" s="49"/>
      <c r="S58" s="47"/>
      <c r="T58" s="47">
        <v>2.85</v>
      </c>
      <c r="U58" s="49"/>
      <c r="V58" s="49"/>
      <c r="W58" s="49"/>
      <c r="X58" s="49"/>
      <c r="Y58" s="49"/>
      <c r="AA58" s="49"/>
      <c r="AB58" s="49"/>
      <c r="AE58" s="49"/>
    </row>
    <row r="59" spans="1:31" s="48" customFormat="1" x14ac:dyDescent="0.25">
      <c r="A59" s="49" t="s">
        <v>406</v>
      </c>
      <c r="B59" s="40"/>
      <c r="C59" s="50" t="s">
        <v>389</v>
      </c>
      <c r="D59" s="50" t="s">
        <v>352</v>
      </c>
      <c r="E59" s="50">
        <v>2011</v>
      </c>
      <c r="F59" s="50" t="s">
        <v>55</v>
      </c>
      <c r="G59" s="49"/>
      <c r="H59" s="49"/>
      <c r="I59" s="49" t="s">
        <v>400</v>
      </c>
      <c r="J59" s="49"/>
      <c r="K59" s="49"/>
      <c r="L59" s="49"/>
      <c r="M59" s="49">
        <v>1992</v>
      </c>
      <c r="N59" s="49">
        <v>1999</v>
      </c>
      <c r="O59" s="49">
        <v>1999</v>
      </c>
      <c r="P59" s="49"/>
      <c r="Q59" s="49"/>
      <c r="R59" s="49"/>
      <c r="S59" s="51"/>
      <c r="T59" s="51" t="s">
        <v>405</v>
      </c>
      <c r="U59" s="49"/>
      <c r="V59" s="49"/>
      <c r="W59" s="49"/>
      <c r="X59" s="49"/>
      <c r="Y59" s="49"/>
      <c r="AA59" s="49"/>
      <c r="AB59" s="49"/>
      <c r="AE59" s="49"/>
    </row>
    <row r="60" spans="1:31" s="48" customFormat="1" x14ac:dyDescent="0.25">
      <c r="A60" s="49" t="s">
        <v>406</v>
      </c>
      <c r="B60" s="40" t="s">
        <v>296</v>
      </c>
      <c r="C60" s="49" t="s">
        <v>129</v>
      </c>
      <c r="D60" s="49" t="s">
        <v>286</v>
      </c>
      <c r="E60" s="49">
        <v>2006</v>
      </c>
      <c r="F60" s="49" t="s">
        <v>52</v>
      </c>
      <c r="G60" s="49"/>
      <c r="H60" s="49"/>
      <c r="I60" s="49">
        <v>15</v>
      </c>
      <c r="J60" s="49">
        <v>34</v>
      </c>
      <c r="K60" s="49"/>
      <c r="L60" s="49"/>
      <c r="M60" s="49">
        <v>1983</v>
      </c>
      <c r="N60" s="49">
        <v>1999</v>
      </c>
      <c r="O60" s="49">
        <v>1999</v>
      </c>
      <c r="P60" s="49">
        <v>4968</v>
      </c>
      <c r="Q60" s="49">
        <v>43531</v>
      </c>
      <c r="R60" s="49">
        <v>83</v>
      </c>
      <c r="S60" s="49">
        <v>1.9067000000000001</v>
      </c>
      <c r="T60" s="49">
        <v>1.8</v>
      </c>
      <c r="U60" s="49"/>
      <c r="V60" s="49"/>
      <c r="W60" s="49"/>
      <c r="X60" s="49"/>
      <c r="Y60" s="49"/>
      <c r="AA60" s="49"/>
      <c r="AB60" s="49" t="s">
        <v>278</v>
      </c>
      <c r="AE60" s="49"/>
    </row>
    <row r="61" spans="1:31" s="36" customFormat="1" x14ac:dyDescent="0.25">
      <c r="A61" s="35" t="s">
        <v>406</v>
      </c>
      <c r="B61" s="40"/>
      <c r="C61" s="35" t="s">
        <v>53</v>
      </c>
      <c r="D61" s="35" t="s">
        <v>54</v>
      </c>
      <c r="E61" s="35">
        <v>2005</v>
      </c>
      <c r="F61" s="35" t="s">
        <v>52</v>
      </c>
      <c r="G61" s="35"/>
      <c r="H61" s="35"/>
      <c r="I61" s="35"/>
      <c r="J61" s="35">
        <v>15</v>
      </c>
      <c r="K61" s="35"/>
      <c r="L61" s="35"/>
      <c r="M61" s="35">
        <v>1977</v>
      </c>
      <c r="N61" s="35"/>
      <c r="O61" s="35">
        <v>2000</v>
      </c>
      <c r="P61" s="35">
        <v>10200</v>
      </c>
      <c r="Q61" s="35">
        <v>81600</v>
      </c>
      <c r="R61" s="35">
        <v>78</v>
      </c>
      <c r="S61" s="35">
        <v>0.96</v>
      </c>
      <c r="T61" s="35">
        <v>2.15</v>
      </c>
      <c r="U61" s="35"/>
      <c r="V61" s="35"/>
      <c r="W61" s="35"/>
      <c r="X61" s="35"/>
      <c r="Y61" s="35">
        <v>12</v>
      </c>
      <c r="AA61" s="35" t="s">
        <v>16</v>
      </c>
      <c r="AB61" s="35" t="s">
        <v>277</v>
      </c>
      <c r="AE61" s="35"/>
    </row>
    <row r="62" spans="1:31" s="48" customFormat="1" x14ac:dyDescent="0.25">
      <c r="A62" s="49" t="s">
        <v>406</v>
      </c>
      <c r="B62" s="40"/>
      <c r="C62" s="49" t="s">
        <v>252</v>
      </c>
      <c r="D62" s="49" t="s">
        <v>287</v>
      </c>
      <c r="E62" s="49">
        <v>2002</v>
      </c>
      <c r="F62" s="49" t="s">
        <v>55</v>
      </c>
      <c r="G62" s="49"/>
      <c r="H62" s="49" t="s">
        <v>253</v>
      </c>
      <c r="I62" s="49">
        <v>0</v>
      </c>
      <c r="J62" s="49">
        <v>79</v>
      </c>
      <c r="K62" s="49"/>
      <c r="L62" s="49"/>
      <c r="M62" s="49">
        <v>1994</v>
      </c>
      <c r="N62" s="49">
        <v>1994</v>
      </c>
      <c r="O62" s="49">
        <v>1999</v>
      </c>
      <c r="P62" s="49">
        <v>761</v>
      </c>
      <c r="Q62" s="49">
        <v>4393</v>
      </c>
      <c r="R62" s="49">
        <v>52</v>
      </c>
      <c r="S62" s="49">
        <v>11.837</v>
      </c>
      <c r="T62" s="49">
        <v>4.197120419</v>
      </c>
      <c r="U62" s="49" t="b">
        <v>0</v>
      </c>
      <c r="V62" s="49" t="b">
        <v>1</v>
      </c>
      <c r="W62" s="49" t="b">
        <v>0</v>
      </c>
      <c r="X62" s="49" t="b">
        <v>0</v>
      </c>
      <c r="Y62" s="49"/>
      <c r="AA62" s="49"/>
      <c r="AB62" s="49" t="s">
        <v>278</v>
      </c>
      <c r="AE62" s="49"/>
    </row>
    <row r="63" spans="1:31" s="36" customFormat="1" x14ac:dyDescent="0.25">
      <c r="A63" s="35" t="s">
        <v>406</v>
      </c>
      <c r="B63" s="40" t="s">
        <v>296</v>
      </c>
      <c r="C63" s="50" t="s">
        <v>183</v>
      </c>
      <c r="D63" s="50" t="s">
        <v>288</v>
      </c>
      <c r="E63" s="50">
        <v>2001</v>
      </c>
      <c r="F63" s="50" t="s">
        <v>55</v>
      </c>
      <c r="G63" s="50"/>
      <c r="H63" s="35" t="s">
        <v>184</v>
      </c>
      <c r="I63" s="35">
        <v>0</v>
      </c>
      <c r="J63" s="35">
        <v>54</v>
      </c>
      <c r="K63" s="35"/>
      <c r="L63" s="35"/>
      <c r="M63" s="35">
        <v>1975</v>
      </c>
      <c r="N63" s="35">
        <v>1977</v>
      </c>
      <c r="O63" s="35">
        <v>1988</v>
      </c>
      <c r="P63" s="35">
        <v>242</v>
      </c>
      <c r="Q63" s="35">
        <v>3123</v>
      </c>
      <c r="R63" s="35">
        <v>42</v>
      </c>
      <c r="S63" s="35">
        <v>13.45</v>
      </c>
      <c r="T63" s="35">
        <v>2.63</v>
      </c>
      <c r="U63" s="35" t="b">
        <v>0</v>
      </c>
      <c r="V63" s="35" t="b">
        <v>0</v>
      </c>
      <c r="W63" s="35" t="b">
        <v>0</v>
      </c>
      <c r="X63" s="35" t="b">
        <v>0</v>
      </c>
      <c r="Y63" s="35"/>
      <c r="AA63" s="35"/>
      <c r="AB63" s="35" t="s">
        <v>278</v>
      </c>
    </row>
    <row r="64" spans="1:31" s="36" customFormat="1" x14ac:dyDescent="0.25">
      <c r="A64" s="35" t="s">
        <v>406</v>
      </c>
      <c r="B64" s="40"/>
      <c r="C64" s="50" t="s">
        <v>183</v>
      </c>
      <c r="D64" s="50" t="s">
        <v>288</v>
      </c>
      <c r="E64" s="50">
        <v>2001</v>
      </c>
      <c r="F64" s="50" t="s">
        <v>185</v>
      </c>
      <c r="G64" s="50"/>
      <c r="H64" s="35" t="s">
        <v>186</v>
      </c>
      <c r="I64" s="35">
        <v>0</v>
      </c>
      <c r="J64" s="35">
        <v>54</v>
      </c>
      <c r="K64" s="35"/>
      <c r="L64" s="35"/>
      <c r="M64" s="35">
        <v>1975</v>
      </c>
      <c r="N64" s="35">
        <v>1977</v>
      </c>
      <c r="O64" s="35">
        <v>1988</v>
      </c>
      <c r="P64" s="35">
        <v>207</v>
      </c>
      <c r="Q64" s="35">
        <v>2056</v>
      </c>
      <c r="R64" s="35">
        <v>51</v>
      </c>
      <c r="S64" s="35">
        <v>24.8</v>
      </c>
      <c r="T64" s="35">
        <v>5.67</v>
      </c>
      <c r="U64" s="35" t="b">
        <v>0</v>
      </c>
      <c r="V64" s="35" t="b">
        <v>0</v>
      </c>
      <c r="W64" s="35" t="b">
        <v>0</v>
      </c>
      <c r="X64" s="35" t="b">
        <v>0</v>
      </c>
      <c r="Y64" s="35"/>
      <c r="AA64" s="35"/>
      <c r="AB64" s="35" t="s">
        <v>278</v>
      </c>
    </row>
    <row r="65" spans="1:28" s="36" customFormat="1" x14ac:dyDescent="0.25">
      <c r="A65" s="35" t="s">
        <v>406</v>
      </c>
      <c r="B65" s="40"/>
      <c r="C65" s="50" t="s">
        <v>183</v>
      </c>
      <c r="D65" s="50" t="s">
        <v>288</v>
      </c>
      <c r="E65" s="50">
        <v>2001</v>
      </c>
      <c r="F65" s="50" t="s">
        <v>187</v>
      </c>
      <c r="G65" s="50"/>
      <c r="H65" s="35" t="s">
        <v>188</v>
      </c>
      <c r="I65" s="35">
        <v>0</v>
      </c>
      <c r="J65" s="35">
        <v>54</v>
      </c>
      <c r="K65" s="35"/>
      <c r="L65" s="35"/>
      <c r="M65" s="35">
        <v>1975</v>
      </c>
      <c r="N65" s="35">
        <v>1977</v>
      </c>
      <c r="O65" s="35">
        <v>1988</v>
      </c>
      <c r="P65" s="35">
        <v>211</v>
      </c>
      <c r="Q65" s="35">
        <v>2231</v>
      </c>
      <c r="R65" s="35">
        <v>88</v>
      </c>
      <c r="S65" s="35">
        <v>39.450000000000003</v>
      </c>
      <c r="T65" s="35">
        <v>5.6349999999999998</v>
      </c>
      <c r="U65" s="35" t="b">
        <v>0</v>
      </c>
      <c r="V65" s="35" t="b">
        <v>0</v>
      </c>
      <c r="W65" s="35" t="b">
        <v>0</v>
      </c>
      <c r="X65" s="35" t="b">
        <v>0</v>
      </c>
      <c r="Y65" s="35"/>
      <c r="AA65" s="35"/>
      <c r="AB65" s="35" t="s">
        <v>278</v>
      </c>
    </row>
    <row r="66" spans="1:28" s="36" customFormat="1" x14ac:dyDescent="0.25">
      <c r="A66" s="35" t="s">
        <v>406</v>
      </c>
      <c r="B66" s="40"/>
      <c r="C66" s="50" t="s">
        <v>183</v>
      </c>
      <c r="D66" s="50" t="s">
        <v>288</v>
      </c>
      <c r="E66" s="50">
        <v>2001</v>
      </c>
      <c r="F66" s="50" t="s">
        <v>22</v>
      </c>
      <c r="G66" s="50"/>
      <c r="H66" s="35" t="s">
        <v>189</v>
      </c>
      <c r="I66" s="35">
        <v>0</v>
      </c>
      <c r="J66" s="35">
        <v>54</v>
      </c>
      <c r="K66" s="35"/>
      <c r="L66" s="35"/>
      <c r="M66" s="35">
        <v>1975</v>
      </c>
      <c r="N66" s="35">
        <v>1977</v>
      </c>
      <c r="O66" s="35">
        <v>1988</v>
      </c>
      <c r="P66" s="35">
        <v>183</v>
      </c>
      <c r="Q66" s="35">
        <v>1762</v>
      </c>
      <c r="R66" s="35">
        <v>74</v>
      </c>
      <c r="S66" s="35">
        <v>42</v>
      </c>
      <c r="T66" s="35">
        <v>6.6849999999999996</v>
      </c>
      <c r="U66" s="35" t="b">
        <v>0</v>
      </c>
      <c r="V66" s="35" t="b">
        <v>0</v>
      </c>
      <c r="W66" s="35" t="b">
        <v>0</v>
      </c>
      <c r="X66" s="35" t="b">
        <v>0</v>
      </c>
      <c r="Y66" s="35"/>
      <c r="AA66" s="35"/>
      <c r="AB66" s="35" t="s">
        <v>278</v>
      </c>
    </row>
    <row r="67" spans="1:28" s="36" customFormat="1" x14ac:dyDescent="0.25">
      <c r="A67" s="35" t="s">
        <v>406</v>
      </c>
      <c r="B67" s="40"/>
      <c r="C67" s="50" t="s">
        <v>183</v>
      </c>
      <c r="D67" s="50" t="s">
        <v>288</v>
      </c>
      <c r="E67" s="50">
        <v>2001</v>
      </c>
      <c r="F67" s="50" t="s">
        <v>190</v>
      </c>
      <c r="G67" s="50"/>
      <c r="H67" s="35" t="s">
        <v>191</v>
      </c>
      <c r="I67" s="35">
        <v>0</v>
      </c>
      <c r="J67" s="35">
        <v>54</v>
      </c>
      <c r="K67" s="35"/>
      <c r="L67" s="35"/>
      <c r="M67" s="35">
        <v>1975</v>
      </c>
      <c r="N67" s="35">
        <v>1977</v>
      </c>
      <c r="O67" s="35">
        <v>1988</v>
      </c>
      <c r="P67" s="35">
        <v>105</v>
      </c>
      <c r="Q67" s="35">
        <v>1093</v>
      </c>
      <c r="R67" s="35">
        <v>27</v>
      </c>
      <c r="S67" s="35">
        <v>24.7</v>
      </c>
      <c r="T67" s="35">
        <v>3.41</v>
      </c>
      <c r="U67" s="35" t="b">
        <v>0</v>
      </c>
      <c r="V67" s="35" t="b">
        <v>0</v>
      </c>
      <c r="W67" s="35" t="b">
        <v>0</v>
      </c>
      <c r="X67" s="35" t="b">
        <v>0</v>
      </c>
      <c r="Y67" s="35"/>
      <c r="AA67" s="35"/>
      <c r="AB67" s="35" t="s">
        <v>278</v>
      </c>
    </row>
    <row r="68" spans="1:28" s="36" customFormat="1" x14ac:dyDescent="0.25">
      <c r="A68" s="35" t="s">
        <v>406</v>
      </c>
      <c r="B68" s="40"/>
      <c r="C68" s="50" t="s">
        <v>183</v>
      </c>
      <c r="D68" s="50" t="s">
        <v>288</v>
      </c>
      <c r="E68" s="50">
        <v>2001</v>
      </c>
      <c r="F68" s="50" t="s">
        <v>192</v>
      </c>
      <c r="G68" s="50"/>
      <c r="H68" s="35" t="s">
        <v>186</v>
      </c>
      <c r="I68" s="35">
        <v>0</v>
      </c>
      <c r="J68" s="35">
        <v>54</v>
      </c>
      <c r="K68" s="35"/>
      <c r="L68" s="35"/>
      <c r="M68" s="35">
        <v>1975</v>
      </c>
      <c r="N68" s="35">
        <v>1977</v>
      </c>
      <c r="O68" s="35">
        <v>1988</v>
      </c>
      <c r="P68" s="35">
        <v>103</v>
      </c>
      <c r="Q68" s="35">
        <v>744</v>
      </c>
      <c r="R68" s="35">
        <v>18</v>
      </c>
      <c r="S68" s="35">
        <v>24.2</v>
      </c>
      <c r="T68" s="35">
        <v>4.9050000000000002</v>
      </c>
      <c r="U68" s="35" t="b">
        <v>0</v>
      </c>
      <c r="V68" s="35" t="b">
        <v>0</v>
      </c>
      <c r="W68" s="35" t="b">
        <v>0</v>
      </c>
      <c r="X68" s="35" t="b">
        <v>0</v>
      </c>
      <c r="Y68" s="35"/>
      <c r="AA68" s="35"/>
      <c r="AB68" s="35" t="s">
        <v>278</v>
      </c>
    </row>
    <row r="69" spans="1:28" s="36" customFormat="1" x14ac:dyDescent="0.25">
      <c r="A69" s="35" t="s">
        <v>406</v>
      </c>
      <c r="B69" s="40"/>
      <c r="C69" s="50" t="s">
        <v>183</v>
      </c>
      <c r="D69" s="50" t="s">
        <v>288</v>
      </c>
      <c r="E69" s="50">
        <v>2001</v>
      </c>
      <c r="F69" s="50" t="s">
        <v>65</v>
      </c>
      <c r="G69" s="50"/>
      <c r="H69" s="35" t="s">
        <v>194</v>
      </c>
      <c r="I69" s="35">
        <v>0</v>
      </c>
      <c r="J69" s="35">
        <v>54</v>
      </c>
      <c r="K69" s="35"/>
      <c r="L69" s="35"/>
      <c r="M69" s="35">
        <v>1975</v>
      </c>
      <c r="N69" s="35">
        <v>1977</v>
      </c>
      <c r="O69" s="35">
        <v>1988</v>
      </c>
      <c r="P69" s="35">
        <v>88</v>
      </c>
      <c r="Q69" s="35">
        <v>1184</v>
      </c>
      <c r="R69" s="35">
        <v>28</v>
      </c>
      <c r="S69" s="35">
        <v>23.65</v>
      </c>
      <c r="T69" s="35">
        <v>7.375</v>
      </c>
      <c r="U69" s="35" t="b">
        <v>0</v>
      </c>
      <c r="V69" s="35" t="b">
        <v>0</v>
      </c>
      <c r="W69" s="35" t="b">
        <v>0</v>
      </c>
      <c r="X69" s="35" t="b">
        <v>0</v>
      </c>
      <c r="Y69" s="35"/>
      <c r="AA69" s="35"/>
      <c r="AB69" s="35" t="s">
        <v>278</v>
      </c>
    </row>
    <row r="70" spans="1:28" s="36" customFormat="1" x14ac:dyDescent="0.25">
      <c r="A70" s="35" t="s">
        <v>406</v>
      </c>
      <c r="B70" s="40"/>
      <c r="C70" s="35" t="s">
        <v>40</v>
      </c>
      <c r="D70" s="35" t="s">
        <v>41</v>
      </c>
      <c r="E70" s="35">
        <v>2001</v>
      </c>
      <c r="F70" s="35" t="s">
        <v>39</v>
      </c>
      <c r="G70" s="35"/>
      <c r="H70" s="35"/>
      <c r="I70" s="35"/>
      <c r="J70" s="35">
        <v>17</v>
      </c>
      <c r="K70" s="35"/>
      <c r="L70" s="35"/>
      <c r="M70" s="35">
        <v>1965</v>
      </c>
      <c r="N70" s="35"/>
      <c r="O70" s="35">
        <v>1996</v>
      </c>
      <c r="P70" s="35">
        <v>1861</v>
      </c>
      <c r="Q70" s="35">
        <v>23877</v>
      </c>
      <c r="R70" s="35">
        <v>37</v>
      </c>
      <c r="S70" s="35">
        <v>1.55</v>
      </c>
      <c r="T70" s="35">
        <v>2.98</v>
      </c>
      <c r="U70" s="35"/>
      <c r="V70" s="35"/>
      <c r="W70" s="35"/>
      <c r="X70" s="35"/>
      <c r="Y70" s="35">
        <v>8</v>
      </c>
      <c r="AA70" s="35" t="s">
        <v>16</v>
      </c>
      <c r="AB70" s="35" t="s">
        <v>277</v>
      </c>
    </row>
    <row r="71" spans="1:28" s="36" customFormat="1" x14ac:dyDescent="0.25">
      <c r="A71" s="35" t="s">
        <v>406</v>
      </c>
      <c r="B71" s="40" t="s">
        <v>296</v>
      </c>
      <c r="C71" s="50" t="s">
        <v>150</v>
      </c>
      <c r="D71" s="50" t="s">
        <v>289</v>
      </c>
      <c r="E71" s="50">
        <v>2001</v>
      </c>
      <c r="F71" s="50" t="s">
        <v>59</v>
      </c>
      <c r="G71" s="50" t="s">
        <v>151</v>
      </c>
      <c r="H71" s="35" t="s">
        <v>152</v>
      </c>
      <c r="I71" s="35">
        <v>0</v>
      </c>
      <c r="J71" s="35">
        <v>17</v>
      </c>
      <c r="K71" s="35"/>
      <c r="L71" s="35"/>
      <c r="M71" s="35">
        <v>1965</v>
      </c>
      <c r="N71" s="35">
        <v>1969</v>
      </c>
      <c r="O71" s="35">
        <v>1999</v>
      </c>
      <c r="P71" s="35">
        <v>353</v>
      </c>
      <c r="Q71" s="35">
        <v>10184.9</v>
      </c>
      <c r="R71" s="35">
        <v>92</v>
      </c>
      <c r="S71" s="35">
        <v>9.0299999999999994</v>
      </c>
      <c r="T71" s="35">
        <v>6.77</v>
      </c>
      <c r="U71" s="35" t="b">
        <v>0</v>
      </c>
      <c r="V71" s="35" t="b">
        <v>0</v>
      </c>
      <c r="W71" s="35" t="b">
        <v>0</v>
      </c>
      <c r="X71" s="35" t="b">
        <v>1</v>
      </c>
      <c r="Y71" s="35"/>
      <c r="AA71" s="35"/>
      <c r="AB71" s="35" t="s">
        <v>278</v>
      </c>
    </row>
    <row r="72" spans="1:28" s="36" customFormat="1" x14ac:dyDescent="0.25">
      <c r="A72" s="35" t="s">
        <v>406</v>
      </c>
      <c r="B72" s="40"/>
      <c r="C72" s="50" t="s">
        <v>150</v>
      </c>
      <c r="D72" s="50" t="s">
        <v>289</v>
      </c>
      <c r="E72" s="50">
        <v>2001</v>
      </c>
      <c r="F72" s="50" t="s">
        <v>59</v>
      </c>
      <c r="G72" s="50" t="s">
        <v>151</v>
      </c>
      <c r="H72" s="35" t="s">
        <v>152</v>
      </c>
      <c r="I72" s="35">
        <v>0</v>
      </c>
      <c r="J72" s="35">
        <v>17</v>
      </c>
      <c r="K72" s="35"/>
      <c r="L72" s="35"/>
      <c r="M72" s="35">
        <v>1970</v>
      </c>
      <c r="N72" s="35">
        <v>1974</v>
      </c>
      <c r="O72" s="35">
        <v>1999</v>
      </c>
      <c r="P72" s="35">
        <v>391</v>
      </c>
      <c r="Q72" s="35">
        <v>9878.2000000000007</v>
      </c>
      <c r="R72" s="35">
        <v>57</v>
      </c>
      <c r="S72" s="35">
        <v>5.77</v>
      </c>
      <c r="T72" s="35">
        <v>4.88</v>
      </c>
      <c r="U72" s="35" t="b">
        <v>0</v>
      </c>
      <c r="V72" s="35" t="b">
        <v>0</v>
      </c>
      <c r="W72" s="35" t="b">
        <v>0</v>
      </c>
      <c r="X72" s="35" t="b">
        <v>1</v>
      </c>
      <c r="Y72" s="35"/>
      <c r="AA72" s="35"/>
      <c r="AB72" s="35" t="s">
        <v>278</v>
      </c>
    </row>
    <row r="73" spans="1:28" s="36" customFormat="1" x14ac:dyDescent="0.25">
      <c r="A73" s="35" t="s">
        <v>406</v>
      </c>
      <c r="B73" s="40"/>
      <c r="C73" s="50" t="s">
        <v>150</v>
      </c>
      <c r="D73" s="50" t="s">
        <v>289</v>
      </c>
      <c r="E73" s="50">
        <v>2001</v>
      </c>
      <c r="F73" s="50" t="s">
        <v>59</v>
      </c>
      <c r="G73" s="50" t="s">
        <v>151</v>
      </c>
      <c r="H73" s="35" t="s">
        <v>152</v>
      </c>
      <c r="I73" s="35">
        <v>0</v>
      </c>
      <c r="J73" s="35">
        <v>17</v>
      </c>
      <c r="K73" s="35"/>
      <c r="L73" s="35"/>
      <c r="M73" s="35">
        <v>1975</v>
      </c>
      <c r="N73" s="35">
        <v>1980</v>
      </c>
      <c r="O73" s="35">
        <v>1999</v>
      </c>
      <c r="P73" s="35">
        <v>331</v>
      </c>
      <c r="Q73" s="35">
        <v>7029.8</v>
      </c>
      <c r="R73" s="35">
        <v>21</v>
      </c>
      <c r="S73" s="35">
        <v>2.99</v>
      </c>
      <c r="T73" s="35">
        <v>2.81</v>
      </c>
      <c r="U73" s="35" t="b">
        <v>0</v>
      </c>
      <c r="V73" s="35" t="b">
        <v>0</v>
      </c>
      <c r="W73" s="35" t="b">
        <v>0</v>
      </c>
      <c r="X73" s="35" t="b">
        <v>1</v>
      </c>
      <c r="Y73" s="35"/>
      <c r="AA73" s="35"/>
      <c r="AB73" s="35" t="s">
        <v>278</v>
      </c>
    </row>
    <row r="74" spans="1:28" s="36" customFormat="1" x14ac:dyDescent="0.25">
      <c r="A74" s="35" t="s">
        <v>406</v>
      </c>
      <c r="B74" s="40"/>
      <c r="C74" s="50" t="s">
        <v>33</v>
      </c>
      <c r="D74" s="50" t="s">
        <v>34</v>
      </c>
      <c r="E74" s="50">
        <v>2000</v>
      </c>
      <c r="F74" s="50" t="s">
        <v>32</v>
      </c>
      <c r="G74" s="50"/>
      <c r="H74" s="35"/>
      <c r="I74" s="35"/>
      <c r="J74" s="35">
        <v>15</v>
      </c>
      <c r="K74" s="35"/>
      <c r="L74" s="35"/>
      <c r="M74" s="35">
        <v>1980</v>
      </c>
      <c r="N74" s="35"/>
      <c r="O74" s="35">
        <v>1995</v>
      </c>
      <c r="P74" s="35">
        <v>518</v>
      </c>
      <c r="Q74" s="35">
        <v>3164</v>
      </c>
      <c r="R74" s="35">
        <v>12</v>
      </c>
      <c r="S74" s="35">
        <v>3.79</v>
      </c>
      <c r="T74" s="35">
        <v>4.3499999999999996</v>
      </c>
      <c r="U74" s="35"/>
      <c r="V74" s="35"/>
      <c r="W74" s="35"/>
      <c r="X74" s="35"/>
      <c r="Y74" s="35">
        <v>6</v>
      </c>
      <c r="AA74" s="35" t="s">
        <v>16</v>
      </c>
      <c r="AB74" s="35" t="s">
        <v>277</v>
      </c>
    </row>
    <row r="75" spans="1:28" s="36" customFormat="1" x14ac:dyDescent="0.25">
      <c r="A75" s="35" t="s">
        <v>406</v>
      </c>
      <c r="B75" s="40"/>
      <c r="C75" s="50" t="s">
        <v>207</v>
      </c>
      <c r="D75" s="50" t="s">
        <v>34</v>
      </c>
      <c r="E75" s="50">
        <v>2000</v>
      </c>
      <c r="F75" s="50" t="s">
        <v>35</v>
      </c>
      <c r="G75" s="50"/>
      <c r="H75" s="35" t="s">
        <v>208</v>
      </c>
      <c r="I75" s="35">
        <v>0</v>
      </c>
      <c r="J75" s="35">
        <v>14</v>
      </c>
      <c r="K75" s="35"/>
      <c r="L75" s="35"/>
      <c r="M75" s="35">
        <v>1980</v>
      </c>
      <c r="N75" s="35">
        <v>1994</v>
      </c>
      <c r="O75" s="35">
        <v>1995</v>
      </c>
      <c r="P75" s="35">
        <v>5156</v>
      </c>
      <c r="Q75" s="35">
        <v>39487</v>
      </c>
      <c r="R75" s="35">
        <v>32</v>
      </c>
      <c r="S75" s="35">
        <v>0.81</v>
      </c>
      <c r="T75" s="35">
        <v>1.62</v>
      </c>
      <c r="U75" s="35" t="b">
        <v>0</v>
      </c>
      <c r="V75" s="35" t="b">
        <v>0</v>
      </c>
      <c r="W75" s="35" t="b">
        <v>0</v>
      </c>
      <c r="X75" s="35" t="b">
        <v>0</v>
      </c>
      <c r="Y75" s="35"/>
      <c r="AA75" s="35"/>
      <c r="AB75" s="35" t="s">
        <v>278</v>
      </c>
    </row>
    <row r="76" spans="1:28" s="36" customFormat="1" x14ac:dyDescent="0.25">
      <c r="A76" s="35" t="s">
        <v>406</v>
      </c>
      <c r="B76" s="40"/>
      <c r="C76" s="50" t="s">
        <v>207</v>
      </c>
      <c r="D76" s="50" t="s">
        <v>34</v>
      </c>
      <c r="E76" s="50">
        <v>2000</v>
      </c>
      <c r="F76" s="50" t="s">
        <v>32</v>
      </c>
      <c r="G76" s="50"/>
      <c r="H76" s="35" t="s">
        <v>208</v>
      </c>
      <c r="I76" s="35">
        <v>0</v>
      </c>
      <c r="J76" s="35">
        <v>14</v>
      </c>
      <c r="K76" s="35"/>
      <c r="L76" s="35"/>
      <c r="M76" s="35">
        <v>1980</v>
      </c>
      <c r="N76" s="35">
        <v>1994</v>
      </c>
      <c r="O76" s="35">
        <v>1995</v>
      </c>
      <c r="P76" s="35">
        <v>518</v>
      </c>
      <c r="Q76" s="35">
        <v>3164</v>
      </c>
      <c r="R76" s="35">
        <v>12</v>
      </c>
      <c r="S76" s="35">
        <v>3.7930000000000001</v>
      </c>
      <c r="T76" s="35">
        <v>4.3499999999999996</v>
      </c>
      <c r="U76" s="35" t="b">
        <v>0</v>
      </c>
      <c r="V76" s="35" t="b">
        <v>0</v>
      </c>
      <c r="W76" s="35" t="b">
        <v>0</v>
      </c>
      <c r="X76" s="35" t="b">
        <v>0</v>
      </c>
      <c r="Y76" s="35"/>
      <c r="AA76" s="35"/>
      <c r="AB76" s="35" t="s">
        <v>278</v>
      </c>
    </row>
    <row r="77" spans="1:28" s="36" customFormat="1" x14ac:dyDescent="0.25">
      <c r="A77" s="35" t="s">
        <v>406</v>
      </c>
      <c r="B77" s="40"/>
      <c r="C77" s="50" t="s">
        <v>207</v>
      </c>
      <c r="D77" s="50" t="s">
        <v>34</v>
      </c>
      <c r="E77" s="50">
        <v>2000</v>
      </c>
      <c r="F77" s="50" t="s">
        <v>25</v>
      </c>
      <c r="G77" s="50"/>
      <c r="H77" s="35" t="s">
        <v>208</v>
      </c>
      <c r="I77" s="35">
        <v>0</v>
      </c>
      <c r="J77" s="35">
        <v>14</v>
      </c>
      <c r="K77" s="35"/>
      <c r="L77" s="35"/>
      <c r="M77" s="35">
        <v>1983</v>
      </c>
      <c r="N77" s="35">
        <v>1994</v>
      </c>
      <c r="O77" s="35">
        <v>1995</v>
      </c>
      <c r="P77" s="35">
        <v>698</v>
      </c>
      <c r="Q77" s="35">
        <v>4081</v>
      </c>
      <c r="R77" s="35">
        <v>25</v>
      </c>
      <c r="S77" s="35">
        <v>6.1260000000000003</v>
      </c>
      <c r="T77" s="35">
        <v>7.55</v>
      </c>
      <c r="U77" s="35" t="b">
        <v>0</v>
      </c>
      <c r="V77" s="35" t="b">
        <v>0</v>
      </c>
      <c r="W77" s="35" t="b">
        <v>0</v>
      </c>
      <c r="X77" s="35" t="b">
        <v>0</v>
      </c>
      <c r="Y77" s="35"/>
      <c r="AA77" s="35"/>
      <c r="AB77" s="35" t="s">
        <v>278</v>
      </c>
    </row>
    <row r="78" spans="1:28" s="36" customFormat="1" x14ac:dyDescent="0.25">
      <c r="A78" s="35" t="s">
        <v>406</v>
      </c>
      <c r="B78" s="40"/>
      <c r="C78" s="35" t="s">
        <v>299</v>
      </c>
      <c r="D78" s="35" t="s">
        <v>99</v>
      </c>
      <c r="E78" s="35">
        <v>1999</v>
      </c>
      <c r="F78" s="35" t="s">
        <v>97</v>
      </c>
      <c r="G78" s="35"/>
      <c r="H78" s="35" t="s">
        <v>100</v>
      </c>
      <c r="I78" s="35"/>
      <c r="J78" s="35"/>
      <c r="K78" s="35"/>
      <c r="L78" s="35"/>
      <c r="M78" s="35"/>
      <c r="N78" s="35"/>
      <c r="O78" s="35"/>
      <c r="P78" s="35"/>
      <c r="Q78" s="35"/>
      <c r="R78" s="35"/>
      <c r="S78" s="35"/>
      <c r="T78" s="35">
        <v>61.9</v>
      </c>
      <c r="U78" s="35"/>
      <c r="V78" s="35"/>
      <c r="W78" s="35"/>
      <c r="X78" s="35"/>
      <c r="Y78" s="35">
        <v>26</v>
      </c>
      <c r="AA78" s="35" t="s">
        <v>72</v>
      </c>
      <c r="AB78" s="35" t="s">
        <v>277</v>
      </c>
    </row>
    <row r="79" spans="1:28" s="36" customFormat="1" x14ac:dyDescent="0.25">
      <c r="A79" s="35" t="s">
        <v>406</v>
      </c>
      <c r="B79" s="40" t="s">
        <v>296</v>
      </c>
      <c r="C79" s="50" t="s">
        <v>126</v>
      </c>
      <c r="D79" s="50" t="s">
        <v>290</v>
      </c>
      <c r="E79" s="50">
        <v>1999</v>
      </c>
      <c r="F79" s="50" t="s">
        <v>55</v>
      </c>
      <c r="G79" s="50" t="s">
        <v>127</v>
      </c>
      <c r="H79" s="35" t="s">
        <v>128</v>
      </c>
      <c r="I79" s="35">
        <v>0</v>
      </c>
      <c r="J79" s="35">
        <v>29</v>
      </c>
      <c r="K79" s="35">
        <v>1</v>
      </c>
      <c r="L79" s="35">
        <v>9</v>
      </c>
      <c r="M79" s="35">
        <v>1972</v>
      </c>
      <c r="N79" s="35">
        <v>1993</v>
      </c>
      <c r="O79" s="35">
        <v>1997</v>
      </c>
      <c r="P79" s="35"/>
      <c r="Q79" s="35">
        <v>30941</v>
      </c>
      <c r="R79" s="35">
        <v>25</v>
      </c>
      <c r="S79" s="35">
        <v>0.80800000000000005</v>
      </c>
      <c r="T79" s="35">
        <v>3.15</v>
      </c>
      <c r="U79" s="35" t="b">
        <v>1</v>
      </c>
      <c r="V79" s="35" t="b">
        <v>1</v>
      </c>
      <c r="W79" s="35" t="b">
        <v>1</v>
      </c>
      <c r="X79" s="35" t="b">
        <v>0</v>
      </c>
      <c r="Y79" s="35"/>
      <c r="AA79" s="35"/>
      <c r="AB79" s="35" t="s">
        <v>278</v>
      </c>
    </row>
    <row r="80" spans="1:28" s="36" customFormat="1" x14ac:dyDescent="0.25">
      <c r="A80" s="35" t="s">
        <v>406</v>
      </c>
      <c r="B80" s="35"/>
      <c r="C80" s="50" t="s">
        <v>126</v>
      </c>
      <c r="D80" s="50" t="s">
        <v>290</v>
      </c>
      <c r="E80" s="50">
        <v>1999</v>
      </c>
      <c r="F80" s="50" t="s">
        <v>55</v>
      </c>
      <c r="G80" s="50" t="s">
        <v>127</v>
      </c>
      <c r="H80" s="35" t="s">
        <v>128</v>
      </c>
      <c r="I80" s="35">
        <v>0</v>
      </c>
      <c r="J80" s="35">
        <v>29</v>
      </c>
      <c r="K80" s="35">
        <v>10</v>
      </c>
      <c r="L80" s="35">
        <v>19</v>
      </c>
      <c r="M80" s="35">
        <v>1972</v>
      </c>
      <c r="N80" s="35">
        <v>1993</v>
      </c>
      <c r="O80" s="35">
        <v>1997</v>
      </c>
      <c r="P80" s="35"/>
      <c r="Q80" s="35">
        <v>129575</v>
      </c>
      <c r="R80" s="35">
        <v>131</v>
      </c>
      <c r="S80" s="35">
        <v>1.0109999999999999</v>
      </c>
      <c r="T80" s="35">
        <v>2.95</v>
      </c>
      <c r="U80" s="35" t="b">
        <v>1</v>
      </c>
      <c r="V80" s="35" t="b">
        <v>1</v>
      </c>
      <c r="W80" s="35" t="b">
        <v>1</v>
      </c>
      <c r="X80" s="35" t="b">
        <v>0</v>
      </c>
      <c r="Y80" s="35"/>
      <c r="AA80" s="35"/>
      <c r="AB80" s="35" t="s">
        <v>278</v>
      </c>
    </row>
    <row r="81" spans="1:28" s="36" customFormat="1" x14ac:dyDescent="0.25">
      <c r="A81" s="35" t="s">
        <v>406</v>
      </c>
      <c r="B81" s="35"/>
      <c r="C81" s="50" t="s">
        <v>126</v>
      </c>
      <c r="D81" s="50" t="s">
        <v>290</v>
      </c>
      <c r="E81" s="50">
        <v>1999</v>
      </c>
      <c r="F81" s="50" t="s">
        <v>55</v>
      </c>
      <c r="G81" s="50" t="s">
        <v>127</v>
      </c>
      <c r="H81" s="35" t="s">
        <v>128</v>
      </c>
      <c r="I81" s="35">
        <v>0</v>
      </c>
      <c r="J81" s="35">
        <v>29</v>
      </c>
      <c r="K81" s="35">
        <v>20</v>
      </c>
      <c r="L81" s="35">
        <v>29</v>
      </c>
      <c r="M81" s="35">
        <v>1972</v>
      </c>
      <c r="N81" s="35">
        <v>1993</v>
      </c>
      <c r="O81" s="35">
        <v>1997</v>
      </c>
      <c r="P81" s="35"/>
      <c r="Q81" s="35">
        <v>105735</v>
      </c>
      <c r="R81" s="35">
        <v>236</v>
      </c>
      <c r="S81" s="35">
        <v>2.2320000000000002</v>
      </c>
      <c r="T81" s="35">
        <v>4.3</v>
      </c>
      <c r="U81" s="35" t="b">
        <v>1</v>
      </c>
      <c r="V81" s="35" t="b">
        <v>1</v>
      </c>
      <c r="W81" s="35" t="b">
        <v>1</v>
      </c>
      <c r="X81" s="35" t="b">
        <v>0</v>
      </c>
      <c r="Y81" s="35"/>
      <c r="AA81" s="35"/>
      <c r="AB81" s="35" t="s">
        <v>278</v>
      </c>
    </row>
    <row r="82" spans="1:28" s="36" customFormat="1" x14ac:dyDescent="0.25">
      <c r="A82" s="35" t="s">
        <v>406</v>
      </c>
      <c r="B82" s="35"/>
      <c r="C82" s="50" t="s">
        <v>126</v>
      </c>
      <c r="D82" s="50" t="s">
        <v>290</v>
      </c>
      <c r="E82" s="50">
        <v>1999</v>
      </c>
      <c r="F82" s="50" t="s">
        <v>55</v>
      </c>
      <c r="G82" s="50" t="s">
        <v>127</v>
      </c>
      <c r="H82" s="35" t="s">
        <v>128</v>
      </c>
      <c r="I82" s="35">
        <v>0</v>
      </c>
      <c r="J82" s="35">
        <v>29</v>
      </c>
      <c r="K82" s="35">
        <v>30</v>
      </c>
      <c r="L82" s="35">
        <v>39</v>
      </c>
      <c r="M82" s="35">
        <v>1972</v>
      </c>
      <c r="N82" s="35">
        <v>1993</v>
      </c>
      <c r="O82" s="35">
        <v>1997</v>
      </c>
      <c r="P82" s="35"/>
      <c r="Q82" s="35">
        <v>33598</v>
      </c>
      <c r="R82" s="35">
        <v>125</v>
      </c>
      <c r="S82" s="35">
        <v>3.7210000000000001</v>
      </c>
      <c r="T82" s="35">
        <v>4.3</v>
      </c>
      <c r="U82" s="35" t="b">
        <v>1</v>
      </c>
      <c r="V82" s="35" t="b">
        <v>1</v>
      </c>
      <c r="W82" s="35" t="b">
        <v>1</v>
      </c>
      <c r="X82" s="35" t="b">
        <v>0</v>
      </c>
      <c r="Y82" s="35"/>
      <c r="AA82" s="35"/>
      <c r="AB82" s="35" t="s">
        <v>278</v>
      </c>
    </row>
    <row r="83" spans="1:28" s="36" customFormat="1" x14ac:dyDescent="0.25">
      <c r="A83" s="35" t="s">
        <v>406</v>
      </c>
      <c r="B83" s="35"/>
      <c r="C83" s="50" t="s">
        <v>126</v>
      </c>
      <c r="D83" s="50" t="s">
        <v>290</v>
      </c>
      <c r="E83" s="50">
        <v>1999</v>
      </c>
      <c r="F83" s="50" t="s">
        <v>55</v>
      </c>
      <c r="G83" s="50" t="s">
        <v>127</v>
      </c>
      <c r="H83" s="35" t="s">
        <v>128</v>
      </c>
      <c r="I83" s="35">
        <v>0</v>
      </c>
      <c r="J83" s="35">
        <v>29</v>
      </c>
      <c r="K83" s="35">
        <v>40</v>
      </c>
      <c r="L83" s="35">
        <v>49</v>
      </c>
      <c r="M83" s="35">
        <v>1972</v>
      </c>
      <c r="N83" s="35">
        <v>1993</v>
      </c>
      <c r="O83" s="35">
        <v>1997</v>
      </c>
      <c r="P83" s="35"/>
      <c r="Q83" s="35">
        <v>11341</v>
      </c>
      <c r="R83" s="35">
        <v>114</v>
      </c>
      <c r="S83" s="35">
        <v>10.052</v>
      </c>
      <c r="T83" s="35">
        <v>4.25</v>
      </c>
      <c r="U83" s="35" t="b">
        <v>1</v>
      </c>
      <c r="V83" s="35" t="b">
        <v>1</v>
      </c>
      <c r="W83" s="35" t="b">
        <v>1</v>
      </c>
      <c r="X83" s="35" t="b">
        <v>0</v>
      </c>
      <c r="Y83" s="35"/>
      <c r="AA83" s="35"/>
      <c r="AB83" s="35" t="s">
        <v>278</v>
      </c>
    </row>
    <row r="84" spans="1:28" s="36" customFormat="1" x14ac:dyDescent="0.25">
      <c r="A84" s="35" t="s">
        <v>406</v>
      </c>
      <c r="B84" s="35"/>
      <c r="C84" s="50" t="s">
        <v>126</v>
      </c>
      <c r="D84" s="50" t="s">
        <v>290</v>
      </c>
      <c r="E84" s="50">
        <v>1999</v>
      </c>
      <c r="F84" s="50" t="s">
        <v>55</v>
      </c>
      <c r="G84" s="50" t="s">
        <v>127</v>
      </c>
      <c r="H84" s="35" t="s">
        <v>128</v>
      </c>
      <c r="I84" s="35">
        <v>0</v>
      </c>
      <c r="J84" s="35">
        <v>29</v>
      </c>
      <c r="K84" s="35">
        <v>50</v>
      </c>
      <c r="L84" s="35">
        <v>59</v>
      </c>
      <c r="M84" s="35">
        <v>1972</v>
      </c>
      <c r="N84" s="35">
        <v>1993</v>
      </c>
      <c r="O84" s="35">
        <v>1997</v>
      </c>
      <c r="P84" s="35"/>
      <c r="Q84" s="35">
        <v>5643</v>
      </c>
      <c r="R84" s="35">
        <v>128</v>
      </c>
      <c r="S84" s="35">
        <v>22.681000000000001</v>
      </c>
      <c r="T84" s="35">
        <v>3.2</v>
      </c>
      <c r="U84" s="35" t="b">
        <v>1</v>
      </c>
      <c r="V84" s="35" t="b">
        <v>1</v>
      </c>
      <c r="W84" s="35" t="b">
        <v>1</v>
      </c>
      <c r="X84" s="35" t="b">
        <v>0</v>
      </c>
      <c r="Y84" s="35"/>
      <c r="AA84" s="35"/>
      <c r="AB84" s="35" t="s">
        <v>278</v>
      </c>
    </row>
    <row r="85" spans="1:28" s="36" customFormat="1" x14ac:dyDescent="0.25">
      <c r="A85" s="35" t="s">
        <v>406</v>
      </c>
      <c r="B85" s="35"/>
      <c r="C85" s="50" t="s">
        <v>126</v>
      </c>
      <c r="D85" s="50" t="s">
        <v>290</v>
      </c>
      <c r="E85" s="50">
        <v>1999</v>
      </c>
      <c r="F85" s="50" t="s">
        <v>55</v>
      </c>
      <c r="G85" s="50" t="s">
        <v>127</v>
      </c>
      <c r="H85" s="35" t="s">
        <v>128</v>
      </c>
      <c r="I85" s="35">
        <v>0</v>
      </c>
      <c r="J85" s="35">
        <v>29</v>
      </c>
      <c r="K85" s="35">
        <v>60</v>
      </c>
      <c r="L85" s="35">
        <v>69</v>
      </c>
      <c r="M85" s="35">
        <v>1972</v>
      </c>
      <c r="N85" s="35">
        <v>1993</v>
      </c>
      <c r="O85" s="35">
        <v>1997</v>
      </c>
      <c r="P85" s="35"/>
      <c r="Q85" s="35">
        <v>2562</v>
      </c>
      <c r="R85" s="35">
        <v>138</v>
      </c>
      <c r="S85" s="35">
        <v>53.871000000000002</v>
      </c>
      <c r="T85" s="35">
        <v>2.8</v>
      </c>
      <c r="U85" s="35" t="b">
        <v>1</v>
      </c>
      <c r="V85" s="35" t="b">
        <v>1</v>
      </c>
      <c r="W85" s="35" t="b">
        <v>1</v>
      </c>
      <c r="X85" s="35" t="b">
        <v>0</v>
      </c>
      <c r="Y85" s="35"/>
      <c r="AA85" s="35"/>
      <c r="AB85" s="35" t="s">
        <v>278</v>
      </c>
    </row>
    <row r="86" spans="1:28" s="36" customFormat="1" x14ac:dyDescent="0.25">
      <c r="A86" s="35" t="s">
        <v>406</v>
      </c>
      <c r="B86" s="35"/>
      <c r="C86" s="50" t="s">
        <v>126</v>
      </c>
      <c r="D86" s="50" t="s">
        <v>290</v>
      </c>
      <c r="E86" s="50">
        <v>1999</v>
      </c>
      <c r="F86" s="50" t="s">
        <v>55</v>
      </c>
      <c r="G86" s="50" t="s">
        <v>127</v>
      </c>
      <c r="H86" s="35" t="s">
        <v>128</v>
      </c>
      <c r="I86" s="35">
        <v>0</v>
      </c>
      <c r="J86" s="35">
        <v>29</v>
      </c>
      <c r="K86" s="35">
        <v>70</v>
      </c>
      <c r="L86" s="35">
        <v>84</v>
      </c>
      <c r="M86" s="35">
        <v>1972</v>
      </c>
      <c r="N86" s="35">
        <v>1993</v>
      </c>
      <c r="O86" s="35">
        <v>1997</v>
      </c>
      <c r="P86" s="35"/>
      <c r="Q86" s="35">
        <v>646</v>
      </c>
      <c r="R86" s="35">
        <v>52</v>
      </c>
      <c r="S86" s="35">
        <v>80.543000000000006</v>
      </c>
      <c r="T86" s="35">
        <v>1.7</v>
      </c>
      <c r="U86" s="35" t="b">
        <v>1</v>
      </c>
      <c r="V86" s="35" t="b">
        <v>1</v>
      </c>
      <c r="W86" s="35" t="b">
        <v>1</v>
      </c>
      <c r="X86" s="35" t="b">
        <v>0</v>
      </c>
      <c r="Y86" s="35"/>
      <c r="AA86" s="35"/>
      <c r="AB86" s="35" t="s">
        <v>278</v>
      </c>
    </row>
    <row r="87" spans="1:28" s="36" customFormat="1" x14ac:dyDescent="0.25">
      <c r="A87" s="35" t="s">
        <v>406</v>
      </c>
      <c r="B87" s="40" t="s">
        <v>296</v>
      </c>
      <c r="C87" s="35" t="s">
        <v>165</v>
      </c>
      <c r="D87" s="35" t="s">
        <v>291</v>
      </c>
      <c r="E87" s="35">
        <v>1998</v>
      </c>
      <c r="F87" s="35" t="s">
        <v>55</v>
      </c>
      <c r="G87" s="35"/>
      <c r="H87" s="35" t="s">
        <v>166</v>
      </c>
      <c r="I87" s="35">
        <v>0</v>
      </c>
      <c r="J87" s="35">
        <v>16</v>
      </c>
      <c r="K87" s="35"/>
      <c r="L87" s="35"/>
      <c r="M87" s="35">
        <v>1978</v>
      </c>
      <c r="N87" s="35">
        <v>1993</v>
      </c>
      <c r="O87" s="35">
        <v>1995</v>
      </c>
      <c r="P87" s="35">
        <v>1854</v>
      </c>
      <c r="Q87" s="35">
        <v>17350.400000000001</v>
      </c>
      <c r="R87" s="35">
        <v>26</v>
      </c>
      <c r="S87" s="35">
        <v>1.49</v>
      </c>
      <c r="T87" s="35">
        <v>2.4700000000000002</v>
      </c>
      <c r="U87" s="35" t="b">
        <v>0</v>
      </c>
      <c r="V87" s="35" t="b">
        <v>1</v>
      </c>
      <c r="W87" s="35" t="b">
        <v>1</v>
      </c>
      <c r="X87" s="35" t="b">
        <v>0</v>
      </c>
      <c r="Y87" s="35"/>
      <c r="AA87" s="35"/>
      <c r="AB87" s="35" t="s">
        <v>278</v>
      </c>
    </row>
    <row r="88" spans="1:28" s="36" customFormat="1" x14ac:dyDescent="0.25">
      <c r="A88" s="35" t="s">
        <v>406</v>
      </c>
      <c r="B88" s="40" t="s">
        <v>296</v>
      </c>
      <c r="C88" s="50" t="s">
        <v>221</v>
      </c>
      <c r="D88" s="50" t="s">
        <v>292</v>
      </c>
      <c r="E88" s="50">
        <v>1998</v>
      </c>
      <c r="F88" s="50" t="s">
        <v>45</v>
      </c>
      <c r="G88" s="50"/>
      <c r="H88" s="35" t="s">
        <v>222</v>
      </c>
      <c r="I88" s="35">
        <v>0</v>
      </c>
      <c r="J88" s="35">
        <v>12</v>
      </c>
      <c r="K88" s="35"/>
      <c r="L88" s="35"/>
      <c r="M88" s="35">
        <v>1965</v>
      </c>
      <c r="N88" s="35">
        <v>1969</v>
      </c>
      <c r="O88" s="35">
        <v>1990</v>
      </c>
      <c r="P88" s="35">
        <v>172</v>
      </c>
      <c r="Q88" s="35">
        <v>3245</v>
      </c>
      <c r="R88" s="35">
        <v>25</v>
      </c>
      <c r="S88" s="35">
        <v>7.66</v>
      </c>
      <c r="T88" s="35">
        <v>16.649999999999999</v>
      </c>
      <c r="U88" s="35" t="b">
        <v>1</v>
      </c>
      <c r="V88" s="35" t="b">
        <v>0</v>
      </c>
      <c r="W88" s="35" t="b">
        <v>0</v>
      </c>
      <c r="X88" s="35" t="b">
        <v>1</v>
      </c>
      <c r="Y88" s="35"/>
      <c r="AA88" s="35"/>
      <c r="AB88" s="35" t="s">
        <v>278</v>
      </c>
    </row>
    <row r="89" spans="1:28" s="36" customFormat="1" x14ac:dyDescent="0.25">
      <c r="A89" s="35" t="s">
        <v>406</v>
      </c>
      <c r="B89" s="35"/>
      <c r="C89" s="50" t="s">
        <v>221</v>
      </c>
      <c r="D89" s="50" t="s">
        <v>292</v>
      </c>
      <c r="E89" s="50">
        <v>1998</v>
      </c>
      <c r="F89" s="50" t="s">
        <v>45</v>
      </c>
      <c r="G89" s="50"/>
      <c r="H89" s="35" t="s">
        <v>222</v>
      </c>
      <c r="I89" s="35">
        <v>0</v>
      </c>
      <c r="J89" s="35">
        <v>12</v>
      </c>
      <c r="K89" s="35"/>
      <c r="L89" s="35"/>
      <c r="M89" s="35">
        <v>1970</v>
      </c>
      <c r="N89" s="35">
        <v>1979</v>
      </c>
      <c r="O89" s="35">
        <v>1990</v>
      </c>
      <c r="P89" s="35">
        <v>83</v>
      </c>
      <c r="Q89" s="35">
        <v>1424</v>
      </c>
      <c r="R89" s="35">
        <v>25</v>
      </c>
      <c r="S89" s="35">
        <v>17.63</v>
      </c>
      <c r="T89" s="35">
        <v>26.83</v>
      </c>
      <c r="U89" s="35" t="b">
        <v>1</v>
      </c>
      <c r="V89" s="35" t="b">
        <v>0</v>
      </c>
      <c r="W89" s="35" t="b">
        <v>0</v>
      </c>
      <c r="X89" s="35" t="b">
        <v>1</v>
      </c>
      <c r="Y89" s="35"/>
      <c r="AA89" s="35"/>
      <c r="AB89" s="35" t="s">
        <v>278</v>
      </c>
    </row>
    <row r="90" spans="1:28" s="36" customFormat="1" x14ac:dyDescent="0.25">
      <c r="A90" s="35" t="s">
        <v>406</v>
      </c>
      <c r="B90" s="35"/>
      <c r="C90" s="50" t="s">
        <v>221</v>
      </c>
      <c r="D90" s="50" t="s">
        <v>292</v>
      </c>
      <c r="E90" s="50">
        <v>1998</v>
      </c>
      <c r="F90" s="50" t="s">
        <v>45</v>
      </c>
      <c r="G90" s="50"/>
      <c r="H90" s="35" t="s">
        <v>222</v>
      </c>
      <c r="I90" s="35">
        <v>13</v>
      </c>
      <c r="J90" s="35">
        <v>30</v>
      </c>
      <c r="K90" s="35"/>
      <c r="L90" s="35"/>
      <c r="M90" s="35">
        <v>1965</v>
      </c>
      <c r="N90" s="35">
        <v>1969</v>
      </c>
      <c r="O90" s="35">
        <v>1990</v>
      </c>
      <c r="P90" s="35">
        <v>780</v>
      </c>
      <c r="Q90" s="35">
        <v>7721</v>
      </c>
      <c r="R90" s="35">
        <v>18</v>
      </c>
      <c r="S90" s="35">
        <v>2.33</v>
      </c>
      <c r="T90" s="35">
        <v>5.75</v>
      </c>
      <c r="U90" s="35" t="b">
        <v>1</v>
      </c>
      <c r="V90" s="35" t="b">
        <v>0</v>
      </c>
      <c r="W90" s="35" t="b">
        <v>0</v>
      </c>
      <c r="X90" s="35" t="b">
        <v>1</v>
      </c>
      <c r="Y90" s="35"/>
      <c r="AA90" s="35"/>
      <c r="AB90" s="35" t="s">
        <v>278</v>
      </c>
    </row>
    <row r="91" spans="1:28" s="36" customFormat="1" x14ac:dyDescent="0.25">
      <c r="A91" s="35" t="s">
        <v>406</v>
      </c>
      <c r="B91" s="35"/>
      <c r="C91" s="50" t="s">
        <v>221</v>
      </c>
      <c r="D91" s="50" t="s">
        <v>292</v>
      </c>
      <c r="E91" s="50">
        <v>1998</v>
      </c>
      <c r="F91" s="50" t="s">
        <v>45</v>
      </c>
      <c r="G91" s="50"/>
      <c r="H91" s="35" t="s">
        <v>222</v>
      </c>
      <c r="I91" s="35">
        <v>13</v>
      </c>
      <c r="J91" s="35">
        <v>30</v>
      </c>
      <c r="K91" s="35"/>
      <c r="L91" s="35"/>
      <c r="M91" s="35">
        <v>1970</v>
      </c>
      <c r="N91" s="35">
        <v>1979</v>
      </c>
      <c r="O91" s="35">
        <v>1990</v>
      </c>
      <c r="P91" s="35">
        <v>251</v>
      </c>
      <c r="Q91" s="35">
        <v>2470</v>
      </c>
      <c r="R91" s="35">
        <v>9</v>
      </c>
      <c r="S91" s="35">
        <v>3.64</v>
      </c>
      <c r="T91" s="35">
        <v>6.36</v>
      </c>
      <c r="U91" s="35" t="b">
        <v>1</v>
      </c>
      <c r="V91" s="35" t="b">
        <v>0</v>
      </c>
      <c r="W91" s="35" t="b">
        <v>0</v>
      </c>
      <c r="X91" s="35" t="b">
        <v>1</v>
      </c>
      <c r="Y91" s="35"/>
      <c r="AA91" s="35"/>
      <c r="AB91" s="35" t="s">
        <v>278</v>
      </c>
    </row>
    <row r="92" spans="1:28" s="36" customFormat="1" x14ac:dyDescent="0.25">
      <c r="A92" s="35" t="s">
        <v>406</v>
      </c>
      <c r="B92" s="35"/>
      <c r="C92" s="35" t="s">
        <v>66</v>
      </c>
      <c r="D92" s="35" t="s">
        <v>67</v>
      </c>
      <c r="E92" s="35">
        <v>1997</v>
      </c>
      <c r="F92" s="35" t="s">
        <v>65</v>
      </c>
      <c r="G92" s="35"/>
      <c r="H92" s="35"/>
      <c r="I92" s="35"/>
      <c r="J92" s="35">
        <v>15</v>
      </c>
      <c r="K92" s="35"/>
      <c r="L92" s="35"/>
      <c r="M92" s="35">
        <v>1965</v>
      </c>
      <c r="N92" s="35"/>
      <c r="O92" s="35">
        <v>1991</v>
      </c>
      <c r="P92" s="35">
        <v>504</v>
      </c>
      <c r="Q92" s="35"/>
      <c r="R92" s="35">
        <v>70</v>
      </c>
      <c r="S92" s="35"/>
      <c r="T92" s="35">
        <v>8.5</v>
      </c>
      <c r="U92" s="35"/>
      <c r="V92" s="35"/>
      <c r="W92" s="35"/>
      <c r="X92" s="35"/>
      <c r="Y92" s="35">
        <v>16</v>
      </c>
      <c r="AA92" s="35" t="s">
        <v>28</v>
      </c>
      <c r="AB92" s="35" t="s">
        <v>277</v>
      </c>
    </row>
    <row r="93" spans="1:28" s="36" customFormat="1" x14ac:dyDescent="0.25">
      <c r="A93" s="35" t="s">
        <v>406</v>
      </c>
      <c r="B93" s="35"/>
      <c r="C93" s="35" t="s">
        <v>83</v>
      </c>
      <c r="D93" s="35" t="s">
        <v>84</v>
      </c>
      <c r="E93" s="35">
        <v>1992</v>
      </c>
      <c r="F93" s="35" t="s">
        <v>82</v>
      </c>
      <c r="G93" s="35"/>
      <c r="H93" s="35"/>
      <c r="I93" s="35"/>
      <c r="J93" s="35">
        <v>75</v>
      </c>
      <c r="K93" s="35"/>
      <c r="L93" s="35"/>
      <c r="M93" s="35">
        <v>1976</v>
      </c>
      <c r="N93" s="35"/>
      <c r="O93" s="35">
        <v>1990</v>
      </c>
      <c r="P93" s="35">
        <v>431</v>
      </c>
      <c r="Q93" s="35">
        <v>2767</v>
      </c>
      <c r="R93" s="35">
        <v>43</v>
      </c>
      <c r="S93" s="35">
        <v>15.54</v>
      </c>
      <c r="T93" s="35">
        <v>1.35</v>
      </c>
      <c r="U93" s="35"/>
      <c r="V93" s="35"/>
      <c r="W93" s="35"/>
      <c r="X93" s="35"/>
      <c r="Y93" s="35">
        <v>21</v>
      </c>
      <c r="AA93" s="35" t="s">
        <v>72</v>
      </c>
      <c r="AB93" s="35" t="s">
        <v>277</v>
      </c>
    </row>
    <row r="94" spans="1:28" s="36" customFormat="1" x14ac:dyDescent="0.25">
      <c r="A94" s="35" t="s">
        <v>406</v>
      </c>
      <c r="B94" s="35"/>
      <c r="C94" s="35" t="s">
        <v>86</v>
      </c>
      <c r="D94" s="35" t="s">
        <v>87</v>
      </c>
      <c r="E94" s="35">
        <v>1992</v>
      </c>
      <c r="F94" s="35" t="s">
        <v>85</v>
      </c>
      <c r="G94" s="35"/>
      <c r="H94" s="35"/>
      <c r="I94" s="35"/>
      <c r="J94" s="35">
        <v>15</v>
      </c>
      <c r="K94" s="35"/>
      <c r="L94" s="35"/>
      <c r="M94" s="35">
        <v>1977</v>
      </c>
      <c r="N94" s="35"/>
      <c r="O94" s="35">
        <v>1986</v>
      </c>
      <c r="P94" s="35">
        <v>101</v>
      </c>
      <c r="Q94" s="35">
        <v>399</v>
      </c>
      <c r="R94" s="35">
        <v>17</v>
      </c>
      <c r="S94" s="35">
        <v>42.61</v>
      </c>
      <c r="T94" s="35">
        <v>8.61</v>
      </c>
      <c r="U94" s="35"/>
      <c r="V94" s="35"/>
      <c r="W94" s="35"/>
      <c r="X94" s="35"/>
      <c r="Y94" s="35">
        <v>22</v>
      </c>
      <c r="AA94" s="35" t="s">
        <v>72</v>
      </c>
      <c r="AB94" s="35" t="s">
        <v>277</v>
      </c>
    </row>
    <row r="95" spans="1:28" s="48" customFormat="1" x14ac:dyDescent="0.25">
      <c r="A95" s="49" t="s">
        <v>406</v>
      </c>
      <c r="B95" s="40" t="s">
        <v>296</v>
      </c>
      <c r="C95" s="49" t="s">
        <v>238</v>
      </c>
      <c r="D95" s="48" t="s">
        <v>294</v>
      </c>
      <c r="E95" s="49">
        <v>1992</v>
      </c>
      <c r="F95" s="49" t="s">
        <v>52</v>
      </c>
      <c r="G95" s="49" t="s">
        <v>239</v>
      </c>
      <c r="H95" s="49"/>
      <c r="I95" s="49">
        <v>15</v>
      </c>
      <c r="J95" s="49">
        <v>34</v>
      </c>
      <c r="K95" s="49"/>
      <c r="L95" s="49"/>
      <c r="M95" s="49">
        <v>1983</v>
      </c>
      <c r="N95" s="49">
        <v>1987</v>
      </c>
      <c r="O95" s="49">
        <v>1987</v>
      </c>
      <c r="P95" s="49">
        <v>1467</v>
      </c>
      <c r="Q95" s="49">
        <v>3842</v>
      </c>
      <c r="R95" s="49">
        <v>6</v>
      </c>
      <c r="S95" s="49">
        <v>1.5617000000000001</v>
      </c>
      <c r="T95" s="49">
        <v>2.1</v>
      </c>
      <c r="U95" s="49" t="b">
        <v>0</v>
      </c>
      <c r="V95" s="49" t="b">
        <v>0</v>
      </c>
      <c r="W95" s="49" t="b">
        <v>0</v>
      </c>
      <c r="X95" s="49" t="b">
        <v>0</v>
      </c>
      <c r="Y95" s="49"/>
      <c r="AA95" s="49"/>
      <c r="AB95" s="49" t="s">
        <v>278</v>
      </c>
    </row>
    <row r="96" spans="1:28" s="4" customFormat="1" x14ac:dyDescent="0.25">
      <c r="A96" s="3" t="s">
        <v>406</v>
      </c>
      <c r="B96" s="3" t="s">
        <v>409</v>
      </c>
      <c r="C96" s="7" t="s">
        <v>240</v>
      </c>
      <c r="D96" s="3" t="s">
        <v>407</v>
      </c>
      <c r="E96" s="3">
        <v>1981</v>
      </c>
      <c r="F96" s="3" t="s">
        <v>241</v>
      </c>
      <c r="G96" s="3"/>
      <c r="H96" s="3" t="s">
        <v>242</v>
      </c>
      <c r="I96" s="3">
        <v>0</v>
      </c>
      <c r="J96" s="3">
        <v>15</v>
      </c>
      <c r="K96" s="3"/>
      <c r="L96" s="3"/>
      <c r="M96" s="3">
        <v>1949</v>
      </c>
      <c r="N96" s="3">
        <v>1960</v>
      </c>
      <c r="O96" s="3">
        <v>1976</v>
      </c>
      <c r="P96" s="3">
        <v>372</v>
      </c>
      <c r="Q96" s="3"/>
      <c r="R96" s="3">
        <v>26</v>
      </c>
      <c r="S96" s="3"/>
      <c r="T96" s="3"/>
      <c r="U96" s="3"/>
      <c r="V96" s="3" t="b">
        <v>1</v>
      </c>
      <c r="W96" s="3"/>
      <c r="X96" s="3"/>
      <c r="Y96" s="3"/>
      <c r="AA96" s="3"/>
      <c r="AB96" s="3" t="s">
        <v>278</v>
      </c>
    </row>
    <row r="97" spans="1:20" s="41" customFormat="1" x14ac:dyDescent="0.25">
      <c r="A97" s="41">
        <v>1</v>
      </c>
      <c r="B97" s="42"/>
      <c r="C97" s="41" t="s">
        <v>308</v>
      </c>
      <c r="D97" s="42" t="s">
        <v>302</v>
      </c>
      <c r="E97" s="42">
        <v>2021</v>
      </c>
      <c r="F97" s="42" t="s">
        <v>97</v>
      </c>
      <c r="I97" s="41">
        <v>0</v>
      </c>
      <c r="J97" s="41">
        <v>24</v>
      </c>
      <c r="M97" s="41">
        <v>2007</v>
      </c>
      <c r="N97" s="41">
        <v>2016</v>
      </c>
      <c r="O97" s="41">
        <v>2016</v>
      </c>
      <c r="P97" s="41">
        <v>460</v>
      </c>
      <c r="Q97" s="41">
        <v>1504</v>
      </c>
      <c r="R97" s="41">
        <v>45</v>
      </c>
      <c r="S97" s="41">
        <v>30</v>
      </c>
      <c r="T97" s="43">
        <v>9</v>
      </c>
    </row>
    <row r="98" spans="1:20" s="41" customFormat="1" x14ac:dyDescent="0.25">
      <c r="A98" s="41">
        <v>1</v>
      </c>
      <c r="B98" s="42"/>
      <c r="C98" s="52" t="s">
        <v>307</v>
      </c>
      <c r="D98" s="53" t="s">
        <v>316</v>
      </c>
      <c r="E98" s="53">
        <v>2014</v>
      </c>
      <c r="F98" s="53" t="s">
        <v>15</v>
      </c>
      <c r="H98" s="41" t="s">
        <v>312</v>
      </c>
      <c r="I98" s="41">
        <v>0</v>
      </c>
      <c r="J98" s="41">
        <v>9</v>
      </c>
      <c r="M98" s="41">
        <v>1997</v>
      </c>
      <c r="N98" s="41">
        <v>2003</v>
      </c>
      <c r="O98" s="41">
        <v>2003</v>
      </c>
      <c r="P98" s="44"/>
      <c r="R98" s="41">
        <v>3</v>
      </c>
      <c r="T98" s="45">
        <v>0.66</v>
      </c>
    </row>
    <row r="99" spans="1:20" s="41" customFormat="1" x14ac:dyDescent="0.25">
      <c r="A99" s="41">
        <v>1</v>
      </c>
      <c r="B99" s="42"/>
      <c r="C99" s="52" t="s">
        <v>368</v>
      </c>
      <c r="D99" s="53" t="s">
        <v>316</v>
      </c>
      <c r="E99" s="53">
        <v>2014</v>
      </c>
      <c r="F99" s="53" t="s">
        <v>15</v>
      </c>
      <c r="I99" s="41">
        <v>10</v>
      </c>
      <c r="J99" s="41">
        <v>19</v>
      </c>
      <c r="M99" s="41">
        <v>1997</v>
      </c>
      <c r="N99" s="41">
        <v>2003</v>
      </c>
      <c r="O99" s="41">
        <v>2003</v>
      </c>
      <c r="P99" s="44"/>
      <c r="R99" s="41">
        <v>78</v>
      </c>
      <c r="T99" s="45">
        <v>5.52</v>
      </c>
    </row>
    <row r="100" spans="1:20" s="41" customFormat="1" x14ac:dyDescent="0.25">
      <c r="A100" s="41">
        <v>1</v>
      </c>
      <c r="B100" s="42"/>
      <c r="C100" s="52" t="s">
        <v>369</v>
      </c>
      <c r="D100" s="53" t="s">
        <v>316</v>
      </c>
      <c r="E100" s="53">
        <v>2014</v>
      </c>
      <c r="F100" s="53" t="s">
        <v>15</v>
      </c>
      <c r="I100" s="41">
        <v>20</v>
      </c>
      <c r="J100" s="41">
        <v>29</v>
      </c>
      <c r="M100" s="41">
        <v>1997</v>
      </c>
      <c r="N100" s="41">
        <v>2003</v>
      </c>
      <c r="O100" s="41">
        <v>2003</v>
      </c>
      <c r="P100" s="44"/>
      <c r="R100" s="41">
        <v>181</v>
      </c>
      <c r="T100" s="45">
        <v>4.24</v>
      </c>
    </row>
    <row r="101" spans="1:20" s="41" customFormat="1" x14ac:dyDescent="0.25">
      <c r="A101" s="41">
        <v>1</v>
      </c>
      <c r="B101" s="42"/>
      <c r="C101" s="52" t="s">
        <v>370</v>
      </c>
      <c r="D101" s="53" t="s">
        <v>316</v>
      </c>
      <c r="E101" s="53">
        <v>2014</v>
      </c>
      <c r="F101" s="53" t="s">
        <v>15</v>
      </c>
      <c r="I101" s="41">
        <v>30</v>
      </c>
      <c r="J101" s="41">
        <v>39</v>
      </c>
      <c r="M101" s="41">
        <v>1997</v>
      </c>
      <c r="N101" s="41">
        <v>2003</v>
      </c>
      <c r="O101" s="41">
        <v>2003</v>
      </c>
      <c r="P101" s="44"/>
      <c r="R101" s="41">
        <v>417</v>
      </c>
      <c r="T101" s="45">
        <v>4.33</v>
      </c>
    </row>
    <row r="102" spans="1:20" s="41" customFormat="1" x14ac:dyDescent="0.25">
      <c r="A102" s="41">
        <v>1</v>
      </c>
      <c r="B102" s="42"/>
      <c r="C102" s="52" t="s">
        <v>371</v>
      </c>
      <c r="D102" s="53" t="s">
        <v>316</v>
      </c>
      <c r="E102" s="53">
        <v>2014</v>
      </c>
      <c r="F102" s="53" t="s">
        <v>15</v>
      </c>
      <c r="I102" s="41">
        <v>40</v>
      </c>
      <c r="J102" s="41">
        <v>49</v>
      </c>
      <c r="M102" s="41">
        <v>1997</v>
      </c>
      <c r="N102" s="41">
        <v>2003</v>
      </c>
      <c r="O102" s="41">
        <v>2003</v>
      </c>
      <c r="P102" s="44"/>
      <c r="R102" s="41">
        <v>897</v>
      </c>
      <c r="T102" s="45">
        <v>4.71</v>
      </c>
    </row>
    <row r="103" spans="1:20" s="41" customFormat="1" x14ac:dyDescent="0.25">
      <c r="A103" s="41">
        <v>1</v>
      </c>
      <c r="B103" s="42"/>
      <c r="C103" s="52" t="s">
        <v>372</v>
      </c>
      <c r="D103" s="53" t="s">
        <v>316</v>
      </c>
      <c r="E103" s="53">
        <v>2014</v>
      </c>
      <c r="F103" s="53" t="s">
        <v>15</v>
      </c>
      <c r="I103" s="41">
        <v>50</v>
      </c>
      <c r="J103" s="41">
        <v>59</v>
      </c>
      <c r="M103" s="41">
        <v>1997</v>
      </c>
      <c r="N103" s="41">
        <v>2003</v>
      </c>
      <c r="O103" s="41">
        <v>2003</v>
      </c>
      <c r="P103" s="44"/>
      <c r="R103" s="41">
        <v>817</v>
      </c>
      <c r="T103" s="45">
        <v>4.0599999999999996</v>
      </c>
    </row>
    <row r="104" spans="1:20" s="41" customFormat="1" x14ac:dyDescent="0.25">
      <c r="A104" s="41">
        <v>1</v>
      </c>
      <c r="B104" s="42"/>
      <c r="C104" s="52" t="s">
        <v>373</v>
      </c>
      <c r="D104" s="53" t="s">
        <v>316</v>
      </c>
      <c r="E104" s="53">
        <v>2014</v>
      </c>
      <c r="F104" s="53" t="s">
        <v>15</v>
      </c>
      <c r="I104" s="41">
        <v>60</v>
      </c>
      <c r="J104" s="41">
        <v>69</v>
      </c>
      <c r="M104" s="41">
        <v>1997</v>
      </c>
      <c r="N104" s="41">
        <v>2003</v>
      </c>
      <c r="O104" s="41">
        <v>2003</v>
      </c>
      <c r="P104" s="44"/>
      <c r="R104" s="41">
        <v>85</v>
      </c>
      <c r="T104" s="45">
        <v>2.27</v>
      </c>
    </row>
    <row r="105" spans="1:20" s="41" customFormat="1" x14ac:dyDescent="0.25">
      <c r="A105" s="41">
        <v>1</v>
      </c>
      <c r="B105" s="42"/>
      <c r="C105" s="52" t="s">
        <v>374</v>
      </c>
      <c r="D105" s="53" t="s">
        <v>316</v>
      </c>
      <c r="E105" s="53">
        <v>2014</v>
      </c>
      <c r="F105" s="53" t="s">
        <v>15</v>
      </c>
      <c r="I105" s="41">
        <v>70</v>
      </c>
      <c r="J105" s="41">
        <v>79</v>
      </c>
      <c r="M105" s="41">
        <v>1997</v>
      </c>
      <c r="N105" s="41">
        <v>2003</v>
      </c>
      <c r="O105" s="41">
        <v>2003</v>
      </c>
      <c r="P105" s="44"/>
      <c r="R105" s="41">
        <v>75</v>
      </c>
      <c r="T105" s="45">
        <v>2.46</v>
      </c>
    </row>
    <row r="106" spans="1:20" s="41" customFormat="1" x14ac:dyDescent="0.25">
      <c r="A106" s="41">
        <v>1</v>
      </c>
      <c r="B106" s="42"/>
      <c r="C106" s="52" t="s">
        <v>375</v>
      </c>
      <c r="D106" s="53" t="s">
        <v>316</v>
      </c>
      <c r="E106" s="53">
        <v>2014</v>
      </c>
      <c r="F106" s="53" t="s">
        <v>15</v>
      </c>
      <c r="I106" s="41">
        <v>80</v>
      </c>
      <c r="J106" s="41">
        <v>89</v>
      </c>
      <c r="M106" s="41">
        <v>1997</v>
      </c>
      <c r="N106" s="41">
        <v>2003</v>
      </c>
      <c r="O106" s="41">
        <v>2003</v>
      </c>
      <c r="P106" s="44"/>
      <c r="R106" s="41">
        <v>41</v>
      </c>
      <c r="T106" s="45">
        <v>2.34</v>
      </c>
    </row>
    <row r="107" spans="1:20" s="41" customFormat="1" x14ac:dyDescent="0.25">
      <c r="A107" s="41">
        <v>1</v>
      </c>
      <c r="B107" s="42"/>
      <c r="C107" s="52" t="s">
        <v>376</v>
      </c>
      <c r="D107" s="53" t="s">
        <v>316</v>
      </c>
      <c r="E107" s="53">
        <v>2014</v>
      </c>
      <c r="F107" s="53" t="s">
        <v>15</v>
      </c>
      <c r="I107" s="41">
        <v>0</v>
      </c>
      <c r="J107" s="41">
        <v>9</v>
      </c>
      <c r="M107" s="41">
        <v>2004</v>
      </c>
      <c r="N107" s="41">
        <v>2010</v>
      </c>
      <c r="O107" s="41">
        <v>2010</v>
      </c>
      <c r="P107" s="44"/>
      <c r="R107" s="41">
        <v>6</v>
      </c>
      <c r="T107" s="45">
        <v>2.11</v>
      </c>
    </row>
    <row r="108" spans="1:20" s="41" customFormat="1" x14ac:dyDescent="0.25">
      <c r="A108" s="41">
        <v>1</v>
      </c>
      <c r="B108" s="42"/>
      <c r="C108" s="52" t="s">
        <v>377</v>
      </c>
      <c r="D108" s="53" t="s">
        <v>316</v>
      </c>
      <c r="E108" s="53">
        <v>2014</v>
      </c>
      <c r="F108" s="53" t="s">
        <v>15</v>
      </c>
      <c r="I108" s="41">
        <v>10</v>
      </c>
      <c r="J108" s="41">
        <v>19</v>
      </c>
      <c r="M108" s="41">
        <v>2004</v>
      </c>
      <c r="N108" s="41">
        <v>2010</v>
      </c>
      <c r="O108" s="41">
        <v>2010</v>
      </c>
      <c r="P108" s="44"/>
      <c r="R108" s="41">
        <v>52</v>
      </c>
      <c r="T108" s="45">
        <v>3.52</v>
      </c>
    </row>
    <row r="109" spans="1:20" s="41" customFormat="1" x14ac:dyDescent="0.25">
      <c r="A109" s="41">
        <v>1</v>
      </c>
      <c r="B109" s="42"/>
      <c r="C109" s="52" t="s">
        <v>378</v>
      </c>
      <c r="D109" s="53" t="s">
        <v>316</v>
      </c>
      <c r="E109" s="53">
        <v>2014</v>
      </c>
      <c r="F109" s="53" t="s">
        <v>15</v>
      </c>
      <c r="I109" s="41">
        <v>20</v>
      </c>
      <c r="J109" s="41">
        <v>29</v>
      </c>
      <c r="M109" s="41">
        <v>2004</v>
      </c>
      <c r="N109" s="41">
        <v>2010</v>
      </c>
      <c r="O109" s="41">
        <v>2010</v>
      </c>
      <c r="P109" s="44"/>
      <c r="R109" s="41">
        <v>176</v>
      </c>
      <c r="T109" s="45">
        <v>4.24</v>
      </c>
    </row>
    <row r="110" spans="1:20" s="41" customFormat="1" x14ac:dyDescent="0.25">
      <c r="A110" s="41">
        <v>1</v>
      </c>
      <c r="B110" s="42"/>
      <c r="C110" s="52" t="s">
        <v>379</v>
      </c>
      <c r="D110" s="53" t="s">
        <v>316</v>
      </c>
      <c r="E110" s="53">
        <v>2014</v>
      </c>
      <c r="F110" s="53" t="s">
        <v>15</v>
      </c>
      <c r="I110" s="41">
        <v>30</v>
      </c>
      <c r="J110" s="41">
        <v>39</v>
      </c>
      <c r="M110" s="41">
        <v>2004</v>
      </c>
      <c r="N110" s="41">
        <v>2010</v>
      </c>
      <c r="O110" s="41">
        <v>2010</v>
      </c>
      <c r="P110" s="44"/>
      <c r="R110" s="41">
        <v>373</v>
      </c>
      <c r="T110" s="45">
        <v>4.5199999999999996</v>
      </c>
    </row>
    <row r="111" spans="1:20" s="41" customFormat="1" x14ac:dyDescent="0.25">
      <c r="A111" s="41">
        <v>1</v>
      </c>
      <c r="B111" s="42"/>
      <c r="C111" s="52" t="s">
        <v>380</v>
      </c>
      <c r="D111" s="53" t="s">
        <v>316</v>
      </c>
      <c r="E111" s="53">
        <v>2014</v>
      </c>
      <c r="F111" s="53" t="s">
        <v>15</v>
      </c>
      <c r="I111" s="41">
        <v>40</v>
      </c>
      <c r="J111" s="41">
        <v>49</v>
      </c>
      <c r="M111" s="41">
        <v>2004</v>
      </c>
      <c r="N111" s="41">
        <v>2010</v>
      </c>
      <c r="O111" s="41">
        <v>2010</v>
      </c>
      <c r="P111" s="44"/>
      <c r="R111" s="41">
        <v>818</v>
      </c>
      <c r="T111" s="45">
        <v>4.3099999999999996</v>
      </c>
    </row>
    <row r="112" spans="1:20" s="41" customFormat="1" x14ac:dyDescent="0.25">
      <c r="A112" s="41">
        <v>1</v>
      </c>
      <c r="B112" s="42"/>
      <c r="C112" s="52" t="s">
        <v>381</v>
      </c>
      <c r="D112" s="53" t="s">
        <v>316</v>
      </c>
      <c r="E112" s="53">
        <v>2014</v>
      </c>
      <c r="F112" s="53" t="s">
        <v>15</v>
      </c>
      <c r="I112" s="41">
        <v>50</v>
      </c>
      <c r="J112" s="41">
        <v>59</v>
      </c>
      <c r="M112" s="41">
        <v>2004</v>
      </c>
      <c r="N112" s="41">
        <v>2010</v>
      </c>
      <c r="O112" s="41">
        <v>2010</v>
      </c>
      <c r="P112" s="44"/>
      <c r="R112" s="41">
        <v>1247</v>
      </c>
      <c r="T112" s="45">
        <v>3.7</v>
      </c>
    </row>
    <row r="113" spans="1:31" s="41" customFormat="1" x14ac:dyDescent="0.25">
      <c r="A113" s="41">
        <v>1</v>
      </c>
      <c r="B113" s="42"/>
      <c r="C113" s="52" t="s">
        <v>382</v>
      </c>
      <c r="D113" s="53" t="s">
        <v>316</v>
      </c>
      <c r="E113" s="53">
        <v>2014</v>
      </c>
      <c r="F113" s="53" t="s">
        <v>15</v>
      </c>
      <c r="I113" s="41">
        <v>60</v>
      </c>
      <c r="J113" s="41">
        <v>69</v>
      </c>
      <c r="M113" s="41">
        <v>2004</v>
      </c>
      <c r="N113" s="41">
        <v>2010</v>
      </c>
      <c r="O113" s="41">
        <v>2010</v>
      </c>
      <c r="P113" s="44"/>
      <c r="R113" s="41">
        <v>639</v>
      </c>
      <c r="T113" s="45">
        <v>3</v>
      </c>
    </row>
    <row r="114" spans="1:31" s="41" customFormat="1" x14ac:dyDescent="0.25">
      <c r="A114" s="41">
        <v>1</v>
      </c>
      <c r="B114" s="42"/>
      <c r="C114" s="52" t="s">
        <v>383</v>
      </c>
      <c r="D114" s="53" t="s">
        <v>316</v>
      </c>
      <c r="E114" s="53">
        <v>2014</v>
      </c>
      <c r="F114" s="53" t="s">
        <v>15</v>
      </c>
      <c r="I114" s="41">
        <v>70</v>
      </c>
      <c r="J114" s="41">
        <v>79</v>
      </c>
      <c r="M114" s="41">
        <v>2004</v>
      </c>
      <c r="N114" s="41">
        <v>2010</v>
      </c>
      <c r="O114" s="41">
        <v>2010</v>
      </c>
      <c r="P114" s="44"/>
      <c r="R114" s="41">
        <v>144</v>
      </c>
      <c r="T114" s="45">
        <v>2.69</v>
      </c>
    </row>
    <row r="115" spans="1:31" s="41" customFormat="1" x14ac:dyDescent="0.25">
      <c r="A115" s="41">
        <v>1</v>
      </c>
      <c r="B115" s="42"/>
      <c r="C115" s="52" t="s">
        <v>384</v>
      </c>
      <c r="D115" s="53" t="s">
        <v>316</v>
      </c>
      <c r="E115" s="53">
        <v>2015</v>
      </c>
      <c r="F115" s="53" t="s">
        <v>15</v>
      </c>
      <c r="I115" s="41">
        <v>80</v>
      </c>
      <c r="J115" s="41">
        <v>89</v>
      </c>
      <c r="M115" s="41">
        <v>2004</v>
      </c>
      <c r="N115" s="41">
        <v>2010</v>
      </c>
      <c r="O115" s="41">
        <v>2010</v>
      </c>
      <c r="P115" s="44"/>
      <c r="R115" s="41">
        <v>80</v>
      </c>
      <c r="T115" s="45">
        <v>2.33</v>
      </c>
    </row>
    <row r="116" spans="1:31" s="41" customFormat="1" x14ac:dyDescent="0.25">
      <c r="A116" s="41">
        <v>1</v>
      </c>
      <c r="B116" s="42"/>
      <c r="C116" s="41" t="s">
        <v>306</v>
      </c>
      <c r="D116" s="42" t="s">
        <v>305</v>
      </c>
      <c r="E116" s="42">
        <v>2016</v>
      </c>
      <c r="F116" s="42" t="s">
        <v>315</v>
      </c>
      <c r="I116" s="41">
        <v>13</v>
      </c>
      <c r="J116" s="41">
        <v>39</v>
      </c>
      <c r="M116" s="41">
        <v>1983</v>
      </c>
      <c r="N116" s="41">
        <v>1989</v>
      </c>
      <c r="O116" s="41">
        <v>1989</v>
      </c>
      <c r="P116" s="44">
        <v>1441</v>
      </c>
      <c r="Q116" s="46">
        <v>39082</v>
      </c>
      <c r="R116" s="45">
        <v>125</v>
      </c>
      <c r="S116" s="45">
        <v>3.2</v>
      </c>
      <c r="T116" s="41">
        <v>1.0900000000000001</v>
      </c>
    </row>
    <row r="117" spans="1:31" s="41" customFormat="1" x14ac:dyDescent="0.25">
      <c r="A117" s="41">
        <v>1</v>
      </c>
      <c r="B117" s="42"/>
      <c r="C117" s="52" t="s">
        <v>304</v>
      </c>
      <c r="D117" s="53" t="s">
        <v>303</v>
      </c>
      <c r="E117" s="53">
        <v>2015</v>
      </c>
      <c r="F117" s="53" t="s">
        <v>309</v>
      </c>
      <c r="I117" s="41">
        <v>20</v>
      </c>
      <c r="J117" s="41">
        <v>49</v>
      </c>
      <c r="M117" s="41">
        <v>2008</v>
      </c>
      <c r="N117" s="41">
        <v>2010</v>
      </c>
      <c r="O117" s="41">
        <v>2010</v>
      </c>
      <c r="Q117" s="46"/>
      <c r="R117" s="45">
        <v>295</v>
      </c>
      <c r="S117" s="45"/>
      <c r="T117" s="41">
        <v>5.6</v>
      </c>
    </row>
    <row r="118" spans="1:31" s="48" customFormat="1" x14ac:dyDescent="0.25">
      <c r="A118" s="47">
        <v>1</v>
      </c>
      <c r="C118" s="54" t="s">
        <v>304</v>
      </c>
      <c r="D118" s="54" t="s">
        <v>303</v>
      </c>
      <c r="E118" s="52">
        <v>2015</v>
      </c>
      <c r="F118" s="52" t="s">
        <v>309</v>
      </c>
      <c r="I118" s="47">
        <v>50</v>
      </c>
      <c r="J118" s="47">
        <v>74</v>
      </c>
      <c r="M118" s="47">
        <v>2008</v>
      </c>
      <c r="N118" s="47">
        <v>2010</v>
      </c>
      <c r="O118" s="47">
        <v>2010</v>
      </c>
      <c r="P118" s="47"/>
      <c r="Q118" s="46"/>
      <c r="R118" s="45">
        <v>616</v>
      </c>
      <c r="S118" s="45"/>
      <c r="T118" s="47">
        <v>2.4</v>
      </c>
    </row>
    <row r="119" spans="1:31" s="48" customFormat="1" x14ac:dyDescent="0.25">
      <c r="A119" s="47">
        <v>1</v>
      </c>
      <c r="C119" s="54" t="s">
        <v>304</v>
      </c>
      <c r="D119" s="54" t="s">
        <v>303</v>
      </c>
      <c r="E119" s="52">
        <v>2015</v>
      </c>
      <c r="F119" s="52" t="s">
        <v>309</v>
      </c>
      <c r="I119" s="47">
        <v>75</v>
      </c>
      <c r="M119" s="47">
        <v>2008</v>
      </c>
      <c r="N119" s="47">
        <v>2010</v>
      </c>
      <c r="O119" s="47">
        <v>2010</v>
      </c>
      <c r="P119" s="47"/>
      <c r="Q119" s="46"/>
      <c r="R119" s="45">
        <v>247</v>
      </c>
      <c r="S119" s="45"/>
      <c r="T119" s="47">
        <v>9.3000000000000007</v>
      </c>
    </row>
    <row r="120" spans="1:31" x14ac:dyDescent="0.25">
      <c r="A120" s="37"/>
      <c r="D120" s="38"/>
    </row>
    <row r="127" spans="1:31" s="4" customFormat="1" x14ac:dyDescent="0.25">
      <c r="A127" s="3" t="s">
        <v>301</v>
      </c>
      <c r="B127" s="3" t="s">
        <v>300</v>
      </c>
      <c r="C127" s="8" t="s">
        <v>234</v>
      </c>
      <c r="D127" s="3"/>
      <c r="E127" s="3">
        <v>2017</v>
      </c>
      <c r="F127" s="3" t="s">
        <v>235</v>
      </c>
      <c r="G127" s="3" t="s">
        <v>236</v>
      </c>
      <c r="H127" s="3" t="s">
        <v>237</v>
      </c>
      <c r="I127" s="3"/>
      <c r="J127" s="3"/>
      <c r="K127" s="3"/>
      <c r="L127" s="3" t="s">
        <v>314</v>
      </c>
      <c r="M127" s="3"/>
      <c r="N127" s="3"/>
      <c r="O127" s="3"/>
      <c r="P127" s="3"/>
      <c r="Q127" s="3"/>
      <c r="R127" s="3"/>
      <c r="S127" s="3"/>
      <c r="T127" s="3"/>
      <c r="U127" s="3"/>
      <c r="V127" s="3"/>
      <c r="W127" s="3"/>
      <c r="X127" s="3"/>
      <c r="Y127" s="3"/>
      <c r="AA127" s="3"/>
      <c r="AB127" s="3" t="s">
        <v>278</v>
      </c>
      <c r="AE127" s="3"/>
    </row>
    <row r="128" spans="1:31" s="4" customFormat="1" x14ac:dyDescent="0.25">
      <c r="A128" s="3" t="s">
        <v>301</v>
      </c>
      <c r="B128" s="3" t="s">
        <v>300</v>
      </c>
      <c r="C128" s="7" t="s">
        <v>155</v>
      </c>
      <c r="D128" s="3" t="s">
        <v>351</v>
      </c>
      <c r="E128" s="3">
        <v>1986</v>
      </c>
      <c r="F128" s="3" t="s">
        <v>29</v>
      </c>
      <c r="G128" s="3"/>
      <c r="H128" s="3" t="s">
        <v>156</v>
      </c>
      <c r="I128" s="3">
        <v>0</v>
      </c>
      <c r="J128" s="3">
        <v>30</v>
      </c>
      <c r="K128" s="3"/>
      <c r="L128" s="3"/>
      <c r="M128" s="3">
        <v>1933</v>
      </c>
      <c r="N128" s="3">
        <v>1972</v>
      </c>
      <c r="O128" s="3">
        <v>1983</v>
      </c>
      <c r="P128" s="3">
        <v>2930</v>
      </c>
      <c r="Q128" s="33" t="s">
        <v>313</v>
      </c>
      <c r="R128" s="3">
        <v>841</v>
      </c>
      <c r="S128" s="3"/>
      <c r="T128" s="3"/>
      <c r="U128" s="3" t="b">
        <v>1</v>
      </c>
      <c r="V128" s="3" t="b">
        <v>1</v>
      </c>
      <c r="W128" s="3" t="b">
        <v>1</v>
      </c>
      <c r="X128" s="3"/>
      <c r="Y128" s="3"/>
      <c r="AA128" s="3"/>
      <c r="AB128" s="3" t="s">
        <v>278</v>
      </c>
    </row>
    <row r="129" spans="1:31" s="6" customFormat="1" x14ac:dyDescent="0.25">
      <c r="A129" s="5"/>
      <c r="B129" s="5" t="s">
        <v>296</v>
      </c>
      <c r="C129" s="5" t="s">
        <v>198</v>
      </c>
      <c r="D129" s="5" t="s">
        <v>280</v>
      </c>
      <c r="E129" s="5">
        <v>2018</v>
      </c>
      <c r="F129" s="5" t="s">
        <v>52</v>
      </c>
      <c r="G129" s="5" t="s">
        <v>199</v>
      </c>
      <c r="H129" s="5" t="s">
        <v>200</v>
      </c>
      <c r="I129" s="5">
        <v>0</v>
      </c>
      <c r="J129" s="5">
        <v>30</v>
      </c>
      <c r="K129" s="5"/>
      <c r="L129" s="5"/>
      <c r="M129" s="5">
        <v>1998</v>
      </c>
      <c r="N129" s="5">
        <v>2012</v>
      </c>
      <c r="O129" s="5">
        <v>2014</v>
      </c>
      <c r="P129" s="5">
        <v>27195</v>
      </c>
      <c r="Q129" s="34"/>
      <c r="R129" s="5">
        <v>959</v>
      </c>
      <c r="S129" s="34"/>
      <c r="T129" s="5"/>
      <c r="U129" s="5" t="b">
        <v>1</v>
      </c>
      <c r="V129" s="5" t="b">
        <v>0</v>
      </c>
      <c r="W129" s="5" t="b">
        <v>0</v>
      </c>
      <c r="X129" s="5" t="b">
        <v>0</v>
      </c>
      <c r="Y129" s="5"/>
      <c r="AA129" s="5"/>
      <c r="AB129" s="5" t="s">
        <v>278</v>
      </c>
      <c r="AE129" s="5"/>
    </row>
    <row r="130" spans="1:31" s="4" customFormat="1" x14ac:dyDescent="0.25">
      <c r="A130" s="3"/>
      <c r="B130" s="39" t="s">
        <v>408</v>
      </c>
      <c r="C130" s="3" t="s">
        <v>145</v>
      </c>
      <c r="D130" s="3" t="s">
        <v>293</v>
      </c>
      <c r="E130" s="3">
        <v>1992</v>
      </c>
      <c r="F130" s="3" t="s">
        <v>55</v>
      </c>
      <c r="G130" s="3"/>
      <c r="H130" s="3" t="s">
        <v>146</v>
      </c>
      <c r="I130" s="3">
        <v>0</v>
      </c>
      <c r="J130" s="3">
        <v>2</v>
      </c>
      <c r="K130" s="3"/>
      <c r="L130" s="3"/>
      <c r="M130" s="3">
        <v>1972</v>
      </c>
      <c r="N130" s="3">
        <v>1981</v>
      </c>
      <c r="O130" s="3">
        <v>1989</v>
      </c>
      <c r="P130" s="3">
        <v>310</v>
      </c>
      <c r="Q130" s="3">
        <v>3845.23</v>
      </c>
      <c r="R130" s="3">
        <v>7</v>
      </c>
      <c r="S130" s="3">
        <v>1.8204</v>
      </c>
      <c r="T130" s="3">
        <v>5.4</v>
      </c>
      <c r="U130" s="3" t="b">
        <v>1</v>
      </c>
      <c r="V130" s="3" t="b">
        <v>1</v>
      </c>
      <c r="W130" s="3" t="b">
        <v>1</v>
      </c>
      <c r="X130" s="3" t="b">
        <v>0</v>
      </c>
      <c r="Y130" s="3"/>
      <c r="AA130" s="3"/>
      <c r="AB130" s="3" t="s">
        <v>278</v>
      </c>
    </row>
  </sheetData>
  <autoFilter ref="A1:AE96" xr:uid="{00000000-0009-0000-0000-000000000000}"/>
  <pageMargins left="0.75" right="0.75" top="1" bottom="1" header="0.5" footer="0.5"/>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31"/>
  <sheetViews>
    <sheetView workbookViewId="0">
      <selection activeCell="M12" sqref="M12"/>
    </sheetView>
  </sheetViews>
  <sheetFormatPr defaultColWidth="11" defaultRowHeight="15.75" x14ac:dyDescent="0.25"/>
  <cols>
    <col min="12" max="12" width="43.375" customWidth="1"/>
  </cols>
  <sheetData>
    <row r="1" spans="1:1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25">
      <c r="A2" s="2" t="s">
        <v>15</v>
      </c>
      <c r="B2" s="2" t="s">
        <v>16</v>
      </c>
      <c r="C2" s="2">
        <v>1987</v>
      </c>
      <c r="D2" s="2">
        <v>2011</v>
      </c>
      <c r="E2" s="2">
        <v>698</v>
      </c>
      <c r="F2" s="2">
        <v>17453</v>
      </c>
      <c r="G2" s="2">
        <v>13</v>
      </c>
      <c r="H2" s="2">
        <v>0.74</v>
      </c>
      <c r="I2" s="2">
        <v>3.1</v>
      </c>
      <c r="J2" s="2">
        <v>17</v>
      </c>
      <c r="K2" s="2">
        <v>3</v>
      </c>
      <c r="L2" s="2" t="s">
        <v>17</v>
      </c>
      <c r="M2" s="2" t="s">
        <v>18</v>
      </c>
      <c r="N2" s="2">
        <v>2013</v>
      </c>
      <c r="O2" s="2" t="e">
        <f>- "analysis showed a reduction from 0.3/1000 (95% CI, 0.28‚Äì0.33) to 0.17/1000 (95% CI, 0.15‚Äì0.2) person-years between the initial and most recent 5-yr periods."</f>
        <v>#VALUE!</v>
      </c>
    </row>
    <row r="3" spans="1:15" x14ac:dyDescent="0.25">
      <c r="A3" s="2" t="s">
        <v>19</v>
      </c>
      <c r="B3" s="2" t="s">
        <v>16</v>
      </c>
      <c r="C3" s="2">
        <v>1989</v>
      </c>
      <c r="D3" s="2">
        <v>2003</v>
      </c>
      <c r="E3" s="2">
        <v>1989</v>
      </c>
      <c r="F3" s="2">
        <v>14744</v>
      </c>
      <c r="G3" s="2">
        <v>6</v>
      </c>
      <c r="H3" s="2">
        <v>0.41</v>
      </c>
      <c r="I3" s="2">
        <v>1.2</v>
      </c>
      <c r="J3" s="2">
        <v>14</v>
      </c>
      <c r="K3" s="2">
        <v>4</v>
      </c>
      <c r="L3" s="2" t="s">
        <v>20</v>
      </c>
      <c r="M3" s="2" t="s">
        <v>21</v>
      </c>
      <c r="N3" s="2">
        <v>2007</v>
      </c>
      <c r="O3" s="2"/>
    </row>
    <row r="4" spans="1:15" x14ac:dyDescent="0.25">
      <c r="A4" s="2" t="s">
        <v>22</v>
      </c>
      <c r="B4" s="2" t="s">
        <v>16</v>
      </c>
      <c r="C4" s="2">
        <v>1989</v>
      </c>
      <c r="D4" s="2">
        <v>2005</v>
      </c>
      <c r="E4" s="2">
        <v>757</v>
      </c>
      <c r="F4" s="2">
        <v>5027</v>
      </c>
      <c r="G4" s="2">
        <v>4</v>
      </c>
      <c r="H4" s="2">
        <v>0.8</v>
      </c>
      <c r="I4" s="2">
        <v>2.8</v>
      </c>
      <c r="J4" s="2">
        <v>14</v>
      </c>
      <c r="K4" s="2">
        <v>4</v>
      </c>
      <c r="L4" s="2" t="s">
        <v>20</v>
      </c>
      <c r="M4" s="2" t="s">
        <v>21</v>
      </c>
      <c r="N4" s="2">
        <v>2007</v>
      </c>
      <c r="O4" s="2"/>
    </row>
    <row r="5" spans="1:15" x14ac:dyDescent="0.25">
      <c r="A5" s="2" t="s">
        <v>23</v>
      </c>
      <c r="B5" s="2" t="s">
        <v>16</v>
      </c>
      <c r="C5" s="2">
        <v>1989</v>
      </c>
      <c r="D5" s="2">
        <v>2002</v>
      </c>
      <c r="E5" s="2">
        <v>1968</v>
      </c>
      <c r="F5" s="2">
        <v>13341</v>
      </c>
      <c r="G5" s="2">
        <v>5</v>
      </c>
      <c r="H5" s="2">
        <v>0.37</v>
      </c>
      <c r="I5" s="2">
        <v>1.1000000000000001</v>
      </c>
      <c r="J5" s="2">
        <v>14</v>
      </c>
      <c r="K5" s="2">
        <v>4</v>
      </c>
      <c r="L5" s="2" t="s">
        <v>20</v>
      </c>
      <c r="M5" s="2" t="s">
        <v>21</v>
      </c>
      <c r="N5" s="2">
        <v>2007</v>
      </c>
      <c r="O5" s="2"/>
    </row>
    <row r="6" spans="1:15" x14ac:dyDescent="0.25">
      <c r="A6" s="2" t="s">
        <v>24</v>
      </c>
      <c r="B6" s="2" t="s">
        <v>16</v>
      </c>
      <c r="C6" s="2">
        <v>1989</v>
      </c>
      <c r="D6" s="2">
        <v>2005</v>
      </c>
      <c r="E6" s="2">
        <v>151</v>
      </c>
      <c r="F6" s="2">
        <v>1311</v>
      </c>
      <c r="G6" s="2">
        <v>0</v>
      </c>
      <c r="H6" s="2">
        <v>0</v>
      </c>
      <c r="I6" s="2">
        <v>0</v>
      </c>
      <c r="J6" s="2">
        <v>14</v>
      </c>
      <c r="K6" s="2">
        <v>4</v>
      </c>
      <c r="L6" s="2" t="s">
        <v>20</v>
      </c>
      <c r="M6" s="2" t="s">
        <v>21</v>
      </c>
      <c r="N6" s="2">
        <v>2007</v>
      </c>
      <c r="O6" s="2"/>
    </row>
    <row r="7" spans="1:15" x14ac:dyDescent="0.25">
      <c r="A7" s="2" t="s">
        <v>25</v>
      </c>
      <c r="B7" s="2" t="s">
        <v>16</v>
      </c>
      <c r="C7" s="2">
        <v>1989</v>
      </c>
      <c r="D7" s="2">
        <v>2005</v>
      </c>
      <c r="E7" s="2">
        <v>1006</v>
      </c>
      <c r="F7" s="2">
        <v>7568</v>
      </c>
      <c r="G7" s="2">
        <v>15</v>
      </c>
      <c r="H7" s="2">
        <v>1.98</v>
      </c>
      <c r="I7" s="2">
        <v>2.9</v>
      </c>
      <c r="J7" s="2">
        <v>14</v>
      </c>
      <c r="K7" s="2">
        <v>4</v>
      </c>
      <c r="L7" s="2" t="s">
        <v>20</v>
      </c>
      <c r="M7" s="2" t="s">
        <v>21</v>
      </c>
      <c r="N7" s="2">
        <v>2007</v>
      </c>
      <c r="O7" s="2"/>
    </row>
    <row r="8" spans="1:15" x14ac:dyDescent="0.25">
      <c r="A8" s="2" t="s">
        <v>26</v>
      </c>
      <c r="B8" s="2" t="s">
        <v>16</v>
      </c>
      <c r="C8" s="2">
        <v>1989</v>
      </c>
      <c r="D8" s="2">
        <v>2005</v>
      </c>
      <c r="E8" s="2">
        <v>1809</v>
      </c>
      <c r="F8" s="2">
        <v>18736</v>
      </c>
      <c r="G8" s="2">
        <v>3</v>
      </c>
      <c r="H8" s="2">
        <v>0.16</v>
      </c>
      <c r="I8" s="2">
        <v>0.4</v>
      </c>
      <c r="J8" s="2">
        <v>14</v>
      </c>
      <c r="K8" s="2">
        <v>4</v>
      </c>
      <c r="L8" s="2" t="s">
        <v>20</v>
      </c>
      <c r="M8" s="2" t="s">
        <v>21</v>
      </c>
      <c r="N8" s="2">
        <v>2007</v>
      </c>
      <c r="O8" s="2"/>
    </row>
    <row r="9" spans="1:15" x14ac:dyDescent="0.25">
      <c r="A9" s="2" t="s">
        <v>27</v>
      </c>
      <c r="B9" s="2" t="s">
        <v>28</v>
      </c>
      <c r="C9" s="2">
        <v>1989</v>
      </c>
      <c r="D9" s="2">
        <v>2004</v>
      </c>
      <c r="E9" s="2">
        <v>443</v>
      </c>
      <c r="F9" s="2">
        <v>4069</v>
      </c>
      <c r="G9" s="2">
        <v>10</v>
      </c>
      <c r="H9" s="2">
        <v>2.46</v>
      </c>
      <c r="I9" s="2">
        <v>4.7</v>
      </c>
      <c r="J9" s="2">
        <v>14</v>
      </c>
      <c r="K9" s="2">
        <v>4</v>
      </c>
      <c r="L9" s="2" t="s">
        <v>20</v>
      </c>
      <c r="M9" s="2" t="s">
        <v>21</v>
      </c>
      <c r="N9" s="2">
        <v>2007</v>
      </c>
      <c r="O9" s="2"/>
    </row>
    <row r="10" spans="1:15" x14ac:dyDescent="0.25">
      <c r="A10" s="2" t="s">
        <v>29</v>
      </c>
      <c r="B10" s="2" t="s">
        <v>16</v>
      </c>
      <c r="C10" s="2">
        <v>1987</v>
      </c>
      <c r="D10" s="2">
        <v>2011</v>
      </c>
      <c r="E10" s="2">
        <v>1904</v>
      </c>
      <c r="F10" s="2">
        <v>17337</v>
      </c>
      <c r="G10" s="2">
        <v>49</v>
      </c>
      <c r="H10" s="2">
        <v>2.83</v>
      </c>
      <c r="I10" s="2">
        <v>4.8</v>
      </c>
      <c r="J10" s="2">
        <v>20</v>
      </c>
      <c r="K10" s="2">
        <v>5</v>
      </c>
      <c r="L10" s="2" t="s">
        <v>30</v>
      </c>
      <c r="M10" s="2" t="s">
        <v>31</v>
      </c>
      <c r="N10" s="2">
        <v>2017</v>
      </c>
      <c r="O10" s="2"/>
    </row>
    <row r="11" spans="1:15" x14ac:dyDescent="0.25">
      <c r="A11" s="2" t="s">
        <v>32</v>
      </c>
      <c r="B11" s="2" t="s">
        <v>16</v>
      </c>
      <c r="C11" s="2">
        <v>1980</v>
      </c>
      <c r="D11" s="2">
        <v>1995</v>
      </c>
      <c r="E11" s="2">
        <v>518</v>
      </c>
      <c r="F11" s="2">
        <v>3164</v>
      </c>
      <c r="G11" s="2">
        <v>12</v>
      </c>
      <c r="H11" s="2">
        <v>3.79</v>
      </c>
      <c r="I11" s="2">
        <v>4.3499999999999996</v>
      </c>
      <c r="J11" s="2">
        <v>15</v>
      </c>
      <c r="K11" s="2">
        <v>6</v>
      </c>
      <c r="L11" s="2" t="s">
        <v>33</v>
      </c>
      <c r="M11" s="2" t="s">
        <v>34</v>
      </c>
      <c r="N11" s="2">
        <v>2000</v>
      </c>
      <c r="O11" s="2"/>
    </row>
    <row r="12" spans="1:15" x14ac:dyDescent="0.25">
      <c r="A12" s="2" t="s">
        <v>35</v>
      </c>
      <c r="B12" s="2" t="s">
        <v>16</v>
      </c>
      <c r="C12" s="2">
        <v>1980</v>
      </c>
      <c r="D12" s="2">
        <v>2014</v>
      </c>
      <c r="E12" s="2">
        <v>10737</v>
      </c>
      <c r="F12" s="2">
        <v>106992</v>
      </c>
      <c r="G12" s="2">
        <v>84</v>
      </c>
      <c r="H12" s="2">
        <v>0.79</v>
      </c>
      <c r="I12" s="2">
        <v>2.58</v>
      </c>
      <c r="J12" s="2">
        <v>14</v>
      </c>
      <c r="K12" s="2">
        <v>7</v>
      </c>
      <c r="L12" s="2" t="s">
        <v>36</v>
      </c>
      <c r="M12" s="2" t="s">
        <v>37</v>
      </c>
      <c r="N12" s="2">
        <v>2018</v>
      </c>
      <c r="O12" s="2" t="s">
        <v>38</v>
      </c>
    </row>
    <row r="13" spans="1:15" x14ac:dyDescent="0.25">
      <c r="A13" s="2" t="s">
        <v>39</v>
      </c>
      <c r="B13" s="2" t="s">
        <v>16</v>
      </c>
      <c r="C13" s="2">
        <v>1965</v>
      </c>
      <c r="D13" s="2">
        <v>1996</v>
      </c>
      <c r="E13" s="2">
        <v>1861</v>
      </c>
      <c r="F13" s="2">
        <v>23877</v>
      </c>
      <c r="G13" s="2">
        <v>37</v>
      </c>
      <c r="H13" s="2">
        <v>1.55</v>
      </c>
      <c r="I13" s="2">
        <v>2.98</v>
      </c>
      <c r="J13" s="2">
        <v>17</v>
      </c>
      <c r="K13" s="2">
        <v>8</v>
      </c>
      <c r="L13" s="2" t="s">
        <v>40</v>
      </c>
      <c r="M13" s="2" t="s">
        <v>41</v>
      </c>
      <c r="N13" s="2">
        <v>2001</v>
      </c>
      <c r="O13" s="2"/>
    </row>
    <row r="14" spans="1:15" x14ac:dyDescent="0.25">
      <c r="A14" s="2" t="s">
        <v>42</v>
      </c>
      <c r="B14" s="2" t="s">
        <v>16</v>
      </c>
      <c r="C14" s="2">
        <v>1974</v>
      </c>
      <c r="D14" s="2">
        <v>2003</v>
      </c>
      <c r="E14" s="2">
        <v>1210</v>
      </c>
      <c r="F14" s="2">
        <v>15967</v>
      </c>
      <c r="G14" s="2">
        <v>19</v>
      </c>
      <c r="H14" s="2">
        <v>1.19</v>
      </c>
      <c r="I14" s="2">
        <v>1.96</v>
      </c>
      <c r="J14" s="2">
        <v>29</v>
      </c>
      <c r="K14" s="2">
        <v>9</v>
      </c>
      <c r="L14" s="2" t="s">
        <v>43</v>
      </c>
      <c r="M14" s="2" t="s">
        <v>44</v>
      </c>
      <c r="N14" s="2">
        <v>2009</v>
      </c>
      <c r="O14" s="2"/>
    </row>
    <row r="15" spans="1:15" x14ac:dyDescent="0.25">
      <c r="A15" s="2" t="s">
        <v>45</v>
      </c>
      <c r="B15" s="2" t="s">
        <v>16</v>
      </c>
      <c r="C15" s="2">
        <v>1990</v>
      </c>
      <c r="D15" s="2">
        <v>2011</v>
      </c>
      <c r="E15" s="2">
        <v>295</v>
      </c>
      <c r="F15" s="2">
        <v>4170</v>
      </c>
      <c r="G15" s="2">
        <v>6</v>
      </c>
      <c r="H15" s="2">
        <v>1.44</v>
      </c>
      <c r="I15" s="2">
        <v>1.6</v>
      </c>
      <c r="J15" s="2">
        <v>29</v>
      </c>
      <c r="K15" s="2">
        <v>10</v>
      </c>
      <c r="L15" s="2" t="s">
        <v>46</v>
      </c>
      <c r="M15" s="2" t="s">
        <v>47</v>
      </c>
      <c r="N15" s="2">
        <v>2015</v>
      </c>
      <c r="O15" s="2" t="s">
        <v>48</v>
      </c>
    </row>
    <row r="16" spans="1:15" x14ac:dyDescent="0.25">
      <c r="A16" s="2" t="s">
        <v>49</v>
      </c>
      <c r="B16" s="2" t="s">
        <v>16</v>
      </c>
      <c r="C16" s="2">
        <v>1973</v>
      </c>
      <c r="D16" s="2">
        <v>2013</v>
      </c>
      <c r="E16" s="2">
        <v>7884</v>
      </c>
      <c r="F16" s="2">
        <v>132420</v>
      </c>
      <c r="G16" s="2">
        <v>249</v>
      </c>
      <c r="H16" s="2">
        <v>1.88</v>
      </c>
      <c r="I16" s="2">
        <v>3.6</v>
      </c>
      <c r="J16" s="2">
        <v>14</v>
      </c>
      <c r="K16" s="2">
        <v>11</v>
      </c>
      <c r="L16" s="2" t="s">
        <v>50</v>
      </c>
      <c r="M16" s="2" t="s">
        <v>51</v>
      </c>
      <c r="N16" s="2">
        <v>2015</v>
      </c>
      <c r="O16" s="2"/>
    </row>
    <row r="17" spans="1:15" x14ac:dyDescent="0.25">
      <c r="A17" s="2" t="s">
        <v>52</v>
      </c>
      <c r="B17" s="2" t="s">
        <v>16</v>
      </c>
      <c r="C17" s="2">
        <v>1977</v>
      </c>
      <c r="D17" s="2">
        <v>2000</v>
      </c>
      <c r="E17" s="2">
        <v>10200</v>
      </c>
      <c r="F17" s="2">
        <v>81600</v>
      </c>
      <c r="G17" s="2">
        <v>78</v>
      </c>
      <c r="H17" s="2">
        <v>0.96</v>
      </c>
      <c r="I17" s="2">
        <v>2.15</v>
      </c>
      <c r="J17" s="2">
        <v>15</v>
      </c>
      <c r="K17" s="2">
        <v>12</v>
      </c>
      <c r="L17" s="2" t="s">
        <v>53</v>
      </c>
      <c r="M17" s="2" t="s">
        <v>54</v>
      </c>
      <c r="N17" s="2">
        <v>2005</v>
      </c>
      <c r="O17" s="2"/>
    </row>
    <row r="18" spans="1:15" x14ac:dyDescent="0.25">
      <c r="A18" s="2" t="s">
        <v>55</v>
      </c>
      <c r="B18" s="2" t="s">
        <v>16</v>
      </c>
      <c r="C18" s="2">
        <v>1978</v>
      </c>
      <c r="D18" s="2">
        <v>2015</v>
      </c>
      <c r="E18" s="2">
        <v>5498</v>
      </c>
      <c r="F18" s="2">
        <v>100959</v>
      </c>
      <c r="G18" s="2">
        <v>229</v>
      </c>
      <c r="H18" s="2">
        <v>2.27</v>
      </c>
      <c r="I18" s="2">
        <v>4.3</v>
      </c>
      <c r="J18" s="2">
        <v>29</v>
      </c>
      <c r="K18" s="2">
        <v>13</v>
      </c>
      <c r="L18" s="2" t="s">
        <v>56</v>
      </c>
      <c r="M18" s="2" t="s">
        <v>57</v>
      </c>
      <c r="N18" s="2">
        <v>2018</v>
      </c>
      <c r="O18" s="2" t="s">
        <v>58</v>
      </c>
    </row>
    <row r="19" spans="1:15" x14ac:dyDescent="0.25">
      <c r="A19" s="2" t="s">
        <v>59</v>
      </c>
      <c r="B19" s="2" t="s">
        <v>16</v>
      </c>
      <c r="C19" s="2">
        <v>2002</v>
      </c>
      <c r="D19" s="2">
        <v>2010</v>
      </c>
      <c r="E19" s="2">
        <v>6840</v>
      </c>
      <c r="F19" s="2">
        <v>36810</v>
      </c>
      <c r="G19" s="2">
        <v>26</v>
      </c>
      <c r="H19" s="2">
        <v>0.71</v>
      </c>
      <c r="I19" s="2">
        <v>1.1000000000000001</v>
      </c>
      <c r="J19" s="2">
        <v>19</v>
      </c>
      <c r="K19" s="2">
        <v>14</v>
      </c>
      <c r="L19" s="2" t="s">
        <v>60</v>
      </c>
      <c r="M19" s="2" t="s">
        <v>61</v>
      </c>
      <c r="N19" s="2">
        <v>2018</v>
      </c>
      <c r="O19" s="2"/>
    </row>
    <row r="20" spans="1:15" x14ac:dyDescent="0.25">
      <c r="A20" s="2" t="s">
        <v>62</v>
      </c>
      <c r="B20" s="2" t="s">
        <v>16</v>
      </c>
      <c r="C20" s="2">
        <v>1979</v>
      </c>
      <c r="D20" s="2">
        <v>2010</v>
      </c>
      <c r="E20" s="2">
        <v>103</v>
      </c>
      <c r="F20" s="2">
        <v>1453</v>
      </c>
      <c r="G20" s="2">
        <v>17</v>
      </c>
      <c r="H20" s="2">
        <v>11.7</v>
      </c>
      <c r="I20" s="2">
        <v>5.8</v>
      </c>
      <c r="J20" s="2">
        <v>19</v>
      </c>
      <c r="K20" s="2">
        <v>15</v>
      </c>
      <c r="L20" s="2" t="s">
        <v>63</v>
      </c>
      <c r="M20" s="2" t="s">
        <v>64</v>
      </c>
      <c r="N20" s="2">
        <v>2014</v>
      </c>
      <c r="O20" s="2"/>
    </row>
    <row r="21" spans="1:15" x14ac:dyDescent="0.25">
      <c r="A21" s="2" t="s">
        <v>65</v>
      </c>
      <c r="B21" s="2" t="s">
        <v>28</v>
      </c>
      <c r="C21" s="2">
        <v>1965</v>
      </c>
      <c r="D21" s="2">
        <v>1991</v>
      </c>
      <c r="E21" s="2">
        <v>504</v>
      </c>
      <c r="F21" s="2"/>
      <c r="G21" s="2">
        <v>70</v>
      </c>
      <c r="H21" s="2"/>
      <c r="I21" s="2">
        <v>8.5</v>
      </c>
      <c r="J21" s="2">
        <v>15</v>
      </c>
      <c r="K21" s="2">
        <v>16</v>
      </c>
      <c r="L21" s="2" t="s">
        <v>66</v>
      </c>
      <c r="M21" s="2" t="s">
        <v>67</v>
      </c>
      <c r="N21" s="2">
        <v>1997</v>
      </c>
      <c r="O21" s="2"/>
    </row>
    <row r="22" spans="1:15" x14ac:dyDescent="0.25">
      <c r="A22" s="2" t="s">
        <v>68</v>
      </c>
      <c r="B22" s="2" t="s">
        <v>28</v>
      </c>
      <c r="C22" s="2">
        <v>1974</v>
      </c>
      <c r="D22" s="2">
        <v>2015</v>
      </c>
      <c r="E22" s="2">
        <v>986</v>
      </c>
      <c r="F22" s="2">
        <v>18180</v>
      </c>
      <c r="G22" s="2">
        <v>62</v>
      </c>
      <c r="H22" s="2">
        <v>3.41</v>
      </c>
      <c r="I22" s="2">
        <v>3.13</v>
      </c>
      <c r="J22" s="2">
        <v>75</v>
      </c>
      <c r="K22" s="2">
        <v>17</v>
      </c>
      <c r="L22" s="2" t="s">
        <v>69</v>
      </c>
      <c r="M22" s="2" t="s">
        <v>70</v>
      </c>
      <c r="N22" s="2">
        <v>2017</v>
      </c>
      <c r="O22" s="2"/>
    </row>
    <row r="23" spans="1:15" x14ac:dyDescent="0.25">
      <c r="A23" s="2" t="s">
        <v>71</v>
      </c>
      <c r="B23" s="2" t="s">
        <v>72</v>
      </c>
      <c r="C23" s="2">
        <v>1998</v>
      </c>
      <c r="D23" s="2">
        <v>2014</v>
      </c>
      <c r="E23" s="2">
        <v>680</v>
      </c>
      <c r="F23" s="2"/>
      <c r="G23" s="2">
        <v>130</v>
      </c>
      <c r="H23" s="2">
        <v>10</v>
      </c>
      <c r="I23" s="2">
        <v>21.3</v>
      </c>
      <c r="J23" s="2">
        <v>14</v>
      </c>
      <c r="K23" s="2">
        <v>18</v>
      </c>
      <c r="L23" s="2" t="s">
        <v>73</v>
      </c>
      <c r="M23" s="2" t="s">
        <v>74</v>
      </c>
      <c r="N23" s="2">
        <v>2018</v>
      </c>
      <c r="O23" s="2" t="s">
        <v>75</v>
      </c>
    </row>
    <row r="24" spans="1:15" x14ac:dyDescent="0.25">
      <c r="A24" s="2" t="s">
        <v>76</v>
      </c>
      <c r="B24" s="2" t="s">
        <v>72</v>
      </c>
      <c r="C24" s="2">
        <v>2004</v>
      </c>
      <c r="D24" s="2">
        <v>2012</v>
      </c>
      <c r="E24" s="2">
        <v>500</v>
      </c>
      <c r="F24" s="2">
        <v>1823</v>
      </c>
      <c r="G24" s="2">
        <v>33</v>
      </c>
      <c r="H24" s="2">
        <v>18.100000000000001</v>
      </c>
      <c r="I24" s="2">
        <v>9.41</v>
      </c>
      <c r="J24" s="2">
        <v>25</v>
      </c>
      <c r="K24" s="2">
        <v>19</v>
      </c>
      <c r="L24" s="2" t="s">
        <v>77</v>
      </c>
      <c r="M24" s="2" t="s">
        <v>78</v>
      </c>
      <c r="N24" s="2">
        <v>2017</v>
      </c>
      <c r="O24" s="2" t="e">
        <f>- "an additional eight participants died in 2012; therefore, a more accurate estimate of mortality is 9.1% (33/361; 95% CI 6.3‚Äì12.8) or 18.1/1000 person years of diabetes"</f>
        <v>#VALUE!</v>
      </c>
    </row>
    <row r="25" spans="1:15" x14ac:dyDescent="0.25">
      <c r="A25" s="2" t="s">
        <v>79</v>
      </c>
      <c r="B25" s="2" t="s">
        <v>72</v>
      </c>
      <c r="C25" s="2">
        <v>1994</v>
      </c>
      <c r="D25" s="2">
        <v>2007</v>
      </c>
      <c r="E25" s="2">
        <v>915</v>
      </c>
      <c r="F25" s="2">
        <v>4392</v>
      </c>
      <c r="G25" s="2">
        <v>159</v>
      </c>
      <c r="H25" s="2">
        <v>36.200000000000003</v>
      </c>
      <c r="I25" s="2">
        <v>6.87</v>
      </c>
      <c r="J25" s="2">
        <v>30</v>
      </c>
      <c r="K25" s="2">
        <v>20</v>
      </c>
      <c r="L25" s="2" t="s">
        <v>80</v>
      </c>
      <c r="M25" s="2" t="s">
        <v>81</v>
      </c>
      <c r="N25" s="2">
        <v>2010</v>
      </c>
      <c r="O25" s="2"/>
    </row>
    <row r="26" spans="1:15" x14ac:dyDescent="0.25">
      <c r="A26" s="2" t="s">
        <v>82</v>
      </c>
      <c r="B26" s="2" t="s">
        <v>72</v>
      </c>
      <c r="C26" s="2">
        <v>1976</v>
      </c>
      <c r="D26" s="2">
        <v>1990</v>
      </c>
      <c r="E26" s="2">
        <v>431</v>
      </c>
      <c r="F26" s="2">
        <v>2767</v>
      </c>
      <c r="G26" s="2">
        <v>43</v>
      </c>
      <c r="H26" s="2">
        <v>15.54</v>
      </c>
      <c r="I26" s="2">
        <v>1.35</v>
      </c>
      <c r="J26" s="2">
        <v>75</v>
      </c>
      <c r="K26" s="2">
        <v>21</v>
      </c>
      <c r="L26" s="2" t="s">
        <v>83</v>
      </c>
      <c r="M26" s="2" t="s">
        <v>84</v>
      </c>
      <c r="N26" s="2">
        <v>1992</v>
      </c>
      <c r="O26" s="2"/>
    </row>
    <row r="27" spans="1:15" x14ac:dyDescent="0.25">
      <c r="A27" s="2" t="s">
        <v>85</v>
      </c>
      <c r="B27" s="2" t="s">
        <v>72</v>
      </c>
      <c r="C27" s="2">
        <v>1977</v>
      </c>
      <c r="D27" s="2">
        <v>1986</v>
      </c>
      <c r="E27" s="2">
        <v>101</v>
      </c>
      <c r="F27" s="2">
        <v>399</v>
      </c>
      <c r="G27" s="2">
        <v>17</v>
      </c>
      <c r="H27" s="2">
        <v>42.61</v>
      </c>
      <c r="I27" s="2">
        <v>8.61</v>
      </c>
      <c r="J27" s="2">
        <v>15</v>
      </c>
      <c r="K27" s="2">
        <v>22</v>
      </c>
      <c r="L27" s="2" t="s">
        <v>86</v>
      </c>
      <c r="M27" s="2" t="s">
        <v>87</v>
      </c>
      <c r="N27" s="2">
        <v>1992</v>
      </c>
      <c r="O27" s="2"/>
    </row>
    <row r="28" spans="1:15" x14ac:dyDescent="0.25">
      <c r="A28" s="2" t="s">
        <v>88</v>
      </c>
      <c r="B28" s="2" t="s">
        <v>72</v>
      </c>
      <c r="C28" s="2">
        <v>2012</v>
      </c>
      <c r="D28" s="2">
        <v>2016</v>
      </c>
      <c r="E28" s="2">
        <v>90</v>
      </c>
      <c r="F28" s="2">
        <v>186</v>
      </c>
      <c r="G28" s="2">
        <v>6</v>
      </c>
      <c r="H28" s="2">
        <v>32.26</v>
      </c>
      <c r="I28" s="2">
        <v>13.25</v>
      </c>
      <c r="J28" s="2">
        <v>19</v>
      </c>
      <c r="K28" s="2">
        <v>23</v>
      </c>
      <c r="L28" s="2" t="s">
        <v>89</v>
      </c>
      <c r="M28" s="2" t="s">
        <v>90</v>
      </c>
      <c r="N28" s="2">
        <v>2017</v>
      </c>
      <c r="O28" s="2"/>
    </row>
    <row r="29" spans="1:15" x14ac:dyDescent="0.25">
      <c r="A29" s="2" t="s">
        <v>91</v>
      </c>
      <c r="B29" s="2" t="s">
        <v>72</v>
      </c>
      <c r="C29" s="2">
        <v>2005</v>
      </c>
      <c r="D29" s="2">
        <v>2017</v>
      </c>
      <c r="E29" s="2">
        <v>144</v>
      </c>
      <c r="F29" s="2">
        <v>870</v>
      </c>
      <c r="G29" s="2">
        <v>2</v>
      </c>
      <c r="H29" s="2">
        <v>2.2999999999999998</v>
      </c>
      <c r="I29" s="2">
        <v>1.17</v>
      </c>
      <c r="J29" s="2">
        <v>24</v>
      </c>
      <c r="K29" s="2">
        <v>24</v>
      </c>
      <c r="L29" s="2" t="s">
        <v>92</v>
      </c>
      <c r="M29" s="2" t="s">
        <v>93</v>
      </c>
      <c r="N29" s="2">
        <v>2017</v>
      </c>
      <c r="O29" s="2"/>
    </row>
    <row r="30" spans="1:15" x14ac:dyDescent="0.25">
      <c r="A30" s="2" t="s">
        <v>94</v>
      </c>
      <c r="B30" s="2" t="s">
        <v>72</v>
      </c>
      <c r="C30" s="2">
        <v>2006</v>
      </c>
      <c r="D30" s="2">
        <v>2014</v>
      </c>
      <c r="E30" s="2">
        <v>48</v>
      </c>
      <c r="F30" s="2">
        <v>233</v>
      </c>
      <c r="G30" s="2">
        <v>1</v>
      </c>
      <c r="H30" s="2">
        <v>4.3</v>
      </c>
      <c r="I30" s="2">
        <v>4.26</v>
      </c>
      <c r="J30" s="2">
        <v>21</v>
      </c>
      <c r="K30" s="2">
        <v>25</v>
      </c>
      <c r="L30" s="2" t="s">
        <v>95</v>
      </c>
      <c r="M30" s="2" t="s">
        <v>96</v>
      </c>
      <c r="N30" s="2">
        <v>2016</v>
      </c>
      <c r="O30" s="2"/>
    </row>
    <row r="31" spans="1:15" x14ac:dyDescent="0.25">
      <c r="A31" s="2" t="s">
        <v>97</v>
      </c>
      <c r="B31" s="2" t="s">
        <v>72</v>
      </c>
      <c r="C31" s="2"/>
      <c r="D31" s="2"/>
      <c r="E31" s="2"/>
      <c r="F31" s="2"/>
      <c r="G31" s="2"/>
      <c r="H31" s="2"/>
      <c r="I31" s="2">
        <v>61.9</v>
      </c>
      <c r="J31" s="2"/>
      <c r="K31" s="2">
        <v>26</v>
      </c>
      <c r="L31" s="2" t="s">
        <v>98</v>
      </c>
      <c r="M31" s="2" t="s">
        <v>99</v>
      </c>
      <c r="N31" s="2">
        <v>1999</v>
      </c>
      <c r="O31" s="2" t="s">
        <v>100</v>
      </c>
    </row>
  </sheetData>
  <pageMargins left="0.75" right="0.75" top="1" bottom="1" header="0.5" footer="0.5"/>
  <pageSetup paperSize="9" scale="75"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20"/>
  <sheetViews>
    <sheetView workbookViewId="0">
      <selection activeCell="B14" sqref="B14"/>
    </sheetView>
  </sheetViews>
  <sheetFormatPr defaultColWidth="11" defaultRowHeight="15.75" x14ac:dyDescent="0.25"/>
  <cols>
    <col min="2" max="2" width="57" customWidth="1"/>
  </cols>
  <sheetData>
    <row r="1" spans="1:22" x14ac:dyDescent="0.25">
      <c r="A1" t="s">
        <v>101</v>
      </c>
      <c r="B1" t="s">
        <v>11</v>
      </c>
      <c r="C1" t="s">
        <v>13</v>
      </c>
      <c r="D1" t="s">
        <v>0</v>
      </c>
      <c r="E1" t="s">
        <v>102</v>
      </c>
      <c r="F1" t="s">
        <v>14</v>
      </c>
      <c r="G1" t="s">
        <v>103</v>
      </c>
      <c r="H1" t="s">
        <v>9</v>
      </c>
      <c r="I1" t="s">
        <v>104</v>
      </c>
      <c r="J1" t="s">
        <v>105</v>
      </c>
      <c r="K1" t="s">
        <v>2</v>
      </c>
      <c r="L1" t="s">
        <v>106</v>
      </c>
      <c r="M1" t="s">
        <v>3</v>
      </c>
      <c r="N1" t="s">
        <v>4</v>
      </c>
      <c r="O1" t="s">
        <v>5</v>
      </c>
      <c r="P1" t="s">
        <v>6</v>
      </c>
      <c r="Q1" t="s">
        <v>7</v>
      </c>
      <c r="R1" t="s">
        <v>8</v>
      </c>
      <c r="S1" t="s">
        <v>107</v>
      </c>
      <c r="T1" t="s">
        <v>108</v>
      </c>
      <c r="U1" t="s">
        <v>109</v>
      </c>
      <c r="V1" t="s">
        <v>110</v>
      </c>
    </row>
    <row r="2" spans="1:22" x14ac:dyDescent="0.25">
      <c r="A2">
        <v>1</v>
      </c>
      <c r="B2" t="s">
        <v>111</v>
      </c>
      <c r="C2">
        <v>2020</v>
      </c>
      <c r="D2" t="s">
        <v>112</v>
      </c>
      <c r="G2">
        <v>0</v>
      </c>
      <c r="H2">
        <v>24</v>
      </c>
      <c r="K2">
        <v>2014</v>
      </c>
      <c r="L2">
        <v>2019</v>
      </c>
      <c r="M2">
        <v>2019</v>
      </c>
      <c r="N2">
        <v>88</v>
      </c>
      <c r="O2">
        <v>246.3</v>
      </c>
      <c r="P2">
        <v>3</v>
      </c>
      <c r="Q2">
        <v>12.2</v>
      </c>
      <c r="R2">
        <v>9.4</v>
      </c>
      <c r="S2" t="b">
        <v>1</v>
      </c>
      <c r="T2" t="b">
        <v>0</v>
      </c>
      <c r="U2" t="b">
        <v>0</v>
      </c>
    </row>
    <row r="3" spans="1:22" x14ac:dyDescent="0.25">
      <c r="B3" t="s">
        <v>113</v>
      </c>
      <c r="C3">
        <v>1997</v>
      </c>
      <c r="D3" t="s">
        <v>114</v>
      </c>
      <c r="F3" t="s">
        <v>115</v>
      </c>
      <c r="H3">
        <v>24</v>
      </c>
    </row>
    <row r="4" spans="1:22" x14ac:dyDescent="0.25">
      <c r="B4" t="s">
        <v>116</v>
      </c>
      <c r="C4">
        <v>2017</v>
      </c>
      <c r="D4" t="s">
        <v>68</v>
      </c>
      <c r="F4" t="s">
        <v>117</v>
      </c>
    </row>
    <row r="5" spans="1:22" x14ac:dyDescent="0.25">
      <c r="B5" t="s">
        <v>17</v>
      </c>
      <c r="C5">
        <v>2013</v>
      </c>
      <c r="D5" t="s">
        <v>15</v>
      </c>
      <c r="F5" t="s">
        <v>117</v>
      </c>
    </row>
    <row r="6" spans="1:22" x14ac:dyDescent="0.25">
      <c r="B6" t="s">
        <v>118</v>
      </c>
      <c r="C6">
        <v>2017</v>
      </c>
      <c r="D6" t="s">
        <v>52</v>
      </c>
      <c r="F6" t="s">
        <v>119</v>
      </c>
      <c r="K6">
        <v>1998</v>
      </c>
      <c r="M6">
        <v>2014</v>
      </c>
      <c r="N6">
        <v>36869</v>
      </c>
    </row>
    <row r="7" spans="1:22" x14ac:dyDescent="0.25">
      <c r="B7" t="s">
        <v>120</v>
      </c>
      <c r="C7">
        <v>2012</v>
      </c>
      <c r="D7" t="s">
        <v>59</v>
      </c>
      <c r="F7" t="s">
        <v>121</v>
      </c>
      <c r="K7">
        <v>1997</v>
      </c>
      <c r="M7">
        <v>2006</v>
      </c>
    </row>
    <row r="8" spans="1:22" x14ac:dyDescent="0.25">
      <c r="A8">
        <v>1</v>
      </c>
      <c r="B8" t="s">
        <v>122</v>
      </c>
      <c r="C8">
        <v>2013</v>
      </c>
      <c r="D8" t="s">
        <v>45</v>
      </c>
      <c r="F8" t="s">
        <v>123</v>
      </c>
      <c r="G8">
        <v>0</v>
      </c>
      <c r="H8">
        <v>17</v>
      </c>
      <c r="K8">
        <v>1965</v>
      </c>
      <c r="L8">
        <v>1969</v>
      </c>
      <c r="M8">
        <v>1994</v>
      </c>
      <c r="O8">
        <v>6128</v>
      </c>
      <c r="P8">
        <v>76</v>
      </c>
      <c r="Q8">
        <v>12.401999999999999</v>
      </c>
      <c r="R8">
        <v>19.3</v>
      </c>
      <c r="S8" t="b">
        <v>0</v>
      </c>
      <c r="T8" t="b">
        <v>0</v>
      </c>
      <c r="U8" t="b">
        <v>0</v>
      </c>
      <c r="V8" t="b">
        <v>1</v>
      </c>
    </row>
    <row r="9" spans="1:22" x14ac:dyDescent="0.25">
      <c r="A9">
        <v>1</v>
      </c>
      <c r="B9" t="s">
        <v>122</v>
      </c>
      <c r="C9">
        <v>2013</v>
      </c>
      <c r="D9" t="s">
        <v>45</v>
      </c>
      <c r="F9" t="s">
        <v>123</v>
      </c>
      <c r="G9">
        <v>0</v>
      </c>
      <c r="H9">
        <v>17</v>
      </c>
      <c r="K9">
        <v>1975</v>
      </c>
      <c r="L9">
        <v>1979</v>
      </c>
      <c r="M9">
        <v>1999</v>
      </c>
      <c r="O9">
        <v>17994</v>
      </c>
      <c r="P9">
        <v>61</v>
      </c>
      <c r="Q9">
        <v>3.39</v>
      </c>
      <c r="R9">
        <v>6.6</v>
      </c>
      <c r="S9" t="b">
        <v>0</v>
      </c>
      <c r="T9" t="b">
        <v>0</v>
      </c>
      <c r="U9" t="b">
        <v>0</v>
      </c>
      <c r="V9" t="b">
        <v>1</v>
      </c>
    </row>
    <row r="10" spans="1:22" x14ac:dyDescent="0.25">
      <c r="B10" t="s">
        <v>124</v>
      </c>
      <c r="C10">
        <v>1976</v>
      </c>
      <c r="D10" t="s">
        <v>55</v>
      </c>
      <c r="F10" t="s">
        <v>125</v>
      </c>
      <c r="H10">
        <v>14</v>
      </c>
      <c r="K10">
        <v>1950</v>
      </c>
      <c r="L10">
        <v>1974</v>
      </c>
      <c r="M10">
        <v>1974</v>
      </c>
    </row>
    <row r="11" spans="1:22" x14ac:dyDescent="0.25">
      <c r="A11">
        <v>1</v>
      </c>
      <c r="B11" t="s">
        <v>126</v>
      </c>
      <c r="C11">
        <v>1999</v>
      </c>
      <c r="D11" t="s">
        <v>55</v>
      </c>
      <c r="E11" t="s">
        <v>127</v>
      </c>
      <c r="F11" t="s">
        <v>128</v>
      </c>
      <c r="G11">
        <v>0</v>
      </c>
      <c r="H11">
        <v>29</v>
      </c>
      <c r="I11">
        <v>1</v>
      </c>
      <c r="J11">
        <v>9</v>
      </c>
      <c r="K11">
        <v>1972</v>
      </c>
      <c r="L11">
        <v>1993</v>
      </c>
      <c r="M11">
        <v>1997</v>
      </c>
      <c r="O11">
        <v>30941</v>
      </c>
      <c r="P11">
        <v>25</v>
      </c>
      <c r="Q11">
        <v>0.80800000000000005</v>
      </c>
      <c r="R11">
        <v>3.15</v>
      </c>
      <c r="S11" t="b">
        <v>1</v>
      </c>
      <c r="T11" t="b">
        <v>1</v>
      </c>
      <c r="U11" t="b">
        <v>1</v>
      </c>
      <c r="V11" t="b">
        <v>0</v>
      </c>
    </row>
    <row r="12" spans="1:22" x14ac:dyDescent="0.25">
      <c r="A12">
        <v>1</v>
      </c>
      <c r="B12" t="s">
        <v>126</v>
      </c>
      <c r="C12">
        <v>1999</v>
      </c>
      <c r="D12" t="s">
        <v>55</v>
      </c>
      <c r="E12" t="s">
        <v>127</v>
      </c>
      <c r="F12" t="s">
        <v>128</v>
      </c>
      <c r="G12">
        <v>0</v>
      </c>
      <c r="H12">
        <v>29</v>
      </c>
      <c r="I12">
        <v>10</v>
      </c>
      <c r="J12">
        <v>19</v>
      </c>
      <c r="K12">
        <v>1972</v>
      </c>
      <c r="L12">
        <v>1993</v>
      </c>
      <c r="M12">
        <v>1997</v>
      </c>
      <c r="O12">
        <v>129575</v>
      </c>
      <c r="P12">
        <v>131</v>
      </c>
      <c r="Q12">
        <v>1.0109999999999999</v>
      </c>
      <c r="R12">
        <v>2.95</v>
      </c>
      <c r="S12" t="b">
        <v>1</v>
      </c>
      <c r="T12" t="b">
        <v>1</v>
      </c>
      <c r="U12" t="b">
        <v>1</v>
      </c>
      <c r="V12" t="b">
        <v>0</v>
      </c>
    </row>
    <row r="13" spans="1:22" x14ac:dyDescent="0.25">
      <c r="A13">
        <v>1</v>
      </c>
      <c r="B13" t="s">
        <v>126</v>
      </c>
      <c r="C13">
        <v>1999</v>
      </c>
      <c r="D13" t="s">
        <v>55</v>
      </c>
      <c r="E13" t="s">
        <v>127</v>
      </c>
      <c r="F13" t="s">
        <v>128</v>
      </c>
      <c r="G13">
        <v>0</v>
      </c>
      <c r="H13">
        <v>29</v>
      </c>
      <c r="I13">
        <v>20</v>
      </c>
      <c r="J13">
        <v>29</v>
      </c>
      <c r="K13">
        <v>1972</v>
      </c>
      <c r="L13">
        <v>1993</v>
      </c>
      <c r="M13">
        <v>1997</v>
      </c>
      <c r="O13">
        <v>105735</v>
      </c>
      <c r="P13">
        <v>236</v>
      </c>
      <c r="Q13">
        <v>2.2320000000000002</v>
      </c>
      <c r="R13">
        <v>4.3</v>
      </c>
      <c r="S13" t="b">
        <v>1</v>
      </c>
      <c r="T13" t="b">
        <v>1</v>
      </c>
      <c r="U13" t="b">
        <v>1</v>
      </c>
      <c r="V13" t="b">
        <v>0</v>
      </c>
    </row>
    <row r="14" spans="1:22" x14ac:dyDescent="0.25">
      <c r="A14">
        <v>1</v>
      </c>
      <c r="B14" t="s">
        <v>126</v>
      </c>
      <c r="C14">
        <v>1999</v>
      </c>
      <c r="D14" t="s">
        <v>55</v>
      </c>
      <c r="E14" t="s">
        <v>127</v>
      </c>
      <c r="F14" t="s">
        <v>128</v>
      </c>
      <c r="G14">
        <v>0</v>
      </c>
      <c r="H14">
        <v>29</v>
      </c>
      <c r="I14">
        <v>30</v>
      </c>
      <c r="J14">
        <v>39</v>
      </c>
      <c r="K14">
        <v>1972</v>
      </c>
      <c r="L14">
        <v>1993</v>
      </c>
      <c r="M14">
        <v>1997</v>
      </c>
      <c r="O14">
        <v>33598</v>
      </c>
      <c r="P14">
        <v>125</v>
      </c>
      <c r="Q14">
        <v>3.7210000000000001</v>
      </c>
      <c r="R14">
        <v>4.3</v>
      </c>
      <c r="S14" t="b">
        <v>1</v>
      </c>
      <c r="T14" t="b">
        <v>1</v>
      </c>
      <c r="U14" t="b">
        <v>1</v>
      </c>
      <c r="V14" t="b">
        <v>0</v>
      </c>
    </row>
    <row r="15" spans="1:22" x14ac:dyDescent="0.25">
      <c r="A15">
        <v>1</v>
      </c>
      <c r="B15" t="s">
        <v>126</v>
      </c>
      <c r="C15">
        <v>1999</v>
      </c>
      <c r="D15" t="s">
        <v>55</v>
      </c>
      <c r="E15" t="s">
        <v>127</v>
      </c>
      <c r="F15" t="s">
        <v>128</v>
      </c>
      <c r="G15">
        <v>0</v>
      </c>
      <c r="H15">
        <v>29</v>
      </c>
      <c r="I15">
        <v>40</v>
      </c>
      <c r="J15">
        <v>49</v>
      </c>
      <c r="K15">
        <v>1972</v>
      </c>
      <c r="L15">
        <v>1993</v>
      </c>
      <c r="M15">
        <v>1997</v>
      </c>
      <c r="O15">
        <v>11341</v>
      </c>
      <c r="P15">
        <v>114</v>
      </c>
      <c r="Q15">
        <v>10.052</v>
      </c>
      <c r="R15">
        <v>4.25</v>
      </c>
      <c r="S15" t="b">
        <v>1</v>
      </c>
      <c r="T15" t="b">
        <v>1</v>
      </c>
      <c r="U15" t="b">
        <v>1</v>
      </c>
      <c r="V15" t="b">
        <v>0</v>
      </c>
    </row>
    <row r="16" spans="1:22" x14ac:dyDescent="0.25">
      <c r="A16">
        <v>1</v>
      </c>
      <c r="B16" t="s">
        <v>126</v>
      </c>
      <c r="C16">
        <v>1999</v>
      </c>
      <c r="D16" t="s">
        <v>55</v>
      </c>
      <c r="E16" t="s">
        <v>127</v>
      </c>
      <c r="F16" t="s">
        <v>128</v>
      </c>
      <c r="G16">
        <v>0</v>
      </c>
      <c r="H16">
        <v>29</v>
      </c>
      <c r="I16">
        <v>50</v>
      </c>
      <c r="J16">
        <v>59</v>
      </c>
      <c r="K16">
        <v>1972</v>
      </c>
      <c r="L16">
        <v>1993</v>
      </c>
      <c r="M16">
        <v>1997</v>
      </c>
      <c r="O16">
        <v>5643</v>
      </c>
      <c r="P16">
        <v>128</v>
      </c>
      <c r="Q16">
        <v>22.681000000000001</v>
      </c>
      <c r="R16">
        <v>3.2</v>
      </c>
      <c r="S16" t="b">
        <v>1</v>
      </c>
      <c r="T16" t="b">
        <v>1</v>
      </c>
      <c r="U16" t="b">
        <v>1</v>
      </c>
      <c r="V16" t="b">
        <v>0</v>
      </c>
    </row>
    <row r="17" spans="1:22" x14ac:dyDescent="0.25">
      <c r="A17">
        <v>1</v>
      </c>
      <c r="B17" t="s">
        <v>126</v>
      </c>
      <c r="C17">
        <v>1999</v>
      </c>
      <c r="D17" t="s">
        <v>55</v>
      </c>
      <c r="E17" t="s">
        <v>127</v>
      </c>
      <c r="F17" t="s">
        <v>128</v>
      </c>
      <c r="G17">
        <v>0</v>
      </c>
      <c r="H17">
        <v>29</v>
      </c>
      <c r="I17">
        <v>60</v>
      </c>
      <c r="J17">
        <v>69</v>
      </c>
      <c r="K17">
        <v>1972</v>
      </c>
      <c r="L17">
        <v>1993</v>
      </c>
      <c r="M17">
        <v>1997</v>
      </c>
      <c r="O17">
        <v>2562</v>
      </c>
      <c r="P17">
        <v>138</v>
      </c>
      <c r="Q17">
        <v>53.871000000000002</v>
      </c>
      <c r="R17">
        <v>2.8</v>
      </c>
      <c r="S17" t="b">
        <v>1</v>
      </c>
      <c r="T17" t="b">
        <v>1</v>
      </c>
      <c r="U17" t="b">
        <v>1</v>
      </c>
      <c r="V17" t="b">
        <v>0</v>
      </c>
    </row>
    <row r="18" spans="1:22" x14ac:dyDescent="0.25">
      <c r="A18">
        <v>1</v>
      </c>
      <c r="B18" t="s">
        <v>126</v>
      </c>
      <c r="C18">
        <v>1999</v>
      </c>
      <c r="D18" t="s">
        <v>55</v>
      </c>
      <c r="E18" t="s">
        <v>127</v>
      </c>
      <c r="F18" t="s">
        <v>128</v>
      </c>
      <c r="G18">
        <v>0</v>
      </c>
      <c r="H18">
        <v>29</v>
      </c>
      <c r="I18">
        <v>70</v>
      </c>
      <c r="J18">
        <v>84</v>
      </c>
      <c r="K18">
        <v>1972</v>
      </c>
      <c r="L18">
        <v>1993</v>
      </c>
      <c r="M18">
        <v>1997</v>
      </c>
      <c r="O18">
        <v>646</v>
      </c>
      <c r="P18">
        <v>52</v>
      </c>
      <c r="Q18">
        <v>80.543000000000006</v>
      </c>
      <c r="R18">
        <v>1.7</v>
      </c>
      <c r="S18" t="b">
        <v>1</v>
      </c>
      <c r="T18" t="b">
        <v>1</v>
      </c>
      <c r="U18" t="b">
        <v>1</v>
      </c>
      <c r="V18" t="b">
        <v>0</v>
      </c>
    </row>
    <row r="19" spans="1:22" x14ac:dyDescent="0.25">
      <c r="A19">
        <v>1</v>
      </c>
      <c r="B19" t="s">
        <v>129</v>
      </c>
      <c r="C19">
        <v>2006</v>
      </c>
      <c r="D19" t="s">
        <v>52</v>
      </c>
      <c r="G19">
        <v>15</v>
      </c>
      <c r="H19">
        <v>34</v>
      </c>
      <c r="K19">
        <v>1983</v>
      </c>
      <c r="L19">
        <v>1999</v>
      </c>
      <c r="M19">
        <v>1999</v>
      </c>
      <c r="N19">
        <v>4968</v>
      </c>
      <c r="O19">
        <v>43531</v>
      </c>
      <c r="P19">
        <v>83</v>
      </c>
      <c r="Q19">
        <v>1.9067000000000001</v>
      </c>
      <c r="R19">
        <v>1.8</v>
      </c>
    </row>
    <row r="20" spans="1:22" x14ac:dyDescent="0.25">
      <c r="B20" t="s">
        <v>60</v>
      </c>
      <c r="C20">
        <v>2018</v>
      </c>
      <c r="D20" t="s">
        <v>59</v>
      </c>
      <c r="F20" t="s">
        <v>117</v>
      </c>
    </row>
    <row r="21" spans="1:22" x14ac:dyDescent="0.25">
      <c r="A21">
        <v>1</v>
      </c>
      <c r="B21" t="s">
        <v>20</v>
      </c>
      <c r="C21">
        <v>2007</v>
      </c>
      <c r="D21" t="s">
        <v>29</v>
      </c>
      <c r="E21" t="s">
        <v>130</v>
      </c>
      <c r="F21" t="s">
        <v>131</v>
      </c>
      <c r="G21">
        <v>0</v>
      </c>
      <c r="H21">
        <v>14</v>
      </c>
      <c r="K21">
        <v>1989</v>
      </c>
      <c r="L21">
        <v>2002</v>
      </c>
      <c r="M21">
        <v>2002</v>
      </c>
      <c r="N21">
        <v>2285</v>
      </c>
      <c r="O21">
        <v>13100</v>
      </c>
      <c r="P21">
        <v>10</v>
      </c>
      <c r="R21">
        <v>3</v>
      </c>
      <c r="S21" t="b">
        <v>0</v>
      </c>
      <c r="T21" t="b">
        <v>0</v>
      </c>
      <c r="U21" t="b">
        <v>0</v>
      </c>
      <c r="V21" t="b">
        <v>0</v>
      </c>
    </row>
    <row r="22" spans="1:22" x14ac:dyDescent="0.25">
      <c r="A22">
        <v>1</v>
      </c>
      <c r="B22" t="s">
        <v>20</v>
      </c>
      <c r="C22">
        <v>2007</v>
      </c>
      <c r="D22" t="s">
        <v>55</v>
      </c>
      <c r="E22" t="s">
        <v>130</v>
      </c>
      <c r="F22" t="s">
        <v>131</v>
      </c>
      <c r="G22">
        <v>0</v>
      </c>
      <c r="H22">
        <v>14</v>
      </c>
      <c r="K22">
        <v>1989</v>
      </c>
      <c r="L22">
        <v>2004</v>
      </c>
      <c r="M22">
        <v>2005</v>
      </c>
      <c r="N22">
        <v>2248</v>
      </c>
      <c r="O22">
        <v>18567</v>
      </c>
      <c r="P22">
        <v>19</v>
      </c>
      <c r="R22">
        <v>4.2</v>
      </c>
      <c r="S22" t="b">
        <v>0</v>
      </c>
      <c r="T22" t="b">
        <v>0</v>
      </c>
      <c r="U22" t="b">
        <v>0</v>
      </c>
      <c r="V22" t="b">
        <v>0</v>
      </c>
    </row>
    <row r="23" spans="1:22" x14ac:dyDescent="0.25">
      <c r="A23">
        <v>1</v>
      </c>
      <c r="B23" t="s">
        <v>20</v>
      </c>
      <c r="C23">
        <v>2007</v>
      </c>
      <c r="D23" t="s">
        <v>49</v>
      </c>
      <c r="E23" t="s">
        <v>130</v>
      </c>
      <c r="F23" t="s">
        <v>131</v>
      </c>
      <c r="G23">
        <v>0</v>
      </c>
      <c r="H23">
        <v>14</v>
      </c>
      <c r="K23">
        <v>1989</v>
      </c>
      <c r="L23">
        <v>2003</v>
      </c>
      <c r="M23">
        <v>2005</v>
      </c>
      <c r="N23">
        <v>3130</v>
      </c>
      <c r="O23">
        <v>27673</v>
      </c>
      <c r="P23">
        <v>19</v>
      </c>
      <c r="R23">
        <v>2</v>
      </c>
      <c r="S23" t="b">
        <v>0</v>
      </c>
      <c r="T23" t="b">
        <v>0</v>
      </c>
      <c r="U23" t="b">
        <v>0</v>
      </c>
      <c r="V23" t="b">
        <v>0</v>
      </c>
    </row>
    <row r="24" spans="1:22" x14ac:dyDescent="0.25">
      <c r="A24">
        <v>1</v>
      </c>
      <c r="B24" t="s">
        <v>20</v>
      </c>
      <c r="C24">
        <v>2007</v>
      </c>
      <c r="D24" t="s">
        <v>55</v>
      </c>
      <c r="E24" t="s">
        <v>130</v>
      </c>
      <c r="F24" t="s">
        <v>131</v>
      </c>
      <c r="G24">
        <v>0</v>
      </c>
      <c r="H24">
        <v>14</v>
      </c>
      <c r="K24">
        <v>1989</v>
      </c>
      <c r="L24">
        <v>2002</v>
      </c>
      <c r="M24">
        <v>2003</v>
      </c>
      <c r="N24">
        <v>1310</v>
      </c>
      <c r="O24">
        <v>9453</v>
      </c>
      <c r="P24">
        <v>9</v>
      </c>
      <c r="R24">
        <v>2.9</v>
      </c>
      <c r="S24" t="b">
        <v>0</v>
      </c>
      <c r="T24" t="b">
        <v>0</v>
      </c>
      <c r="U24" t="b">
        <v>0</v>
      </c>
      <c r="V24" t="b">
        <v>0</v>
      </c>
    </row>
    <row r="25" spans="1:22" x14ac:dyDescent="0.25">
      <c r="A25">
        <v>1</v>
      </c>
      <c r="B25" t="s">
        <v>20</v>
      </c>
      <c r="C25">
        <v>2007</v>
      </c>
      <c r="D25" t="s">
        <v>52</v>
      </c>
      <c r="E25" t="s">
        <v>130</v>
      </c>
      <c r="F25" t="s">
        <v>131</v>
      </c>
      <c r="G25">
        <v>0</v>
      </c>
      <c r="H25">
        <v>14</v>
      </c>
      <c r="K25">
        <v>1989</v>
      </c>
      <c r="L25">
        <v>2002</v>
      </c>
      <c r="M25">
        <v>2002</v>
      </c>
      <c r="N25">
        <v>7095</v>
      </c>
      <c r="O25">
        <v>45160</v>
      </c>
      <c r="P25">
        <v>14</v>
      </c>
      <c r="R25">
        <v>1.4</v>
      </c>
      <c r="S25" t="b">
        <v>0</v>
      </c>
      <c r="T25" t="b">
        <v>0</v>
      </c>
      <c r="U25" t="b">
        <v>0</v>
      </c>
      <c r="V25" t="b">
        <v>0</v>
      </c>
    </row>
    <row r="26" spans="1:22" x14ac:dyDescent="0.25">
      <c r="A26">
        <v>1</v>
      </c>
      <c r="B26" t="s">
        <v>20</v>
      </c>
      <c r="C26">
        <v>2007</v>
      </c>
      <c r="D26" t="s">
        <v>35</v>
      </c>
      <c r="E26" t="s">
        <v>130</v>
      </c>
      <c r="F26" t="s">
        <v>131</v>
      </c>
      <c r="G26">
        <v>0</v>
      </c>
      <c r="H26">
        <v>14</v>
      </c>
      <c r="K26">
        <v>1989</v>
      </c>
      <c r="L26">
        <v>2000</v>
      </c>
      <c r="M26">
        <v>2003</v>
      </c>
      <c r="N26">
        <v>4696</v>
      </c>
      <c r="O26">
        <v>40312</v>
      </c>
      <c r="P26">
        <v>27</v>
      </c>
      <c r="R26">
        <v>2.2999999999999998</v>
      </c>
      <c r="S26" t="b">
        <v>0</v>
      </c>
      <c r="T26" t="b">
        <v>0</v>
      </c>
      <c r="U26" t="b">
        <v>0</v>
      </c>
      <c r="V26" t="b">
        <v>0</v>
      </c>
    </row>
    <row r="27" spans="1:22" x14ac:dyDescent="0.25">
      <c r="B27" t="s">
        <v>132</v>
      </c>
      <c r="C27">
        <v>2010</v>
      </c>
      <c r="D27" t="s">
        <v>45</v>
      </c>
      <c r="F27" t="s">
        <v>133</v>
      </c>
      <c r="K27">
        <v>1997</v>
      </c>
      <c r="L27">
        <v>2007</v>
      </c>
      <c r="M27">
        <v>2007</v>
      </c>
    </row>
    <row r="28" spans="1:22" x14ac:dyDescent="0.25">
      <c r="B28" t="s">
        <v>134</v>
      </c>
      <c r="C28">
        <v>2006</v>
      </c>
      <c r="D28" t="s">
        <v>45</v>
      </c>
      <c r="F28" t="s">
        <v>133</v>
      </c>
    </row>
    <row r="29" spans="1:22" x14ac:dyDescent="0.25">
      <c r="B29" t="s">
        <v>135</v>
      </c>
      <c r="C29">
        <v>1991</v>
      </c>
      <c r="D29" t="s">
        <v>59</v>
      </c>
      <c r="F29" t="s">
        <v>136</v>
      </c>
    </row>
    <row r="30" spans="1:22" x14ac:dyDescent="0.25">
      <c r="B30" t="s">
        <v>137</v>
      </c>
      <c r="C30">
        <v>1997</v>
      </c>
      <c r="D30" t="s">
        <v>19</v>
      </c>
      <c r="F30" t="s">
        <v>138</v>
      </c>
      <c r="G30">
        <v>0</v>
      </c>
      <c r="H30">
        <v>14</v>
      </c>
      <c r="K30">
        <v>1979</v>
      </c>
      <c r="L30">
        <v>1990</v>
      </c>
      <c r="M30">
        <v>1990</v>
      </c>
      <c r="N30">
        <v>1185</v>
      </c>
      <c r="P30">
        <v>6</v>
      </c>
      <c r="R30">
        <v>1.53</v>
      </c>
      <c r="S30" t="b">
        <v>0</v>
      </c>
      <c r="T30" t="b">
        <v>1</v>
      </c>
      <c r="U30" t="b">
        <v>1</v>
      </c>
      <c r="V30" t="b">
        <v>0</v>
      </c>
    </row>
    <row r="31" spans="1:22" x14ac:dyDescent="0.25">
      <c r="B31" t="s">
        <v>139</v>
      </c>
      <c r="C31">
        <v>1999</v>
      </c>
      <c r="D31" t="s">
        <v>52</v>
      </c>
      <c r="F31" t="s">
        <v>140</v>
      </c>
      <c r="G31">
        <v>0</v>
      </c>
      <c r="H31">
        <v>99</v>
      </c>
      <c r="K31">
        <v>1991</v>
      </c>
      <c r="L31">
        <v>1995</v>
      </c>
      <c r="M31">
        <v>1995</v>
      </c>
      <c r="S31" t="b">
        <v>1</v>
      </c>
      <c r="T31" t="b">
        <v>1</v>
      </c>
      <c r="U31" t="b">
        <v>0</v>
      </c>
      <c r="V31" t="b">
        <v>0</v>
      </c>
    </row>
    <row r="32" spans="1:22" x14ac:dyDescent="0.25">
      <c r="B32" t="s">
        <v>141</v>
      </c>
      <c r="C32">
        <v>1992</v>
      </c>
      <c r="D32" t="s">
        <v>82</v>
      </c>
      <c r="F32" t="s">
        <v>117</v>
      </c>
    </row>
    <row r="33" spans="1:22" x14ac:dyDescent="0.25">
      <c r="B33" t="s">
        <v>142</v>
      </c>
      <c r="C33">
        <v>2001</v>
      </c>
      <c r="D33" t="s">
        <v>52</v>
      </c>
      <c r="F33" t="s">
        <v>143</v>
      </c>
    </row>
    <row r="34" spans="1:22" x14ac:dyDescent="0.25">
      <c r="A34">
        <v>1</v>
      </c>
      <c r="B34" t="s">
        <v>144</v>
      </c>
      <c r="C34">
        <v>2017</v>
      </c>
      <c r="D34" t="s">
        <v>49</v>
      </c>
      <c r="G34">
        <v>15</v>
      </c>
      <c r="H34">
        <v>29</v>
      </c>
      <c r="K34">
        <v>1978</v>
      </c>
      <c r="L34">
        <v>1982</v>
      </c>
      <c r="M34">
        <v>2013</v>
      </c>
      <c r="N34">
        <v>719</v>
      </c>
      <c r="O34">
        <v>21271.7</v>
      </c>
      <c r="P34">
        <v>148</v>
      </c>
      <c r="Q34">
        <v>6.96</v>
      </c>
      <c r="R34">
        <v>4.4000000000000004</v>
      </c>
      <c r="S34" t="b">
        <v>0</v>
      </c>
      <c r="T34" t="b">
        <v>0</v>
      </c>
      <c r="U34" t="b">
        <v>0</v>
      </c>
      <c r="V34" t="b">
        <v>0</v>
      </c>
    </row>
    <row r="35" spans="1:22" x14ac:dyDescent="0.25">
      <c r="A35">
        <v>1</v>
      </c>
      <c r="B35" t="s">
        <v>145</v>
      </c>
      <c r="C35">
        <v>1992</v>
      </c>
      <c r="D35" t="s">
        <v>55</v>
      </c>
      <c r="F35" t="s">
        <v>146</v>
      </c>
      <c r="G35">
        <v>0</v>
      </c>
      <c r="H35">
        <v>2</v>
      </c>
      <c r="K35">
        <v>1972</v>
      </c>
      <c r="L35">
        <v>1981</v>
      </c>
      <c r="M35">
        <v>1989</v>
      </c>
      <c r="N35">
        <v>310</v>
      </c>
      <c r="O35">
        <v>3845.23</v>
      </c>
      <c r="P35">
        <v>7</v>
      </c>
      <c r="Q35">
        <v>1.8204</v>
      </c>
      <c r="R35">
        <v>5.4</v>
      </c>
      <c r="S35" t="b">
        <v>1</v>
      </c>
      <c r="T35" t="b">
        <v>1</v>
      </c>
      <c r="U35" t="b">
        <v>1</v>
      </c>
      <c r="V35" t="b">
        <v>0</v>
      </c>
    </row>
    <row r="36" spans="1:22" x14ac:dyDescent="0.25">
      <c r="B36" t="s">
        <v>118</v>
      </c>
      <c r="C36">
        <v>2019</v>
      </c>
      <c r="F36" t="s">
        <v>147</v>
      </c>
    </row>
    <row r="37" spans="1:22" x14ac:dyDescent="0.25">
      <c r="B37" t="s">
        <v>148</v>
      </c>
      <c r="C37">
        <v>1967</v>
      </c>
      <c r="D37" t="s">
        <v>59</v>
      </c>
      <c r="F37" t="s">
        <v>149</v>
      </c>
    </row>
    <row r="38" spans="1:22" x14ac:dyDescent="0.25">
      <c r="A38">
        <v>1</v>
      </c>
      <c r="B38" t="s">
        <v>150</v>
      </c>
      <c r="C38">
        <v>2001</v>
      </c>
      <c r="D38" t="s">
        <v>59</v>
      </c>
      <c r="E38" t="s">
        <v>151</v>
      </c>
      <c r="F38" t="s">
        <v>152</v>
      </c>
      <c r="G38">
        <v>0</v>
      </c>
      <c r="H38">
        <v>17</v>
      </c>
      <c r="K38">
        <v>1965</v>
      </c>
      <c r="L38">
        <v>1969</v>
      </c>
      <c r="M38">
        <v>1999</v>
      </c>
      <c r="N38">
        <v>353</v>
      </c>
      <c r="O38">
        <v>10184.9</v>
      </c>
      <c r="P38">
        <v>92</v>
      </c>
      <c r="Q38">
        <v>9.0299999999999994</v>
      </c>
      <c r="R38">
        <v>6.77</v>
      </c>
      <c r="S38" t="b">
        <v>0</v>
      </c>
      <c r="T38" t="b">
        <v>0</v>
      </c>
      <c r="U38" t="b">
        <v>0</v>
      </c>
      <c r="V38" t="b">
        <v>1</v>
      </c>
    </row>
    <row r="39" spans="1:22" x14ac:dyDescent="0.25">
      <c r="A39">
        <v>1</v>
      </c>
      <c r="B39" t="s">
        <v>150</v>
      </c>
      <c r="C39">
        <v>2001</v>
      </c>
      <c r="D39" t="s">
        <v>59</v>
      </c>
      <c r="E39" t="s">
        <v>151</v>
      </c>
      <c r="F39" t="s">
        <v>152</v>
      </c>
      <c r="G39">
        <v>0</v>
      </c>
      <c r="H39">
        <v>17</v>
      </c>
      <c r="K39">
        <v>1970</v>
      </c>
      <c r="L39">
        <v>1974</v>
      </c>
      <c r="M39">
        <v>1999</v>
      </c>
      <c r="N39">
        <v>391</v>
      </c>
      <c r="O39">
        <v>9878.2000000000007</v>
      </c>
      <c r="P39">
        <v>57</v>
      </c>
      <c r="Q39">
        <v>5.77</v>
      </c>
      <c r="R39">
        <v>4.88</v>
      </c>
      <c r="S39" t="b">
        <v>0</v>
      </c>
      <c r="T39" t="b">
        <v>0</v>
      </c>
      <c r="U39" t="b">
        <v>0</v>
      </c>
      <c r="V39" t="b">
        <v>1</v>
      </c>
    </row>
    <row r="40" spans="1:22" x14ac:dyDescent="0.25">
      <c r="A40">
        <v>1</v>
      </c>
      <c r="B40" t="s">
        <v>150</v>
      </c>
      <c r="C40">
        <v>2001</v>
      </c>
      <c r="D40" t="s">
        <v>59</v>
      </c>
      <c r="E40" t="s">
        <v>151</v>
      </c>
      <c r="F40" t="s">
        <v>152</v>
      </c>
      <c r="G40">
        <v>0</v>
      </c>
      <c r="H40">
        <v>17</v>
      </c>
      <c r="K40">
        <v>1975</v>
      </c>
      <c r="L40">
        <v>1980</v>
      </c>
      <c r="M40">
        <v>1999</v>
      </c>
      <c r="N40">
        <v>331</v>
      </c>
      <c r="O40">
        <v>7029.8</v>
      </c>
      <c r="P40">
        <v>21</v>
      </c>
      <c r="Q40">
        <v>2.99</v>
      </c>
      <c r="R40">
        <v>2.81</v>
      </c>
      <c r="S40" t="b">
        <v>0</v>
      </c>
      <c r="T40" t="b">
        <v>0</v>
      </c>
      <c r="U40" t="b">
        <v>0</v>
      </c>
      <c r="V40" t="b">
        <v>1</v>
      </c>
    </row>
    <row r="41" spans="1:22" x14ac:dyDescent="0.25">
      <c r="B41" t="s">
        <v>153</v>
      </c>
      <c r="C41">
        <v>1976</v>
      </c>
      <c r="D41" t="s">
        <v>59</v>
      </c>
      <c r="F41" t="s">
        <v>154</v>
      </c>
    </row>
    <row r="42" spans="1:22" x14ac:dyDescent="0.25">
      <c r="B42" t="s">
        <v>155</v>
      </c>
      <c r="C42">
        <v>1986</v>
      </c>
      <c r="D42" t="s">
        <v>29</v>
      </c>
      <c r="F42" t="s">
        <v>156</v>
      </c>
      <c r="G42">
        <v>0</v>
      </c>
      <c r="H42">
        <v>30</v>
      </c>
      <c r="K42">
        <v>1933</v>
      </c>
      <c r="L42">
        <v>1972</v>
      </c>
      <c r="M42">
        <v>1983</v>
      </c>
      <c r="N42">
        <v>2930</v>
      </c>
      <c r="P42">
        <v>841</v>
      </c>
      <c r="S42" t="b">
        <v>1</v>
      </c>
      <c r="T42" t="b">
        <v>1</v>
      </c>
      <c r="U42" t="b">
        <v>1</v>
      </c>
    </row>
    <row r="43" spans="1:22" x14ac:dyDescent="0.25">
      <c r="B43" t="s">
        <v>157</v>
      </c>
      <c r="C43">
        <v>2009</v>
      </c>
      <c r="D43" t="s">
        <v>59</v>
      </c>
      <c r="F43" t="s">
        <v>158</v>
      </c>
    </row>
    <row r="44" spans="1:22" x14ac:dyDescent="0.25">
      <c r="B44" t="s">
        <v>159</v>
      </c>
      <c r="C44">
        <v>2015</v>
      </c>
      <c r="D44" t="s">
        <v>160</v>
      </c>
      <c r="F44" t="s">
        <v>161</v>
      </c>
      <c r="P44">
        <v>21</v>
      </c>
    </row>
    <row r="45" spans="1:22" x14ac:dyDescent="0.25">
      <c r="B45" t="s">
        <v>162</v>
      </c>
      <c r="C45">
        <v>2010</v>
      </c>
      <c r="D45" t="s">
        <v>59</v>
      </c>
      <c r="E45" t="s">
        <v>163</v>
      </c>
      <c r="F45" t="s">
        <v>164</v>
      </c>
      <c r="G45">
        <v>0</v>
      </c>
      <c r="H45">
        <v>17</v>
      </c>
      <c r="K45">
        <v>1965</v>
      </c>
      <c r="L45">
        <v>1969</v>
      </c>
      <c r="M45">
        <v>1999</v>
      </c>
      <c r="N45">
        <v>355</v>
      </c>
      <c r="O45">
        <v>9877.2000000000007</v>
      </c>
      <c r="P45">
        <v>79</v>
      </c>
      <c r="Q45">
        <v>7.9980000000000002</v>
      </c>
      <c r="S45" t="b">
        <v>0</v>
      </c>
      <c r="T45" t="b">
        <v>0</v>
      </c>
      <c r="U45" t="b">
        <v>0</v>
      </c>
      <c r="V45" t="b">
        <v>1</v>
      </c>
    </row>
    <row r="46" spans="1:22" x14ac:dyDescent="0.25">
      <c r="B46" t="s">
        <v>162</v>
      </c>
      <c r="C46">
        <v>2010</v>
      </c>
      <c r="D46" t="s">
        <v>59</v>
      </c>
      <c r="E46" t="s">
        <v>163</v>
      </c>
      <c r="F46" t="s">
        <v>164</v>
      </c>
      <c r="G46">
        <v>0</v>
      </c>
      <c r="H46">
        <v>17</v>
      </c>
      <c r="K46">
        <v>1970</v>
      </c>
      <c r="L46">
        <v>1974</v>
      </c>
      <c r="M46">
        <v>2002</v>
      </c>
      <c r="N46">
        <v>391</v>
      </c>
      <c r="O46">
        <v>10937.9</v>
      </c>
      <c r="P46">
        <v>74</v>
      </c>
      <c r="Q46">
        <v>676.5</v>
      </c>
      <c r="S46" t="b">
        <v>0</v>
      </c>
      <c r="T46" t="b">
        <v>0</v>
      </c>
      <c r="U46" t="b">
        <v>0</v>
      </c>
      <c r="V46" t="b">
        <v>1</v>
      </c>
    </row>
    <row r="47" spans="1:22" x14ac:dyDescent="0.25">
      <c r="B47" t="s">
        <v>162</v>
      </c>
      <c r="C47">
        <v>2010</v>
      </c>
      <c r="D47" t="s">
        <v>59</v>
      </c>
      <c r="E47" t="s">
        <v>163</v>
      </c>
      <c r="F47" t="s">
        <v>164</v>
      </c>
      <c r="G47">
        <v>0</v>
      </c>
      <c r="H47">
        <v>17</v>
      </c>
      <c r="K47">
        <v>1975</v>
      </c>
      <c r="L47">
        <v>1980</v>
      </c>
      <c r="M47">
        <v>2007</v>
      </c>
      <c r="N47">
        <v>329</v>
      </c>
      <c r="O47">
        <v>9231.1</v>
      </c>
      <c r="P47">
        <v>49</v>
      </c>
      <c r="Q47">
        <v>530.79999999999995</v>
      </c>
      <c r="S47" t="b">
        <v>0</v>
      </c>
      <c r="T47" t="b">
        <v>0</v>
      </c>
      <c r="U47" t="b">
        <v>0</v>
      </c>
      <c r="V47" t="b">
        <v>1</v>
      </c>
    </row>
    <row r="48" spans="1:22" x14ac:dyDescent="0.25">
      <c r="A48">
        <v>1</v>
      </c>
      <c r="B48" t="s">
        <v>165</v>
      </c>
      <c r="C48">
        <v>1998</v>
      </c>
      <c r="D48" t="s">
        <v>55</v>
      </c>
      <c r="F48" t="s">
        <v>166</v>
      </c>
      <c r="G48">
        <v>0</v>
      </c>
      <c r="H48">
        <v>16</v>
      </c>
      <c r="K48">
        <v>1978</v>
      </c>
      <c r="L48">
        <v>1993</v>
      </c>
      <c r="M48">
        <v>1995</v>
      </c>
      <c r="N48">
        <v>1854</v>
      </c>
      <c r="O48">
        <v>17350.400000000001</v>
      </c>
      <c r="P48">
        <v>26</v>
      </c>
      <c r="Q48">
        <v>1.49</v>
      </c>
      <c r="R48">
        <v>2.4700000000000002</v>
      </c>
      <c r="S48" t="b">
        <v>0</v>
      </c>
      <c r="T48" t="b">
        <v>1</v>
      </c>
      <c r="U48" t="b">
        <v>1</v>
      </c>
      <c r="V48" t="b">
        <v>0</v>
      </c>
    </row>
    <row r="49" spans="1:22" x14ac:dyDescent="0.25">
      <c r="B49" t="s">
        <v>167</v>
      </c>
      <c r="C49">
        <v>1995</v>
      </c>
      <c r="D49" t="s">
        <v>42</v>
      </c>
      <c r="F49" t="s">
        <v>168</v>
      </c>
      <c r="G49">
        <v>0</v>
      </c>
      <c r="H49">
        <v>34</v>
      </c>
      <c r="K49">
        <v>1986</v>
      </c>
      <c r="L49">
        <v>1991</v>
      </c>
      <c r="M49">
        <v>1991</v>
      </c>
      <c r="N49">
        <v>170</v>
      </c>
      <c r="R49">
        <v>3.53</v>
      </c>
    </row>
    <row r="50" spans="1:22" x14ac:dyDescent="0.25">
      <c r="B50" t="s">
        <v>169</v>
      </c>
      <c r="C50">
        <v>1996</v>
      </c>
      <c r="D50" t="s">
        <v>59</v>
      </c>
      <c r="E50" t="s">
        <v>170</v>
      </c>
      <c r="F50" t="s">
        <v>171</v>
      </c>
      <c r="S50" t="b">
        <v>1</v>
      </c>
    </row>
    <row r="51" spans="1:22" x14ac:dyDescent="0.25">
      <c r="A51">
        <v>1</v>
      </c>
      <c r="B51" t="s">
        <v>172</v>
      </c>
      <c r="C51">
        <v>2011</v>
      </c>
      <c r="D51" t="s">
        <v>35</v>
      </c>
      <c r="F51" t="s">
        <v>173</v>
      </c>
      <c r="G51">
        <v>0</v>
      </c>
      <c r="H51">
        <v>14</v>
      </c>
      <c r="K51">
        <v>1970</v>
      </c>
      <c r="L51">
        <v>1974</v>
      </c>
      <c r="M51">
        <v>1994</v>
      </c>
      <c r="O51">
        <v>28346</v>
      </c>
      <c r="P51">
        <v>68</v>
      </c>
      <c r="Q51">
        <v>2.4</v>
      </c>
      <c r="R51">
        <v>3.5</v>
      </c>
      <c r="S51" t="b">
        <v>1</v>
      </c>
      <c r="T51" t="b">
        <v>0</v>
      </c>
      <c r="U51" t="b">
        <v>0</v>
      </c>
      <c r="V51" t="b">
        <v>1</v>
      </c>
    </row>
    <row r="52" spans="1:22" x14ac:dyDescent="0.25">
      <c r="A52">
        <v>1</v>
      </c>
      <c r="B52" t="s">
        <v>172</v>
      </c>
      <c r="C52">
        <v>2011</v>
      </c>
      <c r="D52" t="s">
        <v>35</v>
      </c>
      <c r="F52" t="s">
        <v>173</v>
      </c>
      <c r="G52">
        <v>0</v>
      </c>
      <c r="H52">
        <v>14</v>
      </c>
      <c r="K52">
        <v>1975</v>
      </c>
      <c r="L52">
        <v>1979</v>
      </c>
      <c r="M52">
        <v>1999</v>
      </c>
      <c r="O52">
        <v>29696</v>
      </c>
      <c r="P52">
        <v>64</v>
      </c>
      <c r="Q52">
        <v>2.16</v>
      </c>
      <c r="R52">
        <v>3.4</v>
      </c>
      <c r="S52" t="b">
        <v>1</v>
      </c>
      <c r="T52" t="b">
        <v>0</v>
      </c>
      <c r="U52" t="b">
        <v>0</v>
      </c>
      <c r="V52" t="b">
        <v>1</v>
      </c>
    </row>
    <row r="53" spans="1:22" x14ac:dyDescent="0.25">
      <c r="A53">
        <v>1</v>
      </c>
      <c r="B53" t="s">
        <v>172</v>
      </c>
      <c r="C53">
        <v>2011</v>
      </c>
      <c r="D53" t="s">
        <v>35</v>
      </c>
      <c r="F53" t="s">
        <v>173</v>
      </c>
      <c r="G53">
        <v>0</v>
      </c>
      <c r="H53">
        <v>14</v>
      </c>
      <c r="K53">
        <v>1980</v>
      </c>
      <c r="L53">
        <v>1984</v>
      </c>
      <c r="M53">
        <v>2004</v>
      </c>
      <c r="O53">
        <v>32373</v>
      </c>
      <c r="P53">
        <v>57</v>
      </c>
      <c r="Q53">
        <v>1.76</v>
      </c>
      <c r="R53">
        <v>3</v>
      </c>
      <c r="S53" t="b">
        <v>1</v>
      </c>
      <c r="T53" t="b">
        <v>0</v>
      </c>
      <c r="U53" t="b">
        <v>0</v>
      </c>
      <c r="V53" t="b">
        <v>1</v>
      </c>
    </row>
    <row r="54" spans="1:22" x14ac:dyDescent="0.25">
      <c r="A54">
        <v>1</v>
      </c>
      <c r="B54" t="s">
        <v>172</v>
      </c>
      <c r="C54">
        <v>2011</v>
      </c>
      <c r="D54" t="s">
        <v>35</v>
      </c>
      <c r="F54" t="s">
        <v>173</v>
      </c>
      <c r="G54">
        <v>0</v>
      </c>
      <c r="H54">
        <v>14</v>
      </c>
      <c r="K54">
        <v>1985</v>
      </c>
      <c r="L54">
        <v>1989</v>
      </c>
      <c r="M54">
        <v>2007</v>
      </c>
      <c r="O54">
        <v>19219</v>
      </c>
      <c r="P54">
        <v>19</v>
      </c>
      <c r="Q54">
        <v>0.99</v>
      </c>
      <c r="R54">
        <v>1.9</v>
      </c>
      <c r="S54" t="b">
        <v>1</v>
      </c>
      <c r="T54" t="b">
        <v>0</v>
      </c>
      <c r="U54" t="b">
        <v>0</v>
      </c>
      <c r="V54" t="b">
        <v>1</v>
      </c>
    </row>
    <row r="55" spans="1:22" x14ac:dyDescent="0.25">
      <c r="A55">
        <v>1</v>
      </c>
      <c r="B55" t="s">
        <v>172</v>
      </c>
      <c r="C55">
        <v>2011</v>
      </c>
      <c r="D55" t="s">
        <v>35</v>
      </c>
      <c r="F55" t="s">
        <v>173</v>
      </c>
      <c r="G55">
        <v>15</v>
      </c>
      <c r="H55">
        <v>29</v>
      </c>
      <c r="K55">
        <v>1970</v>
      </c>
      <c r="L55">
        <v>1974</v>
      </c>
      <c r="M55">
        <v>1994</v>
      </c>
      <c r="O55">
        <v>21924</v>
      </c>
      <c r="P55">
        <v>49</v>
      </c>
      <c r="Q55">
        <v>2.23</v>
      </c>
      <c r="R55">
        <v>1.4</v>
      </c>
      <c r="S55" t="b">
        <v>1</v>
      </c>
      <c r="T55" t="b">
        <v>0</v>
      </c>
      <c r="U55" t="b">
        <v>0</v>
      </c>
      <c r="V55" t="b">
        <v>1</v>
      </c>
    </row>
    <row r="56" spans="1:22" x14ac:dyDescent="0.25">
      <c r="A56">
        <v>1</v>
      </c>
      <c r="B56" t="s">
        <v>172</v>
      </c>
      <c r="C56">
        <v>2011</v>
      </c>
      <c r="D56" t="s">
        <v>35</v>
      </c>
      <c r="F56" t="s">
        <v>173</v>
      </c>
      <c r="G56">
        <v>15</v>
      </c>
      <c r="H56">
        <v>29</v>
      </c>
      <c r="K56">
        <v>1975</v>
      </c>
      <c r="L56">
        <v>1979</v>
      </c>
      <c r="M56">
        <v>1999</v>
      </c>
      <c r="O56">
        <v>22961</v>
      </c>
      <c r="P56">
        <v>68</v>
      </c>
      <c r="Q56">
        <v>2.96</v>
      </c>
      <c r="R56">
        <v>1.8</v>
      </c>
      <c r="S56" t="b">
        <v>1</v>
      </c>
      <c r="T56" t="b">
        <v>0</v>
      </c>
      <c r="U56" t="b">
        <v>0</v>
      </c>
      <c r="V56" t="b">
        <v>1</v>
      </c>
    </row>
    <row r="57" spans="1:22" x14ac:dyDescent="0.25">
      <c r="A57">
        <v>1</v>
      </c>
      <c r="B57" t="s">
        <v>172</v>
      </c>
      <c r="C57">
        <v>2011</v>
      </c>
      <c r="D57" t="s">
        <v>35</v>
      </c>
      <c r="F57" t="s">
        <v>173</v>
      </c>
      <c r="G57">
        <v>15</v>
      </c>
      <c r="H57">
        <v>29</v>
      </c>
      <c r="K57">
        <v>1980</v>
      </c>
      <c r="L57">
        <v>1984</v>
      </c>
      <c r="M57">
        <v>2004</v>
      </c>
      <c r="O57">
        <v>21546</v>
      </c>
      <c r="P57">
        <v>71</v>
      </c>
      <c r="Q57">
        <v>3.3</v>
      </c>
      <c r="R57">
        <v>2.2000000000000002</v>
      </c>
      <c r="S57" t="b">
        <v>1</v>
      </c>
      <c r="T57" t="b">
        <v>0</v>
      </c>
      <c r="U57" t="b">
        <v>0</v>
      </c>
      <c r="V57" t="b">
        <v>1</v>
      </c>
    </row>
    <row r="58" spans="1:22" x14ac:dyDescent="0.25">
      <c r="A58">
        <v>1</v>
      </c>
      <c r="B58" t="s">
        <v>172</v>
      </c>
      <c r="C58">
        <v>2011</v>
      </c>
      <c r="D58" t="s">
        <v>35</v>
      </c>
      <c r="F58" t="s">
        <v>173</v>
      </c>
      <c r="G58">
        <v>15</v>
      </c>
      <c r="H58">
        <v>29</v>
      </c>
      <c r="K58">
        <v>1985</v>
      </c>
      <c r="L58">
        <v>1989</v>
      </c>
      <c r="M58">
        <v>2007</v>
      </c>
      <c r="O58">
        <v>13966</v>
      </c>
      <c r="P58">
        <v>57</v>
      </c>
      <c r="Q58">
        <v>4.08</v>
      </c>
      <c r="R58">
        <v>2.9</v>
      </c>
      <c r="S58" t="b">
        <v>1</v>
      </c>
      <c r="T58" t="b">
        <v>0</v>
      </c>
      <c r="U58" t="b">
        <v>0</v>
      </c>
      <c r="V58" t="b">
        <v>1</v>
      </c>
    </row>
    <row r="59" spans="1:22" x14ac:dyDescent="0.25">
      <c r="B59" t="s">
        <v>174</v>
      </c>
      <c r="C59">
        <v>2015</v>
      </c>
      <c r="D59" t="s">
        <v>49</v>
      </c>
      <c r="F59" t="s">
        <v>117</v>
      </c>
    </row>
    <row r="60" spans="1:22" x14ac:dyDescent="0.25">
      <c r="A60">
        <v>1</v>
      </c>
      <c r="B60" t="s">
        <v>175</v>
      </c>
      <c r="C60">
        <v>2015</v>
      </c>
      <c r="D60" t="s">
        <v>15</v>
      </c>
      <c r="E60" t="s">
        <v>176</v>
      </c>
      <c r="F60" t="s">
        <v>177</v>
      </c>
      <c r="G60">
        <v>0</v>
      </c>
      <c r="H60">
        <v>44</v>
      </c>
      <c r="K60">
        <v>2000</v>
      </c>
      <c r="L60">
        <v>2010</v>
      </c>
      <c r="M60">
        <v>2010</v>
      </c>
      <c r="N60">
        <v>85144</v>
      </c>
      <c r="O60">
        <v>752298</v>
      </c>
      <c r="P60">
        <v>87</v>
      </c>
      <c r="R60">
        <v>6.2333257460000002</v>
      </c>
      <c r="S60" t="b">
        <v>0</v>
      </c>
      <c r="T60" t="b">
        <v>0</v>
      </c>
      <c r="U60" t="b">
        <v>0</v>
      </c>
      <c r="V60" t="b">
        <v>0</v>
      </c>
    </row>
    <row r="61" spans="1:22" x14ac:dyDescent="0.25">
      <c r="B61" t="s">
        <v>178</v>
      </c>
      <c r="C61">
        <v>2017</v>
      </c>
      <c r="D61" t="s">
        <v>91</v>
      </c>
      <c r="F61" t="s">
        <v>117</v>
      </c>
    </row>
    <row r="62" spans="1:22" x14ac:dyDescent="0.25">
      <c r="B62" t="s">
        <v>179</v>
      </c>
      <c r="C62">
        <v>2013</v>
      </c>
      <c r="D62" t="s">
        <v>180</v>
      </c>
      <c r="F62" t="s">
        <v>181</v>
      </c>
    </row>
    <row r="63" spans="1:22" x14ac:dyDescent="0.25">
      <c r="B63" t="s">
        <v>182</v>
      </c>
      <c r="C63">
        <v>2016</v>
      </c>
      <c r="D63" t="s">
        <v>160</v>
      </c>
      <c r="F63" t="s">
        <v>133</v>
      </c>
    </row>
    <row r="64" spans="1:22" x14ac:dyDescent="0.25">
      <c r="A64">
        <v>1</v>
      </c>
      <c r="B64" t="s">
        <v>183</v>
      </c>
      <c r="C64">
        <v>2001</v>
      </c>
      <c r="D64" t="s">
        <v>55</v>
      </c>
      <c r="F64" t="s">
        <v>184</v>
      </c>
      <c r="G64">
        <v>0</v>
      </c>
      <c r="H64">
        <v>54</v>
      </c>
      <c r="K64">
        <v>1975</v>
      </c>
      <c r="L64">
        <v>1977</v>
      </c>
      <c r="M64">
        <v>1988</v>
      </c>
      <c r="N64">
        <v>242</v>
      </c>
      <c r="O64">
        <v>3123</v>
      </c>
      <c r="P64">
        <v>42</v>
      </c>
      <c r="Q64">
        <v>13.45</v>
      </c>
      <c r="R64">
        <v>2.63</v>
      </c>
      <c r="S64" t="b">
        <v>0</v>
      </c>
      <c r="T64" t="b">
        <v>0</v>
      </c>
      <c r="U64" t="b">
        <v>0</v>
      </c>
      <c r="V64" t="b">
        <v>0</v>
      </c>
    </row>
    <row r="65" spans="1:22" x14ac:dyDescent="0.25">
      <c r="A65">
        <v>1</v>
      </c>
      <c r="B65" t="s">
        <v>183</v>
      </c>
      <c r="C65">
        <v>2001</v>
      </c>
      <c r="D65" t="s">
        <v>185</v>
      </c>
      <c r="F65" t="s">
        <v>186</v>
      </c>
      <c r="G65">
        <v>0</v>
      </c>
      <c r="H65">
        <v>54</v>
      </c>
      <c r="K65">
        <v>1975</v>
      </c>
      <c r="L65">
        <v>1977</v>
      </c>
      <c r="M65">
        <v>1988</v>
      </c>
      <c r="N65">
        <v>207</v>
      </c>
      <c r="O65">
        <v>2056</v>
      </c>
      <c r="P65">
        <v>51</v>
      </c>
      <c r="Q65">
        <v>24.8</v>
      </c>
      <c r="R65">
        <v>5.67</v>
      </c>
      <c r="S65" t="b">
        <v>0</v>
      </c>
      <c r="T65" t="b">
        <v>0</v>
      </c>
      <c r="U65" t="b">
        <v>0</v>
      </c>
      <c r="V65" t="b">
        <v>0</v>
      </c>
    </row>
    <row r="66" spans="1:22" x14ac:dyDescent="0.25">
      <c r="A66">
        <v>1</v>
      </c>
      <c r="B66" t="s">
        <v>183</v>
      </c>
      <c r="C66">
        <v>2001</v>
      </c>
      <c r="D66" t="s">
        <v>187</v>
      </c>
      <c r="F66" t="s">
        <v>188</v>
      </c>
      <c r="G66">
        <v>0</v>
      </c>
      <c r="H66">
        <v>54</v>
      </c>
      <c r="K66">
        <v>1975</v>
      </c>
      <c r="L66">
        <v>1977</v>
      </c>
      <c r="M66">
        <v>1988</v>
      </c>
      <c r="N66">
        <v>211</v>
      </c>
      <c r="O66">
        <v>2231</v>
      </c>
      <c r="P66">
        <v>88</v>
      </c>
      <c r="Q66">
        <v>39.450000000000003</v>
      </c>
      <c r="R66">
        <v>5.6349999999999998</v>
      </c>
      <c r="S66" t="b">
        <v>0</v>
      </c>
      <c r="T66" t="b">
        <v>0</v>
      </c>
      <c r="U66" t="b">
        <v>0</v>
      </c>
      <c r="V66" t="b">
        <v>0</v>
      </c>
    </row>
    <row r="67" spans="1:22" x14ac:dyDescent="0.25">
      <c r="A67">
        <v>1</v>
      </c>
      <c r="B67" t="s">
        <v>183</v>
      </c>
      <c r="C67">
        <v>2001</v>
      </c>
      <c r="D67" t="s">
        <v>22</v>
      </c>
      <c r="F67" t="s">
        <v>189</v>
      </c>
      <c r="G67">
        <v>0</v>
      </c>
      <c r="H67">
        <v>54</v>
      </c>
      <c r="K67">
        <v>1975</v>
      </c>
      <c r="L67">
        <v>1977</v>
      </c>
      <c r="M67">
        <v>1988</v>
      </c>
      <c r="N67">
        <v>183</v>
      </c>
      <c r="O67">
        <v>1762</v>
      </c>
      <c r="P67">
        <v>74</v>
      </c>
      <c r="Q67">
        <v>42</v>
      </c>
      <c r="R67">
        <v>6.6849999999999996</v>
      </c>
      <c r="S67" t="b">
        <v>0</v>
      </c>
      <c r="T67" t="b">
        <v>0</v>
      </c>
      <c r="U67" t="b">
        <v>0</v>
      </c>
      <c r="V67" t="b">
        <v>0</v>
      </c>
    </row>
    <row r="68" spans="1:22" x14ac:dyDescent="0.25">
      <c r="A68">
        <v>1</v>
      </c>
      <c r="B68" t="s">
        <v>183</v>
      </c>
      <c r="C68">
        <v>2001</v>
      </c>
      <c r="D68" t="s">
        <v>190</v>
      </c>
      <c r="F68" t="s">
        <v>191</v>
      </c>
      <c r="G68">
        <v>0</v>
      </c>
      <c r="H68">
        <v>54</v>
      </c>
      <c r="K68">
        <v>1975</v>
      </c>
      <c r="L68">
        <v>1977</v>
      </c>
      <c r="M68">
        <v>1988</v>
      </c>
      <c r="N68">
        <v>105</v>
      </c>
      <c r="O68">
        <v>1093</v>
      </c>
      <c r="P68">
        <v>27</v>
      </c>
      <c r="Q68">
        <v>24.7</v>
      </c>
      <c r="R68">
        <v>3.41</v>
      </c>
      <c r="S68" t="b">
        <v>0</v>
      </c>
      <c r="T68" t="b">
        <v>0</v>
      </c>
      <c r="U68" t="b">
        <v>0</v>
      </c>
      <c r="V68" t="b">
        <v>0</v>
      </c>
    </row>
    <row r="69" spans="1:22" x14ac:dyDescent="0.25">
      <c r="A69">
        <v>1</v>
      </c>
      <c r="B69" t="s">
        <v>183</v>
      </c>
      <c r="C69">
        <v>2001</v>
      </c>
      <c r="D69" t="s">
        <v>192</v>
      </c>
      <c r="F69" t="s">
        <v>186</v>
      </c>
      <c r="G69">
        <v>0</v>
      </c>
      <c r="H69">
        <v>54</v>
      </c>
      <c r="K69">
        <v>1975</v>
      </c>
      <c r="L69">
        <v>1977</v>
      </c>
      <c r="M69">
        <v>1988</v>
      </c>
      <c r="N69">
        <v>103</v>
      </c>
      <c r="O69">
        <v>744</v>
      </c>
      <c r="P69">
        <v>18</v>
      </c>
      <c r="Q69">
        <v>24.2</v>
      </c>
      <c r="R69">
        <v>4.9050000000000002</v>
      </c>
      <c r="S69" t="b">
        <v>0</v>
      </c>
      <c r="T69" t="b">
        <v>0</v>
      </c>
      <c r="U69" t="b">
        <v>0</v>
      </c>
      <c r="V69" t="b">
        <v>0</v>
      </c>
    </row>
    <row r="70" spans="1:22" x14ac:dyDescent="0.25">
      <c r="B70" t="s">
        <v>183</v>
      </c>
      <c r="C70">
        <v>2001</v>
      </c>
      <c r="D70" t="s">
        <v>45</v>
      </c>
      <c r="F70" t="s">
        <v>193</v>
      </c>
      <c r="G70">
        <v>0</v>
      </c>
      <c r="H70">
        <v>54</v>
      </c>
      <c r="K70">
        <v>1975</v>
      </c>
      <c r="L70">
        <v>1977</v>
      </c>
      <c r="M70">
        <v>1988</v>
      </c>
      <c r="N70">
        <v>60</v>
      </c>
      <c r="P70">
        <v>14</v>
      </c>
      <c r="S70" t="b">
        <v>0</v>
      </c>
      <c r="T70" t="b">
        <v>0</v>
      </c>
      <c r="U70" t="b">
        <v>0</v>
      </c>
      <c r="V70" t="b">
        <v>0</v>
      </c>
    </row>
    <row r="71" spans="1:22" x14ac:dyDescent="0.25">
      <c r="A71">
        <v>1</v>
      </c>
      <c r="B71" t="s">
        <v>183</v>
      </c>
      <c r="C71">
        <v>2001</v>
      </c>
      <c r="D71" t="s">
        <v>65</v>
      </c>
      <c r="F71" t="s">
        <v>194</v>
      </c>
      <c r="G71">
        <v>0</v>
      </c>
      <c r="H71">
        <v>54</v>
      </c>
      <c r="K71">
        <v>1975</v>
      </c>
      <c r="L71">
        <v>1977</v>
      </c>
      <c r="M71">
        <v>1988</v>
      </c>
      <c r="N71">
        <v>88</v>
      </c>
      <c r="O71">
        <v>1184</v>
      </c>
      <c r="P71">
        <v>28</v>
      </c>
      <c r="Q71">
        <v>23.65</v>
      </c>
      <c r="R71">
        <v>7.375</v>
      </c>
      <c r="S71" t="b">
        <v>0</v>
      </c>
      <c r="T71" t="b">
        <v>0</v>
      </c>
      <c r="U71" t="b">
        <v>0</v>
      </c>
      <c r="V71" t="b">
        <v>0</v>
      </c>
    </row>
    <row r="72" spans="1:22" x14ac:dyDescent="0.25">
      <c r="B72" t="s">
        <v>183</v>
      </c>
      <c r="C72">
        <v>2001</v>
      </c>
      <c r="D72" t="s">
        <v>59</v>
      </c>
      <c r="F72" t="s">
        <v>195</v>
      </c>
      <c r="G72">
        <v>0</v>
      </c>
      <c r="H72">
        <v>54</v>
      </c>
      <c r="K72">
        <v>1975</v>
      </c>
      <c r="L72">
        <v>1977</v>
      </c>
      <c r="M72">
        <v>1988</v>
      </c>
      <c r="N72">
        <v>51</v>
      </c>
      <c r="P72">
        <v>23</v>
      </c>
      <c r="S72" t="b">
        <v>0</v>
      </c>
      <c r="T72" t="b">
        <v>0</v>
      </c>
      <c r="U72" t="b">
        <v>0</v>
      </c>
      <c r="V72" t="b">
        <v>0</v>
      </c>
    </row>
    <row r="73" spans="1:22" x14ac:dyDescent="0.25">
      <c r="B73" t="s">
        <v>196</v>
      </c>
      <c r="C73">
        <v>2006</v>
      </c>
      <c r="D73" t="s">
        <v>55</v>
      </c>
      <c r="F73" t="s">
        <v>197</v>
      </c>
      <c r="K73">
        <v>1992</v>
      </c>
      <c r="L73">
        <v>1999</v>
      </c>
      <c r="M73">
        <v>1999</v>
      </c>
      <c r="N73">
        <v>7713</v>
      </c>
      <c r="Q73">
        <v>8</v>
      </c>
      <c r="R73">
        <v>3.3333333330000001</v>
      </c>
      <c r="S73" t="b">
        <v>0</v>
      </c>
      <c r="T73" t="b">
        <v>1</v>
      </c>
      <c r="U73" t="b">
        <v>0</v>
      </c>
      <c r="V73" t="b">
        <v>0</v>
      </c>
    </row>
    <row r="74" spans="1:22" x14ac:dyDescent="0.25">
      <c r="A74">
        <v>1</v>
      </c>
      <c r="B74" t="s">
        <v>198</v>
      </c>
      <c r="C74">
        <v>2018</v>
      </c>
      <c r="D74" t="s">
        <v>52</v>
      </c>
      <c r="E74" t="s">
        <v>199</v>
      </c>
      <c r="F74" t="s">
        <v>200</v>
      </c>
      <c r="G74">
        <v>0</v>
      </c>
      <c r="H74">
        <v>30</v>
      </c>
      <c r="K74">
        <v>1998</v>
      </c>
      <c r="L74">
        <v>2012</v>
      </c>
      <c r="M74">
        <v>2014</v>
      </c>
      <c r="N74">
        <v>27195</v>
      </c>
      <c r="O74">
        <v>271950</v>
      </c>
      <c r="P74">
        <v>959</v>
      </c>
      <c r="Q74">
        <v>3.5264000000000002</v>
      </c>
      <c r="R74">
        <v>3.1758126070000001</v>
      </c>
      <c r="S74" t="b">
        <v>1</v>
      </c>
      <c r="T74" t="b">
        <v>0</v>
      </c>
      <c r="U74" t="b">
        <v>0</v>
      </c>
      <c r="V74" t="b">
        <v>0</v>
      </c>
    </row>
    <row r="75" spans="1:22" x14ac:dyDescent="0.25">
      <c r="B75" t="s">
        <v>201</v>
      </c>
      <c r="C75">
        <v>2011</v>
      </c>
      <c r="D75" t="s">
        <v>35</v>
      </c>
      <c r="E75" t="s">
        <v>202</v>
      </c>
      <c r="F75" t="s">
        <v>203</v>
      </c>
    </row>
    <row r="76" spans="1:22" x14ac:dyDescent="0.25">
      <c r="B76" t="s">
        <v>204</v>
      </c>
      <c r="C76">
        <v>2014</v>
      </c>
      <c r="D76" t="s">
        <v>52</v>
      </c>
      <c r="E76" t="s">
        <v>205</v>
      </c>
      <c r="F76" t="s">
        <v>206</v>
      </c>
      <c r="K76">
        <v>1998</v>
      </c>
      <c r="L76">
        <v>2011</v>
      </c>
      <c r="M76">
        <v>2011</v>
      </c>
      <c r="N76">
        <v>33915</v>
      </c>
      <c r="S76" t="b">
        <v>0</v>
      </c>
      <c r="T76" t="b">
        <v>0</v>
      </c>
      <c r="U76" t="b">
        <v>0</v>
      </c>
      <c r="V76" t="b">
        <v>0</v>
      </c>
    </row>
    <row r="77" spans="1:22" x14ac:dyDescent="0.25">
      <c r="A77">
        <v>1</v>
      </c>
      <c r="B77" t="s">
        <v>207</v>
      </c>
      <c r="C77">
        <v>2000</v>
      </c>
      <c r="D77" t="s">
        <v>35</v>
      </c>
      <c r="F77" t="s">
        <v>208</v>
      </c>
      <c r="G77">
        <v>0</v>
      </c>
      <c r="H77">
        <v>14</v>
      </c>
      <c r="K77">
        <v>1980</v>
      </c>
      <c r="L77">
        <v>1994</v>
      </c>
      <c r="M77">
        <v>1995</v>
      </c>
      <c r="N77">
        <v>5156</v>
      </c>
      <c r="O77">
        <v>39487</v>
      </c>
      <c r="P77">
        <v>32</v>
      </c>
      <c r="Q77">
        <v>0.81</v>
      </c>
      <c r="R77">
        <v>1.62</v>
      </c>
      <c r="S77" t="b">
        <v>0</v>
      </c>
      <c r="T77" t="b">
        <v>0</v>
      </c>
      <c r="U77" t="b">
        <v>0</v>
      </c>
      <c r="V77" t="b">
        <v>0</v>
      </c>
    </row>
    <row r="78" spans="1:22" x14ac:dyDescent="0.25">
      <c r="A78">
        <v>1</v>
      </c>
      <c r="B78" t="s">
        <v>207</v>
      </c>
      <c r="C78">
        <v>2000</v>
      </c>
      <c r="D78" t="s">
        <v>32</v>
      </c>
      <c r="F78" t="s">
        <v>208</v>
      </c>
      <c r="G78">
        <v>0</v>
      </c>
      <c r="H78">
        <v>14</v>
      </c>
      <c r="K78">
        <v>1980</v>
      </c>
      <c r="L78">
        <v>1994</v>
      </c>
      <c r="M78">
        <v>1995</v>
      </c>
      <c r="N78">
        <v>518</v>
      </c>
      <c r="O78">
        <v>3164</v>
      </c>
      <c r="P78">
        <v>12</v>
      </c>
      <c r="Q78">
        <v>3.7930000000000001</v>
      </c>
      <c r="R78">
        <v>4.3499999999999996</v>
      </c>
      <c r="S78" t="b">
        <v>0</v>
      </c>
      <c r="T78" t="b">
        <v>0</v>
      </c>
      <c r="U78" t="b">
        <v>0</v>
      </c>
      <c r="V78" t="b">
        <v>0</v>
      </c>
    </row>
    <row r="79" spans="1:22" x14ac:dyDescent="0.25">
      <c r="A79">
        <v>1</v>
      </c>
      <c r="B79" t="s">
        <v>207</v>
      </c>
      <c r="C79">
        <v>2000</v>
      </c>
      <c r="D79" t="s">
        <v>25</v>
      </c>
      <c r="F79" t="s">
        <v>208</v>
      </c>
      <c r="G79">
        <v>0</v>
      </c>
      <c r="H79">
        <v>14</v>
      </c>
      <c r="K79">
        <v>1983</v>
      </c>
      <c r="L79">
        <v>1994</v>
      </c>
      <c r="M79">
        <v>1995</v>
      </c>
      <c r="N79">
        <v>698</v>
      </c>
      <c r="O79">
        <v>4081</v>
      </c>
      <c r="P79">
        <v>25</v>
      </c>
      <c r="Q79">
        <v>6.1260000000000003</v>
      </c>
      <c r="R79">
        <v>7.55</v>
      </c>
      <c r="S79" t="b">
        <v>0</v>
      </c>
      <c r="T79" t="b">
        <v>0</v>
      </c>
      <c r="U79" t="b">
        <v>0</v>
      </c>
      <c r="V79" t="b">
        <v>0</v>
      </c>
    </row>
    <row r="80" spans="1:22" x14ac:dyDescent="0.25">
      <c r="B80" t="s">
        <v>209</v>
      </c>
      <c r="C80">
        <v>2018</v>
      </c>
      <c r="D80" t="s">
        <v>35</v>
      </c>
      <c r="F80" t="s">
        <v>117</v>
      </c>
    </row>
    <row r="81" spans="1:22" x14ac:dyDescent="0.25">
      <c r="B81" t="s">
        <v>210</v>
      </c>
      <c r="C81">
        <v>2010</v>
      </c>
      <c r="D81" t="s">
        <v>59</v>
      </c>
      <c r="E81" t="s">
        <v>163</v>
      </c>
      <c r="F81" t="s">
        <v>211</v>
      </c>
    </row>
    <row r="82" spans="1:22" x14ac:dyDescent="0.25">
      <c r="A82">
        <v>1</v>
      </c>
      <c r="B82" t="s">
        <v>212</v>
      </c>
      <c r="C82">
        <v>2018</v>
      </c>
      <c r="D82" t="s">
        <v>55</v>
      </c>
      <c r="E82" t="s">
        <v>213</v>
      </c>
      <c r="F82" t="s">
        <v>214</v>
      </c>
      <c r="G82">
        <v>0</v>
      </c>
      <c r="H82">
        <v>14</v>
      </c>
      <c r="I82">
        <v>0</v>
      </c>
      <c r="J82">
        <v>14</v>
      </c>
      <c r="K82">
        <v>1989</v>
      </c>
      <c r="L82">
        <v>2012</v>
      </c>
      <c r="M82">
        <v>2012</v>
      </c>
      <c r="O82">
        <v>14086</v>
      </c>
      <c r="P82">
        <v>10</v>
      </c>
      <c r="Q82">
        <v>0.7</v>
      </c>
      <c r="R82">
        <v>4.43</v>
      </c>
      <c r="S82" t="b">
        <v>0</v>
      </c>
      <c r="T82" t="b">
        <v>1</v>
      </c>
      <c r="U82" t="b">
        <v>1</v>
      </c>
      <c r="V82" t="b">
        <v>0</v>
      </c>
    </row>
    <row r="83" spans="1:22" x14ac:dyDescent="0.25">
      <c r="A83">
        <v>1</v>
      </c>
      <c r="B83" t="s">
        <v>212</v>
      </c>
      <c r="C83">
        <v>2018</v>
      </c>
      <c r="D83" t="s">
        <v>55</v>
      </c>
      <c r="E83" t="s">
        <v>213</v>
      </c>
      <c r="F83" t="s">
        <v>214</v>
      </c>
      <c r="G83">
        <v>0</v>
      </c>
      <c r="H83">
        <v>14</v>
      </c>
      <c r="I83">
        <v>15</v>
      </c>
      <c r="J83">
        <v>19</v>
      </c>
      <c r="K83">
        <v>1989</v>
      </c>
      <c r="L83">
        <v>2012</v>
      </c>
      <c r="M83">
        <v>2012</v>
      </c>
      <c r="O83">
        <v>9325</v>
      </c>
      <c r="P83">
        <v>10</v>
      </c>
      <c r="Q83">
        <v>1.1000000000000001</v>
      </c>
      <c r="R83">
        <v>2.04</v>
      </c>
      <c r="S83" t="b">
        <v>0</v>
      </c>
      <c r="T83" t="b">
        <v>1</v>
      </c>
      <c r="U83" t="b">
        <v>1</v>
      </c>
      <c r="V83" t="b">
        <v>0</v>
      </c>
    </row>
    <row r="84" spans="1:22" x14ac:dyDescent="0.25">
      <c r="A84">
        <v>1</v>
      </c>
      <c r="B84" t="s">
        <v>212</v>
      </c>
      <c r="C84">
        <v>2018</v>
      </c>
      <c r="D84" t="s">
        <v>55</v>
      </c>
      <c r="E84" t="s">
        <v>213</v>
      </c>
      <c r="F84" t="s">
        <v>214</v>
      </c>
      <c r="G84">
        <v>0</v>
      </c>
      <c r="H84">
        <v>14</v>
      </c>
      <c r="I84">
        <v>20</v>
      </c>
      <c r="J84">
        <v>24</v>
      </c>
      <c r="K84">
        <v>1989</v>
      </c>
      <c r="L84">
        <v>2012</v>
      </c>
      <c r="M84">
        <v>2012</v>
      </c>
      <c r="O84">
        <v>6907</v>
      </c>
      <c r="P84">
        <v>9</v>
      </c>
      <c r="Q84">
        <v>1.3</v>
      </c>
      <c r="R84">
        <v>1.9</v>
      </c>
      <c r="S84" t="b">
        <v>0</v>
      </c>
      <c r="T84" t="b">
        <v>1</v>
      </c>
      <c r="U84" t="b">
        <v>1</v>
      </c>
      <c r="V84" t="b">
        <v>0</v>
      </c>
    </row>
    <row r="85" spans="1:22" x14ac:dyDescent="0.25">
      <c r="A85">
        <v>1</v>
      </c>
      <c r="B85" t="s">
        <v>212</v>
      </c>
      <c r="C85">
        <v>2018</v>
      </c>
      <c r="D85" t="s">
        <v>55</v>
      </c>
      <c r="E85" t="s">
        <v>213</v>
      </c>
      <c r="F85" t="s">
        <v>214</v>
      </c>
      <c r="G85">
        <v>0</v>
      </c>
      <c r="H85">
        <v>14</v>
      </c>
      <c r="I85">
        <v>25</v>
      </c>
      <c r="J85">
        <v>29</v>
      </c>
      <c r="K85">
        <v>1989</v>
      </c>
      <c r="L85">
        <v>2012</v>
      </c>
      <c r="M85">
        <v>2012</v>
      </c>
      <c r="O85">
        <v>4585</v>
      </c>
      <c r="P85">
        <v>17</v>
      </c>
      <c r="Q85">
        <v>3.7</v>
      </c>
      <c r="R85">
        <v>5.4</v>
      </c>
      <c r="S85" t="b">
        <v>0</v>
      </c>
      <c r="T85" t="b">
        <v>1</v>
      </c>
      <c r="U85" t="b">
        <v>1</v>
      </c>
      <c r="V85" t="b">
        <v>0</v>
      </c>
    </row>
    <row r="86" spans="1:22" x14ac:dyDescent="0.25">
      <c r="A86">
        <v>1</v>
      </c>
      <c r="B86" t="s">
        <v>212</v>
      </c>
      <c r="C86">
        <v>2018</v>
      </c>
      <c r="D86" t="s">
        <v>55</v>
      </c>
      <c r="E86" t="s">
        <v>213</v>
      </c>
      <c r="F86" t="s">
        <v>214</v>
      </c>
      <c r="G86">
        <v>0</v>
      </c>
      <c r="H86">
        <v>14</v>
      </c>
      <c r="I86">
        <v>30</v>
      </c>
      <c r="J86">
        <v>34</v>
      </c>
      <c r="K86">
        <v>1989</v>
      </c>
      <c r="L86">
        <v>2012</v>
      </c>
      <c r="M86">
        <v>2012</v>
      </c>
      <c r="O86">
        <v>2755</v>
      </c>
      <c r="P86">
        <v>6</v>
      </c>
      <c r="Q86">
        <v>2.2000000000000002</v>
      </c>
      <c r="R86">
        <v>2.85</v>
      </c>
      <c r="S86" t="b">
        <v>0</v>
      </c>
      <c r="T86" t="b">
        <v>1</v>
      </c>
      <c r="U86" t="b">
        <v>1</v>
      </c>
      <c r="V86" t="b">
        <v>0</v>
      </c>
    </row>
    <row r="87" spans="1:22" x14ac:dyDescent="0.25">
      <c r="A87">
        <v>1</v>
      </c>
      <c r="B87" t="s">
        <v>212</v>
      </c>
      <c r="C87">
        <v>2018</v>
      </c>
      <c r="D87" t="s">
        <v>55</v>
      </c>
      <c r="E87" t="s">
        <v>213</v>
      </c>
      <c r="F87" t="s">
        <v>214</v>
      </c>
      <c r="G87">
        <v>0</v>
      </c>
      <c r="H87">
        <v>14</v>
      </c>
      <c r="I87">
        <v>35</v>
      </c>
      <c r="J87">
        <v>99</v>
      </c>
      <c r="K87">
        <v>1989</v>
      </c>
      <c r="L87">
        <v>2012</v>
      </c>
      <c r="M87">
        <v>2012</v>
      </c>
      <c r="O87">
        <v>2106</v>
      </c>
      <c r="P87">
        <v>7</v>
      </c>
      <c r="Q87">
        <v>3.3</v>
      </c>
      <c r="R87">
        <v>2.52</v>
      </c>
      <c r="S87" t="b">
        <v>0</v>
      </c>
      <c r="T87" t="b">
        <v>1</v>
      </c>
      <c r="U87" t="b">
        <v>1</v>
      </c>
      <c r="V87" t="b">
        <v>0</v>
      </c>
    </row>
    <row r="88" spans="1:22" x14ac:dyDescent="0.25">
      <c r="B88" t="s">
        <v>215</v>
      </c>
      <c r="C88">
        <v>2017</v>
      </c>
      <c r="D88" t="s">
        <v>29</v>
      </c>
      <c r="F88" t="s">
        <v>117</v>
      </c>
    </row>
    <row r="89" spans="1:22" x14ac:dyDescent="0.25">
      <c r="B89" t="s">
        <v>216</v>
      </c>
      <c r="C89">
        <v>2014</v>
      </c>
      <c r="D89" t="s">
        <v>15</v>
      </c>
      <c r="F89" t="s">
        <v>217</v>
      </c>
      <c r="K89">
        <v>1989</v>
      </c>
      <c r="L89">
        <v>2012</v>
      </c>
      <c r="M89">
        <v>2012</v>
      </c>
      <c r="S89" t="b">
        <v>0</v>
      </c>
      <c r="T89" t="b">
        <v>0</v>
      </c>
      <c r="U89" t="b">
        <v>0</v>
      </c>
      <c r="V89" t="b">
        <v>1</v>
      </c>
    </row>
    <row r="90" spans="1:22" x14ac:dyDescent="0.25">
      <c r="B90" t="s">
        <v>218</v>
      </c>
      <c r="C90">
        <v>2018</v>
      </c>
      <c r="D90" t="s">
        <v>55</v>
      </c>
      <c r="F90" t="s">
        <v>117</v>
      </c>
    </row>
    <row r="91" spans="1:22" x14ac:dyDescent="0.25">
      <c r="B91" t="s">
        <v>66</v>
      </c>
      <c r="C91">
        <v>1997</v>
      </c>
      <c r="D91" t="s">
        <v>65</v>
      </c>
      <c r="F91" t="s">
        <v>117</v>
      </c>
    </row>
    <row r="92" spans="1:22" x14ac:dyDescent="0.25">
      <c r="B92" t="s">
        <v>219</v>
      </c>
      <c r="C92">
        <v>2014</v>
      </c>
      <c r="D92" t="s">
        <v>220</v>
      </c>
      <c r="F92" t="s">
        <v>117</v>
      </c>
    </row>
    <row r="93" spans="1:22" x14ac:dyDescent="0.25">
      <c r="A93">
        <v>1</v>
      </c>
      <c r="B93" t="s">
        <v>221</v>
      </c>
      <c r="C93">
        <v>1998</v>
      </c>
      <c r="D93" t="s">
        <v>45</v>
      </c>
      <c r="F93" t="s">
        <v>222</v>
      </c>
      <c r="G93">
        <v>0</v>
      </c>
      <c r="H93">
        <v>12</v>
      </c>
      <c r="K93">
        <v>1965</v>
      </c>
      <c r="L93">
        <v>1969</v>
      </c>
      <c r="M93">
        <v>1990</v>
      </c>
      <c r="N93">
        <v>172</v>
      </c>
      <c r="O93">
        <v>3245</v>
      </c>
      <c r="P93">
        <v>25</v>
      </c>
      <c r="Q93">
        <v>7.66</v>
      </c>
      <c r="R93">
        <v>16.649999999999999</v>
      </c>
      <c r="S93" t="b">
        <v>1</v>
      </c>
      <c r="T93" t="b">
        <v>0</v>
      </c>
      <c r="U93" t="b">
        <v>0</v>
      </c>
      <c r="V93" t="b">
        <v>1</v>
      </c>
    </row>
    <row r="94" spans="1:22" x14ac:dyDescent="0.25">
      <c r="A94">
        <v>1</v>
      </c>
      <c r="B94" t="s">
        <v>221</v>
      </c>
      <c r="C94">
        <v>1998</v>
      </c>
      <c r="D94" t="s">
        <v>45</v>
      </c>
      <c r="F94" t="s">
        <v>222</v>
      </c>
      <c r="G94">
        <v>0</v>
      </c>
      <c r="H94">
        <v>12</v>
      </c>
      <c r="K94">
        <v>1970</v>
      </c>
      <c r="L94">
        <v>1979</v>
      </c>
      <c r="M94">
        <v>1990</v>
      </c>
      <c r="N94">
        <v>83</v>
      </c>
      <c r="O94">
        <v>1424</v>
      </c>
      <c r="P94">
        <v>25</v>
      </c>
      <c r="Q94">
        <v>17.63</v>
      </c>
      <c r="R94">
        <v>26.83</v>
      </c>
      <c r="S94" t="b">
        <v>1</v>
      </c>
      <c r="T94" t="b">
        <v>0</v>
      </c>
      <c r="U94" t="b">
        <v>0</v>
      </c>
      <c r="V94" t="b">
        <v>1</v>
      </c>
    </row>
    <row r="95" spans="1:22" x14ac:dyDescent="0.25">
      <c r="A95">
        <v>1</v>
      </c>
      <c r="B95" t="s">
        <v>221</v>
      </c>
      <c r="C95">
        <v>1998</v>
      </c>
      <c r="D95" t="s">
        <v>45</v>
      </c>
      <c r="F95" t="s">
        <v>222</v>
      </c>
      <c r="G95">
        <v>13</v>
      </c>
      <c r="H95">
        <v>30</v>
      </c>
      <c r="K95">
        <v>1965</v>
      </c>
      <c r="L95">
        <v>1969</v>
      </c>
      <c r="M95">
        <v>1990</v>
      </c>
      <c r="N95">
        <v>780</v>
      </c>
      <c r="O95">
        <v>7721</v>
      </c>
      <c r="P95">
        <v>18</v>
      </c>
      <c r="Q95">
        <v>2.33</v>
      </c>
      <c r="R95">
        <v>5.75</v>
      </c>
      <c r="S95" t="b">
        <v>1</v>
      </c>
      <c r="T95" t="b">
        <v>0</v>
      </c>
      <c r="U95" t="b">
        <v>0</v>
      </c>
      <c r="V95" t="b">
        <v>1</v>
      </c>
    </row>
    <row r="96" spans="1:22" x14ac:dyDescent="0.25">
      <c r="A96">
        <v>1</v>
      </c>
      <c r="B96" t="s">
        <v>221</v>
      </c>
      <c r="C96">
        <v>1998</v>
      </c>
      <c r="D96" t="s">
        <v>45</v>
      </c>
      <c r="F96" t="s">
        <v>222</v>
      </c>
      <c r="G96">
        <v>13</v>
      </c>
      <c r="H96">
        <v>30</v>
      </c>
      <c r="K96">
        <v>1970</v>
      </c>
      <c r="L96">
        <v>1979</v>
      </c>
      <c r="M96">
        <v>1990</v>
      </c>
      <c r="N96">
        <v>251</v>
      </c>
      <c r="O96">
        <v>2470</v>
      </c>
      <c r="P96">
        <v>9</v>
      </c>
      <c r="Q96">
        <v>3.64</v>
      </c>
      <c r="R96">
        <v>6.36</v>
      </c>
      <c r="S96" t="b">
        <v>1</v>
      </c>
      <c r="T96" t="b">
        <v>0</v>
      </c>
      <c r="U96" t="b">
        <v>0</v>
      </c>
      <c r="V96" t="b">
        <v>1</v>
      </c>
    </row>
    <row r="97" spans="1:22" x14ac:dyDescent="0.25">
      <c r="B97" t="s">
        <v>223</v>
      </c>
      <c r="C97">
        <v>2001</v>
      </c>
      <c r="F97" t="s">
        <v>224</v>
      </c>
    </row>
    <row r="98" spans="1:22" x14ac:dyDescent="0.25">
      <c r="B98" t="s">
        <v>225</v>
      </c>
      <c r="C98">
        <v>1995</v>
      </c>
      <c r="D98" t="s">
        <v>15</v>
      </c>
      <c r="E98" t="s">
        <v>226</v>
      </c>
      <c r="F98" t="s">
        <v>227</v>
      </c>
      <c r="G98">
        <v>0</v>
      </c>
      <c r="H98">
        <v>29</v>
      </c>
      <c r="K98">
        <v>1960</v>
      </c>
      <c r="L98">
        <v>1984</v>
      </c>
      <c r="M98">
        <v>1993</v>
      </c>
      <c r="N98">
        <v>480</v>
      </c>
      <c r="P98">
        <v>49</v>
      </c>
      <c r="R98">
        <v>4.5999999999999996</v>
      </c>
      <c r="S98" t="b">
        <v>1</v>
      </c>
      <c r="T98" t="b">
        <v>1</v>
      </c>
      <c r="U98" t="b">
        <v>1</v>
      </c>
      <c r="V98" t="b">
        <v>0</v>
      </c>
    </row>
    <row r="99" spans="1:22" x14ac:dyDescent="0.25">
      <c r="B99" t="s">
        <v>228</v>
      </c>
      <c r="C99">
        <v>2015</v>
      </c>
      <c r="D99" t="s">
        <v>59</v>
      </c>
      <c r="E99" t="s">
        <v>229</v>
      </c>
      <c r="F99" t="s">
        <v>230</v>
      </c>
      <c r="G99">
        <v>0</v>
      </c>
      <c r="H99">
        <v>30</v>
      </c>
      <c r="K99">
        <v>1983</v>
      </c>
      <c r="L99">
        <v>1993</v>
      </c>
      <c r="M99">
        <v>2012</v>
      </c>
      <c r="N99">
        <v>730</v>
      </c>
      <c r="O99">
        <v>18518</v>
      </c>
      <c r="P99">
        <v>64</v>
      </c>
      <c r="Q99">
        <v>346</v>
      </c>
      <c r="S99" t="b">
        <v>0</v>
      </c>
      <c r="T99" t="b">
        <v>0</v>
      </c>
      <c r="U99" t="b">
        <v>0</v>
      </c>
      <c r="V99" t="b">
        <v>0</v>
      </c>
    </row>
    <row r="100" spans="1:22" x14ac:dyDescent="0.25">
      <c r="B100" t="s">
        <v>231</v>
      </c>
      <c r="C100">
        <v>2009</v>
      </c>
      <c r="D100" t="s">
        <v>42</v>
      </c>
      <c r="F100" t="s">
        <v>117</v>
      </c>
    </row>
    <row r="101" spans="1:22" x14ac:dyDescent="0.25">
      <c r="B101" t="s">
        <v>232</v>
      </c>
      <c r="C101">
        <v>2005</v>
      </c>
      <c r="D101" t="s">
        <v>52</v>
      </c>
      <c r="E101" t="s">
        <v>233</v>
      </c>
      <c r="F101" t="s">
        <v>117</v>
      </c>
    </row>
    <row r="102" spans="1:22" x14ac:dyDescent="0.25">
      <c r="B102" t="s">
        <v>234</v>
      </c>
      <c r="C102">
        <v>2017</v>
      </c>
      <c r="D102" t="s">
        <v>235</v>
      </c>
      <c r="E102" t="s">
        <v>236</v>
      </c>
      <c r="F102" t="s">
        <v>237</v>
      </c>
    </row>
    <row r="103" spans="1:22" x14ac:dyDescent="0.25">
      <c r="A103">
        <v>1</v>
      </c>
      <c r="B103" t="s">
        <v>238</v>
      </c>
      <c r="C103">
        <v>1992</v>
      </c>
      <c r="D103" t="s">
        <v>52</v>
      </c>
      <c r="E103" t="s">
        <v>239</v>
      </c>
      <c r="G103">
        <v>15</v>
      </c>
      <c r="H103">
        <v>34</v>
      </c>
      <c r="K103">
        <v>1983</v>
      </c>
      <c r="L103">
        <v>1987</v>
      </c>
      <c r="M103">
        <v>1987</v>
      </c>
      <c r="N103">
        <v>1467</v>
      </c>
      <c r="O103">
        <v>3842</v>
      </c>
      <c r="P103">
        <v>6</v>
      </c>
      <c r="Q103">
        <v>1.5617000000000001</v>
      </c>
      <c r="R103">
        <v>2.1</v>
      </c>
      <c r="S103" t="b">
        <v>0</v>
      </c>
      <c r="T103" t="b">
        <v>0</v>
      </c>
      <c r="U103" t="b">
        <v>0</v>
      </c>
      <c r="V103" t="b">
        <v>0</v>
      </c>
    </row>
    <row r="104" spans="1:22" x14ac:dyDescent="0.25">
      <c r="B104" t="s">
        <v>240</v>
      </c>
      <c r="C104">
        <v>1981</v>
      </c>
      <c r="D104" t="s">
        <v>241</v>
      </c>
      <c r="F104" t="s">
        <v>242</v>
      </c>
      <c r="G104">
        <v>0</v>
      </c>
      <c r="H104">
        <v>15</v>
      </c>
      <c r="K104">
        <v>1949</v>
      </c>
      <c r="L104">
        <v>1960</v>
      </c>
      <c r="M104">
        <v>1976</v>
      </c>
      <c r="N104">
        <v>372</v>
      </c>
      <c r="P104">
        <v>26</v>
      </c>
      <c r="T104" t="b">
        <v>1</v>
      </c>
    </row>
    <row r="105" spans="1:22" x14ac:dyDescent="0.25">
      <c r="B105" t="s">
        <v>243</v>
      </c>
      <c r="C105">
        <v>2019</v>
      </c>
      <c r="D105" t="s">
        <v>42</v>
      </c>
      <c r="E105" t="s">
        <v>244</v>
      </c>
      <c r="F105" t="s">
        <v>245</v>
      </c>
      <c r="G105">
        <v>0</v>
      </c>
      <c r="H105">
        <v>35</v>
      </c>
      <c r="K105">
        <v>2001</v>
      </c>
      <c r="L105">
        <v>2009</v>
      </c>
      <c r="M105">
        <v>2017</v>
      </c>
      <c r="N105">
        <v>774</v>
      </c>
      <c r="O105">
        <v>8387</v>
      </c>
      <c r="P105">
        <v>54</v>
      </c>
      <c r="Q105">
        <v>6.44</v>
      </c>
      <c r="S105" t="b">
        <v>0</v>
      </c>
      <c r="T105" t="b">
        <v>0</v>
      </c>
      <c r="U105" t="b">
        <v>0</v>
      </c>
      <c r="V105" t="b">
        <v>0</v>
      </c>
    </row>
    <row r="106" spans="1:22" x14ac:dyDescent="0.25">
      <c r="B106" t="s">
        <v>246</v>
      </c>
      <c r="C106">
        <v>2015</v>
      </c>
      <c r="F106" t="s">
        <v>247</v>
      </c>
    </row>
    <row r="107" spans="1:22" x14ac:dyDescent="0.25">
      <c r="B107" t="s">
        <v>248</v>
      </c>
      <c r="C107">
        <v>1991</v>
      </c>
      <c r="D107" t="s">
        <v>59</v>
      </c>
      <c r="F107" t="s">
        <v>249</v>
      </c>
    </row>
    <row r="108" spans="1:22" x14ac:dyDescent="0.25">
      <c r="B108" t="s">
        <v>250</v>
      </c>
      <c r="C108">
        <v>2008</v>
      </c>
      <c r="F108" t="s">
        <v>251</v>
      </c>
    </row>
    <row r="109" spans="1:22" x14ac:dyDescent="0.25">
      <c r="A109">
        <v>1</v>
      </c>
      <c r="B109" t="s">
        <v>252</v>
      </c>
      <c r="C109">
        <v>2002</v>
      </c>
      <c r="D109" t="s">
        <v>55</v>
      </c>
      <c r="F109" t="s">
        <v>253</v>
      </c>
      <c r="G109">
        <v>0</v>
      </c>
      <c r="H109">
        <v>79</v>
      </c>
      <c r="K109">
        <v>1994</v>
      </c>
      <c r="L109">
        <v>1994</v>
      </c>
      <c r="M109">
        <v>1999</v>
      </c>
      <c r="N109">
        <v>761</v>
      </c>
      <c r="O109">
        <v>4393</v>
      </c>
      <c r="P109">
        <v>52</v>
      </c>
      <c r="Q109">
        <v>11.837</v>
      </c>
      <c r="R109">
        <v>4.197120419</v>
      </c>
      <c r="S109" t="b">
        <v>0</v>
      </c>
      <c r="T109" t="b">
        <v>1</v>
      </c>
      <c r="U109" t="b">
        <v>0</v>
      </c>
      <c r="V109" t="b">
        <v>0</v>
      </c>
    </row>
    <row r="110" spans="1:22" x14ac:dyDescent="0.25">
      <c r="B110" t="s">
        <v>254</v>
      </c>
      <c r="C110">
        <v>1994</v>
      </c>
      <c r="F110" t="s">
        <v>255</v>
      </c>
    </row>
    <row r="111" spans="1:22" x14ac:dyDescent="0.25">
      <c r="B111" t="s">
        <v>256</v>
      </c>
      <c r="C111">
        <v>2012</v>
      </c>
      <c r="D111" t="s">
        <v>82</v>
      </c>
      <c r="F111" t="s">
        <v>257</v>
      </c>
    </row>
    <row r="112" spans="1:22" x14ac:dyDescent="0.25">
      <c r="B112" t="s">
        <v>258</v>
      </c>
      <c r="C112">
        <v>2014</v>
      </c>
      <c r="D112" t="s">
        <v>259</v>
      </c>
      <c r="F112" t="s">
        <v>260</v>
      </c>
      <c r="K112">
        <v>1999</v>
      </c>
      <c r="L112">
        <v>2010</v>
      </c>
      <c r="M112">
        <v>2010</v>
      </c>
      <c r="N112">
        <v>7225</v>
      </c>
      <c r="R112">
        <v>3</v>
      </c>
      <c r="S112" t="b">
        <v>1</v>
      </c>
      <c r="U112" t="b">
        <v>1</v>
      </c>
    </row>
    <row r="113" spans="1:22" x14ac:dyDescent="0.25">
      <c r="A113">
        <v>1</v>
      </c>
      <c r="B113" t="s">
        <v>261</v>
      </c>
      <c r="C113">
        <v>2007</v>
      </c>
      <c r="D113" t="s">
        <v>59</v>
      </c>
      <c r="E113" t="s">
        <v>262</v>
      </c>
      <c r="F113" t="s">
        <v>263</v>
      </c>
      <c r="G113">
        <v>0</v>
      </c>
      <c r="H113">
        <v>17</v>
      </c>
      <c r="K113">
        <v>1985</v>
      </c>
      <c r="L113">
        <v>2000</v>
      </c>
      <c r="M113">
        <v>2000</v>
      </c>
      <c r="N113">
        <v>1238</v>
      </c>
      <c r="O113">
        <v>9596</v>
      </c>
      <c r="P113">
        <v>30</v>
      </c>
      <c r="Q113">
        <v>3.13</v>
      </c>
      <c r="R113">
        <v>2.3498072109999999</v>
      </c>
      <c r="S113" t="b">
        <v>0</v>
      </c>
      <c r="T113" t="b">
        <v>0</v>
      </c>
      <c r="U113" t="b">
        <v>0</v>
      </c>
      <c r="V113" t="b">
        <v>0</v>
      </c>
    </row>
    <row r="114" spans="1:22" x14ac:dyDescent="0.25">
      <c r="B114" t="s">
        <v>264</v>
      </c>
      <c r="C114">
        <v>2005</v>
      </c>
      <c r="E114" t="s">
        <v>130</v>
      </c>
      <c r="F114" t="s">
        <v>265</v>
      </c>
    </row>
    <row r="115" spans="1:22" x14ac:dyDescent="0.25">
      <c r="B115" t="s">
        <v>266</v>
      </c>
      <c r="C115">
        <v>2010</v>
      </c>
      <c r="E115" t="s">
        <v>267</v>
      </c>
      <c r="F115" t="s">
        <v>268</v>
      </c>
    </row>
    <row r="116" spans="1:22" x14ac:dyDescent="0.25">
      <c r="B116" t="s">
        <v>269</v>
      </c>
      <c r="C116">
        <v>2010</v>
      </c>
      <c r="D116" t="s">
        <v>35</v>
      </c>
      <c r="E116" t="s">
        <v>270</v>
      </c>
      <c r="F116" t="s">
        <v>271</v>
      </c>
    </row>
    <row r="117" spans="1:22" x14ac:dyDescent="0.25">
      <c r="B117" t="s">
        <v>272</v>
      </c>
      <c r="C117">
        <v>1999</v>
      </c>
      <c r="D117" t="s">
        <v>55</v>
      </c>
      <c r="E117" t="s">
        <v>127</v>
      </c>
      <c r="F117" t="s">
        <v>273</v>
      </c>
      <c r="T117" t="b">
        <v>1</v>
      </c>
    </row>
    <row r="118" spans="1:22" x14ac:dyDescent="0.25">
      <c r="B118" t="s">
        <v>274</v>
      </c>
      <c r="C118">
        <v>1995</v>
      </c>
      <c r="D118" t="s">
        <v>275</v>
      </c>
      <c r="F118" t="s">
        <v>276</v>
      </c>
    </row>
    <row r="119" spans="1:22" x14ac:dyDescent="0.25">
      <c r="B119" t="s">
        <v>77</v>
      </c>
      <c r="C119">
        <v>2017</v>
      </c>
      <c r="D119" t="s">
        <v>76</v>
      </c>
      <c r="F119" t="s">
        <v>117</v>
      </c>
    </row>
    <row r="120" spans="1:22" x14ac:dyDescent="0.25">
      <c r="B120" t="s">
        <v>89</v>
      </c>
      <c r="C120">
        <v>2017</v>
      </c>
      <c r="D120" t="s">
        <v>88</v>
      </c>
      <c r="F120" t="s">
        <v>117</v>
      </c>
    </row>
  </sheetData>
  <autoFilter ref="A1:V120" xr:uid="{00000000-0009-0000-0000-000002000000}"/>
  <pageMargins left="0.75" right="0.75" top="1" bottom="1" header="0.5" footer="0.5"/>
  <pageSetup paperSize="9"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
  <sheetViews>
    <sheetView workbookViewId="0">
      <selection activeCell="I22" sqref="I22"/>
    </sheetView>
  </sheetViews>
  <sheetFormatPr defaultColWidth="8.875" defaultRowHeight="15.75" x14ac:dyDescent="0.25"/>
  <sheetData>
    <row r="1" spans="1:31" x14ac:dyDescent="0.25">
      <c r="A1" s="1"/>
      <c r="B1" s="1"/>
      <c r="C1" s="1" t="s">
        <v>250</v>
      </c>
      <c r="D1" s="1"/>
      <c r="E1" s="1">
        <v>2008</v>
      </c>
      <c r="F1" s="1"/>
      <c r="G1" s="1"/>
      <c r="H1" s="1" t="s">
        <v>251</v>
      </c>
      <c r="I1" s="1"/>
      <c r="J1" s="1"/>
      <c r="K1" s="1"/>
      <c r="L1" s="1"/>
      <c r="M1" s="1"/>
      <c r="N1" s="1"/>
      <c r="O1" s="1"/>
      <c r="P1" s="1"/>
      <c r="Q1" s="1"/>
      <c r="R1" s="1"/>
      <c r="S1" s="1"/>
      <c r="T1" s="1"/>
      <c r="U1" s="1"/>
      <c r="V1" s="1"/>
      <c r="W1" s="1"/>
      <c r="X1" s="1"/>
      <c r="Y1" s="1"/>
      <c r="AA1" s="1"/>
      <c r="AB1" s="1" t="s">
        <v>278</v>
      </c>
      <c r="AE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73"/>
  <sheetViews>
    <sheetView topLeftCell="B1" workbookViewId="0">
      <selection activeCell="W18" sqref="W18"/>
    </sheetView>
  </sheetViews>
  <sheetFormatPr defaultColWidth="8.875" defaultRowHeight="15.75" x14ac:dyDescent="0.25"/>
  <cols>
    <col min="14" max="14" width="12" bestFit="1" customWidth="1"/>
  </cols>
  <sheetData>
    <row r="1" spans="1:27" ht="16.5" thickBot="1" x14ac:dyDescent="0.3">
      <c r="A1" s="9"/>
      <c r="B1" s="10"/>
      <c r="C1" s="68" t="s">
        <v>320</v>
      </c>
      <c r="D1" s="74"/>
      <c r="E1" s="74"/>
      <c r="F1" s="69"/>
      <c r="G1" s="68" t="s">
        <v>321</v>
      </c>
      <c r="H1" s="74"/>
      <c r="I1" s="74"/>
      <c r="J1" s="69"/>
      <c r="K1" s="68" t="s">
        <v>322</v>
      </c>
      <c r="L1" s="74"/>
      <c r="M1" s="74"/>
      <c r="N1" s="69"/>
      <c r="O1" s="75" t="s">
        <v>320</v>
      </c>
      <c r="P1" s="76"/>
      <c r="Q1" s="75" t="s">
        <v>321</v>
      </c>
      <c r="R1" s="76"/>
      <c r="S1" s="75" t="s">
        <v>322</v>
      </c>
      <c r="T1" s="76"/>
    </row>
    <row r="2" spans="1:27" ht="16.5" thickBot="1" x14ac:dyDescent="0.3">
      <c r="A2" s="11"/>
      <c r="B2" s="12"/>
      <c r="C2" s="68" t="s">
        <v>323</v>
      </c>
      <c r="D2" s="69"/>
      <c r="E2" s="68" t="s">
        <v>324</v>
      </c>
      <c r="F2" s="69"/>
      <c r="G2" s="68" t="s">
        <v>323</v>
      </c>
      <c r="H2" s="69"/>
      <c r="I2" s="68" t="s">
        <v>324</v>
      </c>
      <c r="J2" s="69"/>
      <c r="K2" s="68" t="s">
        <v>323</v>
      </c>
      <c r="L2" s="69"/>
      <c r="M2" s="68" t="s">
        <v>324</v>
      </c>
      <c r="N2" s="69"/>
      <c r="O2" s="72" t="s">
        <v>349</v>
      </c>
      <c r="P2" s="73"/>
      <c r="Q2" s="72" t="s">
        <v>349</v>
      </c>
      <c r="R2" s="73"/>
      <c r="S2" s="72" t="s">
        <v>349</v>
      </c>
      <c r="T2" s="73"/>
      <c r="V2" t="s">
        <v>353</v>
      </c>
      <c r="X2" t="s">
        <v>356</v>
      </c>
      <c r="Z2" t="s">
        <v>359</v>
      </c>
    </row>
    <row r="3" spans="1:27" ht="24" x14ac:dyDescent="0.25">
      <c r="A3" s="13" t="s">
        <v>325</v>
      </c>
      <c r="B3" s="66"/>
      <c r="C3" s="64" t="s">
        <v>327</v>
      </c>
      <c r="D3" s="15" t="s">
        <v>328</v>
      </c>
      <c r="E3" s="64" t="s">
        <v>327</v>
      </c>
      <c r="F3" s="15" t="s">
        <v>328</v>
      </c>
      <c r="G3" s="64" t="s">
        <v>327</v>
      </c>
      <c r="H3" s="15" t="s">
        <v>328</v>
      </c>
      <c r="I3" s="64" t="s">
        <v>327</v>
      </c>
      <c r="J3" s="15" t="s">
        <v>328</v>
      </c>
      <c r="K3" s="64" t="s">
        <v>327</v>
      </c>
      <c r="L3" s="15" t="s">
        <v>328</v>
      </c>
      <c r="M3" s="64" t="s">
        <v>327</v>
      </c>
      <c r="N3" s="15" t="s">
        <v>328</v>
      </c>
      <c r="O3" s="70" t="s">
        <v>327</v>
      </c>
      <c r="P3" s="30" t="s">
        <v>328</v>
      </c>
      <c r="Q3" s="70" t="s">
        <v>327</v>
      </c>
      <c r="R3" s="30" t="s">
        <v>328</v>
      </c>
      <c r="S3" s="70" t="s">
        <v>327</v>
      </c>
      <c r="T3" s="30" t="s">
        <v>328</v>
      </c>
      <c r="V3" t="s">
        <v>354</v>
      </c>
      <c r="W3" t="s">
        <v>355</v>
      </c>
      <c r="X3" t="s">
        <v>357</v>
      </c>
      <c r="Y3" t="s">
        <v>358</v>
      </c>
      <c r="Z3" t="s">
        <v>357</v>
      </c>
      <c r="AA3" t="s">
        <v>358</v>
      </c>
    </row>
    <row r="4" spans="1:27" ht="24.75" thickBot="1" x14ac:dyDescent="0.3">
      <c r="A4" s="14" t="s">
        <v>326</v>
      </c>
      <c r="B4" s="67"/>
      <c r="C4" s="65"/>
      <c r="D4" s="16" t="s">
        <v>329</v>
      </c>
      <c r="E4" s="65"/>
      <c r="F4" s="16" t="s">
        <v>329</v>
      </c>
      <c r="G4" s="65"/>
      <c r="H4" s="16" t="s">
        <v>329</v>
      </c>
      <c r="I4" s="65"/>
      <c r="J4" s="16" t="s">
        <v>329</v>
      </c>
      <c r="K4" s="65"/>
      <c r="L4" s="16" t="s">
        <v>329</v>
      </c>
      <c r="M4" s="65"/>
      <c r="N4" s="16" t="s">
        <v>329</v>
      </c>
      <c r="O4" s="71"/>
      <c r="P4" s="30" t="s">
        <v>329</v>
      </c>
      <c r="Q4" s="71"/>
      <c r="R4" s="30" t="s">
        <v>329</v>
      </c>
      <c r="S4" s="71"/>
      <c r="T4" s="30" t="s">
        <v>329</v>
      </c>
      <c r="U4" s="30" t="s">
        <v>360</v>
      </c>
      <c r="V4">
        <v>121</v>
      </c>
    </row>
    <row r="5" spans="1:27" ht="36.75" thickBot="1" x14ac:dyDescent="0.3">
      <c r="A5" s="17" t="s">
        <v>330</v>
      </c>
      <c r="B5" s="18" t="s">
        <v>331</v>
      </c>
      <c r="C5" s="19">
        <v>7.1</v>
      </c>
      <c r="D5" s="20">
        <v>2.6</v>
      </c>
      <c r="E5" s="19">
        <v>6.2</v>
      </c>
      <c r="F5" s="20">
        <v>3.3</v>
      </c>
      <c r="G5" s="19">
        <v>66.3</v>
      </c>
      <c r="H5" s="20">
        <v>54.4</v>
      </c>
      <c r="I5" s="19">
        <v>61.4</v>
      </c>
      <c r="J5" s="20">
        <v>42.6</v>
      </c>
      <c r="K5" s="21">
        <v>211.5</v>
      </c>
      <c r="L5" s="19">
        <v>236.1</v>
      </c>
      <c r="M5" s="21">
        <v>165.8</v>
      </c>
      <c r="N5" s="26">
        <v>156.1</v>
      </c>
      <c r="O5" s="31"/>
      <c r="P5" s="31"/>
      <c r="Q5" s="31"/>
      <c r="R5" s="31"/>
      <c r="S5" s="31"/>
      <c r="T5" s="31"/>
      <c r="U5" t="s">
        <v>361</v>
      </c>
      <c r="V5">
        <v>1000</v>
      </c>
    </row>
    <row r="6" spans="1:27" ht="16.5" thickBot="1" x14ac:dyDescent="0.3">
      <c r="A6" s="11"/>
      <c r="B6" s="18" t="s">
        <v>332</v>
      </c>
      <c r="C6" s="20">
        <v>19</v>
      </c>
      <c r="D6" s="20">
        <v>816</v>
      </c>
      <c r="E6" s="20">
        <v>12</v>
      </c>
      <c r="F6" s="19">
        <v>1094</v>
      </c>
      <c r="G6" s="20">
        <v>59</v>
      </c>
      <c r="H6" s="19">
        <v>11615</v>
      </c>
      <c r="I6" s="20">
        <v>42</v>
      </c>
      <c r="J6" s="19">
        <v>9787</v>
      </c>
      <c r="K6" s="20">
        <v>13</v>
      </c>
      <c r="L6" s="19">
        <v>10700</v>
      </c>
      <c r="M6" s="20">
        <v>16</v>
      </c>
      <c r="N6" s="26">
        <v>11515</v>
      </c>
      <c r="O6" s="31">
        <f>C6+E6</f>
        <v>31</v>
      </c>
      <c r="P6" s="31">
        <f>D6+F6</f>
        <v>1910</v>
      </c>
      <c r="Q6" s="31">
        <f>G6+I6</f>
        <v>101</v>
      </c>
      <c r="R6" s="31">
        <f>H6+J6</f>
        <v>21402</v>
      </c>
      <c r="S6" s="31">
        <f>K6+M6</f>
        <v>29</v>
      </c>
      <c r="T6" s="31">
        <f>L6+N6</f>
        <v>22215</v>
      </c>
      <c r="U6" t="s">
        <v>363</v>
      </c>
      <c r="V6" t="s">
        <v>364</v>
      </c>
    </row>
    <row r="7" spans="1:27" ht="16.5" thickBot="1" x14ac:dyDescent="0.3">
      <c r="A7" s="11"/>
      <c r="B7" s="18"/>
      <c r="C7" s="20"/>
      <c r="D7" s="20"/>
      <c r="E7" s="20"/>
      <c r="F7" s="19"/>
      <c r="G7" s="20"/>
      <c r="H7" s="19"/>
      <c r="I7" s="20"/>
      <c r="J7" s="19"/>
      <c r="K7" s="20"/>
      <c r="L7" s="19"/>
      <c r="M7" s="20"/>
      <c r="N7" s="26"/>
      <c r="O7" s="31"/>
      <c r="P7" s="31"/>
      <c r="Q7" s="31"/>
      <c r="R7" s="31"/>
      <c r="S7" s="31"/>
      <c r="T7" s="31"/>
      <c r="U7" t="s">
        <v>362</v>
      </c>
      <c r="V7">
        <v>117</v>
      </c>
      <c r="W7">
        <v>171</v>
      </c>
    </row>
    <row r="8" spans="1:27" ht="36.75" thickBot="1" x14ac:dyDescent="0.3">
      <c r="A8" s="17" t="s">
        <v>333</v>
      </c>
      <c r="B8" s="18" t="s">
        <v>331</v>
      </c>
      <c r="C8" s="19">
        <v>13.7</v>
      </c>
      <c r="D8" s="20">
        <v>2</v>
      </c>
      <c r="E8" s="19">
        <v>8.8000000000000007</v>
      </c>
      <c r="F8" s="20">
        <v>0.5</v>
      </c>
      <c r="G8" s="21">
        <v>125.2</v>
      </c>
      <c r="H8" s="20">
        <v>28.2</v>
      </c>
      <c r="I8" s="19">
        <v>89</v>
      </c>
      <c r="J8" s="20">
        <v>10.8</v>
      </c>
      <c r="K8" s="21">
        <v>369.9</v>
      </c>
      <c r="L8" s="19">
        <v>165.1</v>
      </c>
      <c r="M8" s="21">
        <v>471.8</v>
      </c>
      <c r="N8" s="26">
        <v>116.7</v>
      </c>
      <c r="O8" s="31"/>
      <c r="P8" s="31"/>
      <c r="Q8" s="31"/>
      <c r="R8" s="31"/>
      <c r="S8" s="31"/>
      <c r="T8" s="31"/>
      <c r="U8" t="s">
        <v>365</v>
      </c>
    </row>
    <row r="9" spans="1:27" ht="16.5" thickBot="1" x14ac:dyDescent="0.3">
      <c r="A9" s="11"/>
      <c r="B9" s="18" t="s">
        <v>332</v>
      </c>
      <c r="C9" s="20">
        <v>37</v>
      </c>
      <c r="D9" s="20">
        <v>632</v>
      </c>
      <c r="E9" s="20">
        <v>17</v>
      </c>
      <c r="F9" s="20">
        <v>174</v>
      </c>
      <c r="G9" s="19">
        <v>116</v>
      </c>
      <c r="H9" s="19">
        <v>6023</v>
      </c>
      <c r="I9" s="20">
        <v>65</v>
      </c>
      <c r="J9" s="19">
        <v>2495</v>
      </c>
      <c r="K9" s="20">
        <v>29</v>
      </c>
      <c r="L9" s="19">
        <v>7482</v>
      </c>
      <c r="M9" s="20">
        <v>39</v>
      </c>
      <c r="N9" s="27">
        <v>8611</v>
      </c>
      <c r="O9" s="31">
        <f>C9+E9</f>
        <v>54</v>
      </c>
      <c r="P9" s="31">
        <f>D9+F9</f>
        <v>806</v>
      </c>
      <c r="Q9" s="31">
        <f>G9+I9</f>
        <v>181</v>
      </c>
      <c r="R9" s="31">
        <f>H9+J9</f>
        <v>8518</v>
      </c>
      <c r="S9" s="31">
        <f>K9+M9</f>
        <v>68</v>
      </c>
      <c r="T9" s="31">
        <f>L9+N9</f>
        <v>16093</v>
      </c>
    </row>
    <row r="10" spans="1:27" ht="36.75" thickBot="1" x14ac:dyDescent="0.3">
      <c r="A10" s="17" t="s">
        <v>334</v>
      </c>
      <c r="B10" s="18" t="s">
        <v>331</v>
      </c>
      <c r="C10" s="20">
        <v>0</v>
      </c>
      <c r="D10" s="20">
        <v>0.6</v>
      </c>
      <c r="E10" s="19">
        <v>2.7</v>
      </c>
      <c r="F10" s="20">
        <v>0.4</v>
      </c>
      <c r="G10" s="19">
        <v>17.899999999999999</v>
      </c>
      <c r="H10" s="20">
        <v>7.4</v>
      </c>
      <c r="I10" s="19">
        <v>11.3</v>
      </c>
      <c r="J10" s="20">
        <v>5.6</v>
      </c>
      <c r="K10" s="21">
        <v>104.1</v>
      </c>
      <c r="L10" s="20">
        <v>89.8</v>
      </c>
      <c r="M10" s="21">
        <v>174.6</v>
      </c>
      <c r="N10" s="26">
        <v>107.1</v>
      </c>
      <c r="O10" s="31"/>
      <c r="P10" s="31"/>
      <c r="Q10" s="31"/>
      <c r="R10" s="31"/>
      <c r="S10" s="31"/>
      <c r="T10" s="31"/>
      <c r="V10" t="s">
        <v>366</v>
      </c>
    </row>
    <row r="11" spans="1:27" ht="16.5" thickBot="1" x14ac:dyDescent="0.3">
      <c r="A11" s="11"/>
      <c r="B11" s="18" t="s">
        <v>332</v>
      </c>
      <c r="C11" s="20">
        <v>0</v>
      </c>
      <c r="D11" s="20">
        <v>181</v>
      </c>
      <c r="E11" s="20">
        <v>5</v>
      </c>
      <c r="F11" s="20">
        <v>128</v>
      </c>
      <c r="G11" s="20">
        <v>15</v>
      </c>
      <c r="H11" s="19">
        <v>1570</v>
      </c>
      <c r="I11" s="20">
        <v>9</v>
      </c>
      <c r="J11" s="19">
        <v>1288</v>
      </c>
      <c r="K11" s="20">
        <v>8</v>
      </c>
      <c r="L11" s="19">
        <v>4070</v>
      </c>
      <c r="M11" s="20">
        <v>15</v>
      </c>
      <c r="N11" s="27">
        <v>7898</v>
      </c>
      <c r="O11" s="31">
        <f>C11+E11</f>
        <v>5</v>
      </c>
      <c r="P11" s="31">
        <f>D11+F11</f>
        <v>309</v>
      </c>
      <c r="Q11" s="31">
        <f>G11+I11</f>
        <v>24</v>
      </c>
      <c r="R11" s="31">
        <f>H11+J11</f>
        <v>2858</v>
      </c>
      <c r="S11" s="31">
        <f>K11+M11</f>
        <v>23</v>
      </c>
      <c r="T11" s="31">
        <f>L11+N11</f>
        <v>11968</v>
      </c>
    </row>
    <row r="12" spans="1:27" ht="24.75" thickBot="1" x14ac:dyDescent="0.3">
      <c r="A12" s="17" t="s">
        <v>335</v>
      </c>
      <c r="B12" s="18" t="s">
        <v>331</v>
      </c>
      <c r="C12" s="19">
        <v>1.8</v>
      </c>
      <c r="D12" s="20">
        <v>0.8</v>
      </c>
      <c r="E12" s="19">
        <v>3</v>
      </c>
      <c r="F12" s="20">
        <v>0.4</v>
      </c>
      <c r="G12" s="19">
        <v>31.8</v>
      </c>
      <c r="H12" s="20">
        <v>8.1999999999999993</v>
      </c>
      <c r="I12" s="19">
        <v>15</v>
      </c>
      <c r="J12" s="20">
        <v>5.2</v>
      </c>
      <c r="K12" s="21">
        <v>122.2</v>
      </c>
      <c r="L12" s="20">
        <v>62.9</v>
      </c>
      <c r="M12" s="21">
        <v>214.2</v>
      </c>
      <c r="N12" s="27">
        <v>66</v>
      </c>
      <c r="O12" s="31"/>
      <c r="P12" s="31"/>
      <c r="Q12" s="31"/>
      <c r="R12" s="31"/>
      <c r="S12" s="31"/>
      <c r="T12" s="31"/>
      <c r="V12" t="s">
        <v>367</v>
      </c>
    </row>
    <row r="13" spans="1:27" ht="16.5" thickBot="1" x14ac:dyDescent="0.3">
      <c r="A13" s="11"/>
      <c r="B13" s="18" t="s">
        <v>332</v>
      </c>
      <c r="C13" s="20">
        <v>5</v>
      </c>
      <c r="D13" s="20">
        <v>263</v>
      </c>
      <c r="E13" s="20">
        <v>6</v>
      </c>
      <c r="F13" s="20">
        <v>117</v>
      </c>
      <c r="G13" s="20">
        <v>26</v>
      </c>
      <c r="H13" s="19">
        <v>1749</v>
      </c>
      <c r="I13" s="20">
        <v>12</v>
      </c>
      <c r="J13" s="19">
        <v>1185</v>
      </c>
      <c r="K13" s="20">
        <v>9</v>
      </c>
      <c r="L13" s="19">
        <v>2851</v>
      </c>
      <c r="M13" s="20">
        <v>16</v>
      </c>
      <c r="N13" s="27">
        <v>4870</v>
      </c>
      <c r="O13" s="31">
        <f>C13+E13</f>
        <v>11</v>
      </c>
      <c r="P13" s="31">
        <f>D13+F13</f>
        <v>380</v>
      </c>
      <c r="Q13" s="31">
        <f>G13+I13</f>
        <v>38</v>
      </c>
      <c r="R13" s="31">
        <f>H13+J13</f>
        <v>2934</v>
      </c>
      <c r="S13" s="31">
        <f>K13+M13</f>
        <v>25</v>
      </c>
      <c r="T13" s="31">
        <f>L13+N13</f>
        <v>7721</v>
      </c>
    </row>
    <row r="14" spans="1:27" ht="36.75" thickBot="1" x14ac:dyDescent="0.3">
      <c r="A14" s="17" t="s">
        <v>336</v>
      </c>
      <c r="B14" s="18" t="s">
        <v>331</v>
      </c>
      <c r="C14" s="19">
        <v>10.9</v>
      </c>
      <c r="D14" s="22">
        <v>0</v>
      </c>
      <c r="E14" s="19">
        <v>8.5</v>
      </c>
      <c r="F14" s="20">
        <v>0</v>
      </c>
      <c r="G14" s="19">
        <v>8.1</v>
      </c>
      <c r="H14" s="20">
        <v>0</v>
      </c>
      <c r="I14" s="20">
        <v>0</v>
      </c>
      <c r="J14" s="20">
        <v>0.1</v>
      </c>
      <c r="K14" s="19">
        <v>18.2</v>
      </c>
      <c r="L14" s="20">
        <v>0.2</v>
      </c>
      <c r="M14" s="20">
        <v>0</v>
      </c>
      <c r="N14" s="28">
        <v>0.2</v>
      </c>
      <c r="O14" s="31"/>
      <c r="P14" s="31"/>
      <c r="Q14" s="31"/>
      <c r="R14" s="31"/>
      <c r="S14" s="31"/>
      <c r="T14" s="31"/>
    </row>
    <row r="15" spans="1:27" ht="16.5" thickBot="1" x14ac:dyDescent="0.3">
      <c r="A15" s="11"/>
      <c r="B15" s="18" t="s">
        <v>332</v>
      </c>
      <c r="C15" s="20">
        <v>29</v>
      </c>
      <c r="D15" s="22">
        <v>0</v>
      </c>
      <c r="E15" s="20">
        <v>17</v>
      </c>
      <c r="F15" s="25">
        <v>3</v>
      </c>
      <c r="G15" s="20">
        <v>10</v>
      </c>
      <c r="H15" s="22">
        <v>7</v>
      </c>
      <c r="I15" s="20">
        <v>0</v>
      </c>
      <c r="J15" s="22">
        <v>11</v>
      </c>
      <c r="K15" s="24">
        <v>3</v>
      </c>
      <c r="L15" s="22">
        <v>7</v>
      </c>
      <c r="M15" s="20">
        <v>0</v>
      </c>
      <c r="N15" s="28">
        <v>16</v>
      </c>
      <c r="O15" s="31">
        <f>C15+E15</f>
        <v>46</v>
      </c>
      <c r="P15" s="31">
        <f>D15+F15</f>
        <v>3</v>
      </c>
      <c r="Q15" s="31">
        <f>G15+I15</f>
        <v>10</v>
      </c>
      <c r="R15" s="31">
        <f>H15+J15</f>
        <v>18</v>
      </c>
      <c r="S15" s="31">
        <f>K15+M15</f>
        <v>3</v>
      </c>
      <c r="T15" s="31">
        <f>L15+N15</f>
        <v>23</v>
      </c>
    </row>
    <row r="16" spans="1:27" ht="16.5" thickBot="1" x14ac:dyDescent="0.3">
      <c r="A16" s="17" t="s">
        <v>338</v>
      </c>
      <c r="B16" s="18" t="s">
        <v>331</v>
      </c>
      <c r="C16" s="19">
        <v>2.6</v>
      </c>
      <c r="D16" s="20">
        <v>0.2</v>
      </c>
      <c r="E16" s="19">
        <v>3.4</v>
      </c>
      <c r="F16" s="20">
        <v>0.1</v>
      </c>
      <c r="G16" s="19">
        <v>11.7</v>
      </c>
      <c r="H16" s="20">
        <v>0.6</v>
      </c>
      <c r="I16" s="19">
        <v>13.2</v>
      </c>
      <c r="J16" s="20">
        <v>0.4</v>
      </c>
      <c r="K16" s="19">
        <v>84.2</v>
      </c>
      <c r="L16" s="20">
        <v>2.2999999999999998</v>
      </c>
      <c r="M16" s="19">
        <v>60.9</v>
      </c>
      <c r="N16" s="28">
        <v>2.1</v>
      </c>
      <c r="O16" s="31"/>
      <c r="P16" s="31"/>
      <c r="Q16" s="31"/>
      <c r="R16" s="31"/>
      <c r="S16" s="31"/>
      <c r="T16" s="31"/>
    </row>
    <row r="17" spans="1:20" ht="16.5" thickBot="1" x14ac:dyDescent="0.3">
      <c r="A17" s="11"/>
      <c r="B17" s="18" t="s">
        <v>332</v>
      </c>
      <c r="C17" s="20">
        <v>7</v>
      </c>
      <c r="D17" s="22">
        <v>50</v>
      </c>
      <c r="E17" s="20">
        <v>7</v>
      </c>
      <c r="F17" s="22">
        <v>41</v>
      </c>
      <c r="G17" s="20">
        <v>11</v>
      </c>
      <c r="H17" s="20">
        <v>135</v>
      </c>
      <c r="I17" s="20">
        <v>11</v>
      </c>
      <c r="J17" s="22">
        <v>89</v>
      </c>
      <c r="K17" s="20">
        <v>6</v>
      </c>
      <c r="L17" s="20">
        <v>102</v>
      </c>
      <c r="M17" s="20">
        <v>5</v>
      </c>
      <c r="N17" s="27">
        <v>156</v>
      </c>
      <c r="O17" s="31">
        <f>C17+E17</f>
        <v>14</v>
      </c>
      <c r="P17" s="31">
        <f>D17+F17</f>
        <v>91</v>
      </c>
      <c r="Q17" s="31">
        <f>G17+I17</f>
        <v>22</v>
      </c>
      <c r="R17" s="31">
        <f>H17+J17</f>
        <v>224</v>
      </c>
      <c r="S17" s="31">
        <f>K17+M17</f>
        <v>11</v>
      </c>
      <c r="T17" s="31">
        <f>L17+N17</f>
        <v>258</v>
      </c>
    </row>
    <row r="18" spans="1:20" ht="24.75" thickBot="1" x14ac:dyDescent="0.3">
      <c r="A18" s="17" t="s">
        <v>339</v>
      </c>
      <c r="B18" s="18" t="s">
        <v>331</v>
      </c>
      <c r="C18" s="19">
        <v>2.9</v>
      </c>
      <c r="D18" s="20">
        <v>0</v>
      </c>
      <c r="E18" s="19">
        <v>4.0999999999999996</v>
      </c>
      <c r="F18" s="20">
        <v>0</v>
      </c>
      <c r="G18" s="19">
        <v>25</v>
      </c>
      <c r="H18" s="20">
        <v>1</v>
      </c>
      <c r="I18" s="19">
        <v>16.100000000000001</v>
      </c>
      <c r="J18" s="20">
        <v>0.7</v>
      </c>
      <c r="K18" s="19">
        <v>38</v>
      </c>
      <c r="L18" s="20">
        <v>13.5</v>
      </c>
      <c r="M18" s="18">
        <v>83.653999999999996</v>
      </c>
      <c r="N18" s="27">
        <v>12.4</v>
      </c>
      <c r="O18" s="31"/>
      <c r="P18" s="31"/>
      <c r="Q18" s="31"/>
      <c r="R18" s="31"/>
      <c r="S18" s="31"/>
      <c r="T18" s="31"/>
    </row>
    <row r="19" spans="1:20" ht="16.5" thickBot="1" x14ac:dyDescent="0.3">
      <c r="A19" s="11"/>
      <c r="B19" s="18" t="s">
        <v>332</v>
      </c>
      <c r="C19" s="20">
        <v>8</v>
      </c>
      <c r="D19" s="25">
        <v>3</v>
      </c>
      <c r="E19" s="20">
        <v>8</v>
      </c>
      <c r="F19" s="25">
        <v>3</v>
      </c>
      <c r="G19" s="20">
        <v>23</v>
      </c>
      <c r="H19" s="20">
        <v>202</v>
      </c>
      <c r="I19" s="20">
        <v>13</v>
      </c>
      <c r="J19" s="20">
        <v>165</v>
      </c>
      <c r="K19" s="24">
        <v>3</v>
      </c>
      <c r="L19" s="20">
        <v>611</v>
      </c>
      <c r="M19" s="20">
        <v>7</v>
      </c>
      <c r="N19" s="27">
        <v>912</v>
      </c>
      <c r="O19" s="31">
        <f>C19+E19</f>
        <v>16</v>
      </c>
      <c r="P19" s="31">
        <f>D19+F19</f>
        <v>6</v>
      </c>
      <c r="Q19" s="31">
        <f>G19+I19</f>
        <v>36</v>
      </c>
      <c r="R19" s="31">
        <f>H19+J19</f>
        <v>367</v>
      </c>
      <c r="S19" s="31">
        <f>K19+M19</f>
        <v>10</v>
      </c>
      <c r="T19" s="31">
        <f>L19+N19</f>
        <v>1523</v>
      </c>
    </row>
    <row r="20" spans="1:20" ht="24" x14ac:dyDescent="0.25">
      <c r="A20" s="23" t="s">
        <v>340</v>
      </c>
      <c r="B20" s="60" t="s">
        <v>331</v>
      </c>
      <c r="C20" s="57">
        <v>1.1000000000000001</v>
      </c>
      <c r="D20" s="55">
        <v>0.3</v>
      </c>
      <c r="E20" s="57">
        <v>2.1</v>
      </c>
      <c r="F20" s="55">
        <v>0.2</v>
      </c>
      <c r="G20" s="57">
        <v>7.7</v>
      </c>
      <c r="H20" s="55">
        <v>1.7</v>
      </c>
      <c r="I20" s="57">
        <v>7.8</v>
      </c>
      <c r="J20" s="55">
        <v>1.4</v>
      </c>
      <c r="K20" s="55">
        <v>0</v>
      </c>
      <c r="L20" s="55">
        <v>13.1</v>
      </c>
      <c r="M20" s="57">
        <v>14.7</v>
      </c>
      <c r="N20" s="77">
        <v>14.1</v>
      </c>
      <c r="O20" s="31"/>
      <c r="P20" s="31"/>
      <c r="Q20" s="31"/>
      <c r="R20" s="31"/>
      <c r="S20" s="31"/>
      <c r="T20" s="31"/>
    </row>
    <row r="21" spans="1:20" ht="16.5" thickBot="1" x14ac:dyDescent="0.3">
      <c r="A21" s="17" t="s">
        <v>341</v>
      </c>
      <c r="B21" s="61"/>
      <c r="C21" s="58"/>
      <c r="D21" s="56"/>
      <c r="E21" s="58"/>
      <c r="F21" s="56"/>
      <c r="G21" s="58"/>
      <c r="H21" s="56"/>
      <c r="I21" s="58"/>
      <c r="J21" s="56"/>
      <c r="K21" s="56"/>
      <c r="L21" s="56"/>
      <c r="M21" s="58"/>
      <c r="N21" s="78"/>
      <c r="O21" s="31"/>
      <c r="P21" s="31"/>
      <c r="Q21" s="31"/>
      <c r="R21" s="31"/>
      <c r="S21" s="31"/>
      <c r="T21" s="31"/>
    </row>
    <row r="22" spans="1:20" ht="16.5" thickBot="1" x14ac:dyDescent="0.3">
      <c r="A22" s="11"/>
      <c r="B22" s="18" t="s">
        <v>332</v>
      </c>
      <c r="C22" s="24">
        <v>3</v>
      </c>
      <c r="D22" s="22">
        <v>92</v>
      </c>
      <c r="E22" s="24">
        <v>3</v>
      </c>
      <c r="F22" s="22">
        <v>63</v>
      </c>
      <c r="G22" s="20">
        <v>6</v>
      </c>
      <c r="H22" s="20">
        <v>366</v>
      </c>
      <c r="I22" s="20">
        <v>6</v>
      </c>
      <c r="J22" s="20">
        <v>316</v>
      </c>
      <c r="K22" s="20">
        <v>0</v>
      </c>
      <c r="L22" s="20">
        <v>594</v>
      </c>
      <c r="M22" s="24">
        <v>3</v>
      </c>
      <c r="N22" s="27">
        <v>1037</v>
      </c>
      <c r="O22" s="31">
        <f>C22+E22</f>
        <v>6</v>
      </c>
      <c r="P22" s="31">
        <f>D22+F22</f>
        <v>155</v>
      </c>
      <c r="Q22" s="31">
        <f>G22+I22</f>
        <v>12</v>
      </c>
      <c r="R22" s="31">
        <f>H22+J22</f>
        <v>682</v>
      </c>
      <c r="S22" s="31">
        <f>K22+M22</f>
        <v>3</v>
      </c>
      <c r="T22" s="31">
        <f>L22+N22</f>
        <v>1631</v>
      </c>
    </row>
    <row r="23" spans="1:20" ht="24.75" thickBot="1" x14ac:dyDescent="0.3">
      <c r="A23" s="17" t="s">
        <v>342</v>
      </c>
      <c r="B23" s="18" t="s">
        <v>331</v>
      </c>
      <c r="C23" s="19">
        <v>2.6</v>
      </c>
      <c r="D23" s="20">
        <v>0.5</v>
      </c>
      <c r="E23" s="19">
        <v>1.7</v>
      </c>
      <c r="F23" s="20">
        <v>0.5</v>
      </c>
      <c r="G23" s="19">
        <v>19.8</v>
      </c>
      <c r="H23" s="20">
        <v>13.2</v>
      </c>
      <c r="I23" s="19">
        <v>25.4</v>
      </c>
      <c r="J23" s="20">
        <v>10.9</v>
      </c>
      <c r="K23" s="21">
        <v>166.9</v>
      </c>
      <c r="L23" s="19">
        <v>145.4</v>
      </c>
      <c r="M23" s="21">
        <v>121.1</v>
      </c>
      <c r="N23" s="26">
        <v>123.5</v>
      </c>
      <c r="O23" s="31"/>
      <c r="P23" s="31"/>
      <c r="Q23" s="31"/>
      <c r="R23" s="31"/>
      <c r="S23" s="31"/>
      <c r="T23" s="31"/>
    </row>
    <row r="24" spans="1:20" ht="16.5" thickBot="1" x14ac:dyDescent="0.3">
      <c r="A24" s="11"/>
      <c r="B24" s="18" t="s">
        <v>332</v>
      </c>
      <c r="C24" s="20">
        <v>7</v>
      </c>
      <c r="D24" s="20">
        <v>169</v>
      </c>
      <c r="E24" s="24">
        <v>3</v>
      </c>
      <c r="F24" s="20">
        <v>157</v>
      </c>
      <c r="G24" s="20">
        <v>18</v>
      </c>
      <c r="H24" s="19">
        <v>2812</v>
      </c>
      <c r="I24" s="20">
        <v>18</v>
      </c>
      <c r="J24" s="19">
        <v>2517</v>
      </c>
      <c r="K24" s="20">
        <v>11</v>
      </c>
      <c r="L24" s="19">
        <v>6591</v>
      </c>
      <c r="M24" s="20">
        <v>11</v>
      </c>
      <c r="N24" s="27">
        <v>9107</v>
      </c>
      <c r="O24" s="31">
        <f>C24+E24</f>
        <v>10</v>
      </c>
      <c r="P24" s="31">
        <f>D24+F24</f>
        <v>326</v>
      </c>
      <c r="Q24" s="31">
        <f>G24+I24</f>
        <v>36</v>
      </c>
      <c r="R24" s="31">
        <f>H24+J24</f>
        <v>5329</v>
      </c>
      <c r="S24" s="31">
        <f>K24+M24</f>
        <v>22</v>
      </c>
      <c r="T24" s="31">
        <f>L24+N24</f>
        <v>15698</v>
      </c>
    </row>
    <row r="25" spans="1:20" ht="24" x14ac:dyDescent="0.25">
      <c r="A25" s="23" t="s">
        <v>343</v>
      </c>
      <c r="B25" s="60" t="s">
        <v>331</v>
      </c>
      <c r="C25" s="57">
        <v>7.1</v>
      </c>
      <c r="D25" s="55">
        <v>2.6</v>
      </c>
      <c r="E25" s="57">
        <v>6.2</v>
      </c>
      <c r="F25" s="55">
        <v>3.3</v>
      </c>
      <c r="G25" s="57">
        <v>66.3</v>
      </c>
      <c r="H25" s="55">
        <v>54.4</v>
      </c>
      <c r="I25" s="57">
        <v>61.4</v>
      </c>
      <c r="J25" s="55">
        <v>42.6</v>
      </c>
      <c r="K25" s="62">
        <v>211.5</v>
      </c>
      <c r="L25" s="57">
        <v>236.1</v>
      </c>
      <c r="M25" s="62">
        <v>165.8</v>
      </c>
      <c r="N25" s="79">
        <v>156.1</v>
      </c>
      <c r="O25" s="31"/>
      <c r="P25" s="31"/>
      <c r="Q25" s="31"/>
      <c r="R25" s="31"/>
      <c r="S25" s="31"/>
      <c r="T25" s="31"/>
    </row>
    <row r="26" spans="1:20" ht="16.5" thickBot="1" x14ac:dyDescent="0.3">
      <c r="A26" s="17" t="s">
        <v>344</v>
      </c>
      <c r="B26" s="61"/>
      <c r="C26" s="58"/>
      <c r="D26" s="56"/>
      <c r="E26" s="58"/>
      <c r="F26" s="56"/>
      <c r="G26" s="58"/>
      <c r="H26" s="56"/>
      <c r="I26" s="58"/>
      <c r="J26" s="56"/>
      <c r="K26" s="63"/>
      <c r="L26" s="58"/>
      <c r="M26" s="63"/>
      <c r="N26" s="80"/>
      <c r="O26" s="31"/>
      <c r="P26" s="31"/>
      <c r="Q26" s="31"/>
      <c r="R26" s="31"/>
      <c r="S26" s="31"/>
      <c r="T26" s="31"/>
    </row>
    <row r="27" spans="1:20" ht="16.5" thickBot="1" x14ac:dyDescent="0.3">
      <c r="A27" s="11"/>
      <c r="B27" s="18" t="s">
        <v>332</v>
      </c>
      <c r="C27" s="20">
        <v>19</v>
      </c>
      <c r="D27" s="20">
        <v>816</v>
      </c>
      <c r="E27" s="20">
        <v>12</v>
      </c>
      <c r="F27" s="19">
        <v>1094</v>
      </c>
      <c r="G27" s="20">
        <v>59</v>
      </c>
      <c r="H27" s="19">
        <v>11615</v>
      </c>
      <c r="I27" s="20">
        <v>42</v>
      </c>
      <c r="J27" s="19">
        <v>9787</v>
      </c>
      <c r="K27" s="20">
        <v>13</v>
      </c>
      <c r="L27" s="19">
        <v>10700</v>
      </c>
      <c r="M27" s="20">
        <v>16</v>
      </c>
      <c r="N27" s="26">
        <v>11515</v>
      </c>
      <c r="O27" s="31">
        <f>C27+E27</f>
        <v>31</v>
      </c>
      <c r="P27" s="31">
        <f>D27+F27</f>
        <v>1910</v>
      </c>
      <c r="Q27" s="31">
        <f>G27+I27</f>
        <v>101</v>
      </c>
      <c r="R27" s="31">
        <f>H27+J27</f>
        <v>21402</v>
      </c>
      <c r="S27" s="31">
        <f>K27+M27</f>
        <v>29</v>
      </c>
      <c r="T27" s="31">
        <f>L27+N27</f>
        <v>22215</v>
      </c>
    </row>
    <row r="28" spans="1:20" ht="36.75" thickBot="1" x14ac:dyDescent="0.3">
      <c r="A28" s="17" t="s">
        <v>345</v>
      </c>
      <c r="B28" s="18" t="s">
        <v>331</v>
      </c>
      <c r="C28" s="19">
        <v>7</v>
      </c>
      <c r="D28" s="20">
        <v>7</v>
      </c>
      <c r="E28" s="19">
        <v>3.8</v>
      </c>
      <c r="F28" s="20">
        <v>2</v>
      </c>
      <c r="G28" s="19">
        <v>5.8</v>
      </c>
      <c r="H28" s="20">
        <v>5.6</v>
      </c>
      <c r="I28" s="19">
        <v>8</v>
      </c>
      <c r="J28" s="20">
        <v>2.7</v>
      </c>
      <c r="K28" s="19">
        <v>46.3</v>
      </c>
      <c r="L28" s="20">
        <v>49.4</v>
      </c>
      <c r="M28" s="19">
        <v>68.2</v>
      </c>
      <c r="N28" s="27">
        <v>73.099999999999994</v>
      </c>
      <c r="O28" s="31"/>
      <c r="P28" s="31"/>
      <c r="Q28" s="31"/>
      <c r="R28" s="31"/>
      <c r="S28" s="31"/>
      <c r="T28" s="31"/>
    </row>
    <row r="29" spans="1:20" ht="16.5" thickBot="1" x14ac:dyDescent="0.3">
      <c r="A29" s="11"/>
      <c r="B29" s="18" t="s">
        <v>332</v>
      </c>
      <c r="C29" s="20">
        <v>19</v>
      </c>
      <c r="D29" s="19">
        <v>2205</v>
      </c>
      <c r="E29" s="20">
        <v>8</v>
      </c>
      <c r="F29" s="20">
        <v>672</v>
      </c>
      <c r="G29" s="20">
        <v>5</v>
      </c>
      <c r="H29" s="19">
        <v>1191</v>
      </c>
      <c r="I29" s="20">
        <v>6</v>
      </c>
      <c r="J29" s="20">
        <v>609</v>
      </c>
      <c r="K29" s="24">
        <v>3</v>
      </c>
      <c r="L29" s="19">
        <v>2239</v>
      </c>
      <c r="M29" s="20">
        <v>6</v>
      </c>
      <c r="N29" s="27">
        <v>5391</v>
      </c>
      <c r="O29" s="31">
        <f>C29+E29</f>
        <v>27</v>
      </c>
      <c r="P29" s="31">
        <f>D29+F29</f>
        <v>2877</v>
      </c>
      <c r="Q29" s="31">
        <f>G29+I29</f>
        <v>11</v>
      </c>
      <c r="R29" s="31">
        <f>H29+J29</f>
        <v>1800</v>
      </c>
      <c r="S29" s="31">
        <f>K29+M29</f>
        <v>9</v>
      </c>
      <c r="T29" s="31">
        <f>L29+N29</f>
        <v>7630</v>
      </c>
    </row>
    <row r="30" spans="1:20" ht="24.75" thickBot="1" x14ac:dyDescent="0.3">
      <c r="A30" s="17" t="s">
        <v>346</v>
      </c>
      <c r="B30" s="18" t="s">
        <v>331</v>
      </c>
      <c r="C30" s="19">
        <v>4.8</v>
      </c>
      <c r="D30" s="20">
        <v>2.5</v>
      </c>
      <c r="E30" s="19">
        <v>2.5</v>
      </c>
      <c r="F30" s="20">
        <v>0.7</v>
      </c>
      <c r="G30" s="19">
        <v>9.3000000000000007</v>
      </c>
      <c r="H30" s="20">
        <v>3.2</v>
      </c>
      <c r="I30" s="19">
        <v>2.4</v>
      </c>
      <c r="J30" s="20">
        <v>1.6</v>
      </c>
      <c r="K30" s="19">
        <v>46.3</v>
      </c>
      <c r="L30" s="20">
        <v>16.100000000000001</v>
      </c>
      <c r="M30" s="19">
        <v>45.5</v>
      </c>
      <c r="N30" s="27">
        <v>17.399999999999999</v>
      </c>
      <c r="O30" s="31"/>
      <c r="P30" s="31"/>
      <c r="Q30" s="31"/>
      <c r="R30" s="31"/>
      <c r="S30" s="31"/>
      <c r="T30" s="31"/>
    </row>
    <row r="31" spans="1:20" ht="16.5" thickBot="1" x14ac:dyDescent="0.3">
      <c r="A31" s="11"/>
      <c r="B31" s="18" t="s">
        <v>332</v>
      </c>
      <c r="C31" s="20">
        <v>13</v>
      </c>
      <c r="D31" s="20">
        <v>792</v>
      </c>
      <c r="E31" s="20">
        <v>5</v>
      </c>
      <c r="F31" s="20">
        <v>214</v>
      </c>
      <c r="G31" s="20">
        <v>8</v>
      </c>
      <c r="H31" s="20">
        <v>679</v>
      </c>
      <c r="I31" s="24">
        <v>3</v>
      </c>
      <c r="J31" s="20">
        <v>361</v>
      </c>
      <c r="K31" s="24">
        <v>3</v>
      </c>
      <c r="L31" s="20">
        <v>728</v>
      </c>
      <c r="M31" s="24">
        <v>3</v>
      </c>
      <c r="N31" s="27">
        <v>1281</v>
      </c>
      <c r="O31" s="31">
        <f>C31+E31</f>
        <v>18</v>
      </c>
      <c r="P31" s="31">
        <f>D31+F31</f>
        <v>1006</v>
      </c>
      <c r="Q31" s="31">
        <f>G31+I31</f>
        <v>11</v>
      </c>
      <c r="R31" s="31">
        <f>H31+J31</f>
        <v>1040</v>
      </c>
      <c r="S31" s="31">
        <f>K31+M31</f>
        <v>6</v>
      </c>
      <c r="T31" s="31">
        <f>L31+N31</f>
        <v>2009</v>
      </c>
    </row>
    <row r="32" spans="1:20" ht="24" x14ac:dyDescent="0.25">
      <c r="A32" s="23" t="s">
        <v>347</v>
      </c>
      <c r="B32" s="60" t="s">
        <v>331</v>
      </c>
      <c r="C32" s="57">
        <v>1.1000000000000001</v>
      </c>
      <c r="D32" s="55">
        <v>0.6</v>
      </c>
      <c r="E32" s="57">
        <v>1.5</v>
      </c>
      <c r="F32" s="55">
        <v>0.5</v>
      </c>
      <c r="G32" s="57">
        <v>4.9000000000000004</v>
      </c>
      <c r="H32" s="55">
        <v>3.5</v>
      </c>
      <c r="I32" s="57">
        <v>10.1</v>
      </c>
      <c r="J32" s="55">
        <v>3.1</v>
      </c>
      <c r="K32" s="55">
        <v>0</v>
      </c>
      <c r="L32" s="55">
        <v>26.4</v>
      </c>
      <c r="M32" s="57">
        <v>15.4</v>
      </c>
      <c r="N32" s="77">
        <v>26.3</v>
      </c>
      <c r="O32" s="31"/>
      <c r="P32" s="31"/>
      <c r="Q32" s="31"/>
      <c r="R32" s="31"/>
      <c r="S32" s="31"/>
      <c r="T32" s="31"/>
    </row>
    <row r="33" spans="1:20" ht="16.5" thickBot="1" x14ac:dyDescent="0.3">
      <c r="A33" s="17" t="s">
        <v>344</v>
      </c>
      <c r="B33" s="61"/>
      <c r="C33" s="58"/>
      <c r="D33" s="56"/>
      <c r="E33" s="58"/>
      <c r="F33" s="56"/>
      <c r="G33" s="58"/>
      <c r="H33" s="56"/>
      <c r="I33" s="58"/>
      <c r="J33" s="56"/>
      <c r="K33" s="56"/>
      <c r="L33" s="56"/>
      <c r="M33" s="58"/>
      <c r="N33" s="78"/>
      <c r="O33" s="31"/>
      <c r="P33" s="31"/>
      <c r="Q33" s="31"/>
      <c r="R33" s="31"/>
      <c r="S33" s="31"/>
      <c r="T33" s="31"/>
    </row>
    <row r="34" spans="1:20" ht="16.5" thickBot="1" x14ac:dyDescent="0.3">
      <c r="A34" s="11"/>
      <c r="B34" s="18" t="s">
        <v>332</v>
      </c>
      <c r="C34" s="24">
        <v>3</v>
      </c>
      <c r="D34" s="20">
        <v>177</v>
      </c>
      <c r="E34" s="24">
        <v>3</v>
      </c>
      <c r="F34" s="20">
        <v>147</v>
      </c>
      <c r="G34" s="20">
        <v>5</v>
      </c>
      <c r="H34" s="20">
        <v>755</v>
      </c>
      <c r="I34" s="20">
        <v>6</v>
      </c>
      <c r="J34" s="20">
        <v>701</v>
      </c>
      <c r="K34" s="20">
        <v>0</v>
      </c>
      <c r="L34" s="19">
        <v>1195</v>
      </c>
      <c r="M34" s="24">
        <v>3</v>
      </c>
      <c r="N34" s="27">
        <v>1938</v>
      </c>
      <c r="O34" s="32">
        <f>C34+E34</f>
        <v>6</v>
      </c>
      <c r="P34" s="31">
        <f>D34+F34</f>
        <v>324</v>
      </c>
      <c r="Q34" s="31">
        <f>G34+I34</f>
        <v>11</v>
      </c>
      <c r="R34" s="31">
        <f>H34+J34</f>
        <v>1456</v>
      </c>
      <c r="S34" s="31">
        <f>K34+M34</f>
        <v>3</v>
      </c>
      <c r="T34" s="31">
        <f>L34+N34</f>
        <v>3133</v>
      </c>
    </row>
    <row r="35" spans="1:20" ht="24.75" thickBot="1" x14ac:dyDescent="0.3">
      <c r="A35" s="17" t="s">
        <v>348</v>
      </c>
      <c r="B35" s="18" t="s">
        <v>331</v>
      </c>
      <c r="C35" s="19">
        <v>4.5</v>
      </c>
      <c r="D35" s="20">
        <v>0.9</v>
      </c>
      <c r="E35" s="19">
        <v>4</v>
      </c>
      <c r="F35" s="20">
        <v>0.7</v>
      </c>
      <c r="G35" s="19">
        <v>14.8</v>
      </c>
      <c r="H35" s="20">
        <v>4.0999999999999996</v>
      </c>
      <c r="I35" s="19">
        <v>14.4</v>
      </c>
      <c r="J35" s="20">
        <v>3.5</v>
      </c>
      <c r="K35" s="19">
        <v>46.3</v>
      </c>
      <c r="L35" s="20">
        <v>35.1</v>
      </c>
      <c r="M35" s="19">
        <v>22.8</v>
      </c>
      <c r="N35" s="27">
        <v>46.1</v>
      </c>
      <c r="O35" s="31"/>
      <c r="P35" s="31"/>
      <c r="Q35" s="31"/>
      <c r="R35" s="31"/>
      <c r="S35" s="31"/>
      <c r="T35" s="31"/>
    </row>
    <row r="36" spans="1:20" ht="16.5" thickBot="1" x14ac:dyDescent="0.3">
      <c r="A36" s="11"/>
      <c r="B36" s="18" t="s">
        <v>332</v>
      </c>
      <c r="C36" s="20">
        <v>12</v>
      </c>
      <c r="D36" s="20">
        <v>280</v>
      </c>
      <c r="E36" s="20">
        <v>8</v>
      </c>
      <c r="F36" s="20">
        <v>224</v>
      </c>
      <c r="G36" s="20">
        <v>13</v>
      </c>
      <c r="H36" s="20">
        <v>871</v>
      </c>
      <c r="I36" s="20">
        <v>9</v>
      </c>
      <c r="J36" s="20">
        <v>804</v>
      </c>
      <c r="K36" s="24">
        <v>3</v>
      </c>
      <c r="L36" s="19">
        <v>1592</v>
      </c>
      <c r="M36" s="24">
        <v>3</v>
      </c>
      <c r="N36" s="27">
        <v>3403</v>
      </c>
      <c r="O36" s="31">
        <f>C36+E36</f>
        <v>20</v>
      </c>
      <c r="P36" s="31">
        <f>D36+F36</f>
        <v>504</v>
      </c>
      <c r="Q36" s="31">
        <f>G36+I36</f>
        <v>22</v>
      </c>
      <c r="R36" s="31">
        <f>H36+J36</f>
        <v>1675</v>
      </c>
      <c r="S36" s="31">
        <f>K36+M36</f>
        <v>6</v>
      </c>
      <c r="T36" s="31">
        <f>L36+N36</f>
        <v>4995</v>
      </c>
    </row>
    <row r="37" spans="1:20" x14ac:dyDescent="0.25">
      <c r="O37" s="29">
        <f t="shared" ref="O37:T37" si="0">SUM(O5:O36)</f>
        <v>295</v>
      </c>
      <c r="P37" s="29">
        <f t="shared" si="0"/>
        <v>10607</v>
      </c>
      <c r="Q37" s="29">
        <f t="shared" si="0"/>
        <v>616</v>
      </c>
      <c r="R37" s="29">
        <f t="shared" si="0"/>
        <v>69705</v>
      </c>
      <c r="S37" s="29">
        <f t="shared" si="0"/>
        <v>247</v>
      </c>
      <c r="T37" s="29">
        <f t="shared" si="0"/>
        <v>117112</v>
      </c>
    </row>
    <row r="38" spans="1:20" ht="16.5" thickBot="1" x14ac:dyDescent="0.3">
      <c r="N38" t="s">
        <v>350</v>
      </c>
      <c r="O38" s="59">
        <f>295/10607</f>
        <v>2.7811822381446215E-2</v>
      </c>
      <c r="P38" s="59"/>
      <c r="Q38" s="59">
        <f>Q37/R37</f>
        <v>8.8372426655189736E-3</v>
      </c>
      <c r="R38" s="59"/>
      <c r="S38" s="59">
        <f>S37/T37</f>
        <v>2.1090921511032175E-3</v>
      </c>
      <c r="T38" s="59"/>
    </row>
    <row r="39" spans="1:20" ht="16.5" thickBot="1" x14ac:dyDescent="0.3">
      <c r="A39" s="9"/>
      <c r="B39" s="10"/>
      <c r="C39" s="68" t="s">
        <v>320</v>
      </c>
      <c r="D39" s="74"/>
      <c r="E39" s="74"/>
      <c r="F39" s="69"/>
      <c r="G39" s="68" t="s">
        <v>321</v>
      </c>
      <c r="H39" s="74"/>
      <c r="I39" s="74"/>
      <c r="J39" s="69"/>
      <c r="K39" s="68" t="s">
        <v>322</v>
      </c>
      <c r="L39" s="74"/>
      <c r="M39" s="74"/>
      <c r="N39" s="69"/>
    </row>
    <row r="40" spans="1:20" ht="16.5" thickBot="1" x14ac:dyDescent="0.3">
      <c r="A40" s="11"/>
      <c r="B40" s="12"/>
      <c r="C40" s="68" t="s">
        <v>323</v>
      </c>
      <c r="D40" s="69"/>
      <c r="E40" s="68" t="s">
        <v>324</v>
      </c>
      <c r="F40" s="69"/>
      <c r="G40" s="68" t="s">
        <v>323</v>
      </c>
      <c r="H40" s="69"/>
      <c r="I40" s="68" t="s">
        <v>324</v>
      </c>
      <c r="J40" s="69"/>
      <c r="K40" s="68" t="s">
        <v>323</v>
      </c>
      <c r="L40" s="69"/>
      <c r="M40" s="68" t="s">
        <v>324</v>
      </c>
      <c r="N40" s="69"/>
    </row>
    <row r="41" spans="1:20" ht="24" x14ac:dyDescent="0.25">
      <c r="A41" s="13" t="s">
        <v>325</v>
      </c>
      <c r="B41" s="66"/>
      <c r="C41" s="64" t="s">
        <v>327</v>
      </c>
      <c r="D41" s="15" t="s">
        <v>328</v>
      </c>
      <c r="E41" s="64" t="s">
        <v>327</v>
      </c>
      <c r="F41" s="15" t="s">
        <v>328</v>
      </c>
      <c r="G41" s="64" t="s">
        <v>327</v>
      </c>
      <c r="H41" s="15" t="s">
        <v>328</v>
      </c>
      <c r="I41" s="64" t="s">
        <v>327</v>
      </c>
      <c r="J41" s="15" t="s">
        <v>328</v>
      </c>
      <c r="K41" s="64" t="s">
        <v>327</v>
      </c>
      <c r="L41" s="15" t="s">
        <v>328</v>
      </c>
      <c r="M41" s="64" t="s">
        <v>327</v>
      </c>
      <c r="N41" s="15" t="s">
        <v>328</v>
      </c>
    </row>
    <row r="42" spans="1:20" ht="16.5" thickBot="1" x14ac:dyDescent="0.3">
      <c r="A42" s="14" t="s">
        <v>326</v>
      </c>
      <c r="B42" s="67"/>
      <c r="C42" s="65"/>
      <c r="D42" s="16" t="s">
        <v>329</v>
      </c>
      <c r="E42" s="65"/>
      <c r="F42" s="16" t="s">
        <v>329</v>
      </c>
      <c r="G42" s="65"/>
      <c r="H42" s="16" t="s">
        <v>329</v>
      </c>
      <c r="I42" s="65"/>
      <c r="J42" s="16" t="s">
        <v>329</v>
      </c>
      <c r="K42" s="65"/>
      <c r="L42" s="16" t="s">
        <v>329</v>
      </c>
      <c r="M42" s="65"/>
      <c r="N42" s="16" t="s">
        <v>329</v>
      </c>
    </row>
    <row r="43" spans="1:20" ht="36.75" thickBot="1" x14ac:dyDescent="0.3">
      <c r="A43" s="17" t="s">
        <v>330</v>
      </c>
      <c r="B43" s="18" t="s">
        <v>331</v>
      </c>
      <c r="C43" s="19">
        <v>7.1</v>
      </c>
      <c r="D43" s="20">
        <v>2.6</v>
      </c>
      <c r="E43" s="19">
        <v>6.2</v>
      </c>
      <c r="F43" s="20">
        <v>3.3</v>
      </c>
      <c r="G43" s="19">
        <v>66.3</v>
      </c>
      <c r="H43" s="20">
        <v>54.4</v>
      </c>
      <c r="I43" s="19">
        <v>61.4</v>
      </c>
      <c r="J43" s="20">
        <v>42.6</v>
      </c>
      <c r="K43" s="21">
        <v>211.5</v>
      </c>
      <c r="L43" s="19">
        <v>236.1</v>
      </c>
      <c r="M43" s="21">
        <v>165.8</v>
      </c>
      <c r="N43" s="19">
        <v>156.1</v>
      </c>
    </row>
    <row r="44" spans="1:20" ht="16.5" thickBot="1" x14ac:dyDescent="0.3">
      <c r="A44" s="11"/>
      <c r="B44" s="18" t="s">
        <v>332</v>
      </c>
      <c r="C44" s="20">
        <v>19</v>
      </c>
      <c r="D44" s="20">
        <v>816</v>
      </c>
      <c r="E44" s="20">
        <v>12</v>
      </c>
      <c r="F44" s="19">
        <v>1094</v>
      </c>
      <c r="G44" s="20">
        <v>59</v>
      </c>
      <c r="H44" s="19">
        <v>11615</v>
      </c>
      <c r="I44" s="20">
        <v>42</v>
      </c>
      <c r="J44" s="19">
        <v>9787</v>
      </c>
      <c r="K44" s="20">
        <v>13</v>
      </c>
      <c r="L44" s="19">
        <v>10700</v>
      </c>
      <c r="M44" s="20">
        <v>16</v>
      </c>
      <c r="N44" s="19">
        <v>11515</v>
      </c>
    </row>
    <row r="45" spans="1:20" ht="36.75" thickBot="1" x14ac:dyDescent="0.3">
      <c r="A45" s="17" t="s">
        <v>333</v>
      </c>
      <c r="B45" s="18" t="s">
        <v>331</v>
      </c>
      <c r="C45" s="19">
        <v>13.7</v>
      </c>
      <c r="D45" s="20">
        <v>2</v>
      </c>
      <c r="E45" s="19">
        <v>8.8000000000000007</v>
      </c>
      <c r="F45" s="20">
        <v>0.5</v>
      </c>
      <c r="G45" s="21">
        <v>125.2</v>
      </c>
      <c r="H45" s="20">
        <v>28.2</v>
      </c>
      <c r="I45" s="19">
        <v>89</v>
      </c>
      <c r="J45" s="20">
        <v>10.8</v>
      </c>
      <c r="K45" s="21">
        <v>369.9</v>
      </c>
      <c r="L45" s="19">
        <v>165.1</v>
      </c>
      <c r="M45" s="21">
        <v>471.8</v>
      </c>
      <c r="N45" s="19">
        <v>116.7</v>
      </c>
    </row>
    <row r="46" spans="1:20" ht="16.5" thickBot="1" x14ac:dyDescent="0.3">
      <c r="A46" s="11"/>
      <c r="B46" s="18" t="s">
        <v>332</v>
      </c>
      <c r="C46" s="20">
        <v>37</v>
      </c>
      <c r="D46" s="20">
        <v>632</v>
      </c>
      <c r="E46" s="20">
        <v>17</v>
      </c>
      <c r="F46" s="20">
        <v>174</v>
      </c>
      <c r="G46" s="19">
        <v>116</v>
      </c>
      <c r="H46" s="19">
        <v>6023</v>
      </c>
      <c r="I46" s="20">
        <v>65</v>
      </c>
      <c r="J46" s="19">
        <v>2495</v>
      </c>
      <c r="K46" s="20">
        <v>29</v>
      </c>
      <c r="L46" s="19">
        <v>7482</v>
      </c>
      <c r="M46" s="20">
        <v>39</v>
      </c>
      <c r="N46" s="20">
        <v>8611</v>
      </c>
    </row>
    <row r="47" spans="1:20" ht="36.75" thickBot="1" x14ac:dyDescent="0.3">
      <c r="A47" s="17" t="s">
        <v>334</v>
      </c>
      <c r="B47" s="18" t="s">
        <v>331</v>
      </c>
      <c r="C47" s="20">
        <v>0</v>
      </c>
      <c r="D47" s="20">
        <v>0.6</v>
      </c>
      <c r="E47" s="19">
        <v>2.7</v>
      </c>
      <c r="F47" s="20">
        <v>0.4</v>
      </c>
      <c r="G47" s="19">
        <v>17.899999999999999</v>
      </c>
      <c r="H47" s="20">
        <v>7.4</v>
      </c>
      <c r="I47" s="19">
        <v>11.3</v>
      </c>
      <c r="J47" s="20">
        <v>5.6</v>
      </c>
      <c r="K47" s="21">
        <v>104.1</v>
      </c>
      <c r="L47" s="20">
        <v>89.8</v>
      </c>
      <c r="M47" s="21">
        <v>174.6</v>
      </c>
      <c r="N47" s="19">
        <v>107.1</v>
      </c>
    </row>
    <row r="48" spans="1:20" ht="16.5" thickBot="1" x14ac:dyDescent="0.3">
      <c r="A48" s="11"/>
      <c r="B48" s="18" t="s">
        <v>332</v>
      </c>
      <c r="C48" s="20">
        <v>0</v>
      </c>
      <c r="D48" s="20">
        <v>181</v>
      </c>
      <c r="E48" s="20">
        <v>5</v>
      </c>
      <c r="F48" s="20">
        <v>128</v>
      </c>
      <c r="G48" s="20">
        <v>15</v>
      </c>
      <c r="H48" s="19">
        <v>1570</v>
      </c>
      <c r="I48" s="20">
        <v>9</v>
      </c>
      <c r="J48" s="19">
        <v>1288</v>
      </c>
      <c r="K48" s="20">
        <v>8</v>
      </c>
      <c r="L48" s="19">
        <v>4070</v>
      </c>
      <c r="M48" s="20">
        <v>15</v>
      </c>
      <c r="N48" s="20">
        <v>7898</v>
      </c>
    </row>
    <row r="49" spans="1:14" ht="24.75" thickBot="1" x14ac:dyDescent="0.3">
      <c r="A49" s="17" t="s">
        <v>335</v>
      </c>
      <c r="B49" s="18" t="s">
        <v>331</v>
      </c>
      <c r="C49" s="19">
        <v>1.8</v>
      </c>
      <c r="D49" s="20">
        <v>0.8</v>
      </c>
      <c r="E49" s="19">
        <v>3</v>
      </c>
      <c r="F49" s="20">
        <v>0.4</v>
      </c>
      <c r="G49" s="19">
        <v>31.8</v>
      </c>
      <c r="H49" s="20">
        <v>8.1999999999999993</v>
      </c>
      <c r="I49" s="19">
        <v>15</v>
      </c>
      <c r="J49" s="20">
        <v>5.2</v>
      </c>
      <c r="K49" s="21">
        <v>122.2</v>
      </c>
      <c r="L49" s="20">
        <v>62.9</v>
      </c>
      <c r="M49" s="21">
        <v>214.2</v>
      </c>
      <c r="N49" s="20">
        <v>66</v>
      </c>
    </row>
    <row r="50" spans="1:14" ht="16.5" thickBot="1" x14ac:dyDescent="0.3">
      <c r="A50" s="11"/>
      <c r="B50" s="18" t="s">
        <v>332</v>
      </c>
      <c r="C50" s="20">
        <v>5</v>
      </c>
      <c r="D50" s="20">
        <v>263</v>
      </c>
      <c r="E50" s="20">
        <v>6</v>
      </c>
      <c r="F50" s="20">
        <v>117</v>
      </c>
      <c r="G50" s="20">
        <v>26</v>
      </c>
      <c r="H50" s="19">
        <v>1749</v>
      </c>
      <c r="I50" s="20">
        <v>12</v>
      </c>
      <c r="J50" s="19">
        <v>1185</v>
      </c>
      <c r="K50" s="20">
        <v>9</v>
      </c>
      <c r="L50" s="19">
        <v>2851</v>
      </c>
      <c r="M50" s="20">
        <v>16</v>
      </c>
      <c r="N50" s="20">
        <v>4870</v>
      </c>
    </row>
    <row r="51" spans="1:14" ht="36.75" thickBot="1" x14ac:dyDescent="0.3">
      <c r="A51" s="17" t="s">
        <v>336</v>
      </c>
      <c r="B51" s="18" t="s">
        <v>331</v>
      </c>
      <c r="C51" s="19">
        <v>10.9</v>
      </c>
      <c r="D51" s="22">
        <v>0</v>
      </c>
      <c r="E51" s="19">
        <v>8.5</v>
      </c>
      <c r="F51" s="20">
        <v>0</v>
      </c>
      <c r="G51" s="19">
        <v>8.1</v>
      </c>
      <c r="H51" s="20">
        <v>0</v>
      </c>
      <c r="I51" s="20">
        <v>0</v>
      </c>
      <c r="J51" s="20">
        <v>0.1</v>
      </c>
      <c r="K51" s="19">
        <v>18.2</v>
      </c>
      <c r="L51" s="20">
        <v>0.2</v>
      </c>
      <c r="M51" s="20">
        <v>0</v>
      </c>
      <c r="N51" s="22">
        <v>0.2</v>
      </c>
    </row>
    <row r="52" spans="1:14" ht="16.5" thickBot="1" x14ac:dyDescent="0.3">
      <c r="A52" s="11"/>
      <c r="B52" s="18" t="s">
        <v>332</v>
      </c>
      <c r="C52" s="20">
        <v>29</v>
      </c>
      <c r="D52" s="22">
        <v>0</v>
      </c>
      <c r="E52" s="20">
        <v>17</v>
      </c>
      <c r="F52" s="22" t="s">
        <v>337</v>
      </c>
      <c r="G52" s="20">
        <v>10</v>
      </c>
      <c r="H52" s="22">
        <v>7</v>
      </c>
      <c r="I52" s="20">
        <v>0</v>
      </c>
      <c r="J52" s="22">
        <v>11</v>
      </c>
      <c r="K52" s="20" t="s">
        <v>337</v>
      </c>
      <c r="L52" s="22">
        <v>7</v>
      </c>
      <c r="M52" s="20">
        <v>0</v>
      </c>
      <c r="N52" s="22">
        <v>16</v>
      </c>
    </row>
    <row r="53" spans="1:14" ht="16.5" thickBot="1" x14ac:dyDescent="0.3">
      <c r="A53" s="17" t="s">
        <v>338</v>
      </c>
      <c r="B53" s="18" t="s">
        <v>331</v>
      </c>
      <c r="C53" s="19">
        <v>2.6</v>
      </c>
      <c r="D53" s="20">
        <v>0.2</v>
      </c>
      <c r="E53" s="19">
        <v>3.4</v>
      </c>
      <c r="F53" s="20">
        <v>0.1</v>
      </c>
      <c r="G53" s="19">
        <v>11.7</v>
      </c>
      <c r="H53" s="20">
        <v>0.6</v>
      </c>
      <c r="I53" s="19">
        <v>13.2</v>
      </c>
      <c r="J53" s="20">
        <v>0.4</v>
      </c>
      <c r="K53" s="19">
        <v>84.2</v>
      </c>
      <c r="L53" s="20">
        <v>2.2999999999999998</v>
      </c>
      <c r="M53" s="19">
        <v>60.9</v>
      </c>
      <c r="N53" s="22">
        <v>2.1</v>
      </c>
    </row>
    <row r="54" spans="1:14" ht="16.5" thickBot="1" x14ac:dyDescent="0.3">
      <c r="A54" s="11"/>
      <c r="B54" s="18" t="s">
        <v>332</v>
      </c>
      <c r="C54" s="20">
        <v>7</v>
      </c>
      <c r="D54" s="22">
        <v>50</v>
      </c>
      <c r="E54" s="20">
        <v>7</v>
      </c>
      <c r="F54" s="22">
        <v>41</v>
      </c>
      <c r="G54" s="20">
        <v>11</v>
      </c>
      <c r="H54" s="20">
        <v>135</v>
      </c>
      <c r="I54" s="20">
        <v>11</v>
      </c>
      <c r="J54" s="22">
        <v>89</v>
      </c>
      <c r="K54" s="20">
        <v>6</v>
      </c>
      <c r="L54" s="20">
        <v>102</v>
      </c>
      <c r="M54" s="20">
        <v>5</v>
      </c>
      <c r="N54" s="20">
        <v>156</v>
      </c>
    </row>
    <row r="55" spans="1:14" ht="24.75" thickBot="1" x14ac:dyDescent="0.3">
      <c r="A55" s="17" t="s">
        <v>339</v>
      </c>
      <c r="B55" s="18" t="s">
        <v>331</v>
      </c>
      <c r="C55" s="19">
        <v>2.9</v>
      </c>
      <c r="D55" s="20">
        <v>0</v>
      </c>
      <c r="E55" s="19">
        <v>4.0999999999999996</v>
      </c>
      <c r="F55" s="20">
        <v>0</v>
      </c>
      <c r="G55" s="19">
        <v>25</v>
      </c>
      <c r="H55" s="20">
        <v>1</v>
      </c>
      <c r="I55" s="19">
        <v>16.100000000000001</v>
      </c>
      <c r="J55" s="20">
        <v>0.7</v>
      </c>
      <c r="K55" s="19">
        <v>38</v>
      </c>
      <c r="L55" s="20">
        <v>13.5</v>
      </c>
      <c r="M55" s="18">
        <v>83.653999999999996</v>
      </c>
      <c r="N55" s="20">
        <v>12.4</v>
      </c>
    </row>
    <row r="56" spans="1:14" ht="16.5" thickBot="1" x14ac:dyDescent="0.3">
      <c r="A56" s="11"/>
      <c r="B56" s="18" t="s">
        <v>332</v>
      </c>
      <c r="C56" s="20">
        <v>8</v>
      </c>
      <c r="D56" s="22" t="s">
        <v>337</v>
      </c>
      <c r="E56" s="20">
        <v>8</v>
      </c>
      <c r="F56" s="22" t="s">
        <v>337</v>
      </c>
      <c r="G56" s="20">
        <v>23</v>
      </c>
      <c r="H56" s="20">
        <v>202</v>
      </c>
      <c r="I56" s="20">
        <v>13</v>
      </c>
      <c r="J56" s="20">
        <v>165</v>
      </c>
      <c r="K56" s="20" t="s">
        <v>337</v>
      </c>
      <c r="L56" s="20">
        <v>611</v>
      </c>
      <c r="M56" s="20">
        <v>7</v>
      </c>
      <c r="N56" s="20">
        <v>912</v>
      </c>
    </row>
    <row r="57" spans="1:14" ht="24" x14ac:dyDescent="0.25">
      <c r="A57" s="23" t="s">
        <v>340</v>
      </c>
      <c r="B57" s="60" t="s">
        <v>331</v>
      </c>
      <c r="C57" s="57">
        <v>1.1000000000000001</v>
      </c>
      <c r="D57" s="55">
        <v>0.3</v>
      </c>
      <c r="E57" s="57">
        <v>2.1</v>
      </c>
      <c r="F57" s="55">
        <v>0.2</v>
      </c>
      <c r="G57" s="57">
        <v>7.7</v>
      </c>
      <c r="H57" s="55">
        <v>1.7</v>
      </c>
      <c r="I57" s="57">
        <v>7.8</v>
      </c>
      <c r="J57" s="55">
        <v>1.4</v>
      </c>
      <c r="K57" s="55">
        <v>0</v>
      </c>
      <c r="L57" s="55">
        <v>13.1</v>
      </c>
      <c r="M57" s="57">
        <v>14.7</v>
      </c>
      <c r="N57" s="55">
        <v>14.1</v>
      </c>
    </row>
    <row r="58" spans="1:14" ht="16.5" thickBot="1" x14ac:dyDescent="0.3">
      <c r="A58" s="17" t="s">
        <v>341</v>
      </c>
      <c r="B58" s="61"/>
      <c r="C58" s="58"/>
      <c r="D58" s="56"/>
      <c r="E58" s="58"/>
      <c r="F58" s="56"/>
      <c r="G58" s="58"/>
      <c r="H58" s="56"/>
      <c r="I58" s="58"/>
      <c r="J58" s="56"/>
      <c r="K58" s="56"/>
      <c r="L58" s="56"/>
      <c r="M58" s="58"/>
      <c r="N58" s="56"/>
    </row>
    <row r="59" spans="1:14" ht="16.5" thickBot="1" x14ac:dyDescent="0.3">
      <c r="A59" s="11"/>
      <c r="B59" s="18" t="s">
        <v>332</v>
      </c>
      <c r="C59" s="20" t="s">
        <v>337</v>
      </c>
      <c r="D59" s="22">
        <v>92</v>
      </c>
      <c r="E59" s="20" t="s">
        <v>337</v>
      </c>
      <c r="F59" s="22">
        <v>63</v>
      </c>
      <c r="G59" s="20">
        <v>6</v>
      </c>
      <c r="H59" s="20">
        <v>366</v>
      </c>
      <c r="I59" s="20">
        <v>6</v>
      </c>
      <c r="J59" s="20">
        <v>316</v>
      </c>
      <c r="K59" s="20">
        <v>0</v>
      </c>
      <c r="L59" s="20">
        <v>594</v>
      </c>
      <c r="M59" s="20" t="s">
        <v>337</v>
      </c>
      <c r="N59" s="20">
        <v>1037</v>
      </c>
    </row>
    <row r="60" spans="1:14" ht="24.75" thickBot="1" x14ac:dyDescent="0.3">
      <c r="A60" s="17" t="s">
        <v>342</v>
      </c>
      <c r="B60" s="18" t="s">
        <v>331</v>
      </c>
      <c r="C60" s="19">
        <v>2.6</v>
      </c>
      <c r="D60" s="20">
        <v>0.5</v>
      </c>
      <c r="E60" s="19">
        <v>1.7</v>
      </c>
      <c r="F60" s="20">
        <v>0.5</v>
      </c>
      <c r="G60" s="19">
        <v>19.8</v>
      </c>
      <c r="H60" s="20">
        <v>13.2</v>
      </c>
      <c r="I60" s="19">
        <v>25.4</v>
      </c>
      <c r="J60" s="20">
        <v>10.9</v>
      </c>
      <c r="K60" s="21">
        <v>166.9</v>
      </c>
      <c r="L60" s="19">
        <v>145.4</v>
      </c>
      <c r="M60" s="21">
        <v>121.1</v>
      </c>
      <c r="N60" s="19">
        <v>123.5</v>
      </c>
    </row>
    <row r="61" spans="1:14" ht="16.5" thickBot="1" x14ac:dyDescent="0.3">
      <c r="A61" s="11"/>
      <c r="B61" s="18" t="s">
        <v>332</v>
      </c>
      <c r="C61" s="20">
        <v>7</v>
      </c>
      <c r="D61" s="20">
        <v>169</v>
      </c>
      <c r="E61" s="20" t="s">
        <v>337</v>
      </c>
      <c r="F61" s="20">
        <v>157</v>
      </c>
      <c r="G61" s="20">
        <v>18</v>
      </c>
      <c r="H61" s="19">
        <v>2812</v>
      </c>
      <c r="I61" s="20">
        <v>18</v>
      </c>
      <c r="J61" s="19">
        <v>2517</v>
      </c>
      <c r="K61" s="20">
        <v>11</v>
      </c>
      <c r="L61" s="19">
        <v>6591</v>
      </c>
      <c r="M61" s="20">
        <v>11</v>
      </c>
      <c r="N61" s="20">
        <v>9107</v>
      </c>
    </row>
    <row r="62" spans="1:14" ht="24" x14ac:dyDescent="0.25">
      <c r="A62" s="23" t="s">
        <v>343</v>
      </c>
      <c r="B62" s="60" t="s">
        <v>331</v>
      </c>
      <c r="C62" s="57">
        <v>7.1</v>
      </c>
      <c r="D62" s="55">
        <v>2.6</v>
      </c>
      <c r="E62" s="57">
        <v>6.2</v>
      </c>
      <c r="F62" s="55">
        <v>3.3</v>
      </c>
      <c r="G62" s="57">
        <v>66.3</v>
      </c>
      <c r="H62" s="55">
        <v>54.4</v>
      </c>
      <c r="I62" s="57">
        <v>61.4</v>
      </c>
      <c r="J62" s="55">
        <v>42.6</v>
      </c>
      <c r="K62" s="62">
        <v>211.5</v>
      </c>
      <c r="L62" s="57">
        <v>236.1</v>
      </c>
      <c r="M62" s="62">
        <v>165.8</v>
      </c>
      <c r="N62" s="57">
        <v>156.1</v>
      </c>
    </row>
    <row r="63" spans="1:14" ht="16.5" thickBot="1" x14ac:dyDescent="0.3">
      <c r="A63" s="17" t="s">
        <v>344</v>
      </c>
      <c r="B63" s="61"/>
      <c r="C63" s="58"/>
      <c r="D63" s="56"/>
      <c r="E63" s="58"/>
      <c r="F63" s="56"/>
      <c r="G63" s="58"/>
      <c r="H63" s="56"/>
      <c r="I63" s="58"/>
      <c r="J63" s="56"/>
      <c r="K63" s="63"/>
      <c r="L63" s="58"/>
      <c r="M63" s="63"/>
      <c r="N63" s="58"/>
    </row>
    <row r="64" spans="1:14" ht="16.5" thickBot="1" x14ac:dyDescent="0.3">
      <c r="A64" s="11"/>
      <c r="B64" s="18" t="s">
        <v>332</v>
      </c>
      <c r="C64" s="20">
        <v>19</v>
      </c>
      <c r="D64" s="20">
        <v>816</v>
      </c>
      <c r="E64" s="20">
        <v>12</v>
      </c>
      <c r="F64" s="19">
        <v>1094</v>
      </c>
      <c r="G64" s="20">
        <v>59</v>
      </c>
      <c r="H64" s="19">
        <v>11615</v>
      </c>
      <c r="I64" s="20">
        <v>42</v>
      </c>
      <c r="J64" s="19">
        <v>9787</v>
      </c>
      <c r="K64" s="20">
        <v>13</v>
      </c>
      <c r="L64" s="19">
        <v>10700</v>
      </c>
      <c r="M64" s="20">
        <v>16</v>
      </c>
      <c r="N64" s="19">
        <v>11515</v>
      </c>
    </row>
    <row r="65" spans="1:14" ht="36.75" thickBot="1" x14ac:dyDescent="0.3">
      <c r="A65" s="17" t="s">
        <v>345</v>
      </c>
      <c r="B65" s="18" t="s">
        <v>331</v>
      </c>
      <c r="C65" s="19">
        <v>7</v>
      </c>
      <c r="D65" s="20">
        <v>7</v>
      </c>
      <c r="E65" s="19">
        <v>3.8</v>
      </c>
      <c r="F65" s="20">
        <v>2</v>
      </c>
      <c r="G65" s="19">
        <v>5.8</v>
      </c>
      <c r="H65" s="20">
        <v>5.6</v>
      </c>
      <c r="I65" s="19">
        <v>8</v>
      </c>
      <c r="J65" s="20">
        <v>2.7</v>
      </c>
      <c r="K65" s="19">
        <v>46.3</v>
      </c>
      <c r="L65" s="20">
        <v>49.4</v>
      </c>
      <c r="M65" s="19">
        <v>68.2</v>
      </c>
      <c r="N65" s="20">
        <v>73.099999999999994</v>
      </c>
    </row>
    <row r="66" spans="1:14" ht="16.5" thickBot="1" x14ac:dyDescent="0.3">
      <c r="A66" s="11"/>
      <c r="B66" s="18" t="s">
        <v>332</v>
      </c>
      <c r="C66" s="20">
        <v>19</v>
      </c>
      <c r="D66" s="19">
        <v>2205</v>
      </c>
      <c r="E66" s="20">
        <v>8</v>
      </c>
      <c r="F66" s="20">
        <v>672</v>
      </c>
      <c r="G66" s="20">
        <v>5</v>
      </c>
      <c r="H66" s="19">
        <v>1191</v>
      </c>
      <c r="I66" s="20">
        <v>6</v>
      </c>
      <c r="J66" s="20">
        <v>609</v>
      </c>
      <c r="K66" s="20" t="s">
        <v>337</v>
      </c>
      <c r="L66" s="19">
        <v>2239</v>
      </c>
      <c r="M66" s="20">
        <v>6</v>
      </c>
      <c r="N66" s="20">
        <v>5391</v>
      </c>
    </row>
    <row r="67" spans="1:14" ht="24.75" thickBot="1" x14ac:dyDescent="0.3">
      <c r="A67" s="17" t="s">
        <v>346</v>
      </c>
      <c r="B67" s="18" t="s">
        <v>331</v>
      </c>
      <c r="C67" s="19">
        <v>4.8</v>
      </c>
      <c r="D67" s="20">
        <v>2.5</v>
      </c>
      <c r="E67" s="19">
        <v>2.5</v>
      </c>
      <c r="F67" s="20">
        <v>0.7</v>
      </c>
      <c r="G67" s="19">
        <v>9.3000000000000007</v>
      </c>
      <c r="H67" s="20">
        <v>3.2</v>
      </c>
      <c r="I67" s="19">
        <v>2.4</v>
      </c>
      <c r="J67" s="20">
        <v>1.6</v>
      </c>
      <c r="K67" s="19">
        <v>46.3</v>
      </c>
      <c r="L67" s="20">
        <v>16.100000000000001</v>
      </c>
      <c r="M67" s="19">
        <v>45.5</v>
      </c>
      <c r="N67" s="20">
        <v>17.399999999999999</v>
      </c>
    </row>
    <row r="68" spans="1:14" ht="16.5" thickBot="1" x14ac:dyDescent="0.3">
      <c r="A68" s="11"/>
      <c r="B68" s="18" t="s">
        <v>332</v>
      </c>
      <c r="C68" s="20">
        <v>13</v>
      </c>
      <c r="D68" s="20">
        <v>792</v>
      </c>
      <c r="E68" s="20">
        <v>5</v>
      </c>
      <c r="F68" s="20">
        <v>214</v>
      </c>
      <c r="G68" s="20">
        <v>8</v>
      </c>
      <c r="H68" s="20">
        <v>679</v>
      </c>
      <c r="I68" s="20" t="s">
        <v>337</v>
      </c>
      <c r="J68" s="20">
        <v>361</v>
      </c>
      <c r="K68" s="20" t="s">
        <v>337</v>
      </c>
      <c r="L68" s="20">
        <v>728</v>
      </c>
      <c r="M68" s="20" t="s">
        <v>337</v>
      </c>
      <c r="N68" s="20">
        <v>1281</v>
      </c>
    </row>
    <row r="69" spans="1:14" ht="24" x14ac:dyDescent="0.25">
      <c r="A69" s="23" t="s">
        <v>347</v>
      </c>
      <c r="B69" s="60" t="s">
        <v>331</v>
      </c>
      <c r="C69" s="57">
        <v>1.1000000000000001</v>
      </c>
      <c r="D69" s="55">
        <v>0.6</v>
      </c>
      <c r="E69" s="57">
        <v>1.5</v>
      </c>
      <c r="F69" s="55">
        <v>0.5</v>
      </c>
      <c r="G69" s="57">
        <v>4.9000000000000004</v>
      </c>
      <c r="H69" s="55">
        <v>3.5</v>
      </c>
      <c r="I69" s="57">
        <v>10.1</v>
      </c>
      <c r="J69" s="55">
        <v>3.1</v>
      </c>
      <c r="K69" s="55">
        <v>0</v>
      </c>
      <c r="L69" s="55">
        <v>26.4</v>
      </c>
      <c r="M69" s="57">
        <v>15.4</v>
      </c>
      <c r="N69" s="55">
        <v>26.3</v>
      </c>
    </row>
    <row r="70" spans="1:14" ht="16.5" thickBot="1" x14ac:dyDescent="0.3">
      <c r="A70" s="17" t="s">
        <v>344</v>
      </c>
      <c r="B70" s="61"/>
      <c r="C70" s="58"/>
      <c r="D70" s="56"/>
      <c r="E70" s="58"/>
      <c r="F70" s="56"/>
      <c r="G70" s="58"/>
      <c r="H70" s="56"/>
      <c r="I70" s="58"/>
      <c r="J70" s="56"/>
      <c r="K70" s="56"/>
      <c r="L70" s="56"/>
      <c r="M70" s="58"/>
      <c r="N70" s="56"/>
    </row>
    <row r="71" spans="1:14" ht="16.5" thickBot="1" x14ac:dyDescent="0.3">
      <c r="A71" s="11"/>
      <c r="B71" s="18" t="s">
        <v>332</v>
      </c>
      <c r="C71" s="20" t="s">
        <v>337</v>
      </c>
      <c r="D71" s="20">
        <v>177</v>
      </c>
      <c r="E71" s="20" t="s">
        <v>337</v>
      </c>
      <c r="F71" s="20">
        <v>147</v>
      </c>
      <c r="G71" s="20">
        <v>5</v>
      </c>
      <c r="H71" s="20">
        <v>755</v>
      </c>
      <c r="I71" s="20">
        <v>6</v>
      </c>
      <c r="J71" s="20">
        <v>701</v>
      </c>
      <c r="K71" s="20">
        <v>0</v>
      </c>
      <c r="L71" s="19">
        <v>1195</v>
      </c>
      <c r="M71" s="20" t="s">
        <v>337</v>
      </c>
      <c r="N71" s="20">
        <v>1938</v>
      </c>
    </row>
    <row r="72" spans="1:14" ht="24.75" thickBot="1" x14ac:dyDescent="0.3">
      <c r="A72" s="17" t="s">
        <v>348</v>
      </c>
      <c r="B72" s="18" t="s">
        <v>331</v>
      </c>
      <c r="C72" s="19">
        <v>4.5</v>
      </c>
      <c r="D72" s="20">
        <v>0.9</v>
      </c>
      <c r="E72" s="19">
        <v>4</v>
      </c>
      <c r="F72" s="20">
        <v>0.7</v>
      </c>
      <c r="G72" s="19">
        <v>14.8</v>
      </c>
      <c r="H72" s="20">
        <v>4.0999999999999996</v>
      </c>
      <c r="I72" s="19">
        <v>14.4</v>
      </c>
      <c r="J72" s="20">
        <v>3.5</v>
      </c>
      <c r="K72" s="19">
        <v>46.3</v>
      </c>
      <c r="L72" s="20">
        <v>35.1</v>
      </c>
      <c r="M72" s="19">
        <v>22.8</v>
      </c>
      <c r="N72" s="20">
        <v>46.1</v>
      </c>
    </row>
    <row r="73" spans="1:14" ht="16.5" thickBot="1" x14ac:dyDescent="0.3">
      <c r="A73" s="11"/>
      <c r="B73" s="18" t="s">
        <v>332</v>
      </c>
      <c r="C73" s="20">
        <v>12</v>
      </c>
      <c r="D73" s="20">
        <v>280</v>
      </c>
      <c r="E73" s="20">
        <v>8</v>
      </c>
      <c r="F73" s="20">
        <v>224</v>
      </c>
      <c r="G73" s="20">
        <v>13</v>
      </c>
      <c r="H73" s="20">
        <v>871</v>
      </c>
      <c r="I73" s="20">
        <v>9</v>
      </c>
      <c r="J73" s="20">
        <v>804</v>
      </c>
      <c r="K73" s="20" t="s">
        <v>337</v>
      </c>
      <c r="L73" s="19">
        <v>1592</v>
      </c>
      <c r="M73" s="20" t="s">
        <v>337</v>
      </c>
      <c r="N73" s="20">
        <v>3403</v>
      </c>
    </row>
  </sheetData>
  <mergeCells count="122">
    <mergeCell ref="C1:F1"/>
    <mergeCell ref="G1:J1"/>
    <mergeCell ref="K1:N1"/>
    <mergeCell ref="C2:D2"/>
    <mergeCell ref="E2:F2"/>
    <mergeCell ref="G2:H2"/>
    <mergeCell ref="I2:J2"/>
    <mergeCell ref="K2:L2"/>
    <mergeCell ref="M2:N2"/>
    <mergeCell ref="B25:B26"/>
    <mergeCell ref="C25:C26"/>
    <mergeCell ref="D25:D26"/>
    <mergeCell ref="E25:E26"/>
    <mergeCell ref="F25:F26"/>
    <mergeCell ref="G25:G26"/>
    <mergeCell ref="M3:M4"/>
    <mergeCell ref="B20:B21"/>
    <mergeCell ref="C20:C21"/>
    <mergeCell ref="D20:D21"/>
    <mergeCell ref="E20:E21"/>
    <mergeCell ref="F20:F21"/>
    <mergeCell ref="G20:G21"/>
    <mergeCell ref="H20:H21"/>
    <mergeCell ref="I20:I21"/>
    <mergeCell ref="J20:J21"/>
    <mergeCell ref="B3:B4"/>
    <mergeCell ref="C3:C4"/>
    <mergeCell ref="E3:E4"/>
    <mergeCell ref="G3:G4"/>
    <mergeCell ref="I3:I4"/>
    <mergeCell ref="K3:K4"/>
    <mergeCell ref="B32:B33"/>
    <mergeCell ref="C32:C33"/>
    <mergeCell ref="D32:D33"/>
    <mergeCell ref="E32:E33"/>
    <mergeCell ref="F32:F33"/>
    <mergeCell ref="G32:G33"/>
    <mergeCell ref="H32:H33"/>
    <mergeCell ref="I32:I33"/>
    <mergeCell ref="J32:J33"/>
    <mergeCell ref="S1:T1"/>
    <mergeCell ref="Q2:R2"/>
    <mergeCell ref="S2:T2"/>
    <mergeCell ref="K32:K33"/>
    <mergeCell ref="L32:L33"/>
    <mergeCell ref="M32:M33"/>
    <mergeCell ref="N32:N33"/>
    <mergeCell ref="O1:P1"/>
    <mergeCell ref="Q1:R1"/>
    <mergeCell ref="O3:O4"/>
    <mergeCell ref="Q3:Q4"/>
    <mergeCell ref="N25:N26"/>
    <mergeCell ref="K25:K26"/>
    <mergeCell ref="L25:L26"/>
    <mergeCell ref="M25:M26"/>
    <mergeCell ref="K20:K21"/>
    <mergeCell ref="L20:L21"/>
    <mergeCell ref="M20:M21"/>
    <mergeCell ref="N20:N21"/>
    <mergeCell ref="C40:D40"/>
    <mergeCell ref="E40:F40"/>
    <mergeCell ref="G40:H40"/>
    <mergeCell ref="I40:J40"/>
    <mergeCell ref="K40:L40"/>
    <mergeCell ref="M40:N40"/>
    <mergeCell ref="S3:S4"/>
    <mergeCell ref="O2:P2"/>
    <mergeCell ref="C39:F39"/>
    <mergeCell ref="G39:J39"/>
    <mergeCell ref="K39:N39"/>
    <mergeCell ref="S38:T38"/>
    <mergeCell ref="H25:H26"/>
    <mergeCell ref="I25:I26"/>
    <mergeCell ref="J25:J26"/>
    <mergeCell ref="M57:M58"/>
    <mergeCell ref="N57:N58"/>
    <mergeCell ref="B62:B63"/>
    <mergeCell ref="C62:C63"/>
    <mergeCell ref="D62:D63"/>
    <mergeCell ref="E62:E63"/>
    <mergeCell ref="F62:F63"/>
    <mergeCell ref="G62:G63"/>
    <mergeCell ref="M41:M42"/>
    <mergeCell ref="B57:B58"/>
    <mergeCell ref="C57:C58"/>
    <mergeCell ref="D57:D58"/>
    <mergeCell ref="E57:E58"/>
    <mergeCell ref="F57:F58"/>
    <mergeCell ref="G57:G58"/>
    <mergeCell ref="H57:H58"/>
    <mergeCell ref="I57:I58"/>
    <mergeCell ref="J57:J58"/>
    <mergeCell ref="B41:B42"/>
    <mergeCell ref="C41:C42"/>
    <mergeCell ref="E41:E42"/>
    <mergeCell ref="G41:G42"/>
    <mergeCell ref="I41:I42"/>
    <mergeCell ref="K41:K42"/>
    <mergeCell ref="K69:K70"/>
    <mergeCell ref="L69:L70"/>
    <mergeCell ref="M69:M70"/>
    <mergeCell ref="N69:N70"/>
    <mergeCell ref="O38:P38"/>
    <mergeCell ref="Q38:R38"/>
    <mergeCell ref="N62:N63"/>
    <mergeCell ref="B69:B70"/>
    <mergeCell ref="C69:C70"/>
    <mergeCell ref="D69:D70"/>
    <mergeCell ref="E69:E70"/>
    <mergeCell ref="F69:F70"/>
    <mergeCell ref="G69:G70"/>
    <mergeCell ref="H69:H70"/>
    <mergeCell ref="I69:I70"/>
    <mergeCell ref="J69:J70"/>
    <mergeCell ref="H62:H63"/>
    <mergeCell ref="I62:I63"/>
    <mergeCell ref="J62:J63"/>
    <mergeCell ref="K62:K63"/>
    <mergeCell ref="L62:L63"/>
    <mergeCell ref="M62:M63"/>
    <mergeCell ref="K57:K58"/>
    <mergeCell ref="L57:L58"/>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T1D_mortality_data_combined</vt:lpstr>
      <vt:lpstr>T1D_mortality_data</vt:lpstr>
      <vt:lpstr>T1D_mortality_data_2</vt:lpstr>
      <vt:lpstr>Assumption in textbook</vt:lpstr>
      <vt:lpstr>Livingstone 2015</vt:lpstr>
      <vt:lpstr>T1D_mortality_data_combined!Extract</vt:lpstr>
      <vt:lpstr>T1D_mortality_data!Print_Area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dc:creator>
  <cp:lastModifiedBy>fei</cp:lastModifiedBy>
  <cp:lastPrinted>2021-07-31T09:21:25Z</cp:lastPrinted>
  <dcterms:created xsi:type="dcterms:W3CDTF">2021-07-30T00:58:28Z</dcterms:created>
  <dcterms:modified xsi:type="dcterms:W3CDTF">2021-08-11T03:24:09Z</dcterms:modified>
</cp:coreProperties>
</file>