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ropboxT1D\Dropbox\t1dGlobalModel\data_sub_national\"/>
    </mc:Choice>
  </mc:AlternateContent>
  <xr:revisionPtr revIDLastSave="0" documentId="13_ncr:1_{0E8021CF-44D4-40FA-8107-03E28D3E81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razil" sheetId="1" r:id="rId1"/>
    <sheet name="India" sheetId="3" r:id="rId2"/>
    <sheet name="merge" sheetId="2" r:id="rId3"/>
  </sheets>
  <definedNames>
    <definedName name="_xlnm._FilterDatabase" localSheetId="1" hidden="1">India!$E$1:$Z$1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2" l="1" a="1"/>
  <c r="A30" i="2" s="1"/>
  <c r="A2" i="2" a="1"/>
  <c r="A2" i="2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2" i="3"/>
  <c r="L9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G2" i="3" a="1"/>
  <c r="G2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H30" i="1"/>
  <c r="J3" i="1" s="1"/>
  <c r="K3" i="1" s="1"/>
  <c r="L3" i="1" s="1"/>
  <c r="M3" i="1" l="1"/>
  <c r="N3" i="1" s="1"/>
  <c r="J18" i="1"/>
  <c r="J15" i="1"/>
  <c r="J14" i="1"/>
  <c r="J13" i="1"/>
  <c r="J27" i="1"/>
  <c r="J26" i="1"/>
  <c r="J25" i="1"/>
  <c r="J6" i="1"/>
  <c r="J28" i="1"/>
  <c r="J5" i="1"/>
  <c r="J17" i="1"/>
  <c r="J16" i="1"/>
  <c r="J2" i="1"/>
  <c r="J12" i="1"/>
  <c r="J11" i="1"/>
  <c r="J10" i="1"/>
  <c r="J9" i="1"/>
  <c r="J24" i="1"/>
  <c r="J8" i="1"/>
  <c r="J23" i="1"/>
  <c r="J7" i="1"/>
  <c r="J22" i="1"/>
  <c r="J21" i="1"/>
  <c r="J20" i="1"/>
  <c r="J4" i="1"/>
  <c r="J19" i="1"/>
  <c r="K9" i="1" l="1"/>
  <c r="M9" i="1"/>
  <c r="N9" i="1" s="1"/>
  <c r="M19" i="1"/>
  <c r="N19" i="1" s="1"/>
  <c r="K19" i="1"/>
  <c r="L19" i="1" s="1"/>
  <c r="K5" i="1"/>
  <c r="L5" i="1" s="1"/>
  <c r="M5" i="1"/>
  <c r="N5" i="1" s="1"/>
  <c r="M20" i="1"/>
  <c r="N20" i="1" s="1"/>
  <c r="K20" i="1"/>
  <c r="L20" i="1" s="1"/>
  <c r="K14" i="1"/>
  <c r="L14" i="1" s="1"/>
  <c r="M14" i="1"/>
  <c r="N14" i="1" s="1"/>
  <c r="K4" i="1"/>
  <c r="L4" i="1" s="1"/>
  <c r="M4" i="1"/>
  <c r="N4" i="1" s="1"/>
  <c r="K7" i="1"/>
  <c r="L7" i="1" s="1"/>
  <c r="M7" i="1"/>
  <c r="N7" i="1" s="1"/>
  <c r="K11" i="1"/>
  <c r="L11" i="1" s="1"/>
  <c r="M11" i="1"/>
  <c r="N11" i="1" s="1"/>
  <c r="K15" i="1"/>
  <c r="L15" i="1" s="1"/>
  <c r="M15" i="1"/>
  <c r="N15" i="1" s="1"/>
  <c r="M22" i="1"/>
  <c r="N22" i="1" s="1"/>
  <c r="K22" i="1"/>
  <c r="L22" i="1" s="1"/>
  <c r="K8" i="1"/>
  <c r="L8" i="1" s="1"/>
  <c r="M8" i="1"/>
  <c r="N8" i="1" s="1"/>
  <c r="K10" i="1"/>
  <c r="L10" i="1" s="1"/>
  <c r="M10" i="1"/>
  <c r="N10" i="1" s="1"/>
  <c r="K12" i="1"/>
  <c r="L12" i="1" s="1"/>
  <c r="M12" i="1"/>
  <c r="N12" i="1" s="1"/>
  <c r="K16" i="1"/>
  <c r="L16" i="1" s="1"/>
  <c r="M16" i="1"/>
  <c r="N16" i="1" s="1"/>
  <c r="M28" i="1"/>
  <c r="N28" i="1" s="1"/>
  <c r="K28" i="1"/>
  <c r="L28" i="1" s="1"/>
  <c r="M25" i="1"/>
  <c r="N25" i="1" s="1"/>
  <c r="K25" i="1"/>
  <c r="L25" i="1" s="1"/>
  <c r="M26" i="1"/>
  <c r="N26" i="1" s="1"/>
  <c r="K26" i="1"/>
  <c r="L26" i="1" s="1"/>
  <c r="K13" i="1"/>
  <c r="L13" i="1" s="1"/>
  <c r="M13" i="1"/>
  <c r="N13" i="1" s="1"/>
  <c r="M18" i="1"/>
  <c r="N18" i="1" s="1"/>
  <c r="K18" i="1"/>
  <c r="L18" i="1" s="1"/>
  <c r="M21" i="1"/>
  <c r="N21" i="1" s="1"/>
  <c r="K21" i="1"/>
  <c r="L21" i="1" s="1"/>
  <c r="M23" i="1"/>
  <c r="N23" i="1" s="1"/>
  <c r="K23" i="1"/>
  <c r="L23" i="1" s="1"/>
  <c r="K24" i="1"/>
  <c r="L24" i="1" s="1"/>
  <c r="M24" i="1"/>
  <c r="N24" i="1" s="1"/>
  <c r="M2" i="1"/>
  <c r="N2" i="1" s="1"/>
  <c r="K2" i="1"/>
  <c r="L2" i="1" s="1"/>
  <c r="K17" i="1"/>
  <c r="L17" i="1" s="1"/>
  <c r="M17" i="1"/>
  <c r="N17" i="1" s="1"/>
  <c r="K6" i="1"/>
  <c r="L6" i="1" s="1"/>
  <c r="M6" i="1"/>
  <c r="N6" i="1" s="1"/>
  <c r="M27" i="1"/>
  <c r="N27" i="1" s="1"/>
  <c r="K27" i="1"/>
  <c r="L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<sst xmlns="http://schemas.openxmlformats.org/spreadsheetml/2006/main" count="361" uniqueCount="218">
  <si>
    <t>Country</t>
  </si>
  <si>
    <t>Brazil</t>
  </si>
  <si>
    <t>AC</t>
  </si>
  <si>
    <t>AL</t>
  </si>
  <si>
    <t>AP</t>
  </si>
  <si>
    <t>AM</t>
  </si>
  <si>
    <t>BA</t>
  </si>
  <si>
    <t>CE</t>
  </si>
  <si>
    <t>DF</t>
  </si>
  <si>
    <t>ES</t>
  </si>
  <si>
    <t>Code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</si>
  <si>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</si>
  <si>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</si>
  <si>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</si>
  <si>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</si>
  <si>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</si>
  <si>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</si>
  <si>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</si>
  <si>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</si>
  <si>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</si>
  <si>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</si>
  <si>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</si>
  <si>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</si>
  <si>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</si>
  <si>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</si>
  <si>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</si>
  <si>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</si>
  <si>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</si>
  <si>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</si>
  <si>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</si>
  <si>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 Acre</t>
  </si>
  <si>
    <t> Alagoas</t>
  </si>
  <si>
    <t> Amapá</t>
  </si>
  <si>
    <t> Amazonas</t>
  </si>
  <si>
    <t> Bahia</t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</si>
  <si>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</si>
  <si>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</si>
  <si>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</si>
  <si>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</si>
  <si>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</si>
  <si>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</si>
  <si>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</si>
  <si>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</si>
  <si>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Pará</t>
  </si>
  <si>
    <t> Paraíba</t>
  </si>
  <si>
    <t> Paraná</t>
  </si>
  <si>
    <t> Pernambuco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</si>
  <si>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</si>
  <si>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</si>
  <si>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</si>
  <si>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</si>
  <si>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</si>
  <si>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</si>
  <si>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</si>
  <si>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São Paulo</t>
  </si>
  <si>
    <t> Sergipe</t>
  </si>
  <si>
    <t> Tocantins</t>
  </si>
  <si>
    <t>GDP per capita (R$, 2012)</t>
  </si>
  <si>
    <t>id</t>
  </si>
  <si>
    <t>loc_id</t>
  </si>
  <si>
    <t>name</t>
  </si>
  <si>
    <t>Population_2019</t>
  </si>
  <si>
    <t>Ratio</t>
  </si>
  <si>
    <t>Average</t>
  </si>
  <si>
    <t>Income class</t>
  </si>
  <si>
    <t>12,36</t>
  </si>
  <si>
    <t>12,57</t>
  </si>
  <si>
    <t>20,37</t>
  </si>
  <si>
    <t>13,78</t>
  </si>
  <si>
    <t>12,33</t>
  </si>
  <si>
    <t>9,91</t>
  </si>
  <si>
    <t>7,68</t>
  </si>
  <si>
    <t>5,40</t>
  </si>
  <si>
    <t>11,08</t>
  </si>
  <si>
    <t>14,78</t>
  </si>
  <si>
    <t>13,06</t>
  </si>
  <si>
    <t>10,19</t>
  </si>
  <si>
    <t>6,86</t>
  </si>
  <si>
    <t>12,35</t>
  </si>
  <si>
    <t>10,87</t>
  </si>
  <si>
    <t>5,70</t>
  </si>
  <si>
    <t>8,96</t>
  </si>
  <si>
    <t>14,43</t>
  </si>
  <si>
    <t>7,83</t>
  </si>
  <si>
    <t>9,86</t>
  </si>
  <si>
    <t>6,52</t>
  </si>
  <si>
    <t>16,08</t>
  </si>
  <si>
    <t>14,52</t>
  </si>
  <si>
    <t>5,99</t>
  </si>
  <si>
    <t>6,65</t>
  </si>
  <si>
    <t>10,97</t>
  </si>
  <si>
    <t>11,77</t>
  </si>
  <si>
    <t>imr</t>
  </si>
  <si>
    <t>Population</t>
  </si>
  <si>
    <t>State</t>
  </si>
  <si>
    <t>ISO 3166-2:IN</t>
  </si>
  <si>
    <t>Vehicle</t>
  </si>
  <si>
    <t>Zone</t>
  </si>
  <si>
    <t>Sikkim</t>
  </si>
  <si>
    <t>IN-SK</t>
  </si>
  <si>
    <t>SK</t>
  </si>
  <si>
    <t>North-Eastern</t>
  </si>
  <si>
    <t>Mizoram</t>
  </si>
  <si>
    <t>IN-MZ</t>
  </si>
  <si>
    <t>MZ</t>
  </si>
  <si>
    <t>Arunachal Pradesh</t>
  </si>
  <si>
    <t>IN-AR</t>
  </si>
  <si>
    <t>AR</t>
  </si>
  <si>
    <t>Goa</t>
  </si>
  <si>
    <t>IN-GA</t>
  </si>
  <si>
    <t>GA</t>
  </si>
  <si>
    <t>Western</t>
  </si>
  <si>
    <t>Nagaland</t>
  </si>
  <si>
    <t>IN-NL</t>
  </si>
  <si>
    <t>NL</t>
  </si>
  <si>
    <t>Manipur</t>
  </si>
  <si>
    <t>IN-MN</t>
  </si>
  <si>
    <t>MN</t>
  </si>
  <si>
    <t>Meghalaya</t>
  </si>
  <si>
    <t>IN-ML</t>
  </si>
  <si>
    <t>ML</t>
  </si>
  <si>
    <t>Tripura</t>
  </si>
  <si>
    <t>IN-TR</t>
  </si>
  <si>
    <t>TR</t>
  </si>
  <si>
    <t>Himachal Pradesh</t>
  </si>
  <si>
    <t>IN-HP</t>
  </si>
  <si>
    <t>HP</t>
  </si>
  <si>
    <t>Northern</t>
  </si>
  <si>
    <t>Uttarakhand</t>
  </si>
  <si>
    <t>IN-UT</t>
  </si>
  <si>
    <t>UK</t>
  </si>
  <si>
    <t>Central</t>
  </si>
  <si>
    <t>Haryana</t>
  </si>
  <si>
    <t>IN-HR</t>
  </si>
  <si>
    <t>HR</t>
  </si>
  <si>
    <t>Chandigarh</t>
  </si>
  <si>
    <t>Chhattisgarh</t>
  </si>
  <si>
    <t>IN-CT</t>
  </si>
  <si>
    <t>CG</t>
  </si>
  <si>
    <t>Punjab</t>
  </si>
  <si>
    <t>IN-PB</t>
  </si>
  <si>
    <t>Assam</t>
  </si>
  <si>
    <t>IN-AS</t>
  </si>
  <si>
    <t>AS</t>
  </si>
  <si>
    <t>Jharkhand</t>
  </si>
  <si>
    <t>IN-JH</t>
  </si>
  <si>
    <t>JH</t>
  </si>
  <si>
    <t>Eastern</t>
  </si>
  <si>
    <t>Kerala</t>
  </si>
  <si>
    <t>IN-KL</t>
  </si>
  <si>
    <t>KL</t>
  </si>
  <si>
    <t>Southern</t>
  </si>
  <si>
    <t>Telangana</t>
  </si>
  <si>
    <t>IN-TG</t>
  </si>
  <si>
    <t>TS</t>
  </si>
  <si>
    <t>Odisha</t>
  </si>
  <si>
    <t>IN-OR</t>
  </si>
  <si>
    <t>OD</t>
  </si>
  <si>
    <t>Andhra Pradesh</t>
  </si>
  <si>
    <t>IN-AP</t>
  </si>
  <si>
    <t>Gujarat</t>
  </si>
  <si>
    <t>IN-GJ</t>
  </si>
  <si>
    <t>GJ</t>
  </si>
  <si>
    <t>Karnataka</t>
  </si>
  <si>
    <t>IN-KA</t>
  </si>
  <si>
    <t>KA</t>
  </si>
  <si>
    <t>Rajasthan</t>
  </si>
  <si>
    <t>IN-RJ</t>
  </si>
  <si>
    <t>Tamil Nadu</t>
  </si>
  <si>
    <t>IN-TN</t>
  </si>
  <si>
    <t>TN</t>
  </si>
  <si>
    <t>Madhya Pradesh</t>
  </si>
  <si>
    <t>IN-MP</t>
  </si>
  <si>
    <t>MP</t>
  </si>
  <si>
    <t>West Bengal</t>
  </si>
  <si>
    <t>IN-WB</t>
  </si>
  <si>
    <t>WB</t>
  </si>
  <si>
    <t>Bihar</t>
  </si>
  <si>
    <t>IN-BR</t>
  </si>
  <si>
    <t>BR</t>
  </si>
  <si>
    <t>Maharashtra</t>
  </si>
  <si>
    <t>IN-MH</t>
  </si>
  <si>
    <t>MH</t>
  </si>
  <si>
    <t>Uttar Pradesh</t>
  </si>
  <si>
    <t>IN-UP</t>
  </si>
  <si>
    <t>UP</t>
  </si>
  <si>
    <t>Union territories</t>
  </si>
  <si>
    <t>IN-CH</t>
  </si>
  <si>
    <t>CH</t>
  </si>
  <si>
    <t>Delhi</t>
  </si>
  <si>
    <t>IN-DL</t>
  </si>
  <si>
    <t>DL</t>
  </si>
  <si>
    <t>Jammu and Kashmir</t>
  </si>
  <si>
    <t>IN-JK</t>
  </si>
  <si>
    <t>JK</t>
  </si>
  <si>
    <t>Ladakh</t>
  </si>
  <si>
    <t>IN-LA</t>
  </si>
  <si>
    <t>LA</t>
  </si>
  <si>
    <t>Andaman and Nicobar Islands</t>
  </si>
  <si>
    <t>IN-AN</t>
  </si>
  <si>
    <t>AN</t>
  </si>
  <si>
    <t>Lakshadweep</t>
  </si>
  <si>
    <t>IN-LD</t>
  </si>
  <si>
    <t>LD</t>
  </si>
  <si>
    <t>Puducherry</t>
  </si>
  <si>
    <t>IN-PY</t>
  </si>
  <si>
    <t>PY</t>
  </si>
  <si>
    <t>Dadra and Nagar Haveli and Daman and Diu</t>
  </si>
  <si>
    <t>IN-DH</t>
  </si>
  <si>
    <t>DD</t>
  </si>
  <si>
    <t>India</t>
  </si>
  <si>
    <t>type</t>
  </si>
  <si>
    <t>mortality_2010</t>
  </si>
  <si>
    <t>Mortality</t>
  </si>
  <si>
    <t xml:space="preserve">gdp per capita </t>
  </si>
  <si>
    <t>gdp per capita 2019 - 2020</t>
  </si>
  <si>
    <t>income class</t>
  </si>
  <si>
    <t>gdp per capita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</si>
</sst>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70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8" fontId="0" fillId="0" borderId="0" xfId="0" applyNumberFormat="1"/>
    <xf numFmtId="4" fontId="0" fillId="0" borderId="0" xfId="0" applyNumberFormat="1" applyAlignment="1">
      <alignment horizontal="left"/>
    </xf>
    <xf numFmtId="6" fontId="0" fillId="0" borderId="0" xfId="0" applyNumberFormat="1"/>
    <xf numFmtId="0" fontId="1" fillId="0" borderId="0" xfId="1"/>
    <xf numFmtId="9" fontId="0" fillId="0" borderId="0" xfId="2" applyFont="1"/>
    <xf numFmtId="15" fontId="0" fillId="0" borderId="0" xfId="0" applyNumberFormat="1"/>
    <xf numFmtId="170" fontId="0" fillId="0" borderId="0" xfId="3" applyNumberFormat="1" applyFont="1" applyAlignment="1">
      <alignment horizontal="right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NY.GDP.PCAP.KD?locations=BR&amp;most_recent_year_desc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L10" sqref="L10"/>
    </sheetView>
  </sheetViews>
  <sheetFormatPr defaultColWidth="8.85546875" defaultRowHeight="15" x14ac:dyDescent="0.25"/>
  <cols>
    <col min="4" max="4" width="12.7109375" bestFit="1" customWidth="1"/>
    <col min="5" max="5" width="30.7109375" customWidth="1"/>
    <col min="6" max="6" width="16.42578125" bestFit="1" customWidth="1"/>
    <col min="7" max="7" width="16.42578125" customWidth="1"/>
    <col min="8" max="9" width="34.140625" customWidth="1"/>
    <col min="10" max="10" width="7.42578125" customWidth="1"/>
    <col min="11" max="11" width="10.7109375" customWidth="1"/>
    <col min="12" max="12" width="7.42578125" customWidth="1"/>
    <col min="13" max="13" width="10.7109375" customWidth="1"/>
  </cols>
  <sheetData>
    <row r="1" spans="1:19" ht="16.5" customHeight="1" x14ac:dyDescent="0.25">
      <c r="A1" t="s">
        <v>0</v>
      </c>
      <c r="B1" t="s">
        <v>59</v>
      </c>
      <c r="C1" t="s">
        <v>58</v>
      </c>
      <c r="D1" t="s">
        <v>10</v>
      </c>
      <c r="E1" t="s">
        <v>60</v>
      </c>
      <c r="F1" t="s">
        <v>61</v>
      </c>
      <c r="G1" t="s">
        <v>92</v>
      </c>
      <c r="H1" t="s">
        <v>57</v>
      </c>
      <c r="I1" t="s">
        <v>216</v>
      </c>
      <c r="J1" t="s">
        <v>62</v>
      </c>
      <c r="K1">
        <v>1980</v>
      </c>
      <c r="L1" t="s">
        <v>64</v>
      </c>
      <c r="M1" s="5">
        <v>2020</v>
      </c>
      <c r="N1" t="s">
        <v>64</v>
      </c>
    </row>
    <row r="2" spans="1:19" x14ac:dyDescent="0.25">
      <c r="A2" t="s">
        <v>1</v>
      </c>
      <c r="B2">
        <v>76</v>
      </c>
      <c r="C2">
        <v>1</v>
      </c>
      <c r="D2" t="s">
        <v>2</v>
      </c>
      <c r="E2" t="s">
        <v>30</v>
      </c>
      <c r="F2" s="1">
        <v>880000</v>
      </c>
      <c r="G2" s="6" t="s">
        <v>65</v>
      </c>
      <c r="H2" s="1">
        <v>12690</v>
      </c>
      <c r="I2" s="1" t="str">
        <f>N2</f>
        <v>UMIC</v>
      </c>
      <c r="J2" s="3">
        <f>H2/$H$30</f>
        <v>0.5581517808228954</v>
      </c>
      <c r="K2" s="4">
        <f>$J2*K$30</f>
        <v>3788.5668426915672</v>
      </c>
      <c r="L2" t="str">
        <f>IF(K2&gt;12695,"HIC",IF(K2&gt;4096,"UMIC",IF(K2&gt;1046,"LMIC","LIC")))</f>
        <v>LMIC</v>
      </c>
      <c r="M2" s="4">
        <f>$J2*M$30</f>
        <v>5956.5958049419396</v>
      </c>
      <c r="N2" t="str">
        <f>IF(M2&gt;12695,"HIC",IF(M2&gt;4096,"UMIC",IF(M2&gt;1046,"LMIC","LIC")))</f>
        <v>UMIC</v>
      </c>
      <c r="P2" s="1"/>
      <c r="S2" s="1"/>
    </row>
    <row r="3" spans="1:19" x14ac:dyDescent="0.25">
      <c r="A3" t="s">
        <v>1</v>
      </c>
      <c r="B3">
        <v>76</v>
      </c>
      <c r="C3">
        <v>2</v>
      </c>
      <c r="D3" t="s">
        <v>3</v>
      </c>
      <c r="E3" t="s">
        <v>31</v>
      </c>
      <c r="F3" s="1">
        <v>3334000</v>
      </c>
      <c r="G3" s="6" t="s">
        <v>66</v>
      </c>
      <c r="H3" s="1">
        <v>9333</v>
      </c>
      <c r="I3" s="1" t="str">
        <f t="shared" ref="I3:I28" si="0">N3</f>
        <v>UMIC</v>
      </c>
      <c r="J3" s="3">
        <f t="shared" ref="J3:J28" si="1">H3/$H$30</f>
        <v>0.41049886291726417</v>
      </c>
      <c r="K3" s="4">
        <f t="shared" ref="K3:M28" si="2">$J3*K$30</f>
        <v>2786.3431318235139</v>
      </c>
      <c r="L3" t="str">
        <f t="shared" ref="L3:L28" si="3">IF(K3&gt;12695,"HIC",IF(K3&gt;4096,"UMIC",IF(K3&gt;1046,"LMIC","LIC")))</f>
        <v>LMIC</v>
      </c>
      <c r="M3" s="4">
        <f t="shared" si="2"/>
        <v>4380.8438650530434</v>
      </c>
      <c r="N3" t="str">
        <f t="shared" ref="N3:N28" si="4">IF(M3&gt;12695,"HIC",IF(M3&gt;4096,"UMIC",IF(M3&gt;1046,"LMIC","LIC")))</f>
        <v>UMIC</v>
      </c>
      <c r="P3" s="1"/>
      <c r="S3" s="1"/>
    </row>
    <row r="4" spans="1:19" x14ac:dyDescent="0.25">
      <c r="A4" t="s">
        <v>1</v>
      </c>
      <c r="B4">
        <v>76</v>
      </c>
      <c r="C4">
        <v>3</v>
      </c>
      <c r="D4" t="s">
        <v>4</v>
      </c>
      <c r="E4" t="s">
        <v>32</v>
      </c>
      <c r="F4" s="1">
        <v>838000</v>
      </c>
      <c r="G4" s="6" t="s">
        <v>67</v>
      </c>
      <c r="H4" s="1">
        <v>14914</v>
      </c>
      <c r="I4" s="1" t="str">
        <f t="shared" si="0"/>
        <v>UMIC</v>
      </c>
      <c r="J4" s="3">
        <f t="shared" si="1"/>
        <v>0.65597128914047764</v>
      </c>
      <c r="K4" s="4">
        <f t="shared" si="2"/>
        <v>4452.5363192988198</v>
      </c>
      <c r="L4" t="str">
        <f t="shared" si="3"/>
        <v>UMIC</v>
      </c>
      <c r="M4" s="4">
        <f t="shared" si="2"/>
        <v>7000.5255977071774</v>
      </c>
      <c r="N4" t="str">
        <f t="shared" si="4"/>
        <v>UMIC</v>
      </c>
      <c r="P4" s="1"/>
      <c r="S4" s="1"/>
    </row>
    <row r="5" spans="1:19" x14ac:dyDescent="0.25">
      <c r="A5" t="s">
        <v>1</v>
      </c>
      <c r="B5">
        <v>76</v>
      </c>
      <c r="C5">
        <v>4</v>
      </c>
      <c r="D5" t="s">
        <v>5</v>
      </c>
      <c r="E5" t="s">
        <v>33</v>
      </c>
      <c r="F5" s="1">
        <v>4147000</v>
      </c>
      <c r="G5" s="6" t="s">
        <v>68</v>
      </c>
      <c r="H5" s="1">
        <v>17855</v>
      </c>
      <c r="I5" s="1" t="str">
        <f t="shared" si="0"/>
        <v>UMIC</v>
      </c>
      <c r="J5" s="3">
        <f t="shared" si="1"/>
        <v>0.78532703282843164</v>
      </c>
      <c r="K5" s="4">
        <f t="shared" si="2"/>
        <v>5330.5643007295457</v>
      </c>
      <c r="L5" t="str">
        <f t="shared" si="3"/>
        <v>UMIC</v>
      </c>
      <c r="M5" s="4">
        <f t="shared" si="2"/>
        <v>8381.0100943450216</v>
      </c>
      <c r="N5" t="str">
        <f t="shared" si="4"/>
        <v>UMIC</v>
      </c>
      <c r="P5" s="1"/>
      <c r="S5" s="1"/>
    </row>
    <row r="6" spans="1:19" x14ac:dyDescent="0.25">
      <c r="A6" t="s">
        <v>1</v>
      </c>
      <c r="B6">
        <v>76</v>
      </c>
      <c r="C6">
        <v>5</v>
      </c>
      <c r="D6" t="s">
        <v>6</v>
      </c>
      <c r="E6" t="s">
        <v>34</v>
      </c>
      <c r="F6" s="1">
        <v>14897000</v>
      </c>
      <c r="G6" s="6" t="s">
        <v>69</v>
      </c>
      <c r="H6" s="1">
        <v>11832</v>
      </c>
      <c r="I6" s="1" t="str">
        <f t="shared" si="0"/>
        <v>UMIC</v>
      </c>
      <c r="J6" s="3">
        <f t="shared" si="1"/>
        <v>0.520413858998936</v>
      </c>
      <c r="K6" s="4">
        <f t="shared" si="2"/>
        <v>3532.4131507270777</v>
      </c>
      <c r="L6" t="str">
        <f t="shared" si="3"/>
        <v>LMIC</v>
      </c>
      <c r="M6" s="4">
        <f t="shared" si="2"/>
        <v>5553.8567032366445</v>
      </c>
      <c r="N6" t="str">
        <f t="shared" si="4"/>
        <v>UMIC</v>
      </c>
      <c r="P6" s="1"/>
      <c r="S6" s="1"/>
    </row>
    <row r="7" spans="1:19" x14ac:dyDescent="0.25">
      <c r="A7" t="s">
        <v>1</v>
      </c>
      <c r="B7">
        <v>76</v>
      </c>
      <c r="C7">
        <v>6</v>
      </c>
      <c r="D7" t="s">
        <v>7</v>
      </c>
      <c r="E7" t="s">
        <v>35</v>
      </c>
      <c r="F7" s="1">
        <v>8843000</v>
      </c>
      <c r="G7" s="6" t="s">
        <v>70</v>
      </c>
      <c r="H7" s="1">
        <v>10473</v>
      </c>
      <c r="I7" s="1" t="str">
        <f t="shared" si="0"/>
        <v>UMIC</v>
      </c>
      <c r="J7" s="3">
        <f t="shared" si="1"/>
        <v>0.460640157648399</v>
      </c>
      <c r="K7" s="4">
        <f t="shared" si="2"/>
        <v>3126.687198070038</v>
      </c>
      <c r="L7" t="str">
        <f t="shared" si="3"/>
        <v>LMIC</v>
      </c>
      <c r="M7" s="4">
        <f t="shared" si="2"/>
        <v>4915.9517624237142</v>
      </c>
      <c r="N7" t="str">
        <f t="shared" si="4"/>
        <v>UMIC</v>
      </c>
      <c r="P7" s="1"/>
      <c r="S7" s="1"/>
    </row>
    <row r="8" spans="1:19" x14ac:dyDescent="0.25">
      <c r="A8" t="s">
        <v>1</v>
      </c>
      <c r="B8">
        <v>76</v>
      </c>
      <c r="C8">
        <v>7</v>
      </c>
      <c r="D8" t="s">
        <v>8</v>
      </c>
      <c r="E8" t="s">
        <v>36</v>
      </c>
      <c r="F8" s="1">
        <v>3124000</v>
      </c>
      <c r="G8" s="6" t="s">
        <v>71</v>
      </c>
      <c r="H8" s="1">
        <v>64653</v>
      </c>
      <c r="I8" s="1" t="str">
        <f t="shared" si="0"/>
        <v>HIC</v>
      </c>
      <c r="J8" s="3">
        <f t="shared" si="1"/>
        <v>2.8436711651333848</v>
      </c>
      <c r="K8" s="4">
        <f t="shared" si="2"/>
        <v>19301.986767575876</v>
      </c>
      <c r="L8" t="str">
        <f t="shared" si="3"/>
        <v>HIC</v>
      </c>
      <c r="M8" s="4">
        <f t="shared" si="2"/>
        <v>30347.658674303482</v>
      </c>
      <c r="N8" t="str">
        <f t="shared" si="4"/>
        <v>HIC</v>
      </c>
      <c r="P8" s="1"/>
      <c r="S8" s="1"/>
    </row>
    <row r="9" spans="1:19" x14ac:dyDescent="0.25">
      <c r="A9" t="s">
        <v>1</v>
      </c>
      <c r="B9">
        <v>76</v>
      </c>
      <c r="C9">
        <v>8</v>
      </c>
      <c r="D9" t="s">
        <v>9</v>
      </c>
      <c r="E9" t="s">
        <v>37</v>
      </c>
      <c r="F9" s="1">
        <v>3963000</v>
      </c>
      <c r="G9" s="6" t="s">
        <v>72</v>
      </c>
      <c r="H9" s="1">
        <v>29996</v>
      </c>
      <c r="I9" s="1" t="str">
        <f t="shared" si="0"/>
        <v>HIC</v>
      </c>
      <c r="J9" s="3">
        <f t="shared" si="1"/>
        <v>1.3193318217150174</v>
      </c>
      <c r="K9" s="4">
        <f t="shared" si="2"/>
        <v>8955.2286062550229</v>
      </c>
      <c r="L9" t="str">
        <f t="shared" si="3"/>
        <v>UMIC</v>
      </c>
      <c r="M9" s="4">
        <f t="shared" si="2"/>
        <v>14079.909201342665</v>
      </c>
      <c r="N9" t="str">
        <f t="shared" si="4"/>
        <v>HIC</v>
      </c>
      <c r="P9" s="1"/>
      <c r="S9" s="1"/>
    </row>
    <row r="10" spans="1:19" x14ac:dyDescent="0.25">
      <c r="A10" t="s">
        <v>1</v>
      </c>
      <c r="B10">
        <v>76</v>
      </c>
      <c r="C10">
        <v>9</v>
      </c>
      <c r="D10" t="s">
        <v>11</v>
      </c>
      <c r="E10" t="s">
        <v>38</v>
      </c>
      <c r="F10" s="1">
        <v>7006000</v>
      </c>
      <c r="G10" s="6" t="s">
        <v>73</v>
      </c>
      <c r="H10" s="1">
        <v>20134</v>
      </c>
      <c r="I10" s="1" t="str">
        <f t="shared" si="0"/>
        <v>UMIC</v>
      </c>
      <c r="J10" s="3">
        <f t="shared" si="1"/>
        <v>0.88556563869883176</v>
      </c>
      <c r="K10" s="4">
        <f t="shared" si="2"/>
        <v>6010.9538857960606</v>
      </c>
      <c r="L10" t="str">
        <f t="shared" si="3"/>
        <v>UMIC</v>
      </c>
      <c r="M10" s="4">
        <f t="shared" si="2"/>
        <v>9450.7564961939333</v>
      </c>
      <c r="N10" t="str">
        <f t="shared" si="4"/>
        <v>UMIC</v>
      </c>
      <c r="P10" s="1"/>
      <c r="S10" s="1"/>
    </row>
    <row r="11" spans="1:19" x14ac:dyDescent="0.25">
      <c r="A11" t="s">
        <v>1</v>
      </c>
      <c r="B11">
        <v>76</v>
      </c>
      <c r="C11">
        <v>10</v>
      </c>
      <c r="D11" t="s">
        <v>12</v>
      </c>
      <c r="E11" t="s">
        <v>39</v>
      </c>
      <c r="F11" s="1">
        <v>7082000</v>
      </c>
      <c r="G11" s="6" t="s">
        <v>74</v>
      </c>
      <c r="H11" s="1">
        <v>8760</v>
      </c>
      <c r="I11" s="1" t="str">
        <f t="shared" si="0"/>
        <v>UMIC</v>
      </c>
      <c r="J11" s="3">
        <f t="shared" si="1"/>
        <v>0.38529626477608853</v>
      </c>
      <c r="K11" s="4">
        <f t="shared" si="2"/>
        <v>2615.2754564206562</v>
      </c>
      <c r="L11" t="str">
        <f t="shared" si="3"/>
        <v>LMIC</v>
      </c>
      <c r="M11" s="4">
        <f t="shared" si="2"/>
        <v>4111.8817376904171</v>
      </c>
      <c r="N11" t="str">
        <f t="shared" si="4"/>
        <v>UMIC</v>
      </c>
      <c r="P11" s="1"/>
      <c r="S11" s="1"/>
    </row>
    <row r="12" spans="1:19" x14ac:dyDescent="0.25">
      <c r="A12" t="s">
        <v>1</v>
      </c>
      <c r="B12">
        <v>76</v>
      </c>
      <c r="C12">
        <v>11</v>
      </c>
      <c r="D12" t="s">
        <v>13</v>
      </c>
      <c r="E12" t="s">
        <v>40</v>
      </c>
      <c r="F12" s="1">
        <v>3491000</v>
      </c>
      <c r="G12" s="6" t="s">
        <v>75</v>
      </c>
      <c r="H12" s="1">
        <v>25945</v>
      </c>
      <c r="I12" s="1" t="str">
        <f t="shared" si="0"/>
        <v>UMIC</v>
      </c>
      <c r="J12" s="3">
        <f t="shared" si="1"/>
        <v>1.1411542910520112</v>
      </c>
      <c r="K12" s="4">
        <f t="shared" si="2"/>
        <v>7745.812981373736</v>
      </c>
      <c r="L12" t="str">
        <f t="shared" si="3"/>
        <v>UMIC</v>
      </c>
      <c r="M12" s="4">
        <f t="shared" si="2"/>
        <v>12178.398594107062</v>
      </c>
      <c r="N12" t="str">
        <f t="shared" si="4"/>
        <v>UMIC</v>
      </c>
      <c r="P12" s="1"/>
      <c r="S12" s="1"/>
    </row>
    <row r="13" spans="1:19" x14ac:dyDescent="0.25">
      <c r="A13" t="s">
        <v>1</v>
      </c>
      <c r="B13">
        <v>76</v>
      </c>
      <c r="C13">
        <v>12</v>
      </c>
      <c r="D13" t="s">
        <v>14</v>
      </c>
      <c r="E13" t="s">
        <v>41</v>
      </c>
      <c r="F13" s="1">
        <v>2786000</v>
      </c>
      <c r="G13" s="6" t="s">
        <v>76</v>
      </c>
      <c r="H13" s="1">
        <v>21744</v>
      </c>
      <c r="I13" s="1" t="str">
        <f t="shared" si="0"/>
        <v>UMIC</v>
      </c>
      <c r="J13" s="3">
        <f t="shared" si="1"/>
        <v>0.95637922160859234</v>
      </c>
      <c r="K13" s="4">
        <f t="shared" si="2"/>
        <v>6491.615242512642</v>
      </c>
      <c r="L13" t="str">
        <f t="shared" si="3"/>
        <v>UMIC</v>
      </c>
      <c r="M13" s="4">
        <f t="shared" si="2"/>
        <v>10206.479053006897</v>
      </c>
      <c r="N13" t="str">
        <f t="shared" si="4"/>
        <v>UMIC</v>
      </c>
      <c r="P13" s="1"/>
      <c r="S13" s="1"/>
    </row>
    <row r="14" spans="1:19" x14ac:dyDescent="0.25">
      <c r="A14" t="s">
        <v>1</v>
      </c>
      <c r="B14">
        <v>76</v>
      </c>
      <c r="C14">
        <v>13</v>
      </c>
      <c r="D14" t="s">
        <v>15</v>
      </c>
      <c r="E14" t="s">
        <v>42</v>
      </c>
      <c r="F14" s="1">
        <v>21174000</v>
      </c>
      <c r="G14" s="6" t="s">
        <v>77</v>
      </c>
      <c r="H14" s="1">
        <v>20324</v>
      </c>
      <c r="I14" s="1" t="str">
        <f t="shared" si="0"/>
        <v>UMIC</v>
      </c>
      <c r="J14" s="3">
        <f t="shared" si="1"/>
        <v>0.89392252115402093</v>
      </c>
      <c r="K14" s="4">
        <f t="shared" si="2"/>
        <v>6067.6778968371473</v>
      </c>
      <c r="L14" t="str">
        <f t="shared" si="3"/>
        <v>UMIC</v>
      </c>
      <c r="M14" s="4">
        <f t="shared" si="2"/>
        <v>9539.9411457557107</v>
      </c>
      <c r="N14" t="str">
        <f t="shared" si="4"/>
        <v>UMIC</v>
      </c>
      <c r="P14" s="1"/>
      <c r="S14" s="1"/>
    </row>
    <row r="15" spans="1:19" x14ac:dyDescent="0.25">
      <c r="A15" t="s">
        <v>1</v>
      </c>
      <c r="B15">
        <v>76</v>
      </c>
      <c r="C15">
        <v>14</v>
      </c>
      <c r="D15" t="s">
        <v>16</v>
      </c>
      <c r="E15" t="s">
        <v>43</v>
      </c>
      <c r="F15" s="1">
        <v>8598000</v>
      </c>
      <c r="G15" s="6" t="s">
        <v>78</v>
      </c>
      <c r="H15" s="1">
        <v>11678</v>
      </c>
      <c r="I15" s="1" t="str">
        <f t="shared" si="0"/>
        <v>UMIC</v>
      </c>
      <c r="J15" s="3">
        <f t="shared" si="1"/>
        <v>0.51364038585104588</v>
      </c>
      <c r="K15" s="4">
        <f t="shared" si="2"/>
        <v>3486.4368470411441</v>
      </c>
      <c r="L15" t="str">
        <f t="shared" si="3"/>
        <v>LMIC</v>
      </c>
      <c r="M15" s="4">
        <f t="shared" si="2"/>
        <v>5481.5701978023617</v>
      </c>
      <c r="N15" t="str">
        <f t="shared" si="4"/>
        <v>UMIC</v>
      </c>
      <c r="P15" s="1"/>
      <c r="S15" s="1"/>
    </row>
    <row r="16" spans="1:19" x14ac:dyDescent="0.25">
      <c r="A16" t="s">
        <v>1</v>
      </c>
      <c r="B16">
        <v>76</v>
      </c>
      <c r="C16">
        <v>15</v>
      </c>
      <c r="D16" t="s">
        <v>17</v>
      </c>
      <c r="E16" t="s">
        <v>44</v>
      </c>
      <c r="F16" s="1">
        <v>4025000</v>
      </c>
      <c r="G16" s="6" t="s">
        <v>79</v>
      </c>
      <c r="H16" s="1">
        <v>10151</v>
      </c>
      <c r="I16" s="1" t="str">
        <f t="shared" si="0"/>
        <v>UMIC</v>
      </c>
      <c r="J16" s="3">
        <f t="shared" si="1"/>
        <v>0.44647744106644688</v>
      </c>
      <c r="K16" s="4">
        <f t="shared" si="2"/>
        <v>3030.5549267267215</v>
      </c>
      <c r="L16" t="str">
        <f t="shared" si="3"/>
        <v>LMIC</v>
      </c>
      <c r="M16" s="4">
        <f t="shared" si="2"/>
        <v>4764.807251061121</v>
      </c>
      <c r="N16" t="str">
        <f t="shared" si="4"/>
        <v>UMIC</v>
      </c>
      <c r="P16" s="1"/>
      <c r="S16" s="1"/>
    </row>
    <row r="17" spans="1:19" x14ac:dyDescent="0.25">
      <c r="A17" t="s">
        <v>1</v>
      </c>
      <c r="B17">
        <v>76</v>
      </c>
      <c r="C17">
        <v>16</v>
      </c>
      <c r="D17" t="s">
        <v>18</v>
      </c>
      <c r="E17" t="s">
        <v>45</v>
      </c>
      <c r="F17" s="1">
        <v>11440000</v>
      </c>
      <c r="G17" s="6" t="s">
        <v>80</v>
      </c>
      <c r="H17" s="1">
        <v>24194</v>
      </c>
      <c r="I17" s="1" t="str">
        <f t="shared" si="0"/>
        <v>UMIC</v>
      </c>
      <c r="J17" s="3">
        <f t="shared" si="1"/>
        <v>1.0641390216886628</v>
      </c>
      <c r="K17" s="4">
        <f t="shared" si="2"/>
        <v>7223.0564375161366</v>
      </c>
      <c r="L17" t="str">
        <f t="shared" si="3"/>
        <v>UMIC</v>
      </c>
      <c r="M17" s="4">
        <f t="shared" si="2"/>
        <v>11356.49163946141</v>
      </c>
      <c r="N17" t="str">
        <f t="shared" si="4"/>
        <v>UMIC</v>
      </c>
      <c r="P17" s="1"/>
      <c r="S17" s="1"/>
    </row>
    <row r="18" spans="1:19" x14ac:dyDescent="0.25">
      <c r="A18" t="s">
        <v>1</v>
      </c>
      <c r="B18">
        <v>76</v>
      </c>
      <c r="C18">
        <v>17</v>
      </c>
      <c r="D18" t="s">
        <v>19</v>
      </c>
      <c r="E18" t="s">
        <v>46</v>
      </c>
      <c r="F18" s="1">
        <v>9564000</v>
      </c>
      <c r="G18" s="6" t="s">
        <v>81</v>
      </c>
      <c r="H18" s="1">
        <v>13138</v>
      </c>
      <c r="I18" s="1" t="str">
        <f t="shared" si="0"/>
        <v>UMIC</v>
      </c>
      <c r="J18" s="3">
        <f t="shared" si="1"/>
        <v>0.57785642998039399</v>
      </c>
      <c r="K18" s="4">
        <f t="shared" si="2"/>
        <v>3922.3160897779203</v>
      </c>
      <c r="L18" t="str">
        <f t="shared" si="3"/>
        <v>LMIC</v>
      </c>
      <c r="M18" s="4">
        <f t="shared" si="2"/>
        <v>6166.8838207507642</v>
      </c>
      <c r="N18" t="str">
        <f t="shared" si="4"/>
        <v>UMIC</v>
      </c>
      <c r="P18" s="1"/>
      <c r="S18" s="1"/>
    </row>
    <row r="19" spans="1:19" x14ac:dyDescent="0.25">
      <c r="A19" t="s">
        <v>1</v>
      </c>
      <c r="B19">
        <v>76</v>
      </c>
      <c r="C19">
        <v>18</v>
      </c>
      <c r="D19" t="s">
        <v>20</v>
      </c>
      <c r="E19" t="s">
        <v>47</v>
      </c>
      <c r="F19" s="1">
        <v>3267000</v>
      </c>
      <c r="G19" s="6" t="s">
        <v>82</v>
      </c>
      <c r="H19" s="1">
        <v>8137</v>
      </c>
      <c r="I19" s="1" t="str">
        <f t="shared" si="0"/>
        <v>LMIC</v>
      </c>
      <c r="J19" s="3">
        <f t="shared" si="1"/>
        <v>0.35789448704144206</v>
      </c>
      <c r="K19" s="4">
        <f t="shared" si="2"/>
        <v>2429.2804096911964</v>
      </c>
      <c r="L19" t="str">
        <f t="shared" si="3"/>
        <v>LMIC</v>
      </c>
      <c r="M19" s="4">
        <f t="shared" si="2"/>
        <v>3819.4499657062697</v>
      </c>
      <c r="N19" t="str">
        <f t="shared" si="4"/>
        <v>LMIC</v>
      </c>
      <c r="P19" s="1"/>
      <c r="S19" s="1"/>
    </row>
    <row r="20" spans="1:19" x14ac:dyDescent="0.25">
      <c r="A20" t="s">
        <v>1</v>
      </c>
      <c r="B20">
        <v>76</v>
      </c>
      <c r="C20">
        <v>19</v>
      </c>
      <c r="D20" t="s">
        <v>21</v>
      </c>
      <c r="E20" t="s">
        <v>48</v>
      </c>
      <c r="F20" s="1">
        <v>17272000</v>
      </c>
      <c r="G20" s="6" t="s">
        <v>83</v>
      </c>
      <c r="H20" s="1">
        <v>31064</v>
      </c>
      <c r="I20" s="1" t="str">
        <f t="shared" si="0"/>
        <v>HIC</v>
      </c>
      <c r="J20" s="3">
        <f t="shared" si="1"/>
        <v>1.3663062978315541</v>
      </c>
      <c r="K20" s="4">
        <f t="shared" si="2"/>
        <v>9274.0772577912394</v>
      </c>
      <c r="L20" t="str">
        <f t="shared" si="3"/>
        <v>UMIC</v>
      </c>
      <c r="M20" s="4">
        <f t="shared" si="2"/>
        <v>14581.220810458346</v>
      </c>
      <c r="N20" t="str">
        <f t="shared" si="4"/>
        <v>HIC</v>
      </c>
      <c r="P20" s="1"/>
      <c r="S20" s="1"/>
    </row>
    <row r="21" spans="1:19" x14ac:dyDescent="0.25">
      <c r="A21" t="s">
        <v>1</v>
      </c>
      <c r="B21">
        <v>76</v>
      </c>
      <c r="C21">
        <v>20</v>
      </c>
      <c r="D21" t="s">
        <v>22</v>
      </c>
      <c r="E21" t="s">
        <v>49</v>
      </c>
      <c r="F21" s="1">
        <v>3513000</v>
      </c>
      <c r="G21" s="6" t="s">
        <v>84</v>
      </c>
      <c r="H21" s="1">
        <v>12249</v>
      </c>
      <c r="I21" s="1" t="str">
        <f t="shared" si="0"/>
        <v>UMIC</v>
      </c>
      <c r="J21" s="3">
        <f t="shared" si="1"/>
        <v>0.5387550168084827</v>
      </c>
      <c r="K21" s="4">
        <f t="shared" si="2"/>
        <v>3656.9074275909379</v>
      </c>
      <c r="L21" t="str">
        <f t="shared" si="3"/>
        <v>LMIC</v>
      </c>
      <c r="M21" s="4">
        <f t="shared" si="2"/>
        <v>5749.5935393801274</v>
      </c>
      <c r="N21" t="str">
        <f t="shared" si="4"/>
        <v>UMIC</v>
      </c>
      <c r="P21" s="1"/>
      <c r="S21" s="1"/>
    </row>
    <row r="22" spans="1:19" x14ac:dyDescent="0.25">
      <c r="A22" t="s">
        <v>1</v>
      </c>
      <c r="B22">
        <v>76</v>
      </c>
      <c r="C22">
        <v>21</v>
      </c>
      <c r="D22" t="s">
        <v>23</v>
      </c>
      <c r="E22" t="s">
        <v>50</v>
      </c>
      <c r="F22" s="1">
        <v>11385000</v>
      </c>
      <c r="G22" s="6" t="s">
        <v>85</v>
      </c>
      <c r="H22" s="1">
        <v>25779</v>
      </c>
      <c r="I22" s="1" t="str">
        <f t="shared" si="0"/>
        <v>UMIC</v>
      </c>
      <c r="J22" s="3">
        <f t="shared" si="1"/>
        <v>1.1338530148016879</v>
      </c>
      <c r="K22" s="4">
        <f t="shared" si="2"/>
        <v>7696.2541085694165</v>
      </c>
      <c r="L22" t="str">
        <f t="shared" si="3"/>
        <v>UMIC</v>
      </c>
      <c r="M22" s="4">
        <f t="shared" si="2"/>
        <v>12100.479373963613</v>
      </c>
      <c r="N22" t="str">
        <f t="shared" si="4"/>
        <v>UMIC</v>
      </c>
      <c r="P22" s="1"/>
      <c r="S22" s="1"/>
    </row>
    <row r="23" spans="1:19" x14ac:dyDescent="0.25">
      <c r="A23" t="s">
        <v>1</v>
      </c>
      <c r="B23">
        <v>76</v>
      </c>
      <c r="C23">
        <v>22</v>
      </c>
      <c r="D23" t="s">
        <v>24</v>
      </c>
      <c r="E23" t="s">
        <v>51</v>
      </c>
      <c r="F23" s="1">
        <v>1784000</v>
      </c>
      <c r="G23" s="6" t="s">
        <v>86</v>
      </c>
      <c r="H23" s="1">
        <v>13075</v>
      </c>
      <c r="I23" s="1" t="str">
        <f t="shared" si="0"/>
        <v>UMIC</v>
      </c>
      <c r="J23" s="3">
        <f t="shared" si="1"/>
        <v>0.5750854636926207</v>
      </c>
      <c r="K23" s="4">
        <f t="shared" si="2"/>
        <v>3903.5076019064013</v>
      </c>
      <c r="L23" t="str">
        <f t="shared" si="3"/>
        <v>LMIC</v>
      </c>
      <c r="M23" s="4">
        <f t="shared" si="2"/>
        <v>6137.3120685276481</v>
      </c>
      <c r="N23" t="str">
        <f t="shared" si="4"/>
        <v>UMIC</v>
      </c>
      <c r="P23" s="1"/>
      <c r="S23" s="1"/>
    </row>
    <row r="24" spans="1:19" x14ac:dyDescent="0.25">
      <c r="A24" t="s">
        <v>1</v>
      </c>
      <c r="B24">
        <v>76</v>
      </c>
      <c r="C24">
        <v>23</v>
      </c>
      <c r="D24" t="s">
        <v>25</v>
      </c>
      <c r="E24" t="s">
        <v>52</v>
      </c>
      <c r="F24" s="1">
        <v>629000</v>
      </c>
      <c r="G24" s="6" t="s">
        <v>87</v>
      </c>
      <c r="H24" s="1">
        <v>15557</v>
      </c>
      <c r="I24" s="1" t="str">
        <f t="shared" si="0"/>
        <v>UMIC</v>
      </c>
      <c r="J24" s="3">
        <f t="shared" si="1"/>
        <v>0.68425273871251246</v>
      </c>
      <c r="K24" s="4">
        <f t="shared" si="2"/>
        <v>4644.5023145589212</v>
      </c>
      <c r="L24" t="str">
        <f t="shared" si="3"/>
        <v>UMIC</v>
      </c>
      <c r="M24" s="4">
        <f t="shared" si="2"/>
        <v>7302.3452275399331</v>
      </c>
      <c r="N24" t="str">
        <f t="shared" si="4"/>
        <v>UMIC</v>
      </c>
      <c r="P24" s="1"/>
      <c r="S24" s="1"/>
    </row>
    <row r="25" spans="1:19" x14ac:dyDescent="0.25">
      <c r="A25" t="s">
        <v>1</v>
      </c>
      <c r="B25">
        <v>76</v>
      </c>
      <c r="C25">
        <v>24</v>
      </c>
      <c r="D25" t="s">
        <v>26</v>
      </c>
      <c r="E25" t="s">
        <v>53</v>
      </c>
      <c r="F25" s="1">
        <v>7158000</v>
      </c>
      <c r="G25" s="6" t="s">
        <v>88</v>
      </c>
      <c r="H25" s="1">
        <v>27771</v>
      </c>
      <c r="I25" s="1" t="str">
        <f t="shared" si="0"/>
        <v>HIC</v>
      </c>
      <c r="J25" s="3">
        <f t="shared" si="1"/>
        <v>1.2214683298055655</v>
      </c>
      <c r="K25" s="4">
        <f t="shared" si="2"/>
        <v>8290.9605822212361</v>
      </c>
      <c r="L25" t="str">
        <f t="shared" si="3"/>
        <v>UMIC</v>
      </c>
      <c r="M25" s="4">
        <f t="shared" si="2"/>
        <v>13035.510015684995</v>
      </c>
      <c r="N25" t="str">
        <f t="shared" si="4"/>
        <v>HIC</v>
      </c>
      <c r="P25" s="1"/>
      <c r="S25" s="1"/>
    </row>
    <row r="26" spans="1:19" x14ac:dyDescent="0.25">
      <c r="A26" t="s">
        <v>1</v>
      </c>
      <c r="B26">
        <v>76</v>
      </c>
      <c r="C26">
        <v>25</v>
      </c>
      <c r="D26" t="s">
        <v>27</v>
      </c>
      <c r="E26" t="s">
        <v>54</v>
      </c>
      <c r="F26" s="1">
        <v>45926000</v>
      </c>
      <c r="G26" s="6" t="s">
        <v>89</v>
      </c>
      <c r="H26" s="1">
        <v>33624</v>
      </c>
      <c r="I26" s="1" t="str">
        <f t="shared" si="0"/>
        <v>HIC</v>
      </c>
      <c r="J26" s="3">
        <f t="shared" si="1"/>
        <v>1.4789042930172605</v>
      </c>
      <c r="K26" s="4">
        <f t="shared" si="2"/>
        <v>10038.358669713258</v>
      </c>
      <c r="L26" t="str">
        <f t="shared" si="3"/>
        <v>UMIC</v>
      </c>
      <c r="M26" s="4">
        <f t="shared" si="2"/>
        <v>15782.866615080204</v>
      </c>
      <c r="N26" t="str">
        <f t="shared" si="4"/>
        <v>HIC</v>
      </c>
      <c r="P26" s="1"/>
      <c r="S26" s="1"/>
    </row>
    <row r="27" spans="1:19" x14ac:dyDescent="0.25">
      <c r="A27" t="s">
        <v>1</v>
      </c>
      <c r="B27">
        <v>76</v>
      </c>
      <c r="C27">
        <v>26</v>
      </c>
      <c r="D27" t="s">
        <v>28</v>
      </c>
      <c r="E27" t="s">
        <v>55</v>
      </c>
      <c r="F27" s="1">
        <v>2303000</v>
      </c>
      <c r="G27" s="6" t="s">
        <v>90</v>
      </c>
      <c r="H27" s="1">
        <v>13180</v>
      </c>
      <c r="I27" s="1" t="str">
        <f t="shared" si="0"/>
        <v>UMIC</v>
      </c>
      <c r="J27" s="3">
        <f t="shared" si="1"/>
        <v>0.57970374083890941</v>
      </c>
      <c r="K27" s="4">
        <f t="shared" si="2"/>
        <v>3934.8550816922652</v>
      </c>
      <c r="L27" t="str">
        <f t="shared" si="3"/>
        <v>LMIC</v>
      </c>
      <c r="M27" s="4">
        <f t="shared" si="2"/>
        <v>6186.5983222328414</v>
      </c>
      <c r="N27" t="str">
        <f t="shared" si="4"/>
        <v>UMIC</v>
      </c>
      <c r="P27" s="1"/>
      <c r="S27" s="1"/>
    </row>
    <row r="28" spans="1:19" x14ac:dyDescent="0.25">
      <c r="A28" t="s">
        <v>1</v>
      </c>
      <c r="B28">
        <v>76</v>
      </c>
      <c r="C28">
        <v>27</v>
      </c>
      <c r="D28" t="s">
        <v>29</v>
      </c>
      <c r="E28" t="s">
        <v>56</v>
      </c>
      <c r="F28" s="1">
        <v>1580000</v>
      </c>
      <c r="G28" s="6" t="s">
        <v>91</v>
      </c>
      <c r="H28" s="1">
        <v>13775</v>
      </c>
      <c r="I28" s="1" t="str">
        <f t="shared" si="0"/>
        <v>UMIC</v>
      </c>
      <c r="J28" s="3">
        <f t="shared" si="1"/>
        <v>0.60587397800121223</v>
      </c>
      <c r="K28" s="4">
        <f t="shared" si="2"/>
        <v>4112.4908004788285</v>
      </c>
      <c r="L28" t="str">
        <f t="shared" si="3"/>
        <v>UMIC</v>
      </c>
      <c r="M28" s="4">
        <f t="shared" si="2"/>
        <v>6465.8870932289374</v>
      </c>
      <c r="N28" t="str">
        <f t="shared" si="4"/>
        <v>UMIC</v>
      </c>
      <c r="P28" s="1"/>
      <c r="S28" s="1"/>
    </row>
    <row r="30" spans="1:19" x14ac:dyDescent="0.25">
      <c r="E30" t="s">
        <v>63</v>
      </c>
      <c r="H30" s="2">
        <f>SUMPRODUCT(F2:F28,H2:H28)/SUM(F2:F28)</f>
        <v>22735.751163045392</v>
      </c>
      <c r="I30" s="2"/>
      <c r="K30">
        <v>6787.7</v>
      </c>
      <c r="M30" s="2">
        <v>10672</v>
      </c>
    </row>
  </sheetData>
  <hyperlinks>
    <hyperlink ref="M1" r:id="rId1" display="https://data.worldbank.org/indicator/NY.GDP.PCAP.KD?locations=BR&amp;most_recent_year_desc=true" xr:uid="{C5BA3C9D-7780-C24F-A6A3-2ED55C85F0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552-72BB-4885-881A-3EA8A207CB71}">
  <dimension ref="A1:P37"/>
  <sheetViews>
    <sheetView zoomScale="85" zoomScaleNormal="85" workbookViewId="0">
      <selection activeCell="I2" sqref="I2"/>
    </sheetView>
  </sheetViews>
  <sheetFormatPr defaultRowHeight="15" x14ac:dyDescent="0.25"/>
  <cols>
    <col min="5" max="5" width="72.5703125" bestFit="1" customWidth="1"/>
    <col min="6" max="6" width="13.7109375" bestFit="1" customWidth="1"/>
    <col min="7" max="7" width="27.5703125" bestFit="1" customWidth="1"/>
    <col min="8" max="10" width="27.5703125" customWidth="1"/>
    <col min="11" max="11" width="15.85546875" bestFit="1" customWidth="1"/>
    <col min="13" max="13" width="15.85546875" customWidth="1"/>
    <col min="14" max="14" width="27.5703125" bestFit="1" customWidth="1"/>
    <col min="15" max="15" width="19" customWidth="1"/>
  </cols>
  <sheetData>
    <row r="1" spans="1:16" ht="30" customHeight="1" x14ac:dyDescent="0.25">
      <c r="A1" t="s">
        <v>0</v>
      </c>
      <c r="B1" t="s">
        <v>59</v>
      </c>
      <c r="C1" t="s">
        <v>58</v>
      </c>
      <c r="D1" t="s">
        <v>10</v>
      </c>
      <c r="E1" t="s">
        <v>60</v>
      </c>
      <c r="F1" t="s">
        <v>93</v>
      </c>
      <c r="G1" t="s">
        <v>213</v>
      </c>
      <c r="H1" t="s">
        <v>215</v>
      </c>
      <c r="I1" t="s">
        <v>216</v>
      </c>
      <c r="J1" t="s">
        <v>217</v>
      </c>
      <c r="K1" t="s">
        <v>95</v>
      </c>
      <c r="L1" t="s">
        <v>211</v>
      </c>
      <c r="M1" t="s">
        <v>96</v>
      </c>
      <c r="N1" t="s">
        <v>97</v>
      </c>
      <c r="O1" t="s">
        <v>212</v>
      </c>
    </row>
    <row r="2" spans="1:16" x14ac:dyDescent="0.25">
      <c r="A2" t="s">
        <v>210</v>
      </c>
      <c r="B2">
        <v>356</v>
      </c>
      <c r="C2">
        <v>1</v>
      </c>
      <c r="D2" t="str">
        <f>K2</f>
        <v>IN-AN</v>
      </c>
      <c r="E2" t="s">
        <v>198</v>
      </c>
      <c r="F2" s="1">
        <v>380581</v>
      </c>
      <c r="G2" s="1" cm="1">
        <f t="array" ref="G2:G37">O2:O37</f>
        <v>4.3</v>
      </c>
      <c r="H2" s="8">
        <v>218649</v>
      </c>
      <c r="I2" s="8" t="str">
        <f>IF(J2&gt;12695,"HIC",IF(J2&gt;4096,"UMIC",IF(J2&gt;1046,"LMIC","LIC")))</f>
        <v>LMIC</v>
      </c>
      <c r="J2" s="8">
        <f>H2*0.013</f>
        <v>2842.4369999999999</v>
      </c>
      <c r="K2" t="s">
        <v>199</v>
      </c>
      <c r="L2" t="s">
        <v>186</v>
      </c>
      <c r="M2" t="s">
        <v>200</v>
      </c>
      <c r="N2" t="s">
        <v>151</v>
      </c>
      <c r="O2" s="1">
        <v>4.3</v>
      </c>
      <c r="P2" s="7"/>
    </row>
    <row r="3" spans="1:16" x14ac:dyDescent="0.25">
      <c r="A3" t="s">
        <v>210</v>
      </c>
      <c r="B3">
        <v>356</v>
      </c>
      <c r="C3">
        <v>2</v>
      </c>
      <c r="D3" t="str">
        <f>K3</f>
        <v>IN-AP</v>
      </c>
      <c r="E3" t="s">
        <v>158</v>
      </c>
      <c r="F3" s="1">
        <v>49506799</v>
      </c>
      <c r="G3">
        <v>7.6</v>
      </c>
      <c r="H3" s="8">
        <v>168480</v>
      </c>
      <c r="I3" s="8" t="str">
        <f t="shared" ref="I3:I37" si="0">IF(J3&gt;12695,"HIC",IF(J3&gt;4096,"UMIC",IF(J3&gt;1046,"LMIC","LIC")))</f>
        <v>LMIC</v>
      </c>
      <c r="J3" s="8">
        <f t="shared" ref="J3:J37" si="1">H3*0.013</f>
        <v>2190.2399999999998</v>
      </c>
      <c r="K3" t="s">
        <v>159</v>
      </c>
      <c r="L3" t="s">
        <v>94</v>
      </c>
      <c r="M3" t="s">
        <v>4</v>
      </c>
      <c r="N3" t="s">
        <v>151</v>
      </c>
      <c r="O3" s="1">
        <v>7.6</v>
      </c>
      <c r="P3" s="7"/>
    </row>
    <row r="4" spans="1:16" x14ac:dyDescent="0.25">
      <c r="A4" t="s">
        <v>210</v>
      </c>
      <c r="B4">
        <v>356</v>
      </c>
      <c r="C4">
        <v>3</v>
      </c>
      <c r="D4" t="str">
        <f>K4</f>
        <v>IN-AR</v>
      </c>
      <c r="E4" t="s">
        <v>105</v>
      </c>
      <c r="F4" s="1">
        <v>1383727</v>
      </c>
      <c r="G4">
        <v>5.9</v>
      </c>
      <c r="H4" s="8">
        <v>169742</v>
      </c>
      <c r="I4" s="8" t="str">
        <f t="shared" si="0"/>
        <v>LMIC</v>
      </c>
      <c r="J4" s="8">
        <f t="shared" si="1"/>
        <v>2206.6459999999997</v>
      </c>
      <c r="K4" t="s">
        <v>106</v>
      </c>
      <c r="L4" t="s">
        <v>94</v>
      </c>
      <c r="M4" t="s">
        <v>107</v>
      </c>
      <c r="N4" t="s">
        <v>101</v>
      </c>
      <c r="O4" s="1">
        <v>5.9</v>
      </c>
      <c r="P4" s="7"/>
    </row>
    <row r="5" spans="1:16" x14ac:dyDescent="0.25">
      <c r="A5" t="s">
        <v>210</v>
      </c>
      <c r="B5">
        <v>356</v>
      </c>
      <c r="C5">
        <v>4</v>
      </c>
      <c r="D5" t="str">
        <f>K5</f>
        <v>IN-AS</v>
      </c>
      <c r="E5" t="s">
        <v>141</v>
      </c>
      <c r="F5" s="1">
        <v>31205576</v>
      </c>
      <c r="G5">
        <v>8.1999999999999993</v>
      </c>
      <c r="H5" s="8">
        <v>86801</v>
      </c>
      <c r="I5" s="8" t="str">
        <f t="shared" si="0"/>
        <v>LMIC</v>
      </c>
      <c r="J5" s="8">
        <f t="shared" si="1"/>
        <v>1128.413</v>
      </c>
      <c r="K5" t="s">
        <v>142</v>
      </c>
      <c r="L5" t="s">
        <v>94</v>
      </c>
      <c r="M5" t="s">
        <v>143</v>
      </c>
      <c r="N5" t="s">
        <v>101</v>
      </c>
      <c r="O5" s="1">
        <v>8.1999999999999993</v>
      </c>
      <c r="P5" s="7"/>
    </row>
    <row r="6" spans="1:16" x14ac:dyDescent="0.25">
      <c r="A6" t="s">
        <v>210</v>
      </c>
      <c r="B6">
        <v>356</v>
      </c>
      <c r="C6">
        <v>5</v>
      </c>
      <c r="D6" t="str">
        <f>K6</f>
        <v>IN-BR</v>
      </c>
      <c r="E6" t="s">
        <v>177</v>
      </c>
      <c r="F6" s="1">
        <v>104099452</v>
      </c>
      <c r="G6">
        <v>6.8</v>
      </c>
      <c r="H6" s="8">
        <v>46292</v>
      </c>
      <c r="I6" s="8" t="str">
        <f t="shared" si="0"/>
        <v>LIC</v>
      </c>
      <c r="J6" s="8">
        <f t="shared" si="1"/>
        <v>601.79599999999994</v>
      </c>
      <c r="K6" t="s">
        <v>178</v>
      </c>
      <c r="L6" t="s">
        <v>94</v>
      </c>
      <c r="M6" t="s">
        <v>179</v>
      </c>
      <c r="N6" t="s">
        <v>147</v>
      </c>
      <c r="O6" s="1">
        <v>6.8</v>
      </c>
      <c r="P6" s="7"/>
    </row>
    <row r="7" spans="1:16" x14ac:dyDescent="0.25">
      <c r="A7" t="s">
        <v>210</v>
      </c>
      <c r="B7">
        <v>356</v>
      </c>
      <c r="C7">
        <v>6</v>
      </c>
      <c r="D7" t="str">
        <f>K7</f>
        <v>IN-CH</v>
      </c>
      <c r="E7" t="s">
        <v>135</v>
      </c>
      <c r="F7" s="1">
        <v>1055450</v>
      </c>
      <c r="G7">
        <v>3.9</v>
      </c>
      <c r="H7" s="8">
        <v>330015</v>
      </c>
      <c r="I7" s="8" t="str">
        <f t="shared" si="0"/>
        <v>UMIC</v>
      </c>
      <c r="J7" s="8">
        <f t="shared" si="1"/>
        <v>4290.1949999999997</v>
      </c>
      <c r="K7" t="s">
        <v>187</v>
      </c>
      <c r="L7" t="s">
        <v>186</v>
      </c>
      <c r="M7" t="s">
        <v>188</v>
      </c>
      <c r="N7" t="s">
        <v>127</v>
      </c>
      <c r="O7">
        <v>3.9</v>
      </c>
      <c r="P7" s="7"/>
    </row>
    <row r="8" spans="1:16" x14ac:dyDescent="0.25">
      <c r="A8" t="s">
        <v>210</v>
      </c>
      <c r="B8">
        <v>356</v>
      </c>
      <c r="C8">
        <v>7</v>
      </c>
      <c r="D8" t="str">
        <f>K8</f>
        <v>IN-CT</v>
      </c>
      <c r="E8" t="s">
        <v>136</v>
      </c>
      <c r="F8" s="1">
        <v>25545198</v>
      </c>
      <c r="G8">
        <v>8</v>
      </c>
      <c r="H8" s="8">
        <v>104989</v>
      </c>
      <c r="I8" s="8" t="str">
        <f t="shared" si="0"/>
        <v>LMIC</v>
      </c>
      <c r="J8" s="8">
        <f t="shared" si="1"/>
        <v>1364.857</v>
      </c>
      <c r="K8" t="s">
        <v>137</v>
      </c>
      <c r="L8" t="s">
        <v>94</v>
      </c>
      <c r="M8" t="s">
        <v>138</v>
      </c>
      <c r="N8" t="s">
        <v>131</v>
      </c>
      <c r="O8" s="1">
        <v>8</v>
      </c>
      <c r="P8" s="7"/>
    </row>
    <row r="9" spans="1:16" x14ac:dyDescent="0.25">
      <c r="A9" t="s">
        <v>210</v>
      </c>
      <c r="B9">
        <v>356</v>
      </c>
      <c r="C9">
        <v>8</v>
      </c>
      <c r="D9" t="str">
        <f>K9</f>
        <v>IN-DH</v>
      </c>
      <c r="E9" t="s">
        <v>207</v>
      </c>
      <c r="F9" s="1">
        <v>586956</v>
      </c>
      <c r="G9">
        <v>4.8</v>
      </c>
      <c r="H9" s="8">
        <v>77000</v>
      </c>
      <c r="I9" s="8" t="str">
        <f t="shared" si="0"/>
        <v>LIC</v>
      </c>
      <c r="J9" s="8">
        <f t="shared" si="1"/>
        <v>1001</v>
      </c>
      <c r="K9" t="s">
        <v>208</v>
      </c>
      <c r="L9" t="s">
        <v>186</v>
      </c>
      <c r="M9" t="s">
        <v>209</v>
      </c>
      <c r="N9" t="s">
        <v>111</v>
      </c>
      <c r="O9">
        <v>4.8</v>
      </c>
      <c r="P9" s="7"/>
    </row>
    <row r="10" spans="1:16" x14ac:dyDescent="0.25">
      <c r="A10" t="s">
        <v>210</v>
      </c>
      <c r="B10">
        <v>356</v>
      </c>
      <c r="C10">
        <v>9</v>
      </c>
      <c r="D10" t="str">
        <f>K10</f>
        <v>IN-DL</v>
      </c>
      <c r="E10" t="s">
        <v>189</v>
      </c>
      <c r="F10" s="1">
        <v>16787941</v>
      </c>
      <c r="G10">
        <v>4.2</v>
      </c>
      <c r="H10" s="8">
        <v>376221</v>
      </c>
      <c r="I10" s="8" t="str">
        <f t="shared" si="0"/>
        <v>UMIC</v>
      </c>
      <c r="J10" s="8">
        <f t="shared" si="1"/>
        <v>4890.8729999999996</v>
      </c>
      <c r="K10" t="s">
        <v>190</v>
      </c>
      <c r="L10" t="s">
        <v>186</v>
      </c>
      <c r="M10" t="s">
        <v>191</v>
      </c>
      <c r="N10" t="s">
        <v>127</v>
      </c>
      <c r="O10" s="1">
        <v>4.2</v>
      </c>
      <c r="P10" s="7"/>
    </row>
    <row r="11" spans="1:16" x14ac:dyDescent="0.25">
      <c r="A11" t="s">
        <v>210</v>
      </c>
      <c r="B11">
        <v>356</v>
      </c>
      <c r="C11">
        <v>10</v>
      </c>
      <c r="D11" t="str">
        <f>K11</f>
        <v>IN-GA</v>
      </c>
      <c r="E11" t="s">
        <v>108</v>
      </c>
      <c r="F11" s="1">
        <v>1458545</v>
      </c>
      <c r="G11">
        <v>6.6</v>
      </c>
      <c r="H11" s="8">
        <v>435959</v>
      </c>
      <c r="I11" s="8" t="str">
        <f t="shared" si="0"/>
        <v>UMIC</v>
      </c>
      <c r="J11" s="8">
        <f t="shared" si="1"/>
        <v>5667.4669999999996</v>
      </c>
      <c r="K11" t="s">
        <v>109</v>
      </c>
      <c r="L11" t="s">
        <v>94</v>
      </c>
      <c r="M11" t="s">
        <v>110</v>
      </c>
      <c r="N11" t="s">
        <v>111</v>
      </c>
      <c r="O11" s="1">
        <v>6.6</v>
      </c>
      <c r="P11" s="7"/>
    </row>
    <row r="12" spans="1:16" x14ac:dyDescent="0.25">
      <c r="A12" t="s">
        <v>210</v>
      </c>
      <c r="B12">
        <v>356</v>
      </c>
      <c r="C12">
        <v>11</v>
      </c>
      <c r="D12" t="str">
        <f>K12</f>
        <v>IN-GJ</v>
      </c>
      <c r="E12" t="s">
        <v>160</v>
      </c>
      <c r="F12" s="1">
        <v>60439692</v>
      </c>
      <c r="G12">
        <v>6.7</v>
      </c>
      <c r="H12" s="8">
        <v>213936</v>
      </c>
      <c r="I12" s="8" t="str">
        <f t="shared" si="0"/>
        <v>LMIC</v>
      </c>
      <c r="J12" s="8">
        <f t="shared" si="1"/>
        <v>2781.1679999999997</v>
      </c>
      <c r="K12" t="s">
        <v>161</v>
      </c>
      <c r="L12" t="s">
        <v>94</v>
      </c>
      <c r="M12" t="s">
        <v>162</v>
      </c>
      <c r="N12" t="s">
        <v>111</v>
      </c>
      <c r="O12" s="1">
        <v>6.7</v>
      </c>
      <c r="P12" s="7"/>
    </row>
    <row r="13" spans="1:16" x14ac:dyDescent="0.25">
      <c r="A13" t="s">
        <v>210</v>
      </c>
      <c r="B13">
        <v>356</v>
      </c>
      <c r="C13">
        <v>12</v>
      </c>
      <c r="D13" t="str">
        <f>K13</f>
        <v>IN-HR</v>
      </c>
      <c r="E13" t="s">
        <v>132</v>
      </c>
      <c r="F13" s="1">
        <v>25351462</v>
      </c>
      <c r="G13">
        <v>6.6</v>
      </c>
      <c r="H13" s="8">
        <v>247628</v>
      </c>
      <c r="I13" s="8" t="str">
        <f t="shared" si="0"/>
        <v>LMIC</v>
      </c>
      <c r="J13" s="8">
        <f t="shared" si="1"/>
        <v>3219.1639999999998</v>
      </c>
      <c r="K13" t="s">
        <v>133</v>
      </c>
      <c r="L13" t="s">
        <v>94</v>
      </c>
      <c r="M13" t="s">
        <v>134</v>
      </c>
      <c r="N13" t="s">
        <v>127</v>
      </c>
      <c r="O13" s="1">
        <v>6.6</v>
      </c>
      <c r="P13" s="7"/>
    </row>
    <row r="14" spans="1:16" x14ac:dyDescent="0.25">
      <c r="A14" t="s">
        <v>210</v>
      </c>
      <c r="B14">
        <v>356</v>
      </c>
      <c r="C14">
        <v>13</v>
      </c>
      <c r="D14" t="str">
        <f>K14</f>
        <v>IN-HP</v>
      </c>
      <c r="E14" t="s">
        <v>124</v>
      </c>
      <c r="F14" s="1">
        <v>6864602</v>
      </c>
      <c r="G14">
        <v>6.9</v>
      </c>
      <c r="H14" s="8">
        <v>183407</v>
      </c>
      <c r="I14" s="8" t="str">
        <f t="shared" si="0"/>
        <v>LMIC</v>
      </c>
      <c r="J14" s="8">
        <f t="shared" si="1"/>
        <v>2384.2909999999997</v>
      </c>
      <c r="K14" t="s">
        <v>125</v>
      </c>
      <c r="L14" t="s">
        <v>94</v>
      </c>
      <c r="M14" t="s">
        <v>126</v>
      </c>
      <c r="N14" t="s">
        <v>127</v>
      </c>
      <c r="O14" s="1">
        <v>6.9</v>
      </c>
      <c r="P14" s="7"/>
    </row>
    <row r="15" spans="1:16" x14ac:dyDescent="0.25">
      <c r="A15" t="s">
        <v>210</v>
      </c>
      <c r="B15">
        <v>356</v>
      </c>
      <c r="C15">
        <v>14</v>
      </c>
      <c r="D15" t="str">
        <f>K15</f>
        <v>IN-JK</v>
      </c>
      <c r="E15" t="s">
        <v>192</v>
      </c>
      <c r="F15" s="1">
        <v>12258433</v>
      </c>
      <c r="G15">
        <v>5.7</v>
      </c>
      <c r="H15" s="8">
        <v>104889</v>
      </c>
      <c r="I15" s="8" t="str">
        <f t="shared" si="0"/>
        <v>LMIC</v>
      </c>
      <c r="J15" s="8">
        <f t="shared" si="1"/>
        <v>1363.557</v>
      </c>
      <c r="K15" t="s">
        <v>193</v>
      </c>
      <c r="L15" t="s">
        <v>186</v>
      </c>
      <c r="M15" t="s">
        <v>194</v>
      </c>
      <c r="N15" t="s">
        <v>127</v>
      </c>
      <c r="O15" s="1">
        <v>5.7</v>
      </c>
      <c r="P15" s="7"/>
    </row>
    <row r="16" spans="1:16" x14ac:dyDescent="0.25">
      <c r="A16" t="s">
        <v>210</v>
      </c>
      <c r="B16">
        <v>356</v>
      </c>
      <c r="C16">
        <v>15</v>
      </c>
      <c r="D16" t="str">
        <f>K16</f>
        <v>IN-JH</v>
      </c>
      <c r="E16" t="s">
        <v>144</v>
      </c>
      <c r="F16" s="1">
        <v>32988134</v>
      </c>
      <c r="G16">
        <v>7</v>
      </c>
      <c r="H16" s="8">
        <v>75739</v>
      </c>
      <c r="I16" s="8" t="str">
        <f t="shared" si="0"/>
        <v>LIC</v>
      </c>
      <c r="J16" s="8">
        <f t="shared" si="1"/>
        <v>984.60699999999997</v>
      </c>
      <c r="K16" t="s">
        <v>145</v>
      </c>
      <c r="L16" t="s">
        <v>94</v>
      </c>
      <c r="M16" t="s">
        <v>146</v>
      </c>
      <c r="N16" t="s">
        <v>147</v>
      </c>
      <c r="O16" s="1">
        <v>7</v>
      </c>
      <c r="P16" s="7"/>
    </row>
    <row r="17" spans="1:16" x14ac:dyDescent="0.25">
      <c r="A17" t="s">
        <v>210</v>
      </c>
      <c r="B17">
        <v>356</v>
      </c>
      <c r="C17">
        <v>16</v>
      </c>
      <c r="D17" t="str">
        <f>K17</f>
        <v>IN-KA</v>
      </c>
      <c r="E17" t="s">
        <v>163</v>
      </c>
      <c r="F17" s="1">
        <v>61095297</v>
      </c>
      <c r="G17">
        <v>7.1</v>
      </c>
      <c r="H17" s="8">
        <v>223175</v>
      </c>
      <c r="I17" s="8" t="str">
        <f t="shared" si="0"/>
        <v>LMIC</v>
      </c>
      <c r="J17" s="8">
        <f t="shared" si="1"/>
        <v>2901.2750000000001</v>
      </c>
      <c r="K17" t="s">
        <v>164</v>
      </c>
      <c r="L17" t="s">
        <v>94</v>
      </c>
      <c r="M17" t="s">
        <v>165</v>
      </c>
      <c r="N17" t="s">
        <v>151</v>
      </c>
      <c r="O17" s="1">
        <v>7.1</v>
      </c>
      <c r="P17" s="7"/>
    </row>
    <row r="18" spans="1:16" x14ac:dyDescent="0.25">
      <c r="A18" t="s">
        <v>210</v>
      </c>
      <c r="B18">
        <v>356</v>
      </c>
      <c r="C18">
        <v>17</v>
      </c>
      <c r="D18" t="str">
        <f>K18</f>
        <v>IN-KL</v>
      </c>
      <c r="E18" t="s">
        <v>148</v>
      </c>
      <c r="F18" s="1">
        <v>33406061</v>
      </c>
      <c r="G18">
        <v>7</v>
      </c>
      <c r="H18" s="8">
        <v>221904</v>
      </c>
      <c r="I18" s="8" t="str">
        <f t="shared" si="0"/>
        <v>LMIC</v>
      </c>
      <c r="J18" s="8">
        <f t="shared" si="1"/>
        <v>2884.752</v>
      </c>
      <c r="K18" t="s">
        <v>149</v>
      </c>
      <c r="L18" t="s">
        <v>94</v>
      </c>
      <c r="M18" t="s">
        <v>150</v>
      </c>
      <c r="N18" t="s">
        <v>151</v>
      </c>
      <c r="O18" s="1">
        <v>7</v>
      </c>
      <c r="P18" s="7"/>
    </row>
    <row r="19" spans="1:16" x14ac:dyDescent="0.25">
      <c r="A19" t="s">
        <v>210</v>
      </c>
      <c r="B19">
        <v>356</v>
      </c>
      <c r="C19">
        <v>18</v>
      </c>
      <c r="D19" t="str">
        <f>K19</f>
        <v>IN-LA</v>
      </c>
      <c r="E19" t="s">
        <v>195</v>
      </c>
      <c r="F19" s="1">
        <v>290492</v>
      </c>
      <c r="G19">
        <v>6.4</v>
      </c>
      <c r="H19" s="8">
        <v>77000</v>
      </c>
      <c r="I19" s="8" t="str">
        <f t="shared" si="0"/>
        <v>LIC</v>
      </c>
      <c r="J19" s="8">
        <f t="shared" si="1"/>
        <v>1001</v>
      </c>
      <c r="K19" t="s">
        <v>196</v>
      </c>
      <c r="L19" t="s">
        <v>186</v>
      </c>
      <c r="M19" t="s">
        <v>197</v>
      </c>
      <c r="N19" t="s">
        <v>127</v>
      </c>
      <c r="O19">
        <v>6.4</v>
      </c>
      <c r="P19" s="7"/>
    </row>
    <row r="20" spans="1:16" x14ac:dyDescent="0.25">
      <c r="A20" t="s">
        <v>210</v>
      </c>
      <c r="B20">
        <v>356</v>
      </c>
      <c r="C20">
        <v>19</v>
      </c>
      <c r="D20" t="str">
        <f>K20</f>
        <v>IN-LD</v>
      </c>
      <c r="E20" t="s">
        <v>201</v>
      </c>
      <c r="F20" s="1">
        <v>64473</v>
      </c>
      <c r="G20">
        <v>8.3000000000000007</v>
      </c>
      <c r="H20" s="8">
        <v>77000</v>
      </c>
      <c r="I20" s="8" t="str">
        <f t="shared" si="0"/>
        <v>LIC</v>
      </c>
      <c r="J20" s="8">
        <f t="shared" si="1"/>
        <v>1001</v>
      </c>
      <c r="K20" t="s">
        <v>202</v>
      </c>
      <c r="L20" t="s">
        <v>186</v>
      </c>
      <c r="M20" t="s">
        <v>203</v>
      </c>
      <c r="N20" t="s">
        <v>151</v>
      </c>
      <c r="O20" s="1">
        <v>8.3000000000000007</v>
      </c>
      <c r="P20" s="7"/>
    </row>
    <row r="21" spans="1:16" x14ac:dyDescent="0.25">
      <c r="A21" t="s">
        <v>210</v>
      </c>
      <c r="B21">
        <v>356</v>
      </c>
      <c r="C21">
        <v>20</v>
      </c>
      <c r="D21" t="str">
        <f>K21</f>
        <v>IN-MP</v>
      </c>
      <c r="E21" t="s">
        <v>171</v>
      </c>
      <c r="F21" s="1">
        <v>72626809</v>
      </c>
      <c r="G21">
        <v>6.5</v>
      </c>
      <c r="H21" s="8">
        <v>98418</v>
      </c>
      <c r="I21" s="8" t="str">
        <f t="shared" si="0"/>
        <v>LMIC</v>
      </c>
      <c r="J21" s="8">
        <f t="shared" si="1"/>
        <v>1279.434</v>
      </c>
      <c r="K21" t="s">
        <v>172</v>
      </c>
      <c r="L21" t="s">
        <v>94</v>
      </c>
      <c r="M21" t="s">
        <v>173</v>
      </c>
      <c r="N21" t="s">
        <v>131</v>
      </c>
      <c r="O21" s="1">
        <v>6.5</v>
      </c>
      <c r="P21" s="7"/>
    </row>
    <row r="22" spans="1:16" x14ac:dyDescent="0.25">
      <c r="A22" t="s">
        <v>210</v>
      </c>
      <c r="B22">
        <v>356</v>
      </c>
      <c r="C22">
        <v>21</v>
      </c>
      <c r="D22" t="str">
        <f>K22</f>
        <v>IN-MH</v>
      </c>
      <c r="E22" t="s">
        <v>180</v>
      </c>
      <c r="F22" s="1">
        <v>112374333</v>
      </c>
      <c r="G22">
        <v>4.2</v>
      </c>
      <c r="H22" s="8">
        <v>202130</v>
      </c>
      <c r="I22" s="8" t="str">
        <f t="shared" si="0"/>
        <v>LMIC</v>
      </c>
      <c r="J22" s="8">
        <f t="shared" si="1"/>
        <v>2627.69</v>
      </c>
      <c r="K22" t="s">
        <v>181</v>
      </c>
      <c r="L22" t="s">
        <v>94</v>
      </c>
      <c r="M22" t="s">
        <v>182</v>
      </c>
      <c r="N22" t="s">
        <v>111</v>
      </c>
      <c r="O22" s="1">
        <v>4.2</v>
      </c>
      <c r="P22" s="7"/>
    </row>
    <row r="23" spans="1:16" x14ac:dyDescent="0.25">
      <c r="A23" t="s">
        <v>210</v>
      </c>
      <c r="B23">
        <v>356</v>
      </c>
      <c r="C23">
        <v>22</v>
      </c>
      <c r="D23" t="str">
        <f>K23</f>
        <v>IN-MN</v>
      </c>
      <c r="E23" t="s">
        <v>115</v>
      </c>
      <c r="F23" s="1">
        <v>2855794</v>
      </c>
      <c r="G23">
        <v>7.9</v>
      </c>
      <c r="H23" s="8">
        <v>84746</v>
      </c>
      <c r="I23" s="8" t="str">
        <f t="shared" si="0"/>
        <v>LMIC</v>
      </c>
      <c r="J23" s="8">
        <f t="shared" si="1"/>
        <v>1101.6979999999999</v>
      </c>
      <c r="K23" t="s">
        <v>116</v>
      </c>
      <c r="L23" t="s">
        <v>94</v>
      </c>
      <c r="M23" t="s">
        <v>117</v>
      </c>
      <c r="N23" t="s">
        <v>101</v>
      </c>
      <c r="O23" s="1">
        <v>7.9</v>
      </c>
      <c r="P23" s="7"/>
    </row>
    <row r="24" spans="1:16" x14ac:dyDescent="0.25">
      <c r="A24" t="s">
        <v>210</v>
      </c>
      <c r="B24">
        <v>356</v>
      </c>
      <c r="C24">
        <v>23</v>
      </c>
      <c r="D24" t="str">
        <f>K24</f>
        <v>IN-ML</v>
      </c>
      <c r="E24" t="s">
        <v>118</v>
      </c>
      <c r="F24" s="1">
        <v>2966889</v>
      </c>
      <c r="G24">
        <v>4.5</v>
      </c>
      <c r="H24" s="8">
        <v>82182</v>
      </c>
      <c r="I24" s="8" t="str">
        <f t="shared" si="0"/>
        <v>LMIC</v>
      </c>
      <c r="J24" s="8">
        <f t="shared" si="1"/>
        <v>1068.366</v>
      </c>
      <c r="K24" t="s">
        <v>119</v>
      </c>
      <c r="L24" t="s">
        <v>94</v>
      </c>
      <c r="M24" t="s">
        <v>120</v>
      </c>
      <c r="N24" t="s">
        <v>101</v>
      </c>
      <c r="O24" s="1">
        <v>4.5</v>
      </c>
      <c r="P24" s="7"/>
    </row>
    <row r="25" spans="1:16" x14ac:dyDescent="0.25">
      <c r="A25" t="s">
        <v>210</v>
      </c>
      <c r="B25">
        <v>356</v>
      </c>
      <c r="C25">
        <v>24</v>
      </c>
      <c r="D25" t="str">
        <f>K25</f>
        <v>IN-MZ</v>
      </c>
      <c r="E25" t="s">
        <v>102</v>
      </c>
      <c r="F25" s="1">
        <v>1097206</v>
      </c>
      <c r="G25">
        <v>6</v>
      </c>
      <c r="H25" s="8">
        <v>187327</v>
      </c>
      <c r="I25" s="8" t="str">
        <f t="shared" si="0"/>
        <v>LMIC</v>
      </c>
      <c r="J25" s="8">
        <f t="shared" si="1"/>
        <v>2435.2509999999997</v>
      </c>
      <c r="K25" t="s">
        <v>103</v>
      </c>
      <c r="L25" t="s">
        <v>94</v>
      </c>
      <c r="M25" t="s">
        <v>104</v>
      </c>
      <c r="N25" t="s">
        <v>101</v>
      </c>
      <c r="O25" s="1">
        <v>6</v>
      </c>
      <c r="P25" s="7"/>
    </row>
    <row r="26" spans="1:16" x14ac:dyDescent="0.25">
      <c r="A26" t="s">
        <v>210</v>
      </c>
      <c r="B26">
        <v>356</v>
      </c>
      <c r="C26">
        <v>25</v>
      </c>
      <c r="D26" t="str">
        <f>K26</f>
        <v>IN-NL</v>
      </c>
      <c r="E26" t="s">
        <v>112</v>
      </c>
      <c r="F26" s="1">
        <v>1978502</v>
      </c>
      <c r="G26">
        <v>3.6</v>
      </c>
      <c r="H26" s="8">
        <v>120518</v>
      </c>
      <c r="I26" s="8" t="str">
        <f t="shared" si="0"/>
        <v>LMIC</v>
      </c>
      <c r="J26" s="8">
        <f t="shared" si="1"/>
        <v>1566.7339999999999</v>
      </c>
      <c r="K26" t="s">
        <v>113</v>
      </c>
      <c r="L26" t="s">
        <v>94</v>
      </c>
      <c r="M26" t="s">
        <v>114</v>
      </c>
      <c r="N26" t="s">
        <v>101</v>
      </c>
      <c r="O26" s="1">
        <v>3.6</v>
      </c>
      <c r="P26" s="7"/>
    </row>
    <row r="27" spans="1:16" x14ac:dyDescent="0.25">
      <c r="A27" t="s">
        <v>210</v>
      </c>
      <c r="B27">
        <v>356</v>
      </c>
      <c r="C27">
        <v>26</v>
      </c>
      <c r="D27" t="str">
        <f>K27</f>
        <v>IN-OR</v>
      </c>
      <c r="E27" t="s">
        <v>155</v>
      </c>
      <c r="F27" s="1">
        <v>41974218</v>
      </c>
      <c r="G27">
        <v>8.6</v>
      </c>
      <c r="H27" s="8">
        <v>109730</v>
      </c>
      <c r="I27" s="8" t="str">
        <f t="shared" si="0"/>
        <v>LMIC</v>
      </c>
      <c r="J27" s="8">
        <f t="shared" si="1"/>
        <v>1426.49</v>
      </c>
      <c r="K27" t="s">
        <v>156</v>
      </c>
      <c r="L27" t="s">
        <v>94</v>
      </c>
      <c r="M27" t="s">
        <v>157</v>
      </c>
      <c r="N27" t="s">
        <v>147</v>
      </c>
      <c r="O27" s="1">
        <v>8.6</v>
      </c>
      <c r="P27" s="7"/>
    </row>
    <row r="28" spans="1:16" x14ac:dyDescent="0.25">
      <c r="A28" t="s">
        <v>210</v>
      </c>
      <c r="B28">
        <v>356</v>
      </c>
      <c r="C28">
        <v>27</v>
      </c>
      <c r="D28" t="str">
        <f>K28</f>
        <v>IN-PY</v>
      </c>
      <c r="E28" t="s">
        <v>204</v>
      </c>
      <c r="F28" s="1">
        <v>1247953</v>
      </c>
      <c r="G28">
        <v>7.4</v>
      </c>
      <c r="H28" s="8">
        <v>220949</v>
      </c>
      <c r="I28" s="8" t="str">
        <f t="shared" si="0"/>
        <v>LMIC</v>
      </c>
      <c r="J28" s="8">
        <f t="shared" si="1"/>
        <v>2872.337</v>
      </c>
      <c r="K28" t="s">
        <v>205</v>
      </c>
      <c r="L28" t="s">
        <v>186</v>
      </c>
      <c r="M28" t="s">
        <v>206</v>
      </c>
      <c r="N28" t="s">
        <v>151</v>
      </c>
      <c r="O28">
        <v>7.4</v>
      </c>
      <c r="P28" s="7"/>
    </row>
    <row r="29" spans="1:16" x14ac:dyDescent="0.25">
      <c r="A29" t="s">
        <v>210</v>
      </c>
      <c r="B29">
        <v>356</v>
      </c>
      <c r="C29">
        <v>28</v>
      </c>
      <c r="D29" t="str">
        <f>K29</f>
        <v>IN-PB</v>
      </c>
      <c r="E29" t="s">
        <v>139</v>
      </c>
      <c r="F29" s="1">
        <v>27743338</v>
      </c>
      <c r="G29">
        <v>7</v>
      </c>
      <c r="H29" s="8">
        <v>151491</v>
      </c>
      <c r="I29" s="8" t="str">
        <f t="shared" si="0"/>
        <v>LMIC</v>
      </c>
      <c r="J29" s="8">
        <f t="shared" si="1"/>
        <v>1969.3829999999998</v>
      </c>
      <c r="K29" t="s">
        <v>140</v>
      </c>
      <c r="L29" t="s">
        <v>94</v>
      </c>
      <c r="M29" t="s">
        <v>17</v>
      </c>
      <c r="N29" t="s">
        <v>127</v>
      </c>
      <c r="O29" s="1">
        <v>7</v>
      </c>
      <c r="P29" s="7"/>
    </row>
    <row r="30" spans="1:16" x14ac:dyDescent="0.25">
      <c r="A30" t="s">
        <v>210</v>
      </c>
      <c r="B30">
        <v>356</v>
      </c>
      <c r="C30">
        <v>29</v>
      </c>
      <c r="D30" t="str">
        <f>K30</f>
        <v>IN-RJ</v>
      </c>
      <c r="E30" t="s">
        <v>166</v>
      </c>
      <c r="F30" s="1">
        <v>68548437</v>
      </c>
      <c r="G30">
        <v>6.7</v>
      </c>
      <c r="H30" s="8">
        <v>116492</v>
      </c>
      <c r="I30" s="8" t="str">
        <f t="shared" si="0"/>
        <v>LMIC</v>
      </c>
      <c r="J30" s="8">
        <f t="shared" si="1"/>
        <v>1514.396</v>
      </c>
      <c r="K30" t="s">
        <v>167</v>
      </c>
      <c r="L30" t="s">
        <v>94</v>
      </c>
      <c r="M30" t="s">
        <v>21</v>
      </c>
      <c r="N30" t="s">
        <v>127</v>
      </c>
      <c r="O30" s="1">
        <v>6.7</v>
      </c>
      <c r="P30" s="7"/>
    </row>
    <row r="31" spans="1:16" x14ac:dyDescent="0.25">
      <c r="A31" t="s">
        <v>210</v>
      </c>
      <c r="B31">
        <v>356</v>
      </c>
      <c r="C31">
        <v>30</v>
      </c>
      <c r="D31" t="str">
        <f>K31</f>
        <v>IN-SK</v>
      </c>
      <c r="E31" t="s">
        <v>98</v>
      </c>
      <c r="F31" s="1">
        <v>610577</v>
      </c>
      <c r="G31">
        <v>5.6</v>
      </c>
      <c r="H31" s="8">
        <v>403376</v>
      </c>
      <c r="I31" s="8" t="str">
        <f t="shared" si="0"/>
        <v>UMIC</v>
      </c>
      <c r="J31" s="8">
        <f t="shared" si="1"/>
        <v>5243.8879999999999</v>
      </c>
      <c r="K31" t="s">
        <v>99</v>
      </c>
      <c r="L31" t="s">
        <v>94</v>
      </c>
      <c r="M31" t="s">
        <v>100</v>
      </c>
      <c r="N31" t="s">
        <v>101</v>
      </c>
      <c r="O31" s="1">
        <v>5.6</v>
      </c>
      <c r="P31" s="7"/>
    </row>
    <row r="32" spans="1:16" x14ac:dyDescent="0.25">
      <c r="A32" t="s">
        <v>210</v>
      </c>
      <c r="B32">
        <v>356</v>
      </c>
      <c r="C32">
        <v>31</v>
      </c>
      <c r="D32" t="str">
        <f>K32</f>
        <v>IN-TN</v>
      </c>
      <c r="E32" t="s">
        <v>168</v>
      </c>
      <c r="F32" s="1">
        <v>72147030</v>
      </c>
      <c r="G32">
        <v>7.6</v>
      </c>
      <c r="H32" s="8">
        <v>213396</v>
      </c>
      <c r="I32" s="8" t="str">
        <f t="shared" si="0"/>
        <v>LMIC</v>
      </c>
      <c r="J32" s="8">
        <f t="shared" si="1"/>
        <v>2774.1479999999997</v>
      </c>
      <c r="K32" t="s">
        <v>169</v>
      </c>
      <c r="L32" t="s">
        <v>94</v>
      </c>
      <c r="M32" t="s">
        <v>170</v>
      </c>
      <c r="N32" t="s">
        <v>151</v>
      </c>
      <c r="O32" s="1">
        <v>7.6</v>
      </c>
      <c r="P32" s="7"/>
    </row>
    <row r="33" spans="1:16" x14ac:dyDescent="0.25">
      <c r="A33" t="s">
        <v>210</v>
      </c>
      <c r="B33">
        <v>356</v>
      </c>
      <c r="C33">
        <v>32</v>
      </c>
      <c r="D33" t="str">
        <f>K33</f>
        <v>IN-TG</v>
      </c>
      <c r="E33" t="s">
        <v>152</v>
      </c>
      <c r="F33" s="1">
        <v>35193978</v>
      </c>
      <c r="G33">
        <v>6</v>
      </c>
      <c r="H33" s="8">
        <v>233325</v>
      </c>
      <c r="I33" s="8" t="str">
        <f t="shared" si="0"/>
        <v>LMIC</v>
      </c>
      <c r="J33" s="8">
        <f t="shared" si="1"/>
        <v>3033.2249999999999</v>
      </c>
      <c r="K33" t="s">
        <v>153</v>
      </c>
      <c r="L33" t="s">
        <v>94</v>
      </c>
      <c r="M33" t="s">
        <v>154</v>
      </c>
      <c r="N33" t="s">
        <v>151</v>
      </c>
      <c r="O33" s="1">
        <v>6</v>
      </c>
      <c r="P33" s="7"/>
    </row>
    <row r="34" spans="1:16" x14ac:dyDescent="0.25">
      <c r="A34" t="s">
        <v>210</v>
      </c>
      <c r="B34">
        <v>356</v>
      </c>
      <c r="C34">
        <v>33</v>
      </c>
      <c r="D34" t="str">
        <f>K34</f>
        <v>IN-TR</v>
      </c>
      <c r="E34" t="s">
        <v>121</v>
      </c>
      <c r="F34" s="1">
        <v>3673917</v>
      </c>
      <c r="G34">
        <v>5</v>
      </c>
      <c r="H34" s="8">
        <v>129675</v>
      </c>
      <c r="I34" s="8" t="str">
        <f t="shared" si="0"/>
        <v>LMIC</v>
      </c>
      <c r="J34" s="8">
        <f t="shared" si="1"/>
        <v>1685.7749999999999</v>
      </c>
      <c r="K34" t="s">
        <v>122</v>
      </c>
      <c r="L34" t="s">
        <v>94</v>
      </c>
      <c r="M34" t="s">
        <v>123</v>
      </c>
      <c r="N34" t="s">
        <v>101</v>
      </c>
      <c r="O34">
        <v>5</v>
      </c>
      <c r="P34" s="7"/>
    </row>
    <row r="35" spans="1:16" x14ac:dyDescent="0.25">
      <c r="A35" t="s">
        <v>210</v>
      </c>
      <c r="B35">
        <v>356</v>
      </c>
      <c r="C35">
        <v>34</v>
      </c>
      <c r="D35" t="str">
        <f>K35</f>
        <v>IN-UP</v>
      </c>
      <c r="E35" t="s">
        <v>183</v>
      </c>
      <c r="F35" s="1">
        <v>199812341</v>
      </c>
      <c r="G35">
        <v>8.1</v>
      </c>
      <c r="H35" s="8">
        <v>65431</v>
      </c>
      <c r="I35" s="8" t="str">
        <f t="shared" si="0"/>
        <v>LIC</v>
      </c>
      <c r="J35" s="8">
        <f t="shared" si="1"/>
        <v>850.60299999999995</v>
      </c>
      <c r="K35" t="s">
        <v>184</v>
      </c>
      <c r="L35" t="s">
        <v>94</v>
      </c>
      <c r="M35" t="s">
        <v>185</v>
      </c>
      <c r="N35" t="s">
        <v>131</v>
      </c>
      <c r="O35" s="1">
        <v>8.1</v>
      </c>
      <c r="P35" s="7"/>
    </row>
    <row r="36" spans="1:16" x14ac:dyDescent="0.25">
      <c r="A36" t="s">
        <v>210</v>
      </c>
      <c r="B36">
        <v>356</v>
      </c>
      <c r="C36">
        <v>35</v>
      </c>
      <c r="D36" t="str">
        <f>K36</f>
        <v>IN-UT</v>
      </c>
      <c r="E36" t="s">
        <v>128</v>
      </c>
      <c r="F36" s="1">
        <v>10086292</v>
      </c>
      <c r="G36">
        <v>6.3</v>
      </c>
      <c r="H36" s="8">
        <v>202895</v>
      </c>
      <c r="I36" s="8" t="str">
        <f t="shared" si="0"/>
        <v>LMIC</v>
      </c>
      <c r="J36" s="8">
        <f t="shared" si="1"/>
        <v>2637.6349999999998</v>
      </c>
      <c r="K36" t="s">
        <v>129</v>
      </c>
      <c r="L36" t="s">
        <v>94</v>
      </c>
      <c r="M36" t="s">
        <v>130</v>
      </c>
      <c r="N36" t="s">
        <v>131</v>
      </c>
      <c r="O36" s="1">
        <v>6.3</v>
      </c>
      <c r="P36" s="7"/>
    </row>
    <row r="37" spans="1:16" x14ac:dyDescent="0.25">
      <c r="A37" t="s">
        <v>210</v>
      </c>
      <c r="B37">
        <v>356</v>
      </c>
      <c r="C37">
        <v>36</v>
      </c>
      <c r="D37" t="str">
        <f>K37</f>
        <v>IN-WB</v>
      </c>
      <c r="E37" t="s">
        <v>174</v>
      </c>
      <c r="F37" s="1">
        <v>91276115</v>
      </c>
      <c r="G37">
        <v>6</v>
      </c>
      <c r="H37" s="8">
        <v>121463</v>
      </c>
      <c r="I37" s="8" t="str">
        <f t="shared" si="0"/>
        <v>LMIC</v>
      </c>
      <c r="J37" s="8">
        <f t="shared" si="1"/>
        <v>1579.019</v>
      </c>
      <c r="K37" t="s">
        <v>175</v>
      </c>
      <c r="L37" t="s">
        <v>94</v>
      </c>
      <c r="M37" t="s">
        <v>176</v>
      </c>
      <c r="N37" t="s">
        <v>147</v>
      </c>
      <c r="O37" s="1">
        <v>6</v>
      </c>
      <c r="P37" s="7"/>
    </row>
  </sheetData>
  <autoFilter ref="E1:Z1" xr:uid="{35407552-72BB-4885-881A-3EA8A207CB71}">
    <sortState xmlns:xlrd2="http://schemas.microsoft.com/office/spreadsheetml/2017/richdata2" ref="E2:W37">
      <sortCondition ref="E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991C-BF2F-4566-AC03-5EA1BF4C48FA}">
  <dimension ref="A1:I65"/>
  <sheetViews>
    <sheetView tabSelected="1" topLeftCell="A19" workbookViewId="0">
      <selection activeCell="L32" sqref="L32"/>
    </sheetView>
  </sheetViews>
  <sheetFormatPr defaultRowHeight="15" x14ac:dyDescent="0.25"/>
  <cols>
    <col min="8" max="8" width="14" bestFit="1" customWidth="1"/>
  </cols>
  <sheetData>
    <row r="1" spans="1:9" x14ac:dyDescent="0.25">
      <c r="A1" t="s">
        <v>0</v>
      </c>
      <c r="B1" t="s">
        <v>59</v>
      </c>
      <c r="C1" t="s">
        <v>58</v>
      </c>
      <c r="D1" t="s">
        <v>10</v>
      </c>
      <c r="E1" t="s">
        <v>60</v>
      </c>
      <c r="F1" t="s">
        <v>93</v>
      </c>
      <c r="G1" t="s">
        <v>213</v>
      </c>
      <c r="H1" t="s">
        <v>214</v>
      </c>
      <c r="I1" t="s">
        <v>216</v>
      </c>
    </row>
    <row r="2" spans="1:9" x14ac:dyDescent="0.25">
      <c r="A2" t="str" cm="1">
        <f t="array" ref="A2:I28">Brazil!A2:I28</f>
        <v>Brazil</v>
      </c>
      <c r="B2">
        <v>76</v>
      </c>
      <c r="C2">
        <v>1</v>
      </c>
      <c r="D2" t="str">
        <v>AC</v>
      </c>
      <c r="E2" t="str">
        <v> Acre</v>
      </c>
      <c r="F2">
        <v>880000</v>
      </c>
      <c r="G2" t="str">
        <v>12,36</v>
      </c>
      <c r="H2">
        <v>12690</v>
      </c>
      <c r="I2" t="str">
        <v>UMIC</v>
      </c>
    </row>
    <row r="3" spans="1:9" x14ac:dyDescent="0.25">
      <c r="A3" t="str">
        <v>Brazil</v>
      </c>
      <c r="B3">
        <v>76</v>
      </c>
      <c r="C3">
        <v>2</v>
      </c>
      <c r="D3" t="str">
        <v>AL</v>
      </c>
      <c r="E3" t="str">
        <v> Alagoas</v>
      </c>
      <c r="F3">
        <v>3334000</v>
      </c>
      <c r="G3" t="str">
        <v>12,57</v>
      </c>
      <c r="H3">
        <v>9333</v>
      </c>
      <c r="I3" t="str">
        <v>UMIC</v>
      </c>
    </row>
    <row r="4" spans="1:9" x14ac:dyDescent="0.25">
      <c r="A4" t="str">
        <v>Brazil</v>
      </c>
      <c r="B4">
        <v>76</v>
      </c>
      <c r="C4">
        <v>3</v>
      </c>
      <c r="D4" t="str">
        <v>AP</v>
      </c>
      <c r="E4" t="str">
        <v> Amapá</v>
      </c>
      <c r="F4">
        <v>838000</v>
      </c>
      <c r="G4" t="str">
        <v>20,37</v>
      </c>
      <c r="H4">
        <v>14914</v>
      </c>
      <c r="I4" t="str">
        <v>UMIC</v>
      </c>
    </row>
    <row r="5" spans="1:9" x14ac:dyDescent="0.25">
      <c r="A5" t="str">
        <v>Brazil</v>
      </c>
      <c r="B5">
        <v>76</v>
      </c>
      <c r="C5">
        <v>4</v>
      </c>
      <c r="D5" t="str">
        <v>AM</v>
      </c>
      <c r="E5" t="str">
        <v> Amazonas</v>
      </c>
      <c r="F5">
        <v>4147000</v>
      </c>
      <c r="G5" t="str">
        <v>13,78</v>
      </c>
      <c r="H5">
        <v>17855</v>
      </c>
      <c r="I5" t="str">
        <v>UMIC</v>
      </c>
    </row>
    <row r="6" spans="1:9" x14ac:dyDescent="0.25">
      <c r="A6" t="str">
        <v>Brazil</v>
      </c>
      <c r="B6">
        <v>76</v>
      </c>
      <c r="C6">
        <v>5</v>
      </c>
      <c r="D6" t="str">
        <v>BA</v>
      </c>
      <c r="E6" t="str">
        <v> Bahia</v>
      </c>
      <c r="F6">
        <v>14897000</v>
      </c>
      <c r="G6" t="str">
        <v>12,33</v>
      </c>
      <c r="H6">
        <v>11832</v>
      </c>
      <c r="I6" t="str">
        <v>UMIC</v>
      </c>
    </row>
    <row r="7" spans="1:9" x14ac:dyDescent="0.25">
      <c r="A7" t="str">
        <v>Brazil</v>
      </c>
      <c r="B7">
        <v>76</v>
      </c>
      <c r="C7">
        <v>6</v>
      </c>
      <c r="D7" t="str">
        <v>CE</v>
      </c>
      <c r="E7" t="str">
        <v> Ceará</v>
      </c>
      <c r="F7">
        <v>8843000</v>
      </c>
      <c r="G7" t="str">
        <v>9,91</v>
      </c>
      <c r="H7">
        <v>10473</v>
      </c>
      <c r="I7" t="str">
        <v>UMIC</v>
      </c>
    </row>
    <row r="8" spans="1:9" x14ac:dyDescent="0.25">
      <c r="A8" t="str">
        <v>Brazil</v>
      </c>
      <c r="B8">
        <v>76</v>
      </c>
      <c r="C8">
        <v>7</v>
      </c>
      <c r="D8" t="str">
        <v>DF</v>
      </c>
      <c r="E8" t="str">
        <v> Distrito Federal</v>
      </c>
      <c r="F8">
        <v>3124000</v>
      </c>
      <c r="G8" t="str">
        <v>7,68</v>
      </c>
      <c r="H8">
        <v>64653</v>
      </c>
      <c r="I8" t="str">
        <v>HIC</v>
      </c>
    </row>
    <row r="9" spans="1:9" x14ac:dyDescent="0.25">
      <c r="A9" t="str">
        <v>Brazil</v>
      </c>
      <c r="B9">
        <v>76</v>
      </c>
      <c r="C9">
        <v>8</v>
      </c>
      <c r="D9" t="str">
        <v>ES</v>
      </c>
      <c r="E9" t="str">
        <v> Espírito Santo</v>
      </c>
      <c r="F9">
        <v>3963000</v>
      </c>
      <c r="G9" t="str">
        <v>5,40</v>
      </c>
      <c r="H9">
        <v>29996</v>
      </c>
      <c r="I9" t="str">
        <v>HIC</v>
      </c>
    </row>
    <row r="10" spans="1:9" x14ac:dyDescent="0.25">
      <c r="A10" t="str">
        <v>Brazil</v>
      </c>
      <c r="B10">
        <v>76</v>
      </c>
      <c r="C10">
        <v>9</v>
      </c>
      <c r="D10" t="str">
        <v>GO</v>
      </c>
      <c r="E10" t="str">
        <v> Goiás</v>
      </c>
      <c r="F10">
        <v>7006000</v>
      </c>
      <c r="G10" t="str">
        <v>11,08</v>
      </c>
      <c r="H10">
        <v>20134</v>
      </c>
      <c r="I10" t="str">
        <v>UMIC</v>
      </c>
    </row>
    <row r="11" spans="1:9" x14ac:dyDescent="0.25">
      <c r="A11" t="str">
        <v>Brazil</v>
      </c>
      <c r="B11">
        <v>76</v>
      </c>
      <c r="C11">
        <v>10</v>
      </c>
      <c r="D11" t="str">
        <v>MA</v>
      </c>
      <c r="E11" t="str">
        <v> Maranhão</v>
      </c>
      <c r="F11">
        <v>7082000</v>
      </c>
      <c r="G11" t="str">
        <v>14,78</v>
      </c>
      <c r="H11">
        <v>8760</v>
      </c>
      <c r="I11" t="str">
        <v>UMIC</v>
      </c>
    </row>
    <row r="12" spans="1:9" x14ac:dyDescent="0.25">
      <c r="A12" t="str">
        <v>Brazil</v>
      </c>
      <c r="B12">
        <v>76</v>
      </c>
      <c r="C12">
        <v>11</v>
      </c>
      <c r="D12" t="str">
        <v>MT</v>
      </c>
      <c r="E12" t="str">
        <v> Mato Grosso</v>
      </c>
      <c r="F12">
        <v>3491000</v>
      </c>
      <c r="G12" t="str">
        <v>13,06</v>
      </c>
      <c r="H12">
        <v>25945</v>
      </c>
      <c r="I12" t="str">
        <v>UMIC</v>
      </c>
    </row>
    <row r="13" spans="1:9" x14ac:dyDescent="0.25">
      <c r="A13" t="str">
        <v>Brazil</v>
      </c>
      <c r="B13">
        <v>76</v>
      </c>
      <c r="C13">
        <v>12</v>
      </c>
      <c r="D13" t="str">
        <v>MS</v>
      </c>
      <c r="E13" t="str">
        <v> Mato Grosso do Sul</v>
      </c>
      <c r="F13">
        <v>2786000</v>
      </c>
      <c r="G13" t="str">
        <v>10,19</v>
      </c>
      <c r="H13">
        <v>21744</v>
      </c>
      <c r="I13" t="str">
        <v>UMIC</v>
      </c>
    </row>
    <row r="14" spans="1:9" x14ac:dyDescent="0.25">
      <c r="A14" t="str">
        <v>Brazil</v>
      </c>
      <c r="B14">
        <v>76</v>
      </c>
      <c r="C14">
        <v>13</v>
      </c>
      <c r="D14" t="str">
        <v>MG</v>
      </c>
      <c r="E14" t="str">
        <v> Minas Gerais</v>
      </c>
      <c r="F14">
        <v>21174000</v>
      </c>
      <c r="G14" t="str">
        <v>6,86</v>
      </c>
      <c r="H14">
        <v>20324</v>
      </c>
      <c r="I14" t="str">
        <v>UMIC</v>
      </c>
    </row>
    <row r="15" spans="1:9" x14ac:dyDescent="0.25">
      <c r="A15" t="str">
        <v>Brazil</v>
      </c>
      <c r="B15">
        <v>76</v>
      </c>
      <c r="C15">
        <v>14</v>
      </c>
      <c r="D15" t="str">
        <v>PA</v>
      </c>
      <c r="E15" t="str">
        <v> Pará</v>
      </c>
      <c r="F15">
        <v>8598000</v>
      </c>
      <c r="G15" t="str">
        <v>12,35</v>
      </c>
      <c r="H15">
        <v>11678</v>
      </c>
      <c r="I15" t="str">
        <v>UMIC</v>
      </c>
    </row>
    <row r="16" spans="1:9" x14ac:dyDescent="0.25">
      <c r="A16" t="str">
        <v>Brazil</v>
      </c>
      <c r="B16">
        <v>76</v>
      </c>
      <c r="C16">
        <v>15</v>
      </c>
      <c r="D16" t="str">
        <v>PB</v>
      </c>
      <c r="E16" t="str">
        <v> Paraíba</v>
      </c>
      <c r="F16">
        <v>4025000</v>
      </c>
      <c r="G16" t="str">
        <v>10,87</v>
      </c>
      <c r="H16">
        <v>10151</v>
      </c>
      <c r="I16" t="str">
        <v>UMIC</v>
      </c>
    </row>
    <row r="17" spans="1:9" x14ac:dyDescent="0.25">
      <c r="A17" t="str">
        <v>Brazil</v>
      </c>
      <c r="B17">
        <v>76</v>
      </c>
      <c r="C17">
        <v>16</v>
      </c>
      <c r="D17" t="str">
        <v>PR</v>
      </c>
      <c r="E17" t="str">
        <v> Paraná</v>
      </c>
      <c r="F17">
        <v>11440000</v>
      </c>
      <c r="G17" t="str">
        <v>5,70</v>
      </c>
      <c r="H17">
        <v>24194</v>
      </c>
      <c r="I17" t="str">
        <v>UMIC</v>
      </c>
    </row>
    <row r="18" spans="1:9" x14ac:dyDescent="0.25">
      <c r="A18" t="str">
        <v>Brazil</v>
      </c>
      <c r="B18">
        <v>76</v>
      </c>
      <c r="C18">
        <v>17</v>
      </c>
      <c r="D18" t="str">
        <v>PE</v>
      </c>
      <c r="E18" t="str">
        <v> Pernambuco</v>
      </c>
      <c r="F18">
        <v>9564000</v>
      </c>
      <c r="G18" t="str">
        <v>8,96</v>
      </c>
      <c r="H18">
        <v>13138</v>
      </c>
      <c r="I18" t="str">
        <v>UMIC</v>
      </c>
    </row>
    <row r="19" spans="1:9" x14ac:dyDescent="0.25">
      <c r="A19" t="str">
        <v>Brazil</v>
      </c>
      <c r="B19">
        <v>76</v>
      </c>
      <c r="C19">
        <v>18</v>
      </c>
      <c r="D19" t="str">
        <v>PI</v>
      </c>
      <c r="E19" t="str">
        <v> Piauí</v>
      </c>
      <c r="F19">
        <v>3267000</v>
      </c>
      <c r="G19" t="str">
        <v>14,43</v>
      </c>
      <c r="H19">
        <v>8137</v>
      </c>
      <c r="I19" t="str">
        <v>LMIC</v>
      </c>
    </row>
    <row r="20" spans="1:9" x14ac:dyDescent="0.25">
      <c r="A20" t="str">
        <v>Brazil</v>
      </c>
      <c r="B20">
        <v>76</v>
      </c>
      <c r="C20">
        <v>19</v>
      </c>
      <c r="D20" t="str">
        <v>RJ</v>
      </c>
      <c r="E20" t="str">
        <v> Rio de Janeiro</v>
      </c>
      <c r="F20">
        <v>17272000</v>
      </c>
      <c r="G20" t="str">
        <v>7,83</v>
      </c>
      <c r="H20">
        <v>31064</v>
      </c>
      <c r="I20" t="str">
        <v>HIC</v>
      </c>
    </row>
    <row r="21" spans="1:9" x14ac:dyDescent="0.25">
      <c r="A21" t="str">
        <v>Brazil</v>
      </c>
      <c r="B21">
        <v>76</v>
      </c>
      <c r="C21">
        <v>20</v>
      </c>
      <c r="D21" t="str">
        <v>RN</v>
      </c>
      <c r="E21" t="str">
        <v> Rio Grande do Norte</v>
      </c>
      <c r="F21">
        <v>3513000</v>
      </c>
      <c r="G21" t="str">
        <v>9,86</v>
      </c>
      <c r="H21">
        <v>12249</v>
      </c>
      <c r="I21" t="str">
        <v>UMIC</v>
      </c>
    </row>
    <row r="22" spans="1:9" x14ac:dyDescent="0.25">
      <c r="A22" t="str">
        <v>Brazil</v>
      </c>
      <c r="B22">
        <v>76</v>
      </c>
      <c r="C22">
        <v>21</v>
      </c>
      <c r="D22" t="str">
        <v>RS</v>
      </c>
      <c r="E22" t="str">
        <v> Rio Grande do Sul</v>
      </c>
      <c r="F22">
        <v>11385000</v>
      </c>
      <c r="G22" t="str">
        <v>6,52</v>
      </c>
      <c r="H22">
        <v>25779</v>
      </c>
      <c r="I22" t="str">
        <v>UMIC</v>
      </c>
    </row>
    <row r="23" spans="1:9" x14ac:dyDescent="0.25">
      <c r="A23" t="str">
        <v>Brazil</v>
      </c>
      <c r="B23">
        <v>76</v>
      </c>
      <c r="C23">
        <v>22</v>
      </c>
      <c r="D23" t="str">
        <v>RO</v>
      </c>
      <c r="E23" t="str">
        <v> Rondônia</v>
      </c>
      <c r="F23">
        <v>1784000</v>
      </c>
      <c r="G23" t="str">
        <v>16,08</v>
      </c>
      <c r="H23">
        <v>13075</v>
      </c>
      <c r="I23" t="str">
        <v>UMIC</v>
      </c>
    </row>
    <row r="24" spans="1:9" x14ac:dyDescent="0.25">
      <c r="A24" t="str">
        <v>Brazil</v>
      </c>
      <c r="B24">
        <v>76</v>
      </c>
      <c r="C24">
        <v>23</v>
      </c>
      <c r="D24" t="str">
        <v>RR</v>
      </c>
      <c r="E24" t="str">
        <v> Roraima</v>
      </c>
      <c r="F24">
        <v>629000</v>
      </c>
      <c r="G24" t="str">
        <v>14,52</v>
      </c>
      <c r="H24">
        <v>15557</v>
      </c>
      <c r="I24" t="str">
        <v>UMIC</v>
      </c>
    </row>
    <row r="25" spans="1:9" x14ac:dyDescent="0.25">
      <c r="A25" t="str">
        <v>Brazil</v>
      </c>
      <c r="B25">
        <v>76</v>
      </c>
      <c r="C25">
        <v>24</v>
      </c>
      <c r="D25" t="str">
        <v>SC</v>
      </c>
      <c r="E25" t="str">
        <v> Santa Catarina</v>
      </c>
      <c r="F25">
        <v>7158000</v>
      </c>
      <c r="G25" t="str">
        <v>5,99</v>
      </c>
      <c r="H25">
        <v>27771</v>
      </c>
      <c r="I25" t="str">
        <v>HIC</v>
      </c>
    </row>
    <row r="26" spans="1:9" x14ac:dyDescent="0.25">
      <c r="A26" t="str">
        <v>Brazil</v>
      </c>
      <c r="B26">
        <v>76</v>
      </c>
      <c r="C26">
        <v>25</v>
      </c>
      <c r="D26" t="str">
        <v>SP</v>
      </c>
      <c r="E26" t="str">
        <v> São Paulo</v>
      </c>
      <c r="F26">
        <v>45926000</v>
      </c>
      <c r="G26" t="str">
        <v>6,65</v>
      </c>
      <c r="H26">
        <v>33624</v>
      </c>
      <c r="I26" t="str">
        <v>HIC</v>
      </c>
    </row>
    <row r="27" spans="1:9" x14ac:dyDescent="0.25">
      <c r="A27" t="str">
        <v>Brazil</v>
      </c>
      <c r="B27">
        <v>76</v>
      </c>
      <c r="C27">
        <v>26</v>
      </c>
      <c r="D27" t="str">
        <v>SE</v>
      </c>
      <c r="E27" t="str">
        <v> Sergipe</v>
      </c>
      <c r="F27">
        <v>2303000</v>
      </c>
      <c r="G27" t="str">
        <v>10,97</v>
      </c>
      <c r="H27">
        <v>13180</v>
      </c>
      <c r="I27" t="str">
        <v>UMIC</v>
      </c>
    </row>
    <row r="28" spans="1:9" x14ac:dyDescent="0.25">
      <c r="A28" t="str">
        <v>Brazil</v>
      </c>
      <c r="B28">
        <v>76</v>
      </c>
      <c r="C28">
        <v>27</v>
      </c>
      <c r="D28" t="str">
        <v>TO</v>
      </c>
      <c r="E28" t="str">
        <v> Tocantins</v>
      </c>
      <c r="F28">
        <v>1580000</v>
      </c>
      <c r="G28" t="str">
        <v>11,77</v>
      </c>
      <c r="H28">
        <v>13775</v>
      </c>
      <c r="I28" t="str">
        <v>UMIC</v>
      </c>
    </row>
    <row r="30" spans="1:9" x14ac:dyDescent="0.25">
      <c r="A30" t="str" cm="1">
        <f t="array" ref="A30:I65">India!A2:I37</f>
        <v>India</v>
      </c>
      <c r="B30">
        <v>356</v>
      </c>
      <c r="C30">
        <v>1</v>
      </c>
      <c r="D30" t="str">
        <v>IN-AN</v>
      </c>
      <c r="E30" t="str">
        <v>Andaman and Nicobar Islands</v>
      </c>
      <c r="F30">
        <v>380581</v>
      </c>
      <c r="G30">
        <v>4.3</v>
      </c>
      <c r="H30">
        <v>218649</v>
      </c>
      <c r="I30" t="str">
        <v>LMIC</v>
      </c>
    </row>
    <row r="31" spans="1:9" x14ac:dyDescent="0.25">
      <c r="A31" t="str">
        <v>India</v>
      </c>
      <c r="B31">
        <v>356</v>
      </c>
      <c r="C31">
        <v>2</v>
      </c>
      <c r="D31" t="str">
        <v>IN-AP</v>
      </c>
      <c r="E31" t="str">
        <v>Andhra Pradesh</v>
      </c>
      <c r="F31">
        <v>49506799</v>
      </c>
      <c r="G31">
        <v>7.6</v>
      </c>
      <c r="H31">
        <v>168480</v>
      </c>
      <c r="I31" t="str">
        <v>LMIC</v>
      </c>
    </row>
    <row r="32" spans="1:9" x14ac:dyDescent="0.25">
      <c r="A32" t="str">
        <v>India</v>
      </c>
      <c r="B32">
        <v>356</v>
      </c>
      <c r="C32">
        <v>3</v>
      </c>
      <c r="D32" t="str">
        <v>IN-AR</v>
      </c>
      <c r="E32" t="str">
        <v>Arunachal Pradesh</v>
      </c>
      <c r="F32">
        <v>1383727</v>
      </c>
      <c r="G32">
        <v>5.9</v>
      </c>
      <c r="H32">
        <v>169742</v>
      </c>
      <c r="I32" t="str">
        <v>LMIC</v>
      </c>
    </row>
    <row r="33" spans="1:9" x14ac:dyDescent="0.25">
      <c r="A33" t="str">
        <v>India</v>
      </c>
      <c r="B33">
        <v>356</v>
      </c>
      <c r="C33">
        <v>4</v>
      </c>
      <c r="D33" t="str">
        <v>IN-AS</v>
      </c>
      <c r="E33" t="str">
        <v>Assam</v>
      </c>
      <c r="F33">
        <v>31205576</v>
      </c>
      <c r="G33">
        <v>8.1999999999999993</v>
      </c>
      <c r="H33">
        <v>86801</v>
      </c>
      <c r="I33" t="str">
        <v>LMIC</v>
      </c>
    </row>
    <row r="34" spans="1:9" x14ac:dyDescent="0.25">
      <c r="A34" t="str">
        <v>India</v>
      </c>
      <c r="B34">
        <v>356</v>
      </c>
      <c r="C34">
        <v>5</v>
      </c>
      <c r="D34" t="str">
        <v>IN-BR</v>
      </c>
      <c r="E34" t="str">
        <v>Bihar</v>
      </c>
      <c r="F34">
        <v>104099452</v>
      </c>
      <c r="G34">
        <v>6.8</v>
      </c>
      <c r="H34">
        <v>46292</v>
      </c>
      <c r="I34" t="str">
        <v>LIC</v>
      </c>
    </row>
    <row r="35" spans="1:9" x14ac:dyDescent="0.25">
      <c r="A35" t="str">
        <v>India</v>
      </c>
      <c r="B35">
        <v>356</v>
      </c>
      <c r="C35">
        <v>6</v>
      </c>
      <c r="D35" t="str">
        <v>IN-CH</v>
      </c>
      <c r="E35" t="str">
        <v>Chandigarh</v>
      </c>
      <c r="F35">
        <v>1055450</v>
      </c>
      <c r="G35">
        <v>3.9</v>
      </c>
      <c r="H35">
        <v>330015</v>
      </c>
      <c r="I35" t="str">
        <v>UMIC</v>
      </c>
    </row>
    <row r="36" spans="1:9" x14ac:dyDescent="0.25">
      <c r="A36" t="str">
        <v>India</v>
      </c>
      <c r="B36">
        <v>356</v>
      </c>
      <c r="C36">
        <v>7</v>
      </c>
      <c r="D36" t="str">
        <v>IN-CT</v>
      </c>
      <c r="E36" t="str">
        <v>Chhattisgarh</v>
      </c>
      <c r="F36">
        <v>25545198</v>
      </c>
      <c r="G36">
        <v>8</v>
      </c>
      <c r="H36">
        <v>104989</v>
      </c>
      <c r="I36" t="str">
        <v>LMIC</v>
      </c>
    </row>
    <row r="37" spans="1:9" x14ac:dyDescent="0.25">
      <c r="A37" t="str">
        <v>India</v>
      </c>
      <c r="B37">
        <v>356</v>
      </c>
      <c r="C37">
        <v>8</v>
      </c>
      <c r="D37" t="str">
        <v>IN-DH</v>
      </c>
      <c r="E37" t="str">
        <v>Dadra and Nagar Haveli and Daman and Diu</v>
      </c>
      <c r="F37">
        <v>586956</v>
      </c>
      <c r="G37">
        <v>4.8</v>
      </c>
      <c r="H37">
        <v>77000</v>
      </c>
      <c r="I37" t="str">
        <v>LIC</v>
      </c>
    </row>
    <row r="38" spans="1:9" x14ac:dyDescent="0.25">
      <c r="A38" t="str">
        <v>India</v>
      </c>
      <c r="B38">
        <v>356</v>
      </c>
      <c r="C38">
        <v>9</v>
      </c>
      <c r="D38" t="str">
        <v>IN-DL</v>
      </c>
      <c r="E38" t="str">
        <v>Delhi</v>
      </c>
      <c r="F38">
        <v>16787941</v>
      </c>
      <c r="G38">
        <v>4.2</v>
      </c>
      <c r="H38">
        <v>376221</v>
      </c>
      <c r="I38" t="str">
        <v>UMIC</v>
      </c>
    </row>
    <row r="39" spans="1:9" x14ac:dyDescent="0.25">
      <c r="A39" t="str">
        <v>India</v>
      </c>
      <c r="B39">
        <v>356</v>
      </c>
      <c r="C39">
        <v>10</v>
      </c>
      <c r="D39" t="str">
        <v>IN-GA</v>
      </c>
      <c r="E39" t="str">
        <v>Goa</v>
      </c>
      <c r="F39">
        <v>1458545</v>
      </c>
      <c r="G39">
        <v>6.6</v>
      </c>
      <c r="H39">
        <v>435959</v>
      </c>
      <c r="I39" t="str">
        <v>UMIC</v>
      </c>
    </row>
    <row r="40" spans="1:9" x14ac:dyDescent="0.25">
      <c r="A40" t="str">
        <v>India</v>
      </c>
      <c r="B40">
        <v>356</v>
      </c>
      <c r="C40">
        <v>11</v>
      </c>
      <c r="D40" t="str">
        <v>IN-GJ</v>
      </c>
      <c r="E40" t="str">
        <v>Gujarat</v>
      </c>
      <c r="F40">
        <v>60439692</v>
      </c>
      <c r="G40">
        <v>6.7</v>
      </c>
      <c r="H40">
        <v>213936</v>
      </c>
      <c r="I40" t="str">
        <v>LMIC</v>
      </c>
    </row>
    <row r="41" spans="1:9" x14ac:dyDescent="0.25">
      <c r="A41" t="str">
        <v>India</v>
      </c>
      <c r="B41">
        <v>356</v>
      </c>
      <c r="C41">
        <v>12</v>
      </c>
      <c r="D41" t="str">
        <v>IN-HR</v>
      </c>
      <c r="E41" t="str">
        <v>Haryana</v>
      </c>
      <c r="F41">
        <v>25351462</v>
      </c>
      <c r="G41">
        <v>6.6</v>
      </c>
      <c r="H41">
        <v>247628</v>
      </c>
      <c r="I41" t="str">
        <v>LMIC</v>
      </c>
    </row>
    <row r="42" spans="1:9" x14ac:dyDescent="0.25">
      <c r="A42" t="str">
        <v>India</v>
      </c>
      <c r="B42">
        <v>356</v>
      </c>
      <c r="C42">
        <v>13</v>
      </c>
      <c r="D42" t="str">
        <v>IN-HP</v>
      </c>
      <c r="E42" t="str">
        <v>Himachal Pradesh</v>
      </c>
      <c r="F42">
        <v>6864602</v>
      </c>
      <c r="G42">
        <v>6.9</v>
      </c>
      <c r="H42">
        <v>183407</v>
      </c>
      <c r="I42" t="str">
        <v>LMIC</v>
      </c>
    </row>
    <row r="43" spans="1:9" x14ac:dyDescent="0.25">
      <c r="A43" t="str">
        <v>India</v>
      </c>
      <c r="B43">
        <v>356</v>
      </c>
      <c r="C43">
        <v>14</v>
      </c>
      <c r="D43" t="str">
        <v>IN-JK</v>
      </c>
      <c r="E43" t="str">
        <v>Jammu and Kashmir</v>
      </c>
      <c r="F43">
        <v>12258433</v>
      </c>
      <c r="G43">
        <v>5.7</v>
      </c>
      <c r="H43">
        <v>104889</v>
      </c>
      <c r="I43" t="str">
        <v>LMIC</v>
      </c>
    </row>
    <row r="44" spans="1:9" x14ac:dyDescent="0.25">
      <c r="A44" t="str">
        <v>India</v>
      </c>
      <c r="B44">
        <v>356</v>
      </c>
      <c r="C44">
        <v>15</v>
      </c>
      <c r="D44" t="str">
        <v>IN-JH</v>
      </c>
      <c r="E44" t="str">
        <v>Jharkhand</v>
      </c>
      <c r="F44">
        <v>32988134</v>
      </c>
      <c r="G44">
        <v>7</v>
      </c>
      <c r="H44">
        <v>75739</v>
      </c>
      <c r="I44" t="str">
        <v>LIC</v>
      </c>
    </row>
    <row r="45" spans="1:9" x14ac:dyDescent="0.25">
      <c r="A45" t="str">
        <v>India</v>
      </c>
      <c r="B45">
        <v>356</v>
      </c>
      <c r="C45">
        <v>16</v>
      </c>
      <c r="D45" t="str">
        <v>IN-KA</v>
      </c>
      <c r="E45" t="str">
        <v>Karnataka</v>
      </c>
      <c r="F45">
        <v>61095297</v>
      </c>
      <c r="G45">
        <v>7.1</v>
      </c>
      <c r="H45">
        <v>223175</v>
      </c>
      <c r="I45" t="str">
        <v>LMIC</v>
      </c>
    </row>
    <row r="46" spans="1:9" x14ac:dyDescent="0.25">
      <c r="A46" t="str">
        <v>India</v>
      </c>
      <c r="B46">
        <v>356</v>
      </c>
      <c r="C46">
        <v>17</v>
      </c>
      <c r="D46" t="str">
        <v>IN-KL</v>
      </c>
      <c r="E46" t="str">
        <v>Kerala</v>
      </c>
      <c r="F46">
        <v>33406061</v>
      </c>
      <c r="G46">
        <v>7</v>
      </c>
      <c r="H46">
        <v>221904</v>
      </c>
      <c r="I46" t="str">
        <v>LMIC</v>
      </c>
    </row>
    <row r="47" spans="1:9" x14ac:dyDescent="0.25">
      <c r="A47" t="str">
        <v>India</v>
      </c>
      <c r="B47">
        <v>356</v>
      </c>
      <c r="C47">
        <v>18</v>
      </c>
      <c r="D47" t="str">
        <v>IN-LA</v>
      </c>
      <c r="E47" t="str">
        <v>Ladakh</v>
      </c>
      <c r="F47">
        <v>290492</v>
      </c>
      <c r="G47">
        <v>6.4</v>
      </c>
      <c r="H47">
        <v>77000</v>
      </c>
      <c r="I47" t="str">
        <v>LIC</v>
      </c>
    </row>
    <row r="48" spans="1:9" x14ac:dyDescent="0.25">
      <c r="A48" t="str">
        <v>India</v>
      </c>
      <c r="B48">
        <v>356</v>
      </c>
      <c r="C48">
        <v>19</v>
      </c>
      <c r="D48" t="str">
        <v>IN-LD</v>
      </c>
      <c r="E48" t="str">
        <v>Lakshadweep</v>
      </c>
      <c r="F48">
        <v>64473</v>
      </c>
      <c r="G48">
        <v>8.3000000000000007</v>
      </c>
      <c r="H48">
        <v>77000</v>
      </c>
      <c r="I48" t="str">
        <v>LIC</v>
      </c>
    </row>
    <row r="49" spans="1:9" x14ac:dyDescent="0.25">
      <c r="A49" t="str">
        <v>India</v>
      </c>
      <c r="B49">
        <v>356</v>
      </c>
      <c r="C49">
        <v>20</v>
      </c>
      <c r="D49" t="str">
        <v>IN-MP</v>
      </c>
      <c r="E49" t="str">
        <v>Madhya Pradesh</v>
      </c>
      <c r="F49">
        <v>72626809</v>
      </c>
      <c r="G49">
        <v>6.5</v>
      </c>
      <c r="H49">
        <v>98418</v>
      </c>
      <c r="I49" t="str">
        <v>LMIC</v>
      </c>
    </row>
    <row r="50" spans="1:9" x14ac:dyDescent="0.25">
      <c r="A50" t="str">
        <v>India</v>
      </c>
      <c r="B50">
        <v>356</v>
      </c>
      <c r="C50">
        <v>21</v>
      </c>
      <c r="D50" t="str">
        <v>IN-MH</v>
      </c>
      <c r="E50" t="str">
        <v>Maharashtra</v>
      </c>
      <c r="F50">
        <v>112374333</v>
      </c>
      <c r="G50">
        <v>4.2</v>
      </c>
      <c r="H50">
        <v>202130</v>
      </c>
      <c r="I50" t="str">
        <v>LMIC</v>
      </c>
    </row>
    <row r="51" spans="1:9" x14ac:dyDescent="0.25">
      <c r="A51" t="str">
        <v>India</v>
      </c>
      <c r="B51">
        <v>356</v>
      </c>
      <c r="C51">
        <v>22</v>
      </c>
      <c r="D51" t="str">
        <v>IN-MN</v>
      </c>
      <c r="E51" t="str">
        <v>Manipur</v>
      </c>
      <c r="F51">
        <v>2855794</v>
      </c>
      <c r="G51">
        <v>7.9</v>
      </c>
      <c r="H51">
        <v>84746</v>
      </c>
      <c r="I51" t="str">
        <v>LMIC</v>
      </c>
    </row>
    <row r="52" spans="1:9" x14ac:dyDescent="0.25">
      <c r="A52" t="str">
        <v>India</v>
      </c>
      <c r="B52">
        <v>356</v>
      </c>
      <c r="C52">
        <v>23</v>
      </c>
      <c r="D52" t="str">
        <v>IN-ML</v>
      </c>
      <c r="E52" t="str">
        <v>Meghalaya</v>
      </c>
      <c r="F52">
        <v>2966889</v>
      </c>
      <c r="G52">
        <v>4.5</v>
      </c>
      <c r="H52">
        <v>82182</v>
      </c>
      <c r="I52" t="str">
        <v>LMIC</v>
      </c>
    </row>
    <row r="53" spans="1:9" x14ac:dyDescent="0.25">
      <c r="A53" t="str">
        <v>India</v>
      </c>
      <c r="B53">
        <v>356</v>
      </c>
      <c r="C53">
        <v>24</v>
      </c>
      <c r="D53" t="str">
        <v>IN-MZ</v>
      </c>
      <c r="E53" t="str">
        <v>Mizoram</v>
      </c>
      <c r="F53">
        <v>1097206</v>
      </c>
      <c r="G53">
        <v>6</v>
      </c>
      <c r="H53">
        <v>187327</v>
      </c>
      <c r="I53" t="str">
        <v>LMIC</v>
      </c>
    </row>
    <row r="54" spans="1:9" x14ac:dyDescent="0.25">
      <c r="A54" t="str">
        <v>India</v>
      </c>
      <c r="B54">
        <v>356</v>
      </c>
      <c r="C54">
        <v>25</v>
      </c>
      <c r="D54" t="str">
        <v>IN-NL</v>
      </c>
      <c r="E54" t="str">
        <v>Nagaland</v>
      </c>
      <c r="F54">
        <v>1978502</v>
      </c>
      <c r="G54">
        <v>3.6</v>
      </c>
      <c r="H54">
        <v>120518</v>
      </c>
      <c r="I54" t="str">
        <v>LMIC</v>
      </c>
    </row>
    <row r="55" spans="1:9" x14ac:dyDescent="0.25">
      <c r="A55" t="str">
        <v>India</v>
      </c>
      <c r="B55">
        <v>356</v>
      </c>
      <c r="C55">
        <v>26</v>
      </c>
      <c r="D55" t="str">
        <v>IN-OR</v>
      </c>
      <c r="E55" t="str">
        <v>Odisha</v>
      </c>
      <c r="F55">
        <v>41974218</v>
      </c>
      <c r="G55">
        <v>8.6</v>
      </c>
      <c r="H55">
        <v>109730</v>
      </c>
      <c r="I55" t="str">
        <v>LMIC</v>
      </c>
    </row>
    <row r="56" spans="1:9" x14ac:dyDescent="0.25">
      <c r="A56" t="str">
        <v>India</v>
      </c>
      <c r="B56">
        <v>356</v>
      </c>
      <c r="C56">
        <v>27</v>
      </c>
      <c r="D56" t="str">
        <v>IN-PY</v>
      </c>
      <c r="E56" t="str">
        <v>Puducherry</v>
      </c>
      <c r="F56">
        <v>1247953</v>
      </c>
      <c r="G56">
        <v>7.4</v>
      </c>
      <c r="H56">
        <v>220949</v>
      </c>
      <c r="I56" t="str">
        <v>LMIC</v>
      </c>
    </row>
    <row r="57" spans="1:9" x14ac:dyDescent="0.25">
      <c r="A57" t="str">
        <v>India</v>
      </c>
      <c r="B57">
        <v>356</v>
      </c>
      <c r="C57">
        <v>28</v>
      </c>
      <c r="D57" t="str">
        <v>IN-PB</v>
      </c>
      <c r="E57" t="str">
        <v>Punjab</v>
      </c>
      <c r="F57">
        <v>27743338</v>
      </c>
      <c r="G57">
        <v>7</v>
      </c>
      <c r="H57">
        <v>151491</v>
      </c>
      <c r="I57" t="str">
        <v>LMIC</v>
      </c>
    </row>
    <row r="58" spans="1:9" x14ac:dyDescent="0.25">
      <c r="A58" t="str">
        <v>India</v>
      </c>
      <c r="B58">
        <v>356</v>
      </c>
      <c r="C58">
        <v>29</v>
      </c>
      <c r="D58" t="str">
        <v>IN-RJ</v>
      </c>
      <c r="E58" t="str">
        <v>Rajasthan</v>
      </c>
      <c r="F58">
        <v>68548437</v>
      </c>
      <c r="G58">
        <v>6.7</v>
      </c>
      <c r="H58">
        <v>116492</v>
      </c>
      <c r="I58" t="str">
        <v>LMIC</v>
      </c>
    </row>
    <row r="59" spans="1:9" x14ac:dyDescent="0.25">
      <c r="A59" t="str">
        <v>India</v>
      </c>
      <c r="B59">
        <v>356</v>
      </c>
      <c r="C59">
        <v>30</v>
      </c>
      <c r="D59" t="str">
        <v>IN-SK</v>
      </c>
      <c r="E59" t="str">
        <v>Sikkim</v>
      </c>
      <c r="F59">
        <v>610577</v>
      </c>
      <c r="G59">
        <v>5.6</v>
      </c>
      <c r="H59">
        <v>403376</v>
      </c>
      <c r="I59" t="str">
        <v>UMIC</v>
      </c>
    </row>
    <row r="60" spans="1:9" x14ac:dyDescent="0.25">
      <c r="A60" t="str">
        <v>India</v>
      </c>
      <c r="B60">
        <v>356</v>
      </c>
      <c r="C60">
        <v>31</v>
      </c>
      <c r="D60" t="str">
        <v>IN-TN</v>
      </c>
      <c r="E60" t="str">
        <v>Tamil Nadu</v>
      </c>
      <c r="F60">
        <v>72147030</v>
      </c>
      <c r="G60">
        <v>7.6</v>
      </c>
      <c r="H60">
        <v>213396</v>
      </c>
      <c r="I60" t="str">
        <v>LMIC</v>
      </c>
    </row>
    <row r="61" spans="1:9" x14ac:dyDescent="0.25">
      <c r="A61" t="str">
        <v>India</v>
      </c>
      <c r="B61">
        <v>356</v>
      </c>
      <c r="C61">
        <v>32</v>
      </c>
      <c r="D61" t="str">
        <v>IN-TG</v>
      </c>
      <c r="E61" t="str">
        <v>Telangana</v>
      </c>
      <c r="F61">
        <v>35193978</v>
      </c>
      <c r="G61">
        <v>6</v>
      </c>
      <c r="H61">
        <v>233325</v>
      </c>
      <c r="I61" t="str">
        <v>LMIC</v>
      </c>
    </row>
    <row r="62" spans="1:9" x14ac:dyDescent="0.25">
      <c r="A62" t="str">
        <v>India</v>
      </c>
      <c r="B62">
        <v>356</v>
      </c>
      <c r="C62">
        <v>33</v>
      </c>
      <c r="D62" t="str">
        <v>IN-TR</v>
      </c>
      <c r="E62" t="str">
        <v>Tripura</v>
      </c>
      <c r="F62">
        <v>3673917</v>
      </c>
      <c r="G62">
        <v>5</v>
      </c>
      <c r="H62">
        <v>129675</v>
      </c>
      <c r="I62" t="str">
        <v>LMIC</v>
      </c>
    </row>
    <row r="63" spans="1:9" x14ac:dyDescent="0.25">
      <c r="A63" t="str">
        <v>India</v>
      </c>
      <c r="B63">
        <v>356</v>
      </c>
      <c r="C63">
        <v>34</v>
      </c>
      <c r="D63" t="str">
        <v>IN-UP</v>
      </c>
      <c r="E63" t="str">
        <v>Uttar Pradesh</v>
      </c>
      <c r="F63">
        <v>199812341</v>
      </c>
      <c r="G63">
        <v>8.1</v>
      </c>
      <c r="H63">
        <v>65431</v>
      </c>
      <c r="I63" t="str">
        <v>LIC</v>
      </c>
    </row>
    <row r="64" spans="1:9" x14ac:dyDescent="0.25">
      <c r="A64" t="str">
        <v>India</v>
      </c>
      <c r="B64">
        <v>356</v>
      </c>
      <c r="C64">
        <v>35</v>
      </c>
      <c r="D64" t="str">
        <v>IN-UT</v>
      </c>
      <c r="E64" t="str">
        <v>Uttarakhand</v>
      </c>
      <c r="F64">
        <v>10086292</v>
      </c>
      <c r="G64">
        <v>6.3</v>
      </c>
      <c r="H64">
        <v>202895</v>
      </c>
      <c r="I64" t="str">
        <v>LMIC</v>
      </c>
    </row>
    <row r="65" spans="1:9" x14ac:dyDescent="0.25">
      <c r="A65" t="str">
        <v>India</v>
      </c>
      <c r="B65">
        <v>356</v>
      </c>
      <c r="C65">
        <v>36</v>
      </c>
      <c r="D65" t="str">
        <v>IN-WB</v>
      </c>
      <c r="E65" t="str">
        <v>West Bengal</v>
      </c>
      <c r="F65">
        <v>91276115</v>
      </c>
      <c r="G65">
        <v>6</v>
      </c>
      <c r="H65">
        <v>121463</v>
      </c>
      <c r="I65" t="str">
        <v>LMIC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Brazil</vt:lpstr>
      <vt:lpstr>India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2015-06-05T18:17:20Z</dcterms:created>
  <dcterms:modified xsi:type="dcterms:W3CDTF">2022-06-30T02:06:42Z</dcterms:modified>
</cp:coreProperties>
</file>