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horb\source\repos\MonteCarlo\BeatingTheHouse\"/>
    </mc:Choice>
  </mc:AlternateContent>
  <xr:revisionPtr revIDLastSave="0" documentId="13_ncr:1_{2F1EF33A-16C1-48A2-8367-8255C27B27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F38" i="1"/>
  <c r="G38" i="1"/>
  <c r="H38" i="1"/>
  <c r="I38" i="1"/>
  <c r="I39" i="1" s="1"/>
  <c r="I40" i="1" s="1"/>
  <c r="J38" i="1"/>
  <c r="K38" i="1"/>
  <c r="L38" i="1"/>
  <c r="M38" i="1"/>
  <c r="M39" i="1" s="1"/>
  <c r="M40" i="1" s="1"/>
  <c r="E39" i="1"/>
  <c r="E40" i="1" s="1"/>
  <c r="F39" i="1"/>
  <c r="F40" i="1" s="1"/>
  <c r="G39" i="1"/>
  <c r="G40" i="1" s="1"/>
  <c r="H39" i="1"/>
  <c r="J39" i="1"/>
  <c r="K39" i="1"/>
  <c r="L39" i="1"/>
  <c r="L40" i="1" s="1"/>
  <c r="H40" i="1"/>
  <c r="J40" i="1"/>
  <c r="K40" i="1"/>
  <c r="C38" i="1"/>
  <c r="C39" i="1" s="1"/>
  <c r="C40" i="1" s="1"/>
  <c r="D39" i="1"/>
  <c r="D40" i="1" s="1"/>
  <c r="D38" i="1"/>
  <c r="D6" i="1"/>
  <c r="E6" i="1"/>
  <c r="F6" i="1"/>
  <c r="G6" i="1"/>
  <c r="G37" i="1" s="1"/>
  <c r="H6" i="1"/>
  <c r="H37" i="1" s="1"/>
  <c r="I6" i="1"/>
  <c r="I37" i="1" s="1"/>
  <c r="J6" i="1"/>
  <c r="J37" i="1" s="1"/>
  <c r="K6" i="1"/>
  <c r="K37" i="1" s="1"/>
  <c r="L6" i="1"/>
  <c r="L37" i="1" s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L8" i="1"/>
  <c r="D9" i="1"/>
  <c r="E9" i="1"/>
  <c r="F9" i="1"/>
  <c r="G9" i="1"/>
  <c r="H9" i="1"/>
  <c r="I9" i="1"/>
  <c r="J9" i="1"/>
  <c r="K9" i="1"/>
  <c r="L9" i="1"/>
  <c r="C7" i="1"/>
  <c r="C8" i="1"/>
  <c r="C9" i="1"/>
  <c r="C6" i="1"/>
  <c r="C37" i="1" s="1"/>
  <c r="D5" i="1"/>
  <c r="M9" i="1"/>
  <c r="M8" i="1"/>
  <c r="M7" i="1"/>
  <c r="D37" i="1"/>
  <c r="E37" i="1"/>
  <c r="F37" i="1"/>
  <c r="M37" i="1"/>
  <c r="M36" i="1"/>
  <c r="E5" i="1"/>
  <c r="F5" i="1"/>
  <c r="G5" i="1"/>
  <c r="H5" i="1"/>
  <c r="I5" i="1"/>
  <c r="I36" i="1" s="1"/>
  <c r="J5" i="1"/>
  <c r="J36" i="1" s="1"/>
  <c r="K5" i="1"/>
  <c r="K36" i="1" s="1"/>
  <c r="L5" i="1"/>
  <c r="L36" i="1" s="1"/>
  <c r="C5" i="1"/>
  <c r="C36" i="1" s="1"/>
  <c r="N3" i="1"/>
  <c r="J15" i="1" s="1"/>
  <c r="J46" i="1" s="1"/>
  <c r="C16" i="1" l="1"/>
  <c r="C47" i="1" s="1"/>
  <c r="H36" i="1"/>
  <c r="G36" i="1"/>
  <c r="F36" i="1"/>
  <c r="E36" i="1"/>
  <c r="D36" i="1"/>
  <c r="J24" i="1"/>
  <c r="M17" i="1"/>
  <c r="I15" i="1"/>
  <c r="L18" i="1"/>
  <c r="L49" i="1" s="1"/>
  <c r="J16" i="1"/>
  <c r="J47" i="1" s="1"/>
  <c r="I16" i="1"/>
  <c r="I47" i="1" s="1"/>
  <c r="E15" i="1"/>
  <c r="L19" i="1"/>
  <c r="L50" i="1" s="1"/>
  <c r="H17" i="1"/>
  <c r="H48" i="1" s="1"/>
  <c r="D15" i="1"/>
  <c r="D19" i="1"/>
  <c r="D50" i="1" s="1"/>
  <c r="C17" i="1"/>
  <c r="C48" i="1" s="1"/>
  <c r="F15" i="1"/>
  <c r="K18" i="1"/>
  <c r="K49" i="1" s="1"/>
  <c r="J18" i="1"/>
  <c r="J49" i="1" s="1"/>
  <c r="F16" i="1"/>
  <c r="K19" i="1"/>
  <c r="K50" i="1" s="1"/>
  <c r="I18" i="1"/>
  <c r="I49" i="1" s="1"/>
  <c r="G17" i="1"/>
  <c r="G48" i="1" s="1"/>
  <c r="E16" i="1"/>
  <c r="K16" i="1"/>
  <c r="G15" i="1"/>
  <c r="D16" i="1"/>
  <c r="D47" i="1" s="1"/>
  <c r="E19" i="1"/>
  <c r="C18" i="1"/>
  <c r="C49" i="1" s="1"/>
  <c r="L17" i="1"/>
  <c r="L48" i="1" s="1"/>
  <c r="M18" i="1"/>
  <c r="H16" i="1"/>
  <c r="G16" i="1"/>
  <c r="H18" i="1"/>
  <c r="H49" i="1" s="1"/>
  <c r="E17" i="1"/>
  <c r="H19" i="1"/>
  <c r="H50" i="1" s="1"/>
  <c r="F18" i="1"/>
  <c r="D17" i="1"/>
  <c r="D48" i="1" s="1"/>
  <c r="L15" i="1"/>
  <c r="C19" i="1"/>
  <c r="C50" i="1" s="1"/>
  <c r="J17" i="1"/>
  <c r="J48" i="1" s="1"/>
  <c r="I17" i="1"/>
  <c r="I48" i="1" s="1"/>
  <c r="J19" i="1"/>
  <c r="J50" i="1" s="1"/>
  <c r="G19" i="1"/>
  <c r="G50" i="1" s="1"/>
  <c r="E18" i="1"/>
  <c r="M16" i="1"/>
  <c r="M47" i="1" s="1"/>
  <c r="K15" i="1"/>
  <c r="H15" i="1"/>
  <c r="K17" i="1"/>
  <c r="K48" i="1" s="1"/>
  <c r="M19" i="1"/>
  <c r="F17" i="1"/>
  <c r="I19" i="1"/>
  <c r="I50" i="1" s="1"/>
  <c r="G18" i="1"/>
  <c r="G49" i="1" s="1"/>
  <c r="M15" i="1"/>
  <c r="C15" i="1"/>
  <c r="F19" i="1"/>
  <c r="D18" i="1"/>
  <c r="D49" i="1" s="1"/>
  <c r="L16" i="1"/>
  <c r="J51" i="1" l="1"/>
  <c r="D51" i="1"/>
  <c r="F26" i="1"/>
  <c r="F48" i="1"/>
  <c r="C24" i="1"/>
  <c r="C46" i="1"/>
  <c r="M24" i="1"/>
  <c r="M46" i="1"/>
  <c r="F24" i="1"/>
  <c r="F46" i="1"/>
  <c r="G24" i="1"/>
  <c r="G46" i="1"/>
  <c r="D24" i="1"/>
  <c r="D46" i="1"/>
  <c r="F27" i="1"/>
  <c r="F49" i="1"/>
  <c r="K25" i="1"/>
  <c r="K47" i="1"/>
  <c r="K51" i="1" s="1"/>
  <c r="M26" i="1"/>
  <c r="M48" i="1"/>
  <c r="M27" i="1"/>
  <c r="M49" i="1"/>
  <c r="E24" i="1"/>
  <c r="E46" i="1"/>
  <c r="C51" i="1"/>
  <c r="M28" i="1"/>
  <c r="M50" i="1"/>
  <c r="E25" i="1"/>
  <c r="E47" i="1"/>
  <c r="E26" i="1"/>
  <c r="E48" i="1"/>
  <c r="E51" i="1" s="1"/>
  <c r="L25" i="1"/>
  <c r="L47" i="1"/>
  <c r="L51" i="1" s="1"/>
  <c r="I51" i="1"/>
  <c r="N50" i="1"/>
  <c r="E28" i="1"/>
  <c r="E50" i="1"/>
  <c r="H24" i="1"/>
  <c r="H46" i="1"/>
  <c r="K24" i="1"/>
  <c r="K46" i="1"/>
  <c r="I24" i="1"/>
  <c r="I46" i="1"/>
  <c r="L24" i="1"/>
  <c r="L46" i="1"/>
  <c r="G51" i="1"/>
  <c r="H51" i="1"/>
  <c r="E27" i="1"/>
  <c r="E49" i="1"/>
  <c r="G25" i="1"/>
  <c r="G47" i="1"/>
  <c r="F28" i="1"/>
  <c r="F50" i="1"/>
  <c r="H25" i="1"/>
  <c r="H47" i="1"/>
  <c r="F25" i="1"/>
  <c r="F29" i="1" s="1"/>
  <c r="F47" i="1"/>
  <c r="C28" i="1"/>
  <c r="C25" i="1"/>
  <c r="G26" i="1"/>
  <c r="G28" i="1"/>
  <c r="D25" i="1"/>
  <c r="K28" i="1"/>
  <c r="I28" i="1"/>
  <c r="I25" i="1"/>
  <c r="H27" i="1"/>
  <c r="H28" i="1"/>
  <c r="H26" i="1"/>
  <c r="G27" i="1"/>
  <c r="D28" i="1"/>
  <c r="D27" i="1"/>
  <c r="D26" i="1"/>
  <c r="J25" i="1"/>
  <c r="I20" i="1"/>
  <c r="N15" i="1"/>
  <c r="M25" i="1"/>
  <c r="M20" i="1"/>
  <c r="C20" i="1"/>
  <c r="G20" i="1"/>
  <c r="E20" i="1"/>
  <c r="L20" i="1"/>
  <c r="D20" i="1"/>
  <c r="H20" i="1"/>
  <c r="K20" i="1"/>
  <c r="F20" i="1"/>
  <c r="N47" i="1" l="1"/>
  <c r="M51" i="1"/>
  <c r="M29" i="1"/>
  <c r="E29" i="1"/>
  <c r="N24" i="1"/>
  <c r="N46" i="1"/>
  <c r="N49" i="1"/>
  <c r="F51" i="1"/>
  <c r="N48" i="1"/>
  <c r="N51" i="1" s="1"/>
  <c r="O51" i="1" s="1"/>
  <c r="D29" i="1"/>
  <c r="C27" i="1"/>
  <c r="G29" i="1"/>
  <c r="H29" i="1"/>
  <c r="C26" i="1"/>
  <c r="I26" i="1"/>
  <c r="J26" i="1"/>
  <c r="L28" i="1"/>
  <c r="L27" i="1"/>
  <c r="L26" i="1"/>
  <c r="K27" i="1"/>
  <c r="K26" i="1"/>
  <c r="I27" i="1"/>
  <c r="N25" i="1"/>
  <c r="J27" i="1"/>
  <c r="N17" i="1"/>
  <c r="N16" i="1"/>
  <c r="C29" i="1" l="1"/>
  <c r="K29" i="1"/>
  <c r="L29" i="1"/>
  <c r="I29" i="1"/>
  <c r="N27" i="1"/>
  <c r="N26" i="1"/>
  <c r="N19" i="1"/>
  <c r="J28" i="1"/>
  <c r="N18" i="1"/>
  <c r="J20" i="1"/>
  <c r="N20" i="1" l="1"/>
  <c r="N28" i="1"/>
  <c r="N29" i="1" s="1"/>
  <c r="O29" i="1" s="1"/>
  <c r="B32" i="1" s="1"/>
  <c r="J29" i="1"/>
</calcChain>
</file>

<file path=xl/sharedStrings.xml><?xml version="1.0" encoding="utf-8"?>
<sst xmlns="http://schemas.openxmlformats.org/spreadsheetml/2006/main" count="21" uniqueCount="20">
  <si>
    <t>Symbol</t>
  </si>
  <si>
    <t>J</t>
  </si>
  <si>
    <t>Q</t>
  </si>
  <si>
    <t>K</t>
  </si>
  <si>
    <t>A</t>
  </si>
  <si>
    <t>T1</t>
  </si>
  <si>
    <t>T2</t>
  </si>
  <si>
    <t>B1</t>
  </si>
  <si>
    <t>B2</t>
  </si>
  <si>
    <t>Odds</t>
  </si>
  <si>
    <t>Bonus</t>
  </si>
  <si>
    <t>Bet:</t>
  </si>
  <si>
    <t>Chance to hit</t>
  </si>
  <si>
    <t>Pays per spin</t>
  </si>
  <si>
    <t>Free spin adjusted</t>
  </si>
  <si>
    <t>EV/spin</t>
  </si>
  <si>
    <t>Base</t>
  </si>
  <si>
    <t>Actual Payout</t>
  </si>
  <si>
    <t>Payout increases</t>
  </si>
  <si>
    <t>Actual value/spin?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</si>
</sst>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.&quot;_-;\-* #,##0.00\ &quot;kr.&quot;_-;_-* &quot;-&quot;??\ &quot;kr.&quot;_-;_-@_-"/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9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2" fontId="0" fillId="0" borderId="4" xfId="0" applyNumberFormat="1" applyBorder="1"/>
    <xf numFmtId="169" fontId="0" fillId="0" borderId="4" xfId="0" applyNumberFormat="1" applyBorder="1"/>
    <xf numFmtId="169" fontId="0" fillId="0" borderId="6" xfId="0" applyNumberFormat="1" applyBorder="1"/>
    <xf numFmtId="169" fontId="0" fillId="0" borderId="7" xfId="0" applyNumberFormat="1" applyBorder="1"/>
    <xf numFmtId="10" fontId="0" fillId="0" borderId="1" xfId="2" applyNumberFormat="1" applyFont="1" applyBorder="1"/>
    <xf numFmtId="10" fontId="0" fillId="0" borderId="3" xfId="2" applyNumberFormat="1" applyFont="1" applyBorder="1"/>
    <xf numFmtId="9" fontId="0" fillId="0" borderId="0" xfId="2" applyFont="1"/>
    <xf numFmtId="10" fontId="0" fillId="0" borderId="0" xfId="2" applyNumberFormat="1" applyFont="1"/>
    <xf numFmtId="10" fontId="0" fillId="0" borderId="6" xfId="2" applyNumberFormat="1" applyFont="1" applyBorder="1"/>
    <xf numFmtId="10" fontId="0" fillId="0" borderId="8" xfId="2" applyNumberFormat="1" applyFont="1" applyBorder="1"/>
    <xf numFmtId="10" fontId="0" fillId="0" borderId="7" xfId="2" applyNumberFormat="1" applyFont="1" applyBorder="1"/>
    <xf numFmtId="169" fontId="0" fillId="0" borderId="1" xfId="1" applyNumberFormat="1" applyFont="1" applyBorder="1"/>
    <xf numFmtId="169" fontId="0" fillId="0" borderId="3" xfId="1" applyNumberFormat="1" applyFont="1" applyBorder="1"/>
    <xf numFmtId="169" fontId="0" fillId="0" borderId="9" xfId="0" applyNumberFormat="1" applyFill="1" applyBorder="1"/>
    <xf numFmtId="0" fontId="0" fillId="0" borderId="6" xfId="0" applyBorder="1"/>
    <xf numFmtId="0" fontId="0" fillId="0" borderId="0" xfId="0" applyBorder="1"/>
    <xf numFmtId="0" fontId="0" fillId="0" borderId="10" xfId="0" applyBorder="1"/>
    <xf numFmtId="1" fontId="0" fillId="0" borderId="10" xfId="0" applyNumberFormat="1" applyBorder="1"/>
    <xf numFmtId="1" fontId="0" fillId="0" borderId="5" xfId="0" applyNumberFormat="1" applyBorder="1"/>
    <xf numFmtId="169" fontId="0" fillId="0" borderId="2" xfId="0" applyNumberFormat="1" applyBorder="1"/>
  </cellXfs>
  <cellStyles count="3">
    <cellStyle name="Normal" xfId="0" builtinId="0"/>
    <cellStyle name="Procent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6"/>
  <sheetViews>
    <sheetView tabSelected="1" workbookViewId="0">
      <selection activeCell="L4" sqref="L4"/>
    </sheetView>
  </sheetViews>
  <sheetFormatPr defaultRowHeight="15" x14ac:dyDescent="0.25"/>
  <cols>
    <col min="3" max="5" width="10.5703125" bestFit="1" customWidth="1"/>
    <col min="6" max="13" width="11.5703125" bestFit="1" customWidth="1"/>
    <col min="14" max="14" width="9.7109375" customWidth="1"/>
  </cols>
  <sheetData>
    <row r="1" spans="1:14" x14ac:dyDescent="0.25">
      <c r="A1" t="s">
        <v>18</v>
      </c>
    </row>
    <row r="2" spans="1:14" x14ac:dyDescent="0.25">
      <c r="B2" s="3" t="s">
        <v>0</v>
      </c>
      <c r="C2" s="5">
        <v>7</v>
      </c>
      <c r="D2" s="5">
        <v>10</v>
      </c>
      <c r="E2" s="5" t="s">
        <v>1</v>
      </c>
      <c r="F2" s="5" t="s">
        <v>2</v>
      </c>
      <c r="G2" s="5" t="s">
        <v>3</v>
      </c>
      <c r="H2" s="5" t="s">
        <v>4</v>
      </c>
      <c r="I2" s="5">
        <v>777</v>
      </c>
      <c r="J2" s="5" t="s">
        <v>5</v>
      </c>
      <c r="K2" s="5" t="s">
        <v>6</v>
      </c>
      <c r="L2" s="5" t="s">
        <v>7</v>
      </c>
      <c r="M2" s="5" t="s">
        <v>8</v>
      </c>
    </row>
    <row r="3" spans="1:14" x14ac:dyDescent="0.25">
      <c r="A3" s="3" t="s">
        <v>10</v>
      </c>
      <c r="B3" s="3" t="s">
        <v>9</v>
      </c>
      <c r="C3" s="5">
        <v>150</v>
      </c>
      <c r="D3" s="5">
        <v>150</v>
      </c>
      <c r="E3" s="5">
        <v>150</v>
      </c>
      <c r="F3" s="5">
        <v>125</v>
      </c>
      <c r="G3" s="5">
        <v>125</v>
      </c>
      <c r="H3" s="5">
        <v>100</v>
      </c>
      <c r="I3" s="5">
        <v>100</v>
      </c>
      <c r="J3" s="5">
        <v>100</v>
      </c>
      <c r="K3" s="5">
        <v>100</v>
      </c>
      <c r="L3" s="5">
        <v>75</v>
      </c>
      <c r="M3" s="25">
        <v>25</v>
      </c>
      <c r="N3" s="4">
        <f>SUM(C3:M3)</f>
        <v>1200</v>
      </c>
    </row>
    <row r="4" spans="1:14" x14ac:dyDescent="0.25">
      <c r="A4" s="2"/>
      <c r="B4" s="23" t="s">
        <v>16</v>
      </c>
      <c r="C4" s="23">
        <v>0.75</v>
      </c>
      <c r="D4" s="23">
        <v>1</v>
      </c>
      <c r="E4" s="23">
        <v>1.25</v>
      </c>
      <c r="F4" s="23">
        <v>1.75</v>
      </c>
      <c r="G4" s="23">
        <v>2.25</v>
      </c>
      <c r="H4" s="23">
        <v>3</v>
      </c>
      <c r="I4" s="23">
        <v>4</v>
      </c>
      <c r="J4" s="23">
        <v>5</v>
      </c>
      <c r="K4" s="23">
        <v>6</v>
      </c>
      <c r="L4" s="23">
        <v>7</v>
      </c>
      <c r="M4" s="24">
        <v>0</v>
      </c>
      <c r="N4" s="22"/>
    </row>
    <row r="5" spans="1:14" x14ac:dyDescent="0.25">
      <c r="A5" s="2">
        <v>0</v>
      </c>
      <c r="B5" s="2">
        <v>1</v>
      </c>
      <c r="C5" s="7">
        <f>C4*$B$11</f>
        <v>0.75</v>
      </c>
      <c r="D5" s="7">
        <f>D4*$B$11</f>
        <v>1</v>
      </c>
      <c r="E5" s="7">
        <f t="shared" ref="D5:L5" si="0">E4*$B$11</f>
        <v>1.25</v>
      </c>
      <c r="F5" s="7">
        <f t="shared" si="0"/>
        <v>1.75</v>
      </c>
      <c r="G5" s="7">
        <f t="shared" si="0"/>
        <v>2.25</v>
      </c>
      <c r="H5" s="7">
        <f t="shared" si="0"/>
        <v>3</v>
      </c>
      <c r="I5" s="7">
        <f t="shared" si="0"/>
        <v>4</v>
      </c>
      <c r="J5" s="7">
        <f t="shared" si="0"/>
        <v>5</v>
      </c>
      <c r="K5" s="7">
        <f t="shared" si="0"/>
        <v>6</v>
      </c>
      <c r="L5" s="7">
        <f t="shared" si="0"/>
        <v>7</v>
      </c>
      <c r="M5" s="6">
        <v>0</v>
      </c>
    </row>
    <row r="6" spans="1:14" x14ac:dyDescent="0.25">
      <c r="A6" s="2">
        <v>1</v>
      </c>
      <c r="B6" s="2">
        <v>2</v>
      </c>
      <c r="C6" s="7">
        <f>(C$4*$B6+$A6*C$4)*$B$11</f>
        <v>2.25</v>
      </c>
      <c r="D6" s="7">
        <f t="shared" ref="D6:L6" si="1">(D$4*$B6+$A6*D$4)*$B$11</f>
        <v>3</v>
      </c>
      <c r="E6" s="7">
        <f t="shared" si="1"/>
        <v>3.75</v>
      </c>
      <c r="F6" s="7">
        <f t="shared" si="1"/>
        <v>5.25</v>
      </c>
      <c r="G6" s="7">
        <f t="shared" si="1"/>
        <v>6.75</v>
      </c>
      <c r="H6" s="7">
        <f t="shared" si="1"/>
        <v>9</v>
      </c>
      <c r="I6" s="7">
        <f t="shared" si="1"/>
        <v>12</v>
      </c>
      <c r="J6" s="7">
        <f t="shared" si="1"/>
        <v>15</v>
      </c>
      <c r="K6" s="7">
        <f t="shared" si="1"/>
        <v>18</v>
      </c>
      <c r="L6" s="7">
        <f t="shared" si="1"/>
        <v>21</v>
      </c>
      <c r="M6" s="6">
        <v>0</v>
      </c>
    </row>
    <row r="7" spans="1:14" x14ac:dyDescent="0.25">
      <c r="A7" s="2">
        <v>1.5</v>
      </c>
      <c r="B7" s="2">
        <v>3</v>
      </c>
      <c r="C7" s="7">
        <f t="shared" ref="C7:L9" si="2">(C$4*$B7+$A7*C$4)*$B$11</f>
        <v>3.375</v>
      </c>
      <c r="D7" s="7">
        <f t="shared" si="2"/>
        <v>4.5</v>
      </c>
      <c r="E7" s="7">
        <f t="shared" si="2"/>
        <v>5.625</v>
      </c>
      <c r="F7" s="7">
        <f t="shared" si="2"/>
        <v>7.875</v>
      </c>
      <c r="G7" s="7">
        <f t="shared" si="2"/>
        <v>10.125</v>
      </c>
      <c r="H7" s="7">
        <f t="shared" si="2"/>
        <v>13.5</v>
      </c>
      <c r="I7" s="7">
        <f t="shared" si="2"/>
        <v>18</v>
      </c>
      <c r="J7" s="7">
        <f t="shared" si="2"/>
        <v>22.5</v>
      </c>
      <c r="K7" s="7">
        <f t="shared" si="2"/>
        <v>27</v>
      </c>
      <c r="L7" s="7">
        <f t="shared" si="2"/>
        <v>31.5</v>
      </c>
      <c r="M7" s="6">
        <f>250*$B$11</f>
        <v>250</v>
      </c>
    </row>
    <row r="8" spans="1:14" x14ac:dyDescent="0.25">
      <c r="A8" s="2">
        <v>2.5</v>
      </c>
      <c r="B8" s="2">
        <v>4</v>
      </c>
      <c r="C8" s="7">
        <f t="shared" si="2"/>
        <v>4.875</v>
      </c>
      <c r="D8" s="7">
        <f t="shared" si="2"/>
        <v>6.5</v>
      </c>
      <c r="E8" s="7">
        <f t="shared" si="2"/>
        <v>8.125</v>
      </c>
      <c r="F8" s="7">
        <f t="shared" si="2"/>
        <v>11.375</v>
      </c>
      <c r="G8" s="7">
        <f t="shared" si="2"/>
        <v>14.625</v>
      </c>
      <c r="H8" s="7">
        <f t="shared" si="2"/>
        <v>19.5</v>
      </c>
      <c r="I8" s="7">
        <f t="shared" si="2"/>
        <v>26</v>
      </c>
      <c r="J8" s="7">
        <f t="shared" si="2"/>
        <v>32.5</v>
      </c>
      <c r="K8" s="7">
        <f t="shared" si="2"/>
        <v>39</v>
      </c>
      <c r="L8" s="7">
        <f t="shared" si="2"/>
        <v>45.5</v>
      </c>
      <c r="M8" s="6">
        <f>500*$B$11</f>
        <v>500</v>
      </c>
    </row>
    <row r="9" spans="1:14" x14ac:dyDescent="0.25">
      <c r="A9" s="2">
        <v>5</v>
      </c>
      <c r="B9" s="2">
        <v>5</v>
      </c>
      <c r="C9" s="7">
        <f t="shared" si="2"/>
        <v>7.5</v>
      </c>
      <c r="D9" s="7">
        <f t="shared" si="2"/>
        <v>10</v>
      </c>
      <c r="E9" s="7">
        <f t="shared" si="2"/>
        <v>12.5</v>
      </c>
      <c r="F9" s="7">
        <f t="shared" si="2"/>
        <v>17.5</v>
      </c>
      <c r="G9" s="7">
        <f t="shared" si="2"/>
        <v>22.5</v>
      </c>
      <c r="H9" s="7">
        <f t="shared" si="2"/>
        <v>30</v>
      </c>
      <c r="I9" s="7">
        <f t="shared" si="2"/>
        <v>40</v>
      </c>
      <c r="J9" s="7">
        <f t="shared" si="2"/>
        <v>50</v>
      </c>
      <c r="K9" s="7">
        <f t="shared" si="2"/>
        <v>60</v>
      </c>
      <c r="L9" s="7">
        <f t="shared" si="2"/>
        <v>70</v>
      </c>
      <c r="M9" s="6">
        <f>1000*$B$11</f>
        <v>1000</v>
      </c>
    </row>
    <row r="11" spans="1:14" x14ac:dyDescent="0.25">
      <c r="A11" t="s">
        <v>11</v>
      </c>
      <c r="B11">
        <v>1</v>
      </c>
    </row>
    <row r="14" spans="1:14" x14ac:dyDescent="0.25">
      <c r="A14" t="s">
        <v>12</v>
      </c>
    </row>
    <row r="15" spans="1:14" x14ac:dyDescent="0.25">
      <c r="C15" s="11">
        <f>(C$3/$N$3)^$B5</f>
        <v>0.125</v>
      </c>
      <c r="D15" s="11">
        <f t="shared" ref="D15:M15" si="3">(D$3/$N$3)^$B5</f>
        <v>0.125</v>
      </c>
      <c r="E15" s="11">
        <f t="shared" si="3"/>
        <v>0.125</v>
      </c>
      <c r="F15" s="11">
        <f t="shared" si="3"/>
        <v>0.10416666666666667</v>
      </c>
      <c r="G15" s="11">
        <f t="shared" si="3"/>
        <v>0.10416666666666667</v>
      </c>
      <c r="H15" s="11">
        <f t="shared" si="3"/>
        <v>8.3333333333333329E-2</v>
      </c>
      <c r="I15" s="11">
        <f t="shared" si="3"/>
        <v>8.3333333333333329E-2</v>
      </c>
      <c r="J15" s="11">
        <f t="shared" si="3"/>
        <v>8.3333333333333329E-2</v>
      </c>
      <c r="K15" s="11">
        <f t="shared" si="3"/>
        <v>8.3333333333333329E-2</v>
      </c>
      <c r="L15" s="11">
        <f t="shared" si="3"/>
        <v>6.25E-2</v>
      </c>
      <c r="M15" s="11">
        <f t="shared" si="3"/>
        <v>2.0833333333333332E-2</v>
      </c>
      <c r="N15" s="14">
        <f>SUM(C15:M15)</f>
        <v>1.0000000000000002</v>
      </c>
    </row>
    <row r="16" spans="1:14" x14ac:dyDescent="0.25">
      <c r="C16" s="11">
        <f t="shared" ref="C16:M19" si="4">(C$3/$N$3)^$B6</f>
        <v>1.5625E-2</v>
      </c>
      <c r="D16" s="11">
        <f t="shared" si="4"/>
        <v>1.5625E-2</v>
      </c>
      <c r="E16" s="11">
        <f t="shared" si="4"/>
        <v>1.5625E-2</v>
      </c>
      <c r="F16" s="11">
        <f t="shared" si="4"/>
        <v>1.0850694444444446E-2</v>
      </c>
      <c r="G16" s="11">
        <f t="shared" si="4"/>
        <v>1.0850694444444446E-2</v>
      </c>
      <c r="H16" s="11">
        <f t="shared" si="4"/>
        <v>6.9444444444444441E-3</v>
      </c>
      <c r="I16" s="11">
        <f t="shared" si="4"/>
        <v>6.9444444444444441E-3</v>
      </c>
      <c r="J16" s="11">
        <f t="shared" si="4"/>
        <v>6.9444444444444441E-3</v>
      </c>
      <c r="K16" s="11">
        <f t="shared" si="4"/>
        <v>6.9444444444444441E-3</v>
      </c>
      <c r="L16" s="11">
        <f t="shared" si="4"/>
        <v>3.90625E-3</v>
      </c>
      <c r="M16" s="11">
        <f t="shared" si="4"/>
        <v>4.3402777777777775E-4</v>
      </c>
      <c r="N16" s="14">
        <f t="shared" ref="N16:N19" si="5">SUM(C16:M16)</f>
        <v>0.10069444444444446</v>
      </c>
    </row>
    <row r="17" spans="1:15" x14ac:dyDescent="0.25">
      <c r="C17" s="11">
        <f t="shared" si="4"/>
        <v>1.953125E-3</v>
      </c>
      <c r="D17" s="11">
        <f t="shared" si="4"/>
        <v>1.953125E-3</v>
      </c>
      <c r="E17" s="11">
        <f t="shared" si="4"/>
        <v>1.953125E-3</v>
      </c>
      <c r="F17" s="11">
        <f t="shared" si="4"/>
        <v>1.1302806712962965E-3</v>
      </c>
      <c r="G17" s="11">
        <f t="shared" si="4"/>
        <v>1.1302806712962965E-3</v>
      </c>
      <c r="H17" s="11">
        <f t="shared" si="4"/>
        <v>5.7870370370370367E-4</v>
      </c>
      <c r="I17" s="11">
        <f t="shared" si="4"/>
        <v>5.7870370370370367E-4</v>
      </c>
      <c r="J17" s="11">
        <f t="shared" si="4"/>
        <v>5.7870370370370367E-4</v>
      </c>
      <c r="K17" s="11">
        <f t="shared" si="4"/>
        <v>5.7870370370370367E-4</v>
      </c>
      <c r="L17" s="11">
        <f t="shared" si="4"/>
        <v>2.44140625E-4</v>
      </c>
      <c r="M17" s="11">
        <f t="shared" si="4"/>
        <v>9.0422453703703699E-6</v>
      </c>
      <c r="N17" s="14">
        <f t="shared" si="5"/>
        <v>1.0687934027777776E-2</v>
      </c>
    </row>
    <row r="18" spans="1:15" x14ac:dyDescent="0.25">
      <c r="C18" s="11">
        <f t="shared" si="4"/>
        <v>2.44140625E-4</v>
      </c>
      <c r="D18" s="11">
        <f t="shared" si="4"/>
        <v>2.44140625E-4</v>
      </c>
      <c r="E18" s="11">
        <f t="shared" si="4"/>
        <v>2.44140625E-4</v>
      </c>
      <c r="F18" s="11">
        <f t="shared" si="4"/>
        <v>1.1773756992669757E-4</v>
      </c>
      <c r="G18" s="11">
        <f t="shared" si="4"/>
        <v>1.1773756992669757E-4</v>
      </c>
      <c r="H18" s="11">
        <f t="shared" si="4"/>
        <v>4.8225308641975306E-5</v>
      </c>
      <c r="I18" s="11">
        <f t="shared" si="4"/>
        <v>4.8225308641975306E-5</v>
      </c>
      <c r="J18" s="11">
        <f t="shared" si="4"/>
        <v>4.8225308641975306E-5</v>
      </c>
      <c r="K18" s="11">
        <f t="shared" si="4"/>
        <v>4.8225308641975306E-5</v>
      </c>
      <c r="L18" s="11">
        <f t="shared" si="4"/>
        <v>1.52587890625E-5</v>
      </c>
      <c r="M18" s="11">
        <f t="shared" si="4"/>
        <v>1.8838011188271604E-7</v>
      </c>
      <c r="N18" s="14">
        <f t="shared" si="5"/>
        <v>1.176245418595679E-3</v>
      </c>
    </row>
    <row r="19" spans="1:15" x14ac:dyDescent="0.25">
      <c r="C19" s="12">
        <f t="shared" si="4"/>
        <v>3.0517578125E-5</v>
      </c>
      <c r="D19" s="12">
        <f t="shared" si="4"/>
        <v>3.0517578125E-5</v>
      </c>
      <c r="E19" s="12">
        <f t="shared" si="4"/>
        <v>3.0517578125E-5</v>
      </c>
      <c r="F19" s="12">
        <f t="shared" si="4"/>
        <v>1.2264330200697663E-5</v>
      </c>
      <c r="G19" s="12">
        <f t="shared" si="4"/>
        <v>1.2264330200697663E-5</v>
      </c>
      <c r="H19" s="12">
        <f t="shared" si="4"/>
        <v>4.0187757201646085E-6</v>
      </c>
      <c r="I19" s="12">
        <f t="shared" si="4"/>
        <v>4.0187757201646085E-6</v>
      </c>
      <c r="J19" s="12">
        <f t="shared" si="4"/>
        <v>4.0187757201646085E-6</v>
      </c>
      <c r="K19" s="12">
        <f t="shared" si="4"/>
        <v>4.0187757201646085E-6</v>
      </c>
      <c r="L19" s="12">
        <f t="shared" si="4"/>
        <v>9.5367431640625E-7</v>
      </c>
      <c r="M19" s="12">
        <f t="shared" si="4"/>
        <v>3.9245856642232505E-9</v>
      </c>
      <c r="N19" s="15">
        <f t="shared" si="5"/>
        <v>1.3311409655912426E-4</v>
      </c>
    </row>
    <row r="20" spans="1:15" x14ac:dyDescent="0.25">
      <c r="C20" s="14">
        <f>SUM(C16:C19)</f>
        <v>1.7852783203125E-2</v>
      </c>
      <c r="D20" s="16">
        <f t="shared" ref="D20:M20" si="6">SUM(D16:D19)</f>
        <v>1.7852783203125E-2</v>
      </c>
      <c r="E20" s="16">
        <f t="shared" si="6"/>
        <v>1.7852783203125E-2</v>
      </c>
      <c r="F20" s="16">
        <f t="shared" si="6"/>
        <v>1.2110977015868139E-2</v>
      </c>
      <c r="G20" s="16">
        <f t="shared" si="6"/>
        <v>1.2110977015868139E-2</v>
      </c>
      <c r="H20" s="16">
        <f t="shared" si="6"/>
        <v>7.5753922325102882E-3</v>
      </c>
      <c r="I20" s="16">
        <f t="shared" si="6"/>
        <v>7.5753922325102882E-3</v>
      </c>
      <c r="J20" s="16">
        <f t="shared" si="6"/>
        <v>7.5753922325102882E-3</v>
      </c>
      <c r="K20" s="16">
        <f t="shared" si="6"/>
        <v>7.5753922325102882E-3</v>
      </c>
      <c r="L20" s="16">
        <f t="shared" si="6"/>
        <v>4.1666030883789063E-3</v>
      </c>
      <c r="M20" s="16">
        <f t="shared" si="6"/>
        <v>4.4326232784569502E-4</v>
      </c>
      <c r="N20" s="17">
        <f>SUM(N16:N19)</f>
        <v>0.11269173798737704</v>
      </c>
    </row>
    <row r="23" spans="1:15" x14ac:dyDescent="0.25">
      <c r="A23" t="s">
        <v>13</v>
      </c>
    </row>
    <row r="24" spans="1:15" x14ac:dyDescent="0.25">
      <c r="C24" s="18">
        <f>C5*C15</f>
        <v>9.375E-2</v>
      </c>
      <c r="D24" s="18">
        <f t="shared" ref="D24:M24" si="7">D5*D15</f>
        <v>0.125</v>
      </c>
      <c r="E24" s="18">
        <f t="shared" si="7"/>
        <v>0.15625</v>
      </c>
      <c r="F24" s="18">
        <f t="shared" si="7"/>
        <v>0.18229166666666669</v>
      </c>
      <c r="G24" s="18">
        <f t="shared" si="7"/>
        <v>0.234375</v>
      </c>
      <c r="H24" s="18">
        <f t="shared" si="7"/>
        <v>0.25</v>
      </c>
      <c r="I24" s="18">
        <f t="shared" si="7"/>
        <v>0.33333333333333331</v>
      </c>
      <c r="J24" s="18">
        <f t="shared" si="7"/>
        <v>0.41666666666666663</v>
      </c>
      <c r="K24" s="18">
        <f t="shared" si="7"/>
        <v>0.5</v>
      </c>
      <c r="L24" s="18">
        <f t="shared" si="7"/>
        <v>0.4375</v>
      </c>
      <c r="M24" s="18">
        <f t="shared" si="7"/>
        <v>0</v>
      </c>
      <c r="N24" s="1">
        <f>SUM(C24:M24)</f>
        <v>2.7291666666666665</v>
      </c>
    </row>
    <row r="25" spans="1:15" x14ac:dyDescent="0.25">
      <c r="C25" s="18">
        <f t="shared" ref="C25:M25" si="8">C6*C16</f>
        <v>3.515625E-2</v>
      </c>
      <c r="D25" s="18">
        <f t="shared" si="8"/>
        <v>4.6875E-2</v>
      </c>
      <c r="E25" s="18">
        <f t="shared" si="8"/>
        <v>5.859375E-2</v>
      </c>
      <c r="F25" s="18">
        <f t="shared" si="8"/>
        <v>5.6966145833333343E-2</v>
      </c>
      <c r="G25" s="18">
        <f t="shared" si="8"/>
        <v>7.3242187500000014E-2</v>
      </c>
      <c r="H25" s="18">
        <f t="shared" si="8"/>
        <v>6.25E-2</v>
      </c>
      <c r="I25" s="18">
        <f t="shared" si="8"/>
        <v>8.3333333333333329E-2</v>
      </c>
      <c r="J25" s="18">
        <f t="shared" si="8"/>
        <v>0.10416666666666666</v>
      </c>
      <c r="K25" s="18">
        <f t="shared" si="8"/>
        <v>0.125</v>
      </c>
      <c r="L25" s="18">
        <f t="shared" si="8"/>
        <v>8.203125E-2</v>
      </c>
      <c r="M25" s="18">
        <f t="shared" si="8"/>
        <v>0</v>
      </c>
      <c r="N25" s="1">
        <f t="shared" ref="N25:N28" si="9">SUM(C25:M25)</f>
        <v>0.72786458333333337</v>
      </c>
    </row>
    <row r="26" spans="1:15" x14ac:dyDescent="0.25">
      <c r="C26" s="18">
        <f t="shared" ref="C26:M26" si="10">C7*C17</f>
        <v>6.591796875E-3</v>
      </c>
      <c r="D26" s="18">
        <f t="shared" si="10"/>
        <v>8.7890625E-3</v>
      </c>
      <c r="E26" s="18">
        <f t="shared" si="10"/>
        <v>1.0986328125E-2</v>
      </c>
      <c r="F26" s="18">
        <f t="shared" si="10"/>
        <v>8.9009602864583356E-3</v>
      </c>
      <c r="G26" s="18">
        <f t="shared" si="10"/>
        <v>1.1444091796875002E-2</v>
      </c>
      <c r="H26" s="18">
        <f t="shared" si="10"/>
        <v>7.8125E-3</v>
      </c>
      <c r="I26" s="18">
        <f t="shared" si="10"/>
        <v>1.0416666666666666E-2</v>
      </c>
      <c r="J26" s="18">
        <f t="shared" si="10"/>
        <v>1.3020833333333332E-2</v>
      </c>
      <c r="K26" s="18">
        <f t="shared" si="10"/>
        <v>1.5625E-2</v>
      </c>
      <c r="L26" s="18">
        <f t="shared" si="10"/>
        <v>7.6904296875E-3</v>
      </c>
      <c r="M26" s="18">
        <f t="shared" si="10"/>
        <v>2.2605613425925927E-3</v>
      </c>
      <c r="N26" s="1">
        <f t="shared" si="9"/>
        <v>0.10353823061342592</v>
      </c>
    </row>
    <row r="27" spans="1:15" x14ac:dyDescent="0.25">
      <c r="C27" s="18">
        <f t="shared" ref="C27:M27" si="11">C8*C18</f>
        <v>1.190185546875E-3</v>
      </c>
      <c r="D27" s="18">
        <f t="shared" si="11"/>
        <v>1.5869140625E-3</v>
      </c>
      <c r="E27" s="18">
        <f t="shared" si="11"/>
        <v>1.983642578125E-3</v>
      </c>
      <c r="F27" s="18">
        <f t="shared" si="11"/>
        <v>1.3392648579161849E-3</v>
      </c>
      <c r="G27" s="18">
        <f t="shared" si="11"/>
        <v>1.7219119601779519E-3</v>
      </c>
      <c r="H27" s="18">
        <f t="shared" si="11"/>
        <v>9.4039351851851847E-4</v>
      </c>
      <c r="I27" s="18">
        <f t="shared" si="11"/>
        <v>1.253858024691358E-3</v>
      </c>
      <c r="J27" s="18">
        <f t="shared" si="11"/>
        <v>1.5673225308641976E-3</v>
      </c>
      <c r="K27" s="18">
        <f t="shared" si="11"/>
        <v>1.8807870370370369E-3</v>
      </c>
      <c r="L27" s="18">
        <f t="shared" si="11"/>
        <v>6.9427490234375E-4</v>
      </c>
      <c r="M27" s="18">
        <f t="shared" si="11"/>
        <v>9.4190055941358023E-5</v>
      </c>
      <c r="N27" s="1">
        <f t="shared" si="9"/>
        <v>1.4252745074990357E-2</v>
      </c>
    </row>
    <row r="28" spans="1:15" x14ac:dyDescent="0.25">
      <c r="C28" s="19">
        <f t="shared" ref="C28:M28" si="12">C9*C19</f>
        <v>2.288818359375E-4</v>
      </c>
      <c r="D28" s="19">
        <f t="shared" si="12"/>
        <v>3.0517578125E-4</v>
      </c>
      <c r="E28" s="19">
        <f t="shared" si="12"/>
        <v>3.814697265625E-4</v>
      </c>
      <c r="F28" s="19">
        <f t="shared" si="12"/>
        <v>2.146257785122091E-4</v>
      </c>
      <c r="G28" s="19">
        <f t="shared" si="12"/>
        <v>2.7594742951569739E-4</v>
      </c>
      <c r="H28" s="19">
        <f t="shared" si="12"/>
        <v>1.2056327160493825E-4</v>
      </c>
      <c r="I28" s="19">
        <f t="shared" si="12"/>
        <v>1.6075102880658434E-4</v>
      </c>
      <c r="J28" s="19">
        <f t="shared" si="12"/>
        <v>2.0093878600823043E-4</v>
      </c>
      <c r="K28" s="19">
        <f t="shared" si="12"/>
        <v>2.411265432098765E-4</v>
      </c>
      <c r="L28" s="19">
        <f t="shared" si="12"/>
        <v>6.67572021484375E-5</v>
      </c>
      <c r="M28" s="19">
        <f t="shared" si="12"/>
        <v>3.924585664223251E-6</v>
      </c>
      <c r="N28" s="9">
        <f t="shared" si="9"/>
        <v>2.2001619692201962E-3</v>
      </c>
      <c r="O28" s="21" t="s">
        <v>14</v>
      </c>
    </row>
    <row r="29" spans="1:15" x14ac:dyDescent="0.25">
      <c r="C29" s="1">
        <f>SUM(C25:C28)</f>
        <v>4.31671142578125E-2</v>
      </c>
      <c r="D29" s="8">
        <f t="shared" ref="D29" si="13">SUM(D25:D28)</f>
        <v>5.755615234375E-2</v>
      </c>
      <c r="E29" s="8">
        <f t="shared" ref="E29" si="14">SUM(E25:E28)</f>
        <v>7.19451904296875E-2</v>
      </c>
      <c r="F29" s="8">
        <f t="shared" ref="F29" si="15">SUM(F25:F28)</f>
        <v>6.7420996756220083E-2</v>
      </c>
      <c r="G29" s="8">
        <f t="shared" ref="G29" si="16">SUM(G25:G28)</f>
        <v>8.6684138686568671E-2</v>
      </c>
      <c r="H29" s="8">
        <f t="shared" ref="H29" si="17">SUM(H25:H28)</f>
        <v>7.1373456790123455E-2</v>
      </c>
      <c r="I29" s="8">
        <f t="shared" ref="I29" si="18">SUM(I25:I28)</f>
        <v>9.5164609053497939E-2</v>
      </c>
      <c r="J29" s="8">
        <f t="shared" ref="J29" si="19">SUM(J25:J28)</f>
        <v>0.11895576131687241</v>
      </c>
      <c r="K29" s="8">
        <f t="shared" ref="K29" si="20">SUM(K25:K28)</f>
        <v>0.14274691358024691</v>
      </c>
      <c r="L29" s="8">
        <f t="shared" ref="L29" si="21">SUM(L25:L28)</f>
        <v>9.0482711791992188E-2</v>
      </c>
      <c r="M29" s="8">
        <f t="shared" ref="M29" si="22">SUM(M25:M28)</f>
        <v>2.3586759841981737E-3</v>
      </c>
      <c r="N29" s="10">
        <f>SUM(N25:N28)</f>
        <v>0.84785572099096984</v>
      </c>
      <c r="O29" s="20">
        <f>N29+(N29*L16*2)+(N29*L17*5)+(N29*L18*10)+(N29*L19*15)</f>
        <v>0.85565607512877173</v>
      </c>
    </row>
    <row r="32" spans="1:15" x14ac:dyDescent="0.25">
      <c r="A32" t="s">
        <v>15</v>
      </c>
      <c r="B32" s="13">
        <f>O29/B11</f>
        <v>0.85565607512877173</v>
      </c>
    </row>
    <row r="35" spans="1:30" x14ac:dyDescent="0.25">
      <c r="A35" t="s">
        <v>17</v>
      </c>
    </row>
    <row r="36" spans="1:30" x14ac:dyDescent="0.25">
      <c r="C36" s="19">
        <f>C5</f>
        <v>0.75</v>
      </c>
      <c r="D36" s="19">
        <f t="shared" ref="D36:M36" si="23">D5</f>
        <v>1</v>
      </c>
      <c r="E36" s="19">
        <f t="shared" si="23"/>
        <v>1.25</v>
      </c>
      <c r="F36" s="19">
        <f t="shared" si="23"/>
        <v>1.75</v>
      </c>
      <c r="G36" s="19">
        <f t="shared" si="23"/>
        <v>2.25</v>
      </c>
      <c r="H36" s="19">
        <f t="shared" si="23"/>
        <v>3</v>
      </c>
      <c r="I36" s="19">
        <f t="shared" si="23"/>
        <v>4</v>
      </c>
      <c r="J36" s="19">
        <f t="shared" si="23"/>
        <v>5</v>
      </c>
      <c r="K36" s="19">
        <f t="shared" si="23"/>
        <v>6</v>
      </c>
      <c r="L36" s="19">
        <f t="shared" si="23"/>
        <v>7</v>
      </c>
      <c r="M36" s="19">
        <f t="shared" si="23"/>
        <v>0</v>
      </c>
      <c r="N36" s="26"/>
      <c r="Q36" s="1"/>
      <c r="R36" s="1"/>
    </row>
    <row r="37" spans="1:30" x14ac:dyDescent="0.25">
      <c r="C37" s="18">
        <f>C6</f>
        <v>2.25</v>
      </c>
      <c r="D37" s="18">
        <f t="shared" ref="D37:M37" si="24">D6</f>
        <v>3</v>
      </c>
      <c r="E37" s="18">
        <f t="shared" si="24"/>
        <v>3.75</v>
      </c>
      <c r="F37" s="18">
        <f t="shared" si="24"/>
        <v>5.25</v>
      </c>
      <c r="G37" s="18">
        <f t="shared" si="24"/>
        <v>6.75</v>
      </c>
      <c r="H37" s="18">
        <f t="shared" si="24"/>
        <v>9</v>
      </c>
      <c r="I37" s="18">
        <f t="shared" si="24"/>
        <v>12</v>
      </c>
      <c r="J37" s="18">
        <f t="shared" si="24"/>
        <v>15</v>
      </c>
      <c r="K37" s="18">
        <f t="shared" si="24"/>
        <v>18</v>
      </c>
      <c r="L37" s="18">
        <f t="shared" si="24"/>
        <v>21</v>
      </c>
      <c r="M37" s="18">
        <f t="shared" si="24"/>
        <v>0</v>
      </c>
      <c r="N37" s="1"/>
    </row>
    <row r="38" spans="1:30" x14ac:dyDescent="0.25">
      <c r="C38" s="18">
        <f>C7+C37</f>
        <v>5.625</v>
      </c>
      <c r="D38" s="18">
        <f>D7+D37</f>
        <v>7.5</v>
      </c>
      <c r="E38" s="18">
        <f t="shared" ref="E38:M40" si="25">E7+E37</f>
        <v>9.375</v>
      </c>
      <c r="F38" s="18">
        <f t="shared" si="25"/>
        <v>13.125</v>
      </c>
      <c r="G38" s="18">
        <f t="shared" si="25"/>
        <v>16.875</v>
      </c>
      <c r="H38" s="18">
        <f t="shared" si="25"/>
        <v>22.5</v>
      </c>
      <c r="I38" s="18">
        <f t="shared" si="25"/>
        <v>30</v>
      </c>
      <c r="J38" s="18">
        <f t="shared" si="25"/>
        <v>37.5</v>
      </c>
      <c r="K38" s="18">
        <f t="shared" si="25"/>
        <v>45</v>
      </c>
      <c r="L38" s="18">
        <f t="shared" si="25"/>
        <v>52.5</v>
      </c>
      <c r="M38" s="18">
        <f t="shared" si="25"/>
        <v>250</v>
      </c>
      <c r="N38" s="1"/>
      <c r="T38">
        <v>0.75</v>
      </c>
      <c r="U38">
        <v>1</v>
      </c>
      <c r="V38">
        <v>1.25</v>
      </c>
      <c r="W38">
        <v>1.75</v>
      </c>
      <c r="X38">
        <v>2.25</v>
      </c>
      <c r="Y38">
        <v>3</v>
      </c>
      <c r="Z38">
        <v>4</v>
      </c>
      <c r="AA38">
        <v>5</v>
      </c>
      <c r="AB38">
        <v>6</v>
      </c>
      <c r="AC38">
        <v>7</v>
      </c>
      <c r="AD38">
        <v>0</v>
      </c>
    </row>
    <row r="39" spans="1:30" x14ac:dyDescent="0.25">
      <c r="C39" s="18">
        <f t="shared" ref="C39:D40" si="26">C8+C38</f>
        <v>10.5</v>
      </c>
      <c r="D39" s="18">
        <f t="shared" si="26"/>
        <v>14</v>
      </c>
      <c r="E39" s="18">
        <f t="shared" si="25"/>
        <v>17.5</v>
      </c>
      <c r="F39" s="18">
        <f t="shared" si="25"/>
        <v>24.5</v>
      </c>
      <c r="G39" s="18">
        <f t="shared" si="25"/>
        <v>31.5</v>
      </c>
      <c r="H39" s="18">
        <f t="shared" si="25"/>
        <v>42</v>
      </c>
      <c r="I39" s="18">
        <f t="shared" si="25"/>
        <v>56</v>
      </c>
      <c r="J39" s="18">
        <f t="shared" si="25"/>
        <v>70</v>
      </c>
      <c r="K39" s="18">
        <f t="shared" si="25"/>
        <v>84</v>
      </c>
      <c r="L39" s="18">
        <f t="shared" si="25"/>
        <v>98</v>
      </c>
      <c r="M39" s="18">
        <f t="shared" si="25"/>
        <v>750</v>
      </c>
      <c r="N39" s="1"/>
      <c r="T39">
        <v>2.25</v>
      </c>
      <c r="U39">
        <v>3</v>
      </c>
      <c r="V39">
        <v>3.75</v>
      </c>
      <c r="W39">
        <v>5.25</v>
      </c>
      <c r="X39">
        <v>6.75</v>
      </c>
      <c r="Y39">
        <v>9</v>
      </c>
      <c r="Z39">
        <v>12</v>
      </c>
      <c r="AA39">
        <v>15</v>
      </c>
      <c r="AB39">
        <v>18</v>
      </c>
      <c r="AC39">
        <v>21</v>
      </c>
      <c r="AD39">
        <v>0</v>
      </c>
    </row>
    <row r="40" spans="1:30" x14ac:dyDescent="0.25">
      <c r="C40" s="18">
        <f t="shared" si="26"/>
        <v>18</v>
      </c>
      <c r="D40" s="18">
        <f t="shared" si="26"/>
        <v>24</v>
      </c>
      <c r="E40" s="18">
        <f t="shared" si="25"/>
        <v>30</v>
      </c>
      <c r="F40" s="18">
        <f t="shared" si="25"/>
        <v>42</v>
      </c>
      <c r="G40" s="18">
        <f t="shared" si="25"/>
        <v>54</v>
      </c>
      <c r="H40" s="18">
        <f t="shared" si="25"/>
        <v>72</v>
      </c>
      <c r="I40" s="18">
        <f t="shared" si="25"/>
        <v>96</v>
      </c>
      <c r="J40" s="18">
        <f t="shared" si="25"/>
        <v>120</v>
      </c>
      <c r="K40" s="18">
        <f t="shared" si="25"/>
        <v>144</v>
      </c>
      <c r="L40" s="18">
        <f t="shared" si="25"/>
        <v>168</v>
      </c>
      <c r="M40" s="18">
        <f t="shared" si="25"/>
        <v>1750</v>
      </c>
      <c r="N40" s="9"/>
      <c r="T40">
        <v>5.625</v>
      </c>
      <c r="U40">
        <v>7.5</v>
      </c>
      <c r="V40">
        <v>9.375</v>
      </c>
      <c r="W40">
        <v>13.125</v>
      </c>
      <c r="X40">
        <v>16.875</v>
      </c>
      <c r="Y40">
        <v>22.5</v>
      </c>
      <c r="Z40">
        <v>30</v>
      </c>
      <c r="AA40">
        <v>37.5</v>
      </c>
      <c r="AB40">
        <v>45</v>
      </c>
      <c r="AC40">
        <v>52.5</v>
      </c>
      <c r="AD40">
        <v>250</v>
      </c>
    </row>
    <row r="41" spans="1:30" x14ac:dyDescent="0.25">
      <c r="C41" s="1"/>
      <c r="D41" s="8"/>
      <c r="E41" s="8"/>
      <c r="F41" s="8"/>
      <c r="G41" s="8"/>
      <c r="H41" s="8"/>
      <c r="I41" s="8"/>
      <c r="J41" s="8"/>
      <c r="K41" s="8"/>
      <c r="L41" s="8"/>
      <c r="M41" s="8"/>
      <c r="N41" s="10"/>
      <c r="T41">
        <v>10.5</v>
      </c>
      <c r="U41">
        <v>14</v>
      </c>
      <c r="V41">
        <v>17.5</v>
      </c>
      <c r="W41">
        <v>24.5</v>
      </c>
      <c r="X41">
        <v>31.5</v>
      </c>
      <c r="Y41">
        <v>42</v>
      </c>
      <c r="Z41">
        <v>56</v>
      </c>
      <c r="AA41">
        <v>70</v>
      </c>
      <c r="AB41">
        <v>84</v>
      </c>
      <c r="AC41">
        <v>98</v>
      </c>
      <c r="AD41">
        <v>750</v>
      </c>
    </row>
    <row r="42" spans="1:30" x14ac:dyDescent="0.25">
      <c r="T42">
        <v>18</v>
      </c>
      <c r="U42">
        <v>24</v>
      </c>
      <c r="V42">
        <v>30</v>
      </c>
      <c r="W42">
        <v>42</v>
      </c>
      <c r="X42">
        <v>54</v>
      </c>
      <c r="Y42">
        <v>72</v>
      </c>
      <c r="Z42">
        <v>96</v>
      </c>
      <c r="AA42">
        <v>120</v>
      </c>
      <c r="AB42">
        <v>144</v>
      </c>
      <c r="AC42">
        <v>168</v>
      </c>
      <c r="AD42">
        <v>1750</v>
      </c>
    </row>
    <row r="45" spans="1:30" x14ac:dyDescent="0.25">
      <c r="A45" t="s">
        <v>19</v>
      </c>
    </row>
    <row r="46" spans="1:30" x14ac:dyDescent="0.25">
      <c r="C46" s="18">
        <f>C15*C36</f>
        <v>9.375E-2</v>
      </c>
      <c r="D46" s="18">
        <f t="shared" ref="D46:M46" si="27">D15*D36</f>
        <v>0.125</v>
      </c>
      <c r="E46" s="18">
        <f t="shared" si="27"/>
        <v>0.15625</v>
      </c>
      <c r="F46" s="18">
        <f t="shared" si="27"/>
        <v>0.18229166666666669</v>
      </c>
      <c r="G46" s="18">
        <f t="shared" si="27"/>
        <v>0.234375</v>
      </c>
      <c r="H46" s="18">
        <f t="shared" si="27"/>
        <v>0.25</v>
      </c>
      <c r="I46" s="18">
        <f t="shared" si="27"/>
        <v>0.33333333333333331</v>
      </c>
      <c r="J46" s="18">
        <f t="shared" si="27"/>
        <v>0.41666666666666663</v>
      </c>
      <c r="K46" s="18">
        <f t="shared" si="27"/>
        <v>0.5</v>
      </c>
      <c r="L46" s="18">
        <f t="shared" si="27"/>
        <v>0.4375</v>
      </c>
      <c r="M46" s="18">
        <f t="shared" si="27"/>
        <v>0</v>
      </c>
      <c r="N46" s="1">
        <f>SUM(C46:M46)</f>
        <v>2.7291666666666665</v>
      </c>
      <c r="T46">
        <v>0.75</v>
      </c>
      <c r="U46">
        <v>2.25</v>
      </c>
      <c r="V46">
        <v>5.625</v>
      </c>
      <c r="W46">
        <v>10.5</v>
      </c>
      <c r="X46">
        <v>18</v>
      </c>
    </row>
    <row r="47" spans="1:30" x14ac:dyDescent="0.25">
      <c r="C47" s="18">
        <f t="shared" ref="C47:M50" si="28">C16*C37</f>
        <v>3.515625E-2</v>
      </c>
      <c r="D47" s="18">
        <f t="shared" si="28"/>
        <v>4.6875E-2</v>
      </c>
      <c r="E47" s="18">
        <f t="shared" si="28"/>
        <v>5.859375E-2</v>
      </c>
      <c r="F47" s="18">
        <f t="shared" si="28"/>
        <v>5.6966145833333343E-2</v>
      </c>
      <c r="G47" s="18">
        <f t="shared" si="28"/>
        <v>7.3242187500000014E-2</v>
      </c>
      <c r="H47" s="18">
        <f t="shared" si="28"/>
        <v>6.25E-2</v>
      </c>
      <c r="I47" s="18">
        <f t="shared" si="28"/>
        <v>8.3333333333333329E-2</v>
      </c>
      <c r="J47" s="18">
        <f t="shared" si="28"/>
        <v>0.10416666666666666</v>
      </c>
      <c r="K47" s="18">
        <f t="shared" si="28"/>
        <v>0.125</v>
      </c>
      <c r="L47" s="18">
        <f t="shared" si="28"/>
        <v>8.203125E-2</v>
      </c>
      <c r="M47" s="18">
        <f t="shared" si="28"/>
        <v>0</v>
      </c>
      <c r="N47" s="1">
        <f t="shared" ref="N47:N50" si="29">SUM(C47:M47)</f>
        <v>0.72786458333333337</v>
      </c>
      <c r="T47">
        <v>1</v>
      </c>
      <c r="U47">
        <v>3</v>
      </c>
      <c r="V47">
        <v>7.5</v>
      </c>
      <c r="W47">
        <v>14</v>
      </c>
      <c r="X47">
        <v>24</v>
      </c>
    </row>
    <row r="48" spans="1:30" x14ac:dyDescent="0.25">
      <c r="C48" s="18">
        <f t="shared" si="28"/>
        <v>1.0986328125E-2</v>
      </c>
      <c r="D48" s="18">
        <f t="shared" si="28"/>
        <v>1.46484375E-2</v>
      </c>
      <c r="E48" s="18">
        <f t="shared" si="28"/>
        <v>1.8310546875E-2</v>
      </c>
      <c r="F48" s="18">
        <f t="shared" si="28"/>
        <v>1.4834933810763892E-2</v>
      </c>
      <c r="G48" s="18">
        <f t="shared" si="28"/>
        <v>1.9073486328125003E-2</v>
      </c>
      <c r="H48" s="18">
        <f t="shared" si="28"/>
        <v>1.3020833333333332E-2</v>
      </c>
      <c r="I48" s="18">
        <f t="shared" si="28"/>
        <v>1.7361111111111112E-2</v>
      </c>
      <c r="J48" s="18">
        <f t="shared" si="28"/>
        <v>2.1701388888888888E-2</v>
      </c>
      <c r="K48" s="18">
        <f t="shared" si="28"/>
        <v>2.6041666666666664E-2</v>
      </c>
      <c r="L48" s="18">
        <f t="shared" si="28"/>
        <v>1.28173828125E-2</v>
      </c>
      <c r="M48" s="18">
        <f t="shared" si="28"/>
        <v>2.2605613425925927E-3</v>
      </c>
      <c r="N48" s="1">
        <f t="shared" si="29"/>
        <v>0.17105667679398148</v>
      </c>
      <c r="T48">
        <v>1.25</v>
      </c>
      <c r="U48">
        <v>3.75</v>
      </c>
      <c r="V48">
        <v>9.375</v>
      </c>
      <c r="W48">
        <v>17.5</v>
      </c>
      <c r="X48">
        <v>30</v>
      </c>
    </row>
    <row r="49" spans="3:24" x14ac:dyDescent="0.25">
      <c r="C49" s="18">
        <f t="shared" si="28"/>
        <v>2.5634765625E-3</v>
      </c>
      <c r="D49" s="18">
        <f t="shared" si="28"/>
        <v>3.41796875E-3</v>
      </c>
      <c r="E49" s="18">
        <f t="shared" si="28"/>
        <v>4.2724609375E-3</v>
      </c>
      <c r="F49" s="18">
        <f t="shared" si="28"/>
        <v>2.8845704632040905E-3</v>
      </c>
      <c r="G49" s="18">
        <f t="shared" si="28"/>
        <v>3.7087334526909733E-3</v>
      </c>
      <c r="H49" s="18">
        <f t="shared" si="28"/>
        <v>2.0254629629629629E-3</v>
      </c>
      <c r="I49" s="18">
        <f t="shared" si="28"/>
        <v>2.7006172839506171E-3</v>
      </c>
      <c r="J49" s="18">
        <f t="shared" si="28"/>
        <v>3.3757716049382714E-3</v>
      </c>
      <c r="K49" s="18">
        <f t="shared" si="28"/>
        <v>4.0509259259259257E-3</v>
      </c>
      <c r="L49" s="18">
        <f t="shared" si="28"/>
        <v>1.495361328125E-3</v>
      </c>
      <c r="M49" s="18">
        <f t="shared" si="28"/>
        <v>1.4128508391203704E-4</v>
      </c>
      <c r="N49" s="1">
        <f t="shared" si="29"/>
        <v>3.0636634355709881E-2</v>
      </c>
      <c r="T49">
        <v>1.75</v>
      </c>
      <c r="U49">
        <v>5.25</v>
      </c>
      <c r="V49">
        <v>13.125</v>
      </c>
      <c r="W49">
        <v>24.5</v>
      </c>
      <c r="X49">
        <v>42</v>
      </c>
    </row>
    <row r="50" spans="3:24" x14ac:dyDescent="0.25">
      <c r="C50" s="19">
        <f t="shared" si="28"/>
        <v>5.4931640625E-4</v>
      </c>
      <c r="D50" s="19">
        <f t="shared" si="28"/>
        <v>7.32421875E-4</v>
      </c>
      <c r="E50" s="19">
        <f t="shared" si="28"/>
        <v>9.1552734375E-4</v>
      </c>
      <c r="F50" s="19">
        <f t="shared" si="28"/>
        <v>5.1510186842930179E-4</v>
      </c>
      <c r="G50" s="19">
        <f t="shared" si="28"/>
        <v>6.6227383083767384E-4</v>
      </c>
      <c r="H50" s="19">
        <f t="shared" si="28"/>
        <v>2.8935185185185184E-4</v>
      </c>
      <c r="I50" s="19">
        <f t="shared" si="28"/>
        <v>3.8580246913580245E-4</v>
      </c>
      <c r="J50" s="19">
        <f t="shared" si="28"/>
        <v>4.8225308641975301E-4</v>
      </c>
      <c r="K50" s="19">
        <f t="shared" si="28"/>
        <v>5.7870370370370367E-4</v>
      </c>
      <c r="L50" s="19">
        <f t="shared" si="28"/>
        <v>1.6021728515625E-4</v>
      </c>
      <c r="M50" s="19">
        <f t="shared" si="28"/>
        <v>6.8680249123906887E-6</v>
      </c>
      <c r="N50" s="9">
        <f t="shared" si="29"/>
        <v>5.2778377454467274E-3</v>
      </c>
      <c r="O50" s="21" t="s">
        <v>14</v>
      </c>
      <c r="T50">
        <v>2.25</v>
      </c>
      <c r="U50">
        <v>6.75</v>
      </c>
      <c r="V50">
        <v>16.875</v>
      </c>
      <c r="W50">
        <v>31.5</v>
      </c>
      <c r="X50">
        <v>54</v>
      </c>
    </row>
    <row r="51" spans="3:24" x14ac:dyDescent="0.25">
      <c r="C51" s="1">
        <f>SUM(C47:C50)</f>
        <v>4.925537109375E-2</v>
      </c>
      <c r="D51" s="8">
        <f t="shared" ref="D51" si="30">SUM(D47:D50)</f>
        <v>6.5673828125E-2</v>
      </c>
      <c r="E51" s="8">
        <f t="shared" ref="E51" si="31">SUM(E47:E50)</f>
        <v>8.209228515625E-2</v>
      </c>
      <c r="F51" s="8">
        <f t="shared" ref="F51" si="32">SUM(F47:F50)</f>
        <v>7.5200751975730631E-2</v>
      </c>
      <c r="G51" s="8">
        <f t="shared" ref="G51" si="33">SUM(G47:G50)</f>
        <v>9.6686681111653655E-2</v>
      </c>
      <c r="H51" s="8">
        <f t="shared" ref="H51" si="34">SUM(H47:H50)</f>
        <v>7.783564814814814E-2</v>
      </c>
      <c r="I51" s="8">
        <f t="shared" ref="I51" si="35">SUM(I47:I50)</f>
        <v>0.10378086419753087</v>
      </c>
      <c r="J51" s="8">
        <f t="shared" ref="J51" si="36">SUM(J47:J50)</f>
        <v>0.12972608024691357</v>
      </c>
      <c r="K51" s="8">
        <f t="shared" ref="K51" si="37">SUM(K47:K50)</f>
        <v>0.15567129629629628</v>
      </c>
      <c r="L51" s="8">
        <f t="shared" ref="L51" si="38">SUM(L47:L50)</f>
        <v>9.650421142578125E-2</v>
      </c>
      <c r="M51" s="8">
        <f t="shared" ref="M51" si="39">SUM(M47:M50)</f>
        <v>2.4087144514170207E-3</v>
      </c>
      <c r="N51" s="10">
        <f>SUM(N47:N50)</f>
        <v>0.93483573222847149</v>
      </c>
      <c r="O51" s="20">
        <f>N51+(N51*L16*2)+(N51*L17*5)+(N51*L18*10)+(N51*L19*15)</f>
        <v>0.94343631083107937</v>
      </c>
      <c r="T51">
        <v>3</v>
      </c>
      <c r="U51">
        <v>9</v>
      </c>
      <c r="V51">
        <v>22.5</v>
      </c>
      <c r="W51">
        <v>42</v>
      </c>
      <c r="X51">
        <v>72</v>
      </c>
    </row>
    <row r="52" spans="3:24" x14ac:dyDescent="0.25">
      <c r="T52">
        <v>4</v>
      </c>
      <c r="U52">
        <v>12</v>
      </c>
      <c r="V52">
        <v>30</v>
      </c>
      <c r="W52">
        <v>56</v>
      </c>
      <c r="X52">
        <v>96</v>
      </c>
    </row>
    <row r="53" spans="3:24" x14ac:dyDescent="0.25">
      <c r="T53">
        <v>5</v>
      </c>
      <c r="U53">
        <v>15</v>
      </c>
      <c r="V53">
        <v>37.5</v>
      </c>
      <c r="W53">
        <v>70</v>
      </c>
      <c r="X53">
        <v>120</v>
      </c>
    </row>
    <row r="54" spans="3:24" x14ac:dyDescent="0.25">
      <c r="T54">
        <v>6</v>
      </c>
      <c r="U54">
        <v>18</v>
      </c>
      <c r="V54">
        <v>45</v>
      </c>
      <c r="W54">
        <v>84</v>
      </c>
      <c r="X54">
        <v>144</v>
      </c>
    </row>
    <row r="55" spans="3:24" x14ac:dyDescent="0.25">
      <c r="T55">
        <v>7</v>
      </c>
      <c r="U55">
        <v>21</v>
      </c>
      <c r="V55">
        <v>52.5</v>
      </c>
      <c r="W55">
        <v>98</v>
      </c>
      <c r="X55">
        <v>168</v>
      </c>
    </row>
    <row r="56" spans="3:24" x14ac:dyDescent="0.25">
      <c r="T56">
        <v>0</v>
      </c>
      <c r="U56">
        <v>0</v>
      </c>
      <c r="V56">
        <v>250</v>
      </c>
      <c r="W56">
        <v>750</v>
      </c>
      <c r="X56">
        <v>1750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Thorbjørn O Mortensen</dc:creator>
  <cp:lastModifiedBy>Thorbjørn O Mortensen</cp:lastModifiedBy>
  <dcterms:created xsi:type="dcterms:W3CDTF">2015-06-05T18:19:34Z</dcterms:created>
  <dcterms:modified xsi:type="dcterms:W3CDTF">2024-03-09T20:20:36Z</dcterms:modified>
</cp:coreProperties>
</file>