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7100" windowHeight="11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1"/>
  <c r="T12"/>
  <c r="T13"/>
  <c r="T14"/>
  <c r="T15"/>
  <c r="T16"/>
  <c r="T17"/>
  <c r="T19"/>
  <c r="T20"/>
  <c r="T21"/>
  <c r="T22"/>
  <c r="T23"/>
  <c r="T24"/>
  <c r="T25"/>
  <c r="T27"/>
  <c r="T28"/>
  <c r="T29"/>
  <c r="T30"/>
  <c r="T31"/>
  <c r="T32"/>
  <c r="T33"/>
  <c r="T35"/>
  <c r="T36"/>
  <c r="T37"/>
  <c r="T38"/>
  <c r="T39"/>
  <c r="T40"/>
  <c r="T41"/>
  <c r="T43"/>
  <c r="T44"/>
  <c r="T45"/>
  <c r="T46"/>
  <c r="T47"/>
  <c r="T48"/>
  <c r="T49"/>
  <c r="T51"/>
  <c r="O3"/>
  <c r="O4"/>
  <c r="O5"/>
  <c r="O6"/>
  <c r="O7"/>
  <c r="O8"/>
  <c r="O9"/>
  <c r="O11"/>
  <c r="O12"/>
  <c r="O13"/>
  <c r="O14"/>
  <c r="O15"/>
  <c r="O16"/>
  <c r="O17"/>
  <c r="O19"/>
  <c r="O20"/>
  <c r="O21"/>
  <c r="O22"/>
  <c r="O23"/>
  <c r="O24"/>
  <c r="O25"/>
  <c r="O27"/>
  <c r="O28"/>
  <c r="O29"/>
  <c r="O30"/>
  <c r="O31"/>
  <c r="O32"/>
  <c r="O33"/>
  <c r="O35"/>
  <c r="O36"/>
  <c r="O37"/>
  <c r="O38"/>
  <c r="O39"/>
  <c r="O40"/>
  <c r="O41"/>
  <c r="O43"/>
  <c r="O44"/>
  <c r="O45"/>
  <c r="O46"/>
  <c r="O47"/>
  <c r="O48"/>
  <c r="O49"/>
  <c r="O51"/>
  <c r="R3"/>
  <c r="R4"/>
  <c r="R5"/>
  <c r="R6"/>
  <c r="R7"/>
  <c r="R8"/>
  <c r="R9"/>
  <c r="R11"/>
  <c r="R12"/>
  <c r="R13"/>
  <c r="R14"/>
  <c r="R15"/>
  <c r="R16"/>
  <c r="R17"/>
  <c r="R19"/>
  <c r="R20"/>
  <c r="R21"/>
  <c r="R22"/>
  <c r="R23"/>
  <c r="R24"/>
  <c r="R25"/>
  <c r="R27"/>
  <c r="R28"/>
  <c r="R29"/>
  <c r="R30"/>
  <c r="R31"/>
  <c r="R32"/>
  <c r="R33"/>
  <c r="R35"/>
  <c r="R36"/>
  <c r="R37"/>
  <c r="R38"/>
  <c r="R39"/>
  <c r="R40"/>
  <c r="R41"/>
  <c r="R43"/>
  <c r="R44"/>
  <c r="R45"/>
  <c r="R46"/>
  <c r="R47"/>
  <c r="R48"/>
  <c r="R49"/>
  <c r="R51"/>
  <c r="M3"/>
  <c r="M4"/>
  <c r="M5"/>
  <c r="M6"/>
  <c r="M7"/>
  <c r="M8"/>
  <c r="M9"/>
  <c r="M11"/>
  <c r="M12"/>
  <c r="M13"/>
  <c r="M14"/>
  <c r="M15"/>
  <c r="M16"/>
  <c r="M17"/>
  <c r="M19"/>
  <c r="M20"/>
  <c r="M21"/>
  <c r="M22"/>
  <c r="M23"/>
  <c r="M24"/>
  <c r="M25"/>
  <c r="M27"/>
  <c r="M28"/>
  <c r="M29"/>
  <c r="M30"/>
  <c r="M31"/>
  <c r="M32"/>
  <c r="M33"/>
  <c r="M35"/>
  <c r="M36"/>
  <c r="M37"/>
  <c r="M38"/>
  <c r="M39"/>
  <c r="M40"/>
  <c r="M41"/>
  <c r="M43"/>
  <c r="M44"/>
  <c r="M45"/>
  <c r="M46"/>
  <c r="M47"/>
  <c r="M48"/>
  <c r="M49"/>
  <c r="M5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"/>
  <c r="Q2"/>
  <c r="M2" l="1"/>
  <c r="O2" s="1"/>
  <c r="V2" s="1"/>
  <c r="M50"/>
  <c r="O50" s="1"/>
  <c r="V14" s="1"/>
  <c r="M42"/>
  <c r="O42" s="1"/>
  <c r="V12" s="1"/>
  <c r="M34"/>
  <c r="O34" s="1"/>
  <c r="V10" s="1"/>
  <c r="M26"/>
  <c r="O26" s="1"/>
  <c r="V8" s="1"/>
  <c r="M18"/>
  <c r="O18" s="1"/>
  <c r="V6" s="1"/>
  <c r="M10"/>
  <c r="O10" s="1"/>
  <c r="V4" s="1"/>
  <c r="R2"/>
  <c r="T2" s="1"/>
  <c r="V3" s="1"/>
  <c r="R50"/>
  <c r="T50" s="1"/>
  <c r="V15" s="1"/>
  <c r="R42"/>
  <c r="T42" s="1"/>
  <c r="V13" s="1"/>
  <c r="R34"/>
  <c r="T34" s="1"/>
  <c r="V11" s="1"/>
  <c r="R26"/>
  <c r="T26" s="1"/>
  <c r="V9" s="1"/>
  <c r="R18"/>
  <c r="T18" s="1"/>
  <c r="V7" s="1"/>
  <c r="R10"/>
  <c r="T10" s="1"/>
  <c r="V5" s="1"/>
</calcChain>
</file>

<file path=xl/sharedStrings.xml><?xml version="1.0" encoding="utf-8"?>
<sst xmlns="http://schemas.openxmlformats.org/spreadsheetml/2006/main" count="557" uniqueCount="172">
  <si>
    <t>PA0</t>
  </si>
  <si>
    <t>ADC0</t>
  </si>
  <si>
    <t>PA1</t>
  </si>
  <si>
    <t>ADC1</t>
  </si>
  <si>
    <t>PA3</t>
  </si>
  <si>
    <t>PA4</t>
  </si>
  <si>
    <t>PA5</t>
  </si>
  <si>
    <t>PA6</t>
  </si>
  <si>
    <t>PA7</t>
  </si>
  <si>
    <t>PB0</t>
  </si>
  <si>
    <t>PORTB0</t>
  </si>
  <si>
    <t>PB1</t>
  </si>
  <si>
    <t>PORTB1</t>
  </si>
  <si>
    <t>PB2</t>
  </si>
  <si>
    <t>PORTB2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</si>
  <si>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</si>
  <si>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</si>
  <si>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</si>
  <si>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</si>
  <si>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</si>
  <si>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</si>
  <si>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</si>
  <si>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</si>
  <si>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</si>
  <si>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</si>
  <si>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</si>
  <si>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</si>
  <si>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</si>
  <si>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</si>
  <si>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PORTD0</t>
  </si>
  <si>
    <t>PD1</t>
  </si>
  <si>
    <t>PORTD1</t>
  </si>
  <si>
    <t>PD2</t>
  </si>
  <si>
    <t>PORTD2</t>
  </si>
  <si>
    <t>PD3</t>
  </si>
  <si>
    <t>PORTD3</t>
  </si>
  <si>
    <t>PD4</t>
  </si>
  <si>
    <t>PD5</t>
  </si>
  <si>
    <t>PD6</t>
  </si>
  <si>
    <t>PD7</t>
  </si>
  <si>
    <t>PE0</t>
  </si>
  <si>
    <t>PE1</t>
  </si>
  <si>
    <t>PE2</t>
  </si>
  <si>
    <t>RXD0</t>
  </si>
  <si>
    <t>RXD</t>
  </si>
  <si>
    <t>PE3</t>
  </si>
  <si>
    <t>TXD0</t>
  </si>
  <si>
    <t>TXD</t>
  </si>
  <si>
    <t>PE4</t>
  </si>
  <si>
    <t>PORTE4</t>
  </si>
  <si>
    <t>PE5</t>
  </si>
  <si>
    <t>PORTE5</t>
  </si>
  <si>
    <t>PE6</t>
  </si>
  <si>
    <t>PORTE6</t>
  </si>
  <si>
    <t>PE7</t>
  </si>
  <si>
    <t>PORTE7</t>
  </si>
  <si>
    <t>PF0</t>
  </si>
  <si>
    <t>PORTF0</t>
  </si>
  <si>
    <t>PF1</t>
  </si>
  <si>
    <t>PORTF1</t>
  </si>
  <si>
    <t>PF2</t>
  </si>
  <si>
    <t>PORTF2</t>
  </si>
  <si>
    <t>PF3</t>
  </si>
  <si>
    <t>PORTF3</t>
  </si>
  <si>
    <t>PF4</t>
  </si>
  <si>
    <t>PORTF4</t>
  </si>
  <si>
    <t>PF5</t>
  </si>
  <si>
    <t>PORTF5</t>
  </si>
  <si>
    <t>PF6</t>
  </si>
  <si>
    <t>PF7</t>
  </si>
  <si>
    <t>PA2</t>
  </si>
  <si>
    <t>Pin</t>
  </si>
  <si>
    <t>Function</t>
  </si>
  <si>
    <t>Net</t>
  </si>
  <si>
    <t>Description</t>
  </si>
  <si>
    <t>VREF</t>
  </si>
  <si>
    <t>PR0</t>
  </si>
  <si>
    <t>PR1</t>
  </si>
  <si>
    <t>Direction</t>
  </si>
  <si>
    <t>Type</t>
  </si>
  <si>
    <t>Analog</t>
  </si>
  <si>
    <t>In</t>
  </si>
  <si>
    <t>Out</t>
  </si>
  <si>
    <t>Low</t>
  </si>
  <si>
    <t>High</t>
  </si>
  <si>
    <t>Crystal</t>
  </si>
  <si>
    <t>Name</t>
  </si>
  <si>
    <t>Initial PORT State</t>
  </si>
  <si>
    <t>USART</t>
  </si>
  <si>
    <t>GPIO</t>
  </si>
  <si>
    <t>Header Statement</t>
  </si>
  <si>
    <t/>
  </si>
  <si>
    <t>Steps</t>
  </si>
  <si>
    <t>Port Initialization Statement</t>
  </si>
  <si>
    <t>Direction Initialization Statement</t>
  </si>
  <si>
    <t>Output</t>
  </si>
  <si>
    <t>PORTB7</t>
  </si>
  <si>
    <t>PORTD7</t>
  </si>
  <si>
    <t>AIN0</t>
  </si>
  <si>
    <t>Audio Input</t>
  </si>
  <si>
    <t>Voltage Reference, 3.3V</t>
  </si>
  <si>
    <t>D0</t>
  </si>
  <si>
    <t>D1</t>
  </si>
  <si>
    <t>D2</t>
  </si>
  <si>
    <t>D3</t>
  </si>
  <si>
    <t>D4</t>
  </si>
  <si>
    <t>D5</t>
  </si>
  <si>
    <t>D6</t>
  </si>
  <si>
    <t>D7</t>
  </si>
  <si>
    <t>A0D8</t>
  </si>
  <si>
    <t>A1D9</t>
  </si>
  <si>
    <t>A2D10</t>
  </si>
  <si>
    <t>A3D11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</si>
  <si>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</si>
  <si>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</si>
  <si>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</si>
  <si>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</si>
  <si>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</si>
  <si>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</si>
  <si>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</si>
  <si>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</si>
  <si>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</si>
  <si>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</si>
  <si>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</si>
  <si>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</si>
  <si>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Data Bus Bit 0</t>
  </si>
  <si>
    <t>Data Bus Bit 1</t>
  </si>
  <si>
    <t>Data Bus Bit 2</t>
  </si>
  <si>
    <t>Data Bus Bit 3</t>
  </si>
  <si>
    <t>Data Bus Bit 4</t>
  </si>
  <si>
    <t>Data Bus Bit 5</t>
  </si>
  <si>
    <t>Data Bus Bit 6</t>
  </si>
  <si>
    <t>Data Bus Bit 7</t>
  </si>
  <si>
    <t>Address Bus Bit 0 / Data Bus Bit 8</t>
  </si>
  <si>
    <t>Address Bus Bit 1 / Data Bus Bit 9</t>
  </si>
  <si>
    <t>Address Bus Bit 2 / Data Bus Bit 10</t>
  </si>
  <si>
    <t>Address Bus Bit 3 / Data Bus Bit 11</t>
  </si>
  <si>
    <t>Address Bus Bit 4</t>
  </si>
  <si>
    <t>Address Bus Bit 5</t>
  </si>
  <si>
    <t>Address Bus Bit 6</t>
  </si>
  <si>
    <t>Address Bus Bit 7</t>
  </si>
  <si>
    <t>Address Bus Bit 8</t>
  </si>
  <si>
    <t>Address Bus Bit 9</t>
  </si>
  <si>
    <t>Address Bus Bit 10</t>
  </si>
  <si>
    <t>Address Bus Bit 11</t>
  </si>
  <si>
    <t>Address Bus Bit 12</t>
  </si>
  <si>
    <t>Address Bus Bit 13</t>
  </si>
  <si>
    <t>Address Bus Bit 14</t>
  </si>
  <si>
    <t>Address Bus Bit 15</t>
  </si>
  <si>
    <t>PORTB3</t>
  </si>
  <si>
    <t>PORTB4</t>
  </si>
  <si>
    <t>PORTB5</t>
  </si>
  <si>
    <t>PORTB6</t>
  </si>
  <si>
    <t>PORTC0</t>
  </si>
  <si>
    <t>PORTC1</t>
  </si>
  <si>
    <t>PORTC2</t>
  </si>
  <si>
    <t>PORTC3</t>
  </si>
  <si>
    <t>PORTC4</t>
  </si>
  <si>
    <t>PORTC5</t>
  </si>
  <si>
    <t>PORTC6</t>
  </si>
  <si>
    <t>PORTC7</t>
  </si>
  <si>
    <t>PORTD4</t>
  </si>
  <si>
    <t>PORTD5</t>
  </si>
  <si>
    <t>PORTD6</t>
  </si>
  <si>
    <t>nWRDAC</t>
  </si>
  <si>
    <t>nRDRAM</t>
  </si>
  <si>
    <t>nWRRAM</t>
  </si>
  <si>
    <t>PORTF6</t>
  </si>
  <si>
    <t>A16</t>
  </si>
  <si>
    <t>A17</t>
  </si>
  <si>
    <t>A18</t>
  </si>
  <si>
    <t>WRLCD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</si>
</sst>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topLeftCell="A19" workbookViewId="0">
      <selection activeCell="F38" sqref="F38"/>
    </sheetView>
  </sheetViews>
  <sheetFormatPr defaultRowHeight="15"/>
  <cols>
    <col min="3" max="3" width="9.42578125" bestFit="1" customWidth="1"/>
    <col min="4" max="4" width="51.42578125" bestFit="1" customWidth="1"/>
    <col min="5" max="7" width="9.140625" customWidth="1"/>
    <col min="10" max="10" width="32.140625" customWidth="1"/>
    <col min="15" max="15" width="27" customWidth="1"/>
    <col min="20" max="20" width="31.140625" bestFit="1" customWidth="1"/>
  </cols>
  <sheetData>
    <row r="1" spans="1:22">
      <c r="A1" t="s">
        <v>71</v>
      </c>
      <c r="B1" t="s">
        <v>72</v>
      </c>
      <c r="C1" t="s">
        <v>73</v>
      </c>
      <c r="D1" t="s">
        <v>74</v>
      </c>
      <c r="E1" t="s">
        <v>78</v>
      </c>
      <c r="F1" t="s">
        <v>87</v>
      </c>
      <c r="G1" t="s">
        <v>79</v>
      </c>
      <c r="H1" t="s">
        <v>86</v>
      </c>
      <c r="J1" t="s">
        <v>90</v>
      </c>
      <c r="K1" s="1" t="s">
        <v>91</v>
      </c>
      <c r="L1" t="s">
        <v>92</v>
      </c>
      <c r="O1" t="s">
        <v>93</v>
      </c>
      <c r="T1" t="s">
        <v>94</v>
      </c>
      <c r="V1" t="s">
        <v>95</v>
      </c>
    </row>
    <row r="2" spans="1:22">
      <c r="A2" t="s">
        <v>0</v>
      </c>
      <c r="B2" t="s">
        <v>1</v>
      </c>
      <c r="C2" t="s">
        <v>75</v>
      </c>
      <c r="D2" t="s">
        <v>100</v>
      </c>
      <c r="E2" t="s">
        <v>81</v>
      </c>
      <c r="F2" t="s">
        <v>83</v>
      </c>
      <c r="G2" t="s">
        <v>80</v>
      </c>
      <c r="H2" t="s">
        <v>75</v>
      </c>
      <c r="J2" t="str">
        <f>IF(B2="","","#define PIN_"&amp;H2&amp;CHAR(9)&amp;"PIN"&amp;MID(A2,3,1)&amp;"
#define BIT_"&amp;H2&amp;CHAR(9)&amp;"(1 &lt;&lt; "&amp;"PIN"&amp;MID(A2,3,1)&amp;")
#define PORT_"&amp;H2&amp;CHAR(9)&amp;"PORT"&amp;MID(A2,2,1))</f>
        <v>#define PIN_VREF	PIN0
#define BIT_VREF	(1 &lt;&lt; PIN0)
#define PORT_VREF	PORTA</v>
      </c>
      <c r="K2" s="1" t="s">
        <v>91</v>
      </c>
      <c r="L2" t="str">
        <f>IF(F2="High","BIT_"&amp;IF(H2="","PIN"&amp;MID(A2,3,1),H2)&amp;" | ","")</f>
        <v/>
      </c>
      <c r="M2" t="str">
        <f>IF(MID(A1,2,1)&lt;&gt;MID(A2,2,1),"PORT"&amp;MID(A2,2,1)&amp;".OUT = 0 | "&amp;L2&amp;L3&amp;L4&amp;L5&amp;L6&amp;L7&amp;L8&amp;L9,"")</f>
        <v xml:space="preserve">PORTA.OUT = 0 | </v>
      </c>
      <c r="N2" s="1" t="s">
        <v>91</v>
      </c>
      <c r="O2" t="str">
        <f>IF(MID(A1,2,1)&lt;&gt;MID(A2,2,1),IF(L2&amp;L3&amp;L4&amp;L5&amp;L6&amp;L7&amp;L8&amp;L9="",MID(M2,1,LEN(M2)-3),MID(M2,1,12)&amp;MID(M2,17,LEN(M2)-19)),"")</f>
        <v>PORTA.OUT = 0</v>
      </c>
      <c r="P2" s="1" t="s">
        <v>91</v>
      </c>
      <c r="Q2" t="str">
        <f>IF(E2="Out","BIT_"&amp;IF(H2="",A2,H2)&amp;" | ","")</f>
        <v/>
      </c>
      <c r="R2" t="str">
        <f>IF(MID(A1,2,1)&lt;&gt;MID(A2,2,1),"PORT"&amp;MID(A2,2,1)&amp;".DIR = 0 | "&amp;Q2&amp;Q3&amp;Q4&amp;Q5&amp;Q6&amp;Q7&amp;Q8&amp;Q9,"")</f>
        <v xml:space="preserve">PORTA.DIR = 0 | </v>
      </c>
      <c r="S2" s="1" t="s">
        <v>91</v>
      </c>
      <c r="T2" t="str">
        <f>IF(MID(A1,2,1)&lt;&gt;MID(A2,2,1),IF(Q2&amp;Q3&amp;Q4&amp;Q5&amp;Q6&amp;Q7&amp;Q8&amp;Q9="",MID(R2,1,LEN(R2)-3),MID(R2,1,12)&amp;MID(R2,17,LEN(R2)-19)),"")</f>
        <v>PORTA.DIR = 0</v>
      </c>
      <c r="V2" t="str">
        <f>O2&amp;";"</f>
        <v>PORTA.OUT = 0;</v>
      </c>
    </row>
    <row r="3" spans="1:22">
      <c r="A3" t="s">
        <v>2</v>
      </c>
      <c r="B3" t="s">
        <v>3</v>
      </c>
      <c r="C3" t="s">
        <v>98</v>
      </c>
      <c r="D3" t="s">
        <v>99</v>
      </c>
      <c r="E3" t="s">
        <v>81</v>
      </c>
      <c r="F3" t="s">
        <v>83</v>
      </c>
      <c r="G3" t="s">
        <v>80</v>
      </c>
      <c r="H3" t="s">
        <v>98</v>
      </c>
      <c r="J3" t="str">
        <f t="shared" ref="J3:J51" si="0">IF(B3="","","#define PIN_"&amp;H3&amp;CHAR(9)&amp;"PIN"&amp;MID(A3,3,1)&amp;"
#define BIT_"&amp;H3&amp;CHAR(9)&amp;"(1 &lt;&lt; "&amp;"PIN"&amp;MID(A3,3,1)&amp;")
#define PORT_"&amp;H3&amp;CHAR(9)&amp;"PORT"&amp;MID(A3,2,1))</f>
        <v>#define PIN_AIN0	PIN1
#define BIT_AIN0	(1 &lt;&lt; PIN1)
#define PORT_AIN0	PORTA</v>
      </c>
      <c r="K3" s="1" t="s">
        <v>91</v>
      </c>
      <c r="L3" t="str">
        <f t="shared" ref="L3:L51" si="1">IF(F3="High","BIT_"&amp;IF(H3="","PIN"&amp;MID(A3,3,1),H3)&amp;" | ","")</f>
        <v/>
      </c>
      <c r="M3" t="str">
        <f t="shared" ref="M3:M51" si="2">IF(MID(A2,2,1)&lt;&gt;MID(A3,2,1),"PORT"&amp;MID(A3,2,1)&amp;".OUT = 0 | "&amp;L3&amp;L4&amp;L5&amp;L6&amp;L7&amp;L8&amp;L9&amp;L10,"")</f>
        <v/>
      </c>
      <c r="N3" s="1" t="s">
        <v>91</v>
      </c>
      <c r="O3" t="str">
        <f t="shared" ref="O3:O51" si="3">IF(MID(A2,2,1)&lt;&gt;MID(A3,2,1),IF(L3&amp;L4&amp;L5&amp;L6&amp;L7&amp;L8&amp;L9&amp;L10="",MID(M3,1,LEN(M3)-3),MID(M3,1,12)&amp;MID(M3,17,LEN(M3)-19)),"")</f>
        <v/>
      </c>
      <c r="P3" s="1" t="s">
        <v>91</v>
      </c>
      <c r="Q3" t="str">
        <f t="shared" ref="Q3:Q51" si="4">IF(E3="Out","BIT_"&amp;IF(H3="",A3,H3)&amp;" | ","")</f>
        <v/>
      </c>
      <c r="R3" t="str">
        <f t="shared" ref="R3:R51" si="5">IF(MID(A2,2,1)&lt;&gt;MID(A3,2,1),"PORT"&amp;MID(A3,2,1)&amp;".DIR = 0 | "&amp;Q3&amp;Q4&amp;Q5&amp;Q6&amp;Q7&amp;Q8&amp;Q9&amp;Q10,"")</f>
        <v/>
      </c>
      <c r="S3" s="1" t="s">
        <v>91</v>
      </c>
      <c r="T3" t="str">
        <f t="shared" ref="T3:T51" si="6">IF(MID(A2,2,1)&lt;&gt;MID(A3,2,1),IF(Q3&amp;Q4&amp;Q5&amp;Q6&amp;Q7&amp;Q8&amp;Q9&amp;Q10="",MID(R3,1,LEN(R3)-3),MID(R3,1,12)&amp;MID(R3,17,LEN(R3)-19)),"")</f>
        <v/>
      </c>
      <c r="V3" t="str">
        <f>T2&amp;";"</f>
        <v>PORTA.DIR = 0;</v>
      </c>
    </row>
    <row r="4" spans="1:22">
      <c r="A4" t="s">
        <v>70</v>
      </c>
      <c r="E4" t="s">
        <v>81</v>
      </c>
      <c r="F4" t="s">
        <v>83</v>
      </c>
      <c r="G4" t="s">
        <v>89</v>
      </c>
      <c r="J4" t="str">
        <f t="shared" si="0"/>
        <v/>
      </c>
      <c r="K4" s="1" t="s">
        <v>91</v>
      </c>
      <c r="L4" t="str">
        <f t="shared" si="1"/>
        <v/>
      </c>
      <c r="M4" t="str">
        <f t="shared" si="2"/>
        <v/>
      </c>
      <c r="N4" s="1" t="s">
        <v>91</v>
      </c>
      <c r="O4" t="str">
        <f t="shared" si="3"/>
        <v/>
      </c>
      <c r="P4" s="1" t="s">
        <v>91</v>
      </c>
      <c r="Q4" t="str">
        <f t="shared" si="4"/>
        <v/>
      </c>
      <c r="R4" t="str">
        <f t="shared" si="5"/>
        <v/>
      </c>
      <c r="S4" s="1" t="s">
        <v>91</v>
      </c>
      <c r="T4" t="str">
        <f t="shared" si="6"/>
        <v/>
      </c>
      <c r="V4" t="str">
        <f>O10&amp;";"</f>
        <v>PORTB.OUT = 0;</v>
      </c>
    </row>
    <row r="5" spans="1:22">
      <c r="A5" t="s">
        <v>4</v>
      </c>
      <c r="E5" t="s">
        <v>81</v>
      </c>
      <c r="F5" t="s">
        <v>83</v>
      </c>
      <c r="G5" t="s">
        <v>89</v>
      </c>
      <c r="J5" t="str">
        <f t="shared" si="0"/>
        <v/>
      </c>
      <c r="K5" s="1" t="s">
        <v>91</v>
      </c>
      <c r="L5" t="str">
        <f t="shared" si="1"/>
        <v/>
      </c>
      <c r="M5" t="str">
        <f t="shared" si="2"/>
        <v/>
      </c>
      <c r="N5" s="1" t="s">
        <v>91</v>
      </c>
      <c r="O5" t="str">
        <f t="shared" si="3"/>
        <v/>
      </c>
      <c r="P5" s="1" t="s">
        <v>91</v>
      </c>
      <c r="Q5" t="str">
        <f t="shared" si="4"/>
        <v/>
      </c>
      <c r="R5" t="str">
        <f t="shared" si="5"/>
        <v/>
      </c>
      <c r="S5" s="1" t="s">
        <v>91</v>
      </c>
      <c r="T5" t="str">
        <f t="shared" si="6"/>
        <v/>
      </c>
      <c r="V5" t="str">
        <f>T10&amp;";"</f>
        <v>PORTB.DIR = BIT_D0 | BIT_D1 | BIT_D2 | BIT_D3 | BIT_D4 | BIT_D5 | BIT_D6 | BIT_D7;</v>
      </c>
    </row>
    <row r="6" spans="1:22">
      <c r="A6" t="s">
        <v>5</v>
      </c>
      <c r="E6" t="s">
        <v>81</v>
      </c>
      <c r="F6" t="s">
        <v>83</v>
      </c>
      <c r="G6" t="s">
        <v>89</v>
      </c>
      <c r="J6" t="str">
        <f t="shared" si="0"/>
        <v/>
      </c>
      <c r="K6" s="1" t="s">
        <v>91</v>
      </c>
      <c r="L6" t="str">
        <f t="shared" si="1"/>
        <v/>
      </c>
      <c r="M6" t="str">
        <f t="shared" si="2"/>
        <v/>
      </c>
      <c r="N6" s="1" t="s">
        <v>91</v>
      </c>
      <c r="O6" t="str">
        <f t="shared" si="3"/>
        <v/>
      </c>
      <c r="P6" s="1" t="s">
        <v>91</v>
      </c>
      <c r="Q6" t="str">
        <f t="shared" si="4"/>
        <v/>
      </c>
      <c r="R6" t="str">
        <f t="shared" si="5"/>
        <v/>
      </c>
      <c r="S6" s="1" t="s">
        <v>91</v>
      </c>
      <c r="T6" t="str">
        <f t="shared" si="6"/>
        <v/>
      </c>
      <c r="V6" t="str">
        <f>O18&amp;";"</f>
        <v>PORTC.OUT = 0;</v>
      </c>
    </row>
    <row r="7" spans="1:22">
      <c r="A7" t="s">
        <v>6</v>
      </c>
      <c r="E7" t="s">
        <v>81</v>
      </c>
      <c r="F7" t="s">
        <v>83</v>
      </c>
      <c r="G7" t="s">
        <v>89</v>
      </c>
      <c r="J7" t="str">
        <f t="shared" si="0"/>
        <v/>
      </c>
      <c r="K7" s="1" t="s">
        <v>91</v>
      </c>
      <c r="L7" t="str">
        <f t="shared" si="1"/>
        <v/>
      </c>
      <c r="M7" t="str">
        <f t="shared" si="2"/>
        <v/>
      </c>
      <c r="N7" s="1" t="s">
        <v>91</v>
      </c>
      <c r="O7" t="str">
        <f t="shared" si="3"/>
        <v/>
      </c>
      <c r="P7" s="1" t="s">
        <v>91</v>
      </c>
      <c r="Q7" t="str">
        <f t="shared" si="4"/>
        <v/>
      </c>
      <c r="R7" t="str">
        <f t="shared" si="5"/>
        <v/>
      </c>
      <c r="S7" s="1" t="s">
        <v>91</v>
      </c>
      <c r="T7" t="str">
        <f t="shared" si="6"/>
        <v/>
      </c>
      <c r="V7" t="str">
        <f>T18&amp;";"</f>
        <v>PORTC.DIR = BIT_A0D8 | BIT_A1D9 | BIT_A2D10 | BIT_A3D11 | BIT_A4 | BIT_A5 | BIT_A6 | BIT_A7;</v>
      </c>
    </row>
    <row r="8" spans="1:22">
      <c r="A8" t="s">
        <v>7</v>
      </c>
      <c r="E8" t="s">
        <v>81</v>
      </c>
      <c r="F8" t="s">
        <v>83</v>
      </c>
      <c r="G8" t="s">
        <v>89</v>
      </c>
      <c r="J8" t="str">
        <f t="shared" si="0"/>
        <v/>
      </c>
      <c r="K8" s="1" t="s">
        <v>91</v>
      </c>
      <c r="L8" t="str">
        <f t="shared" si="1"/>
        <v/>
      </c>
      <c r="M8" t="str">
        <f t="shared" si="2"/>
        <v/>
      </c>
      <c r="N8" s="1" t="s">
        <v>91</v>
      </c>
      <c r="O8" t="str">
        <f t="shared" si="3"/>
        <v/>
      </c>
      <c r="P8" s="1" t="s">
        <v>91</v>
      </c>
      <c r="Q8" t="str">
        <f t="shared" si="4"/>
        <v/>
      </c>
      <c r="R8" t="str">
        <f t="shared" si="5"/>
        <v/>
      </c>
      <c r="S8" s="1" t="s">
        <v>91</v>
      </c>
      <c r="T8" t="str">
        <f t="shared" si="6"/>
        <v/>
      </c>
      <c r="V8" t="str">
        <f>O26&amp;";"</f>
        <v>PORTD.OUT = 0;</v>
      </c>
    </row>
    <row r="9" spans="1:22">
      <c r="A9" t="s">
        <v>8</v>
      </c>
      <c r="E9" t="s">
        <v>81</v>
      </c>
      <c r="F9" t="s">
        <v>83</v>
      </c>
      <c r="G9" t="s">
        <v>89</v>
      </c>
      <c r="J9" t="str">
        <f t="shared" si="0"/>
        <v/>
      </c>
      <c r="K9" s="1" t="s">
        <v>91</v>
      </c>
      <c r="L9" t="str">
        <f t="shared" si="1"/>
        <v/>
      </c>
      <c r="M9" t="str">
        <f t="shared" si="2"/>
        <v/>
      </c>
      <c r="N9" s="1" t="s">
        <v>91</v>
      </c>
      <c r="O9" t="str">
        <f t="shared" si="3"/>
        <v/>
      </c>
      <c r="P9" s="1" t="s">
        <v>91</v>
      </c>
      <c r="Q9" t="str">
        <f t="shared" si="4"/>
        <v/>
      </c>
      <c r="R9" t="str">
        <f t="shared" si="5"/>
        <v/>
      </c>
      <c r="S9" s="1" t="s">
        <v>91</v>
      </c>
      <c r="T9" t="str">
        <f t="shared" si="6"/>
        <v/>
      </c>
      <c r="V9" t="str">
        <f>T26&amp;";"</f>
        <v>PORTD.DIR = BIT_A8 | BIT_A9 | BIT_A10 | BIT_A11 | BIT_A12 | BIT_A13 | BIT_A14 | BIT_A15;</v>
      </c>
    </row>
    <row r="10" spans="1:22">
      <c r="A10" t="s">
        <v>9</v>
      </c>
      <c r="B10" t="s">
        <v>10</v>
      </c>
      <c r="C10" t="s">
        <v>101</v>
      </c>
      <c r="D10" t="s">
        <v>125</v>
      </c>
      <c r="E10" t="s">
        <v>82</v>
      </c>
      <c r="F10" t="s">
        <v>83</v>
      </c>
      <c r="G10" t="s">
        <v>89</v>
      </c>
      <c r="H10" t="s">
        <v>101</v>
      </c>
      <c r="J10" t="str">
        <f t="shared" si="0"/>
        <v>#define PIN_D0	PIN0
#define BIT_D0	(1 &lt;&lt; PIN0)
#define PORT_D0	PORTB</v>
      </c>
      <c r="K10" s="1" t="s">
        <v>91</v>
      </c>
      <c r="L10" t="str">
        <f t="shared" si="1"/>
        <v/>
      </c>
      <c r="M10" t="str">
        <f t="shared" si="2"/>
        <v xml:space="preserve">PORTB.OUT = 0 | </v>
      </c>
      <c r="N10" s="1" t="s">
        <v>91</v>
      </c>
      <c r="O10" t="str">
        <f t="shared" si="3"/>
        <v>PORTB.OUT = 0</v>
      </c>
      <c r="P10" s="1" t="s">
        <v>91</v>
      </c>
      <c r="Q10" t="str">
        <f t="shared" si="4"/>
        <v xml:space="preserve">BIT_D0 | </v>
      </c>
      <c r="R10" t="str">
        <f t="shared" si="5"/>
        <v xml:space="preserve">PORTB.DIR = 0 | BIT_D0 | BIT_D1 | BIT_D2 | BIT_D3 | BIT_D4 | BIT_D5 | BIT_D6 | BIT_D7 | </v>
      </c>
      <c r="S10" s="1" t="s">
        <v>91</v>
      </c>
      <c r="T10" t="str">
        <f t="shared" si="6"/>
        <v>PORTB.DIR = BIT_D0 | BIT_D1 | BIT_D2 | BIT_D3 | BIT_D4 | BIT_D5 | BIT_D6 | BIT_D7</v>
      </c>
      <c r="V10" t="str">
        <f>O34&amp;";"</f>
        <v>PORTE.OUT = BIT_nWRDAC | BIT_nRDRAM | BIT_nWRRAM;</v>
      </c>
    </row>
    <row r="11" spans="1:22">
      <c r="A11" t="s">
        <v>11</v>
      </c>
      <c r="B11" t="s">
        <v>12</v>
      </c>
      <c r="C11" t="s">
        <v>102</v>
      </c>
      <c r="D11" t="s">
        <v>126</v>
      </c>
      <c r="E11" t="s">
        <v>82</v>
      </c>
      <c r="F11" t="s">
        <v>83</v>
      </c>
      <c r="G11" t="s">
        <v>89</v>
      </c>
      <c r="H11" t="s">
        <v>102</v>
      </c>
      <c r="J11" t="str">
        <f t="shared" si="0"/>
        <v>#define PIN_D1	PIN1
#define BIT_D1	(1 &lt;&lt; PIN1)
#define PORT_D1	PORTB</v>
      </c>
      <c r="K11" s="1" t="s">
        <v>91</v>
      </c>
      <c r="L11" t="str">
        <f t="shared" si="1"/>
        <v/>
      </c>
      <c r="M11" t="str">
        <f t="shared" si="2"/>
        <v/>
      </c>
      <c r="N11" s="1" t="s">
        <v>91</v>
      </c>
      <c r="O11" t="str">
        <f t="shared" si="3"/>
        <v/>
      </c>
      <c r="P11" s="1" t="s">
        <v>91</v>
      </c>
      <c r="Q11" t="str">
        <f t="shared" si="4"/>
        <v xml:space="preserve">BIT_D1 | </v>
      </c>
      <c r="R11" t="str">
        <f t="shared" si="5"/>
        <v/>
      </c>
      <c r="S11" s="1" t="s">
        <v>91</v>
      </c>
      <c r="T11" t="str">
        <f t="shared" si="6"/>
        <v/>
      </c>
      <c r="V11" t="str">
        <f>T34&amp;";"</f>
        <v>PORTE.DIR = BIT_TXD | BIT_WRLCD | BIT_nWRDAC | BIT_nRDRAM | BIT_nWRRAM;</v>
      </c>
    </row>
    <row r="12" spans="1:22">
      <c r="A12" t="s">
        <v>13</v>
      </c>
      <c r="B12" t="s">
        <v>14</v>
      </c>
      <c r="C12" t="s">
        <v>103</v>
      </c>
      <c r="D12" t="s">
        <v>127</v>
      </c>
      <c r="E12" t="s">
        <v>82</v>
      </c>
      <c r="F12" t="s">
        <v>83</v>
      </c>
      <c r="G12" t="s">
        <v>89</v>
      </c>
      <c r="H12" t="s">
        <v>103</v>
      </c>
      <c r="J12" t="str">
        <f t="shared" si="0"/>
        <v>#define PIN_D2	PIN2
#define BIT_D2	(1 &lt;&lt; PIN2)
#define PORT_D2	PORTB</v>
      </c>
      <c r="K12" s="1" t="s">
        <v>91</v>
      </c>
      <c r="L12" t="str">
        <f t="shared" si="1"/>
        <v/>
      </c>
      <c r="M12" t="str">
        <f t="shared" si="2"/>
        <v/>
      </c>
      <c r="N12" s="1" t="s">
        <v>91</v>
      </c>
      <c r="O12" t="str">
        <f t="shared" si="3"/>
        <v/>
      </c>
      <c r="P12" s="1" t="s">
        <v>91</v>
      </c>
      <c r="Q12" t="str">
        <f t="shared" si="4"/>
        <v xml:space="preserve">BIT_D2 | </v>
      </c>
      <c r="R12" t="str">
        <f t="shared" si="5"/>
        <v/>
      </c>
      <c r="S12" s="1" t="s">
        <v>91</v>
      </c>
      <c r="T12" t="str">
        <f t="shared" si="6"/>
        <v/>
      </c>
      <c r="V12" t="str">
        <f>O42&amp;";"</f>
        <v>PORTF.OUT = BIT_PB1 | BIT_PB2 | BIT_PB3 | BIT_PB4;</v>
      </c>
    </row>
    <row r="13" spans="1:22">
      <c r="A13" t="s">
        <v>15</v>
      </c>
      <c r="B13" t="s">
        <v>149</v>
      </c>
      <c r="C13" t="s">
        <v>104</v>
      </c>
      <c r="D13" t="s">
        <v>128</v>
      </c>
      <c r="E13" t="s">
        <v>82</v>
      </c>
      <c r="F13" t="s">
        <v>83</v>
      </c>
      <c r="G13" t="s">
        <v>89</v>
      </c>
      <c r="H13" t="s">
        <v>104</v>
      </c>
      <c r="J13" t="str">
        <f t="shared" si="0"/>
        <v>#define PIN_D3	PIN3
#define BIT_D3	(1 &lt;&lt; PIN3)
#define PORT_D3	PORTB</v>
      </c>
      <c r="K13" s="1" t="s">
        <v>91</v>
      </c>
      <c r="L13" t="str">
        <f t="shared" si="1"/>
        <v/>
      </c>
      <c r="M13" t="str">
        <f t="shared" si="2"/>
        <v/>
      </c>
      <c r="N13" s="1" t="s">
        <v>91</v>
      </c>
      <c r="O13" t="str">
        <f t="shared" si="3"/>
        <v/>
      </c>
      <c r="P13" s="1" t="s">
        <v>91</v>
      </c>
      <c r="Q13" t="str">
        <f t="shared" si="4"/>
        <v xml:space="preserve">BIT_D3 | </v>
      </c>
      <c r="R13" t="str">
        <f t="shared" si="5"/>
        <v/>
      </c>
      <c r="S13" s="1" t="s">
        <v>91</v>
      </c>
      <c r="T13" t="str">
        <f t="shared" si="6"/>
        <v/>
      </c>
      <c r="V13" t="str">
        <f>T42&amp;";"</f>
        <v>PORTF.DIR = BIT_A16 | BIT_A17 | BIT_A18;</v>
      </c>
    </row>
    <row r="14" spans="1:22">
      <c r="A14" t="s">
        <v>16</v>
      </c>
      <c r="B14" t="s">
        <v>150</v>
      </c>
      <c r="C14" t="s">
        <v>105</v>
      </c>
      <c r="D14" t="s">
        <v>129</v>
      </c>
      <c r="E14" t="s">
        <v>82</v>
      </c>
      <c r="F14" t="s">
        <v>83</v>
      </c>
      <c r="G14" t="s">
        <v>89</v>
      </c>
      <c r="H14" t="s">
        <v>105</v>
      </c>
      <c r="J14" t="str">
        <f t="shared" si="0"/>
        <v>#define PIN_D4	PIN4
#define BIT_D4	(1 &lt;&lt; PIN4)
#define PORT_D4	PORTB</v>
      </c>
      <c r="K14" s="1" t="s">
        <v>91</v>
      </c>
      <c r="L14" t="str">
        <f t="shared" si="1"/>
        <v/>
      </c>
      <c r="M14" t="str">
        <f t="shared" si="2"/>
        <v/>
      </c>
      <c r="N14" s="1" t="s">
        <v>91</v>
      </c>
      <c r="O14" t="str">
        <f t="shared" si="3"/>
        <v/>
      </c>
      <c r="P14" s="1" t="s">
        <v>91</v>
      </c>
      <c r="Q14" t="str">
        <f t="shared" si="4"/>
        <v xml:space="preserve">BIT_D4 | </v>
      </c>
      <c r="R14" t="str">
        <f t="shared" si="5"/>
        <v/>
      </c>
      <c r="S14" s="1" t="s">
        <v>91</v>
      </c>
      <c r="T14" t="str">
        <f t="shared" si="6"/>
        <v/>
      </c>
      <c r="V14" t="str">
        <f>O50&amp;";"</f>
        <v>PORTR.OUT = 0;</v>
      </c>
    </row>
    <row r="15" spans="1:22">
      <c r="A15" t="s">
        <v>17</v>
      </c>
      <c r="B15" t="s">
        <v>151</v>
      </c>
      <c r="C15" t="s">
        <v>106</v>
      </c>
      <c r="D15" t="s">
        <v>130</v>
      </c>
      <c r="E15" t="s">
        <v>82</v>
      </c>
      <c r="F15" t="s">
        <v>83</v>
      </c>
      <c r="G15" t="s">
        <v>89</v>
      </c>
      <c r="H15" t="s">
        <v>106</v>
      </c>
      <c r="J15" t="str">
        <f t="shared" si="0"/>
        <v>#define PIN_D5	PIN5
#define BIT_D5	(1 &lt;&lt; PIN5)
#define PORT_D5	PORTB</v>
      </c>
      <c r="K15" s="1" t="s">
        <v>91</v>
      </c>
      <c r="L15" t="str">
        <f t="shared" si="1"/>
        <v/>
      </c>
      <c r="M15" t="str">
        <f t="shared" si="2"/>
        <v/>
      </c>
      <c r="N15" s="1" t="s">
        <v>91</v>
      </c>
      <c r="O15" t="str">
        <f t="shared" si="3"/>
        <v/>
      </c>
      <c r="P15" s="1" t="s">
        <v>91</v>
      </c>
      <c r="Q15" t="str">
        <f t="shared" si="4"/>
        <v xml:space="preserve">BIT_D5 | </v>
      </c>
      <c r="R15" t="str">
        <f t="shared" si="5"/>
        <v/>
      </c>
      <c r="S15" s="1" t="s">
        <v>91</v>
      </c>
      <c r="T15" t="str">
        <f t="shared" si="6"/>
        <v/>
      </c>
      <c r="V15" t="str">
        <f>T50&amp;";"</f>
        <v>PORTR.DIR = 0;</v>
      </c>
    </row>
    <row r="16" spans="1:22">
      <c r="A16" t="s">
        <v>18</v>
      </c>
      <c r="B16" t="s">
        <v>152</v>
      </c>
      <c r="C16" t="s">
        <v>107</v>
      </c>
      <c r="D16" t="s">
        <v>131</v>
      </c>
      <c r="E16" t="s">
        <v>82</v>
      </c>
      <c r="F16" t="s">
        <v>83</v>
      </c>
      <c r="G16" t="s">
        <v>89</v>
      </c>
      <c r="H16" t="s">
        <v>107</v>
      </c>
      <c r="J16" t="str">
        <f t="shared" si="0"/>
        <v>#define PIN_D6	PIN6
#define BIT_D6	(1 &lt;&lt; PIN6)
#define PORT_D6	PORTB</v>
      </c>
      <c r="K16" s="1" t="s">
        <v>91</v>
      </c>
      <c r="L16" t="str">
        <f t="shared" si="1"/>
        <v/>
      </c>
      <c r="M16" t="str">
        <f t="shared" si="2"/>
        <v/>
      </c>
      <c r="N16" s="1" t="s">
        <v>91</v>
      </c>
      <c r="O16" t="str">
        <f t="shared" si="3"/>
        <v/>
      </c>
      <c r="P16" s="1" t="s">
        <v>91</v>
      </c>
      <c r="Q16" t="str">
        <f t="shared" si="4"/>
        <v xml:space="preserve">BIT_D6 | </v>
      </c>
      <c r="R16" t="str">
        <f t="shared" si="5"/>
        <v/>
      </c>
      <c r="S16" s="1" t="s">
        <v>91</v>
      </c>
      <c r="T16" t="str">
        <f t="shared" si="6"/>
        <v/>
      </c>
    </row>
    <row r="17" spans="1:20">
      <c r="A17" t="s">
        <v>19</v>
      </c>
      <c r="B17" t="s">
        <v>96</v>
      </c>
      <c r="C17" t="s">
        <v>108</v>
      </c>
      <c r="D17" t="s">
        <v>132</v>
      </c>
      <c r="E17" t="s">
        <v>82</v>
      </c>
      <c r="F17" t="s">
        <v>83</v>
      </c>
      <c r="G17" t="s">
        <v>89</v>
      </c>
      <c r="H17" t="s">
        <v>108</v>
      </c>
      <c r="J17" t="str">
        <f t="shared" si="0"/>
        <v>#define PIN_D7	PIN7
#define BIT_D7	(1 &lt;&lt; PIN7)
#define PORT_D7	PORTB</v>
      </c>
      <c r="K17" s="1" t="s">
        <v>91</v>
      </c>
      <c r="L17" t="str">
        <f t="shared" si="1"/>
        <v/>
      </c>
      <c r="M17" t="str">
        <f t="shared" si="2"/>
        <v/>
      </c>
      <c r="N17" s="1" t="s">
        <v>91</v>
      </c>
      <c r="O17" t="str">
        <f t="shared" si="3"/>
        <v/>
      </c>
      <c r="P17" s="1" t="s">
        <v>91</v>
      </c>
      <c r="Q17" t="str">
        <f t="shared" si="4"/>
        <v xml:space="preserve">BIT_D7 | </v>
      </c>
      <c r="R17" t="str">
        <f t="shared" si="5"/>
        <v/>
      </c>
      <c r="S17" s="1" t="s">
        <v>91</v>
      </c>
      <c r="T17" t="str">
        <f t="shared" si="6"/>
        <v/>
      </c>
    </row>
    <row r="18" spans="1:20">
      <c r="A18" t="s">
        <v>20</v>
      </c>
      <c r="B18" t="s">
        <v>153</v>
      </c>
      <c r="C18" t="s">
        <v>109</v>
      </c>
      <c r="D18" t="s">
        <v>133</v>
      </c>
      <c r="E18" t="s">
        <v>82</v>
      </c>
      <c r="F18" t="s">
        <v>83</v>
      </c>
      <c r="G18" t="s">
        <v>89</v>
      </c>
      <c r="H18" t="s">
        <v>109</v>
      </c>
      <c r="J18" t="str">
        <f t="shared" si="0"/>
        <v>#define PIN_A0D8	PIN0
#define BIT_A0D8	(1 &lt;&lt; PIN0)
#define PORT_A0D8	PORTC</v>
      </c>
      <c r="K18" s="1" t="s">
        <v>91</v>
      </c>
      <c r="L18" t="str">
        <f t="shared" si="1"/>
        <v/>
      </c>
      <c r="M18" t="str">
        <f t="shared" si="2"/>
        <v xml:space="preserve">PORTC.OUT = 0 | </v>
      </c>
      <c r="N18" s="1" t="s">
        <v>91</v>
      </c>
      <c r="O18" t="str">
        <f t="shared" si="3"/>
        <v>PORTC.OUT = 0</v>
      </c>
      <c r="P18" s="1" t="s">
        <v>91</v>
      </c>
      <c r="Q18" t="str">
        <f t="shared" si="4"/>
        <v xml:space="preserve">BIT_A0D8 | </v>
      </c>
      <c r="R18" t="str">
        <f t="shared" si="5"/>
        <v xml:space="preserve">PORTC.DIR = 0 | BIT_A0D8 | BIT_A1D9 | BIT_A2D10 | BIT_A3D11 | BIT_A4 | BIT_A5 | BIT_A6 | BIT_A7 | </v>
      </c>
      <c r="S18" s="1" t="s">
        <v>91</v>
      </c>
      <c r="T18" t="str">
        <f t="shared" si="6"/>
        <v>PORTC.DIR = BIT_A0D8 | BIT_A1D9 | BIT_A2D10 | BIT_A3D11 | BIT_A4 | BIT_A5 | BIT_A6 | BIT_A7</v>
      </c>
    </row>
    <row r="19" spans="1:20">
      <c r="A19" t="s">
        <v>21</v>
      </c>
      <c r="B19" t="s">
        <v>154</v>
      </c>
      <c r="C19" t="s">
        <v>110</v>
      </c>
      <c r="D19" t="s">
        <v>134</v>
      </c>
      <c r="E19" t="s">
        <v>82</v>
      </c>
      <c r="F19" t="s">
        <v>83</v>
      </c>
      <c r="G19" t="s">
        <v>89</v>
      </c>
      <c r="H19" t="s">
        <v>110</v>
      </c>
      <c r="J19" t="str">
        <f t="shared" si="0"/>
        <v>#define PIN_A1D9	PIN1
#define BIT_A1D9	(1 &lt;&lt; PIN1)
#define PORT_A1D9	PORTC</v>
      </c>
      <c r="K19" s="1" t="s">
        <v>91</v>
      </c>
      <c r="L19" t="str">
        <f t="shared" si="1"/>
        <v/>
      </c>
      <c r="M19" t="str">
        <f t="shared" si="2"/>
        <v/>
      </c>
      <c r="N19" s="1" t="s">
        <v>91</v>
      </c>
      <c r="O19" t="str">
        <f t="shared" si="3"/>
        <v/>
      </c>
      <c r="P19" s="1" t="s">
        <v>91</v>
      </c>
      <c r="Q19" t="str">
        <f t="shared" si="4"/>
        <v xml:space="preserve">BIT_A1D9 | </v>
      </c>
      <c r="R19" t="str">
        <f t="shared" si="5"/>
        <v/>
      </c>
      <c r="S19" s="1" t="s">
        <v>91</v>
      </c>
      <c r="T19" t="str">
        <f t="shared" si="6"/>
        <v/>
      </c>
    </row>
    <row r="20" spans="1:20">
      <c r="A20" t="s">
        <v>22</v>
      </c>
      <c r="B20" t="s">
        <v>155</v>
      </c>
      <c r="C20" t="s">
        <v>111</v>
      </c>
      <c r="D20" t="s">
        <v>135</v>
      </c>
      <c r="E20" t="s">
        <v>82</v>
      </c>
      <c r="F20" t="s">
        <v>83</v>
      </c>
      <c r="G20" t="s">
        <v>89</v>
      </c>
      <c r="H20" t="s">
        <v>111</v>
      </c>
      <c r="J20" t="str">
        <f t="shared" si="0"/>
        <v>#define PIN_A2D10	PIN2
#define BIT_A2D10	(1 &lt;&lt; PIN2)
#define PORT_A2D10	PORTC</v>
      </c>
      <c r="K20" s="1" t="s">
        <v>91</v>
      </c>
      <c r="L20" t="str">
        <f t="shared" si="1"/>
        <v/>
      </c>
      <c r="M20" t="str">
        <f t="shared" si="2"/>
        <v/>
      </c>
      <c r="N20" s="1" t="s">
        <v>91</v>
      </c>
      <c r="O20" t="str">
        <f t="shared" si="3"/>
        <v/>
      </c>
      <c r="P20" s="1" t="s">
        <v>91</v>
      </c>
      <c r="Q20" t="str">
        <f t="shared" si="4"/>
        <v xml:space="preserve">BIT_A2D10 | </v>
      </c>
      <c r="R20" t="str">
        <f t="shared" si="5"/>
        <v/>
      </c>
      <c r="S20" s="1" t="s">
        <v>91</v>
      </c>
      <c r="T20" t="str">
        <f t="shared" si="6"/>
        <v/>
      </c>
    </row>
    <row r="21" spans="1:20">
      <c r="A21" t="s">
        <v>23</v>
      </c>
      <c r="B21" t="s">
        <v>156</v>
      </c>
      <c r="C21" t="s">
        <v>112</v>
      </c>
      <c r="D21" t="s">
        <v>136</v>
      </c>
      <c r="E21" t="s">
        <v>82</v>
      </c>
      <c r="F21" t="s">
        <v>83</v>
      </c>
      <c r="G21" t="s">
        <v>89</v>
      </c>
      <c r="H21" t="s">
        <v>112</v>
      </c>
      <c r="J21" t="str">
        <f t="shared" si="0"/>
        <v>#define PIN_A3D11	PIN3
#define BIT_A3D11	(1 &lt;&lt; PIN3)
#define PORT_A3D11	PORTC</v>
      </c>
      <c r="K21" s="1" t="s">
        <v>91</v>
      </c>
      <c r="L21" t="str">
        <f t="shared" si="1"/>
        <v/>
      </c>
      <c r="M21" t="str">
        <f t="shared" si="2"/>
        <v/>
      </c>
      <c r="N21" s="1" t="s">
        <v>91</v>
      </c>
      <c r="O21" t="str">
        <f t="shared" si="3"/>
        <v/>
      </c>
      <c r="P21" s="1" t="s">
        <v>91</v>
      </c>
      <c r="Q21" t="str">
        <f t="shared" si="4"/>
        <v xml:space="preserve">BIT_A3D11 | </v>
      </c>
      <c r="R21" t="str">
        <f t="shared" si="5"/>
        <v/>
      </c>
      <c r="S21" s="1" t="s">
        <v>91</v>
      </c>
      <c r="T21" t="str">
        <f t="shared" si="6"/>
        <v/>
      </c>
    </row>
    <row r="22" spans="1:20">
      <c r="A22" t="s">
        <v>24</v>
      </c>
      <c r="B22" t="s">
        <v>157</v>
      </c>
      <c r="C22" t="s">
        <v>113</v>
      </c>
      <c r="D22" t="s">
        <v>137</v>
      </c>
      <c r="E22" t="s">
        <v>82</v>
      </c>
      <c r="F22" t="s">
        <v>83</v>
      </c>
      <c r="G22" t="s">
        <v>89</v>
      </c>
      <c r="H22" t="s">
        <v>113</v>
      </c>
      <c r="J22" t="str">
        <f t="shared" si="0"/>
        <v>#define PIN_A4	PIN4
#define BIT_A4	(1 &lt;&lt; PIN4)
#define PORT_A4	PORTC</v>
      </c>
      <c r="K22" s="1" t="s">
        <v>91</v>
      </c>
      <c r="L22" t="str">
        <f t="shared" si="1"/>
        <v/>
      </c>
      <c r="M22" t="str">
        <f t="shared" si="2"/>
        <v/>
      </c>
      <c r="N22" s="1" t="s">
        <v>91</v>
      </c>
      <c r="O22" t="str">
        <f t="shared" si="3"/>
        <v/>
      </c>
      <c r="P22" s="1" t="s">
        <v>91</v>
      </c>
      <c r="Q22" t="str">
        <f t="shared" si="4"/>
        <v xml:space="preserve">BIT_A4 | </v>
      </c>
      <c r="R22" t="str">
        <f t="shared" si="5"/>
        <v/>
      </c>
      <c r="S22" s="1" t="s">
        <v>91</v>
      </c>
      <c r="T22" t="str">
        <f t="shared" si="6"/>
        <v/>
      </c>
    </row>
    <row r="23" spans="1:20">
      <c r="A23" t="s">
        <v>25</v>
      </c>
      <c r="B23" t="s">
        <v>158</v>
      </c>
      <c r="C23" t="s">
        <v>114</v>
      </c>
      <c r="D23" t="s">
        <v>138</v>
      </c>
      <c r="E23" t="s">
        <v>82</v>
      </c>
      <c r="F23" t="s">
        <v>83</v>
      </c>
      <c r="G23" t="s">
        <v>89</v>
      </c>
      <c r="H23" t="s">
        <v>114</v>
      </c>
      <c r="J23" t="str">
        <f t="shared" si="0"/>
        <v>#define PIN_A5	PIN5
#define BIT_A5	(1 &lt;&lt; PIN5)
#define PORT_A5	PORTC</v>
      </c>
      <c r="K23" s="1" t="s">
        <v>91</v>
      </c>
      <c r="L23" t="str">
        <f t="shared" si="1"/>
        <v/>
      </c>
      <c r="M23" t="str">
        <f t="shared" si="2"/>
        <v/>
      </c>
      <c r="N23" s="1" t="s">
        <v>91</v>
      </c>
      <c r="O23" t="str">
        <f t="shared" si="3"/>
        <v/>
      </c>
      <c r="P23" s="1" t="s">
        <v>91</v>
      </c>
      <c r="Q23" t="str">
        <f t="shared" si="4"/>
        <v xml:space="preserve">BIT_A5 | </v>
      </c>
      <c r="R23" t="str">
        <f t="shared" si="5"/>
        <v/>
      </c>
      <c r="S23" s="1" t="s">
        <v>91</v>
      </c>
      <c r="T23" t="str">
        <f t="shared" si="6"/>
        <v/>
      </c>
    </row>
    <row r="24" spans="1:20">
      <c r="A24" t="s">
        <v>26</v>
      </c>
      <c r="B24" t="s">
        <v>159</v>
      </c>
      <c r="C24" t="s">
        <v>115</v>
      </c>
      <c r="D24" t="s">
        <v>139</v>
      </c>
      <c r="E24" t="s">
        <v>82</v>
      </c>
      <c r="F24" t="s">
        <v>83</v>
      </c>
      <c r="G24" t="s">
        <v>89</v>
      </c>
      <c r="H24" t="s">
        <v>115</v>
      </c>
      <c r="J24" t="str">
        <f t="shared" si="0"/>
        <v>#define PIN_A6	PIN6
#define BIT_A6	(1 &lt;&lt; PIN6)
#define PORT_A6	PORTC</v>
      </c>
      <c r="K24" s="1" t="s">
        <v>91</v>
      </c>
      <c r="L24" t="str">
        <f t="shared" si="1"/>
        <v/>
      </c>
      <c r="M24" t="str">
        <f t="shared" si="2"/>
        <v/>
      </c>
      <c r="N24" s="1" t="s">
        <v>91</v>
      </c>
      <c r="O24" t="str">
        <f t="shared" si="3"/>
        <v/>
      </c>
      <c r="P24" s="1" t="s">
        <v>91</v>
      </c>
      <c r="Q24" t="str">
        <f t="shared" si="4"/>
        <v xml:space="preserve">BIT_A6 | </v>
      </c>
      <c r="R24" t="str">
        <f t="shared" si="5"/>
        <v/>
      </c>
      <c r="S24" s="1" t="s">
        <v>91</v>
      </c>
      <c r="T24" t="str">
        <f t="shared" si="6"/>
        <v/>
      </c>
    </row>
    <row r="25" spans="1:20">
      <c r="A25" t="s">
        <v>27</v>
      </c>
      <c r="B25" t="s">
        <v>160</v>
      </c>
      <c r="C25" t="s">
        <v>116</v>
      </c>
      <c r="D25" t="s">
        <v>140</v>
      </c>
      <c r="E25" t="s">
        <v>82</v>
      </c>
      <c r="F25" t="s">
        <v>83</v>
      </c>
      <c r="G25" t="s">
        <v>89</v>
      </c>
      <c r="H25" t="s">
        <v>116</v>
      </c>
      <c r="J25" t="str">
        <f t="shared" si="0"/>
        <v>#define PIN_A7	PIN7
#define BIT_A7	(1 &lt;&lt; PIN7)
#define PORT_A7	PORTC</v>
      </c>
      <c r="K25" s="1" t="s">
        <v>91</v>
      </c>
      <c r="L25" t="str">
        <f t="shared" si="1"/>
        <v/>
      </c>
      <c r="M25" t="str">
        <f t="shared" si="2"/>
        <v/>
      </c>
      <c r="N25" s="1" t="s">
        <v>91</v>
      </c>
      <c r="O25" t="str">
        <f t="shared" si="3"/>
        <v/>
      </c>
      <c r="P25" s="1" t="s">
        <v>91</v>
      </c>
      <c r="Q25" t="str">
        <f t="shared" si="4"/>
        <v xml:space="preserve">BIT_A7 | </v>
      </c>
      <c r="R25" t="str">
        <f t="shared" si="5"/>
        <v/>
      </c>
      <c r="S25" s="1" t="s">
        <v>91</v>
      </c>
      <c r="T25" t="str">
        <f t="shared" si="6"/>
        <v/>
      </c>
    </row>
    <row r="26" spans="1:20">
      <c r="A26" t="s">
        <v>28</v>
      </c>
      <c r="B26" t="s">
        <v>29</v>
      </c>
      <c r="C26" t="s">
        <v>117</v>
      </c>
      <c r="D26" t="s">
        <v>141</v>
      </c>
      <c r="E26" t="s">
        <v>82</v>
      </c>
      <c r="F26" t="s">
        <v>83</v>
      </c>
      <c r="G26" t="s">
        <v>89</v>
      </c>
      <c r="H26" t="s">
        <v>117</v>
      </c>
      <c r="J26" t="str">
        <f t="shared" si="0"/>
        <v>#define PIN_A8	PIN0
#define BIT_A8	(1 &lt;&lt; PIN0)
#define PORT_A8	PORTD</v>
      </c>
      <c r="K26" s="1" t="s">
        <v>91</v>
      </c>
      <c r="L26" t="str">
        <f t="shared" si="1"/>
        <v/>
      </c>
      <c r="M26" t="str">
        <f t="shared" si="2"/>
        <v xml:space="preserve">PORTD.OUT = 0 | </v>
      </c>
      <c r="N26" s="1" t="s">
        <v>91</v>
      </c>
      <c r="O26" t="str">
        <f t="shared" si="3"/>
        <v>PORTD.OUT = 0</v>
      </c>
      <c r="P26" s="1" t="s">
        <v>91</v>
      </c>
      <c r="Q26" t="str">
        <f t="shared" si="4"/>
        <v xml:space="preserve">BIT_A8 | </v>
      </c>
      <c r="R26" t="str">
        <f t="shared" si="5"/>
        <v xml:space="preserve">PORTD.DIR = 0 | BIT_A8 | BIT_A9 | BIT_A10 | BIT_A11 | BIT_A12 | BIT_A13 | BIT_A14 | BIT_A15 | </v>
      </c>
      <c r="S26" s="1" t="s">
        <v>91</v>
      </c>
      <c r="T26" t="str">
        <f t="shared" si="6"/>
        <v>PORTD.DIR = BIT_A8 | BIT_A9 | BIT_A10 | BIT_A11 | BIT_A12 | BIT_A13 | BIT_A14 | BIT_A15</v>
      </c>
    </row>
    <row r="27" spans="1:20">
      <c r="A27" t="s">
        <v>30</v>
      </c>
      <c r="B27" t="s">
        <v>31</v>
      </c>
      <c r="C27" t="s">
        <v>118</v>
      </c>
      <c r="D27" t="s">
        <v>142</v>
      </c>
      <c r="E27" t="s">
        <v>82</v>
      </c>
      <c r="F27" t="s">
        <v>83</v>
      </c>
      <c r="G27" t="s">
        <v>89</v>
      </c>
      <c r="H27" t="s">
        <v>118</v>
      </c>
      <c r="J27" t="str">
        <f t="shared" si="0"/>
        <v>#define PIN_A9	PIN1
#define BIT_A9	(1 &lt;&lt; PIN1)
#define PORT_A9	PORTD</v>
      </c>
      <c r="K27" s="1" t="s">
        <v>91</v>
      </c>
      <c r="L27" t="str">
        <f t="shared" si="1"/>
        <v/>
      </c>
      <c r="M27" t="str">
        <f t="shared" si="2"/>
        <v/>
      </c>
      <c r="N27" s="1" t="s">
        <v>91</v>
      </c>
      <c r="O27" t="str">
        <f t="shared" si="3"/>
        <v/>
      </c>
      <c r="P27" s="1" t="s">
        <v>91</v>
      </c>
      <c r="Q27" t="str">
        <f t="shared" si="4"/>
        <v xml:space="preserve">BIT_A9 | </v>
      </c>
      <c r="R27" t="str">
        <f t="shared" si="5"/>
        <v/>
      </c>
      <c r="S27" s="1" t="s">
        <v>91</v>
      </c>
      <c r="T27" t="str">
        <f t="shared" si="6"/>
        <v/>
      </c>
    </row>
    <row r="28" spans="1:20">
      <c r="A28" t="s">
        <v>32</v>
      </c>
      <c r="B28" t="s">
        <v>33</v>
      </c>
      <c r="C28" t="s">
        <v>119</v>
      </c>
      <c r="D28" t="s">
        <v>143</v>
      </c>
      <c r="E28" t="s">
        <v>82</v>
      </c>
      <c r="F28" t="s">
        <v>83</v>
      </c>
      <c r="G28" t="s">
        <v>89</v>
      </c>
      <c r="H28" t="s">
        <v>119</v>
      </c>
      <c r="J28" t="str">
        <f t="shared" si="0"/>
        <v>#define PIN_A10	PIN2
#define BIT_A10	(1 &lt;&lt; PIN2)
#define PORT_A10	PORTD</v>
      </c>
      <c r="K28" s="1" t="s">
        <v>91</v>
      </c>
      <c r="L28" t="str">
        <f t="shared" si="1"/>
        <v/>
      </c>
      <c r="M28" t="str">
        <f t="shared" si="2"/>
        <v/>
      </c>
      <c r="N28" s="1" t="s">
        <v>91</v>
      </c>
      <c r="O28" t="str">
        <f t="shared" si="3"/>
        <v/>
      </c>
      <c r="P28" s="1" t="s">
        <v>91</v>
      </c>
      <c r="Q28" t="str">
        <f t="shared" si="4"/>
        <v xml:space="preserve">BIT_A10 | </v>
      </c>
      <c r="R28" t="str">
        <f t="shared" si="5"/>
        <v/>
      </c>
      <c r="S28" s="1" t="s">
        <v>91</v>
      </c>
      <c r="T28" t="str">
        <f t="shared" si="6"/>
        <v/>
      </c>
    </row>
    <row r="29" spans="1:20">
      <c r="A29" t="s">
        <v>34</v>
      </c>
      <c r="B29" t="s">
        <v>35</v>
      </c>
      <c r="C29" t="s">
        <v>120</v>
      </c>
      <c r="D29" t="s">
        <v>144</v>
      </c>
      <c r="E29" t="s">
        <v>82</v>
      </c>
      <c r="F29" t="s">
        <v>83</v>
      </c>
      <c r="G29" t="s">
        <v>89</v>
      </c>
      <c r="H29" t="s">
        <v>120</v>
      </c>
      <c r="J29" t="str">
        <f t="shared" si="0"/>
        <v>#define PIN_A11	PIN3
#define BIT_A11	(1 &lt;&lt; PIN3)
#define PORT_A11	PORTD</v>
      </c>
      <c r="K29" s="1" t="s">
        <v>91</v>
      </c>
      <c r="L29" t="str">
        <f t="shared" si="1"/>
        <v/>
      </c>
      <c r="M29" t="str">
        <f t="shared" si="2"/>
        <v/>
      </c>
      <c r="N29" s="1" t="s">
        <v>91</v>
      </c>
      <c r="O29" t="str">
        <f t="shared" si="3"/>
        <v/>
      </c>
      <c r="P29" s="1" t="s">
        <v>91</v>
      </c>
      <c r="Q29" t="str">
        <f t="shared" si="4"/>
        <v xml:space="preserve">BIT_A11 | </v>
      </c>
      <c r="R29" t="str">
        <f t="shared" si="5"/>
        <v/>
      </c>
      <c r="S29" s="1" t="s">
        <v>91</v>
      </c>
      <c r="T29" t="str">
        <f t="shared" si="6"/>
        <v/>
      </c>
    </row>
    <row r="30" spans="1:20">
      <c r="A30" t="s">
        <v>36</v>
      </c>
      <c r="B30" t="s">
        <v>161</v>
      </c>
      <c r="C30" t="s">
        <v>121</v>
      </c>
      <c r="D30" t="s">
        <v>145</v>
      </c>
      <c r="E30" t="s">
        <v>82</v>
      </c>
      <c r="F30" t="s">
        <v>83</v>
      </c>
      <c r="G30" t="s">
        <v>89</v>
      </c>
      <c r="H30" t="s">
        <v>121</v>
      </c>
      <c r="J30" t="str">
        <f t="shared" si="0"/>
        <v>#define PIN_A12	PIN4
#define BIT_A12	(1 &lt;&lt; PIN4)
#define PORT_A12	PORTD</v>
      </c>
      <c r="K30" s="1" t="s">
        <v>91</v>
      </c>
      <c r="L30" t="str">
        <f t="shared" si="1"/>
        <v/>
      </c>
      <c r="M30" t="str">
        <f t="shared" si="2"/>
        <v/>
      </c>
      <c r="N30" s="1" t="s">
        <v>91</v>
      </c>
      <c r="O30" t="str">
        <f t="shared" si="3"/>
        <v/>
      </c>
      <c r="P30" s="1" t="s">
        <v>91</v>
      </c>
      <c r="Q30" t="str">
        <f t="shared" si="4"/>
        <v xml:space="preserve">BIT_A12 | </v>
      </c>
      <c r="R30" t="str">
        <f t="shared" si="5"/>
        <v/>
      </c>
      <c r="S30" s="1" t="s">
        <v>91</v>
      </c>
      <c r="T30" t="str">
        <f t="shared" si="6"/>
        <v/>
      </c>
    </row>
    <row r="31" spans="1:20">
      <c r="A31" t="s">
        <v>37</v>
      </c>
      <c r="B31" t="s">
        <v>162</v>
      </c>
      <c r="C31" t="s">
        <v>122</v>
      </c>
      <c r="D31" t="s">
        <v>146</v>
      </c>
      <c r="E31" t="s">
        <v>82</v>
      </c>
      <c r="F31" t="s">
        <v>83</v>
      </c>
      <c r="G31" t="s">
        <v>89</v>
      </c>
      <c r="H31" t="s">
        <v>122</v>
      </c>
      <c r="J31" t="str">
        <f t="shared" si="0"/>
        <v>#define PIN_A13	PIN5
#define BIT_A13	(1 &lt;&lt; PIN5)
#define PORT_A13	PORTD</v>
      </c>
      <c r="K31" s="1" t="s">
        <v>91</v>
      </c>
      <c r="L31" t="str">
        <f t="shared" si="1"/>
        <v/>
      </c>
      <c r="M31" t="str">
        <f t="shared" si="2"/>
        <v/>
      </c>
      <c r="N31" s="1" t="s">
        <v>91</v>
      </c>
      <c r="O31" t="str">
        <f t="shared" si="3"/>
        <v/>
      </c>
      <c r="P31" s="1" t="s">
        <v>91</v>
      </c>
      <c r="Q31" t="str">
        <f t="shared" si="4"/>
        <v xml:space="preserve">BIT_A13 | </v>
      </c>
      <c r="R31" t="str">
        <f t="shared" si="5"/>
        <v/>
      </c>
      <c r="S31" s="1" t="s">
        <v>91</v>
      </c>
      <c r="T31" t="str">
        <f t="shared" si="6"/>
        <v/>
      </c>
    </row>
    <row r="32" spans="1:20">
      <c r="A32" t="s">
        <v>38</v>
      </c>
      <c r="B32" t="s">
        <v>163</v>
      </c>
      <c r="C32" t="s">
        <v>123</v>
      </c>
      <c r="D32" t="s">
        <v>147</v>
      </c>
      <c r="E32" t="s">
        <v>82</v>
      </c>
      <c r="F32" t="s">
        <v>83</v>
      </c>
      <c r="G32" t="s">
        <v>89</v>
      </c>
      <c r="H32" t="s">
        <v>123</v>
      </c>
      <c r="J32" t="str">
        <f t="shared" si="0"/>
        <v>#define PIN_A14	PIN6
#define BIT_A14	(1 &lt;&lt; PIN6)
#define PORT_A14	PORTD</v>
      </c>
      <c r="K32" s="1" t="s">
        <v>91</v>
      </c>
      <c r="L32" t="str">
        <f t="shared" si="1"/>
        <v/>
      </c>
      <c r="M32" t="str">
        <f t="shared" si="2"/>
        <v/>
      </c>
      <c r="N32" s="1" t="s">
        <v>91</v>
      </c>
      <c r="O32" t="str">
        <f t="shared" si="3"/>
        <v/>
      </c>
      <c r="P32" s="1" t="s">
        <v>91</v>
      </c>
      <c r="Q32" t="str">
        <f t="shared" si="4"/>
        <v xml:space="preserve">BIT_A14 | </v>
      </c>
      <c r="R32" t="str">
        <f t="shared" si="5"/>
        <v/>
      </c>
      <c r="S32" s="1" t="s">
        <v>91</v>
      </c>
      <c r="T32" t="str">
        <f t="shared" si="6"/>
        <v/>
      </c>
    </row>
    <row r="33" spans="1:20">
      <c r="A33" t="s">
        <v>39</v>
      </c>
      <c r="B33" t="s">
        <v>97</v>
      </c>
      <c r="C33" t="s">
        <v>124</v>
      </c>
      <c r="D33" t="s">
        <v>148</v>
      </c>
      <c r="E33" t="s">
        <v>82</v>
      </c>
      <c r="F33" t="s">
        <v>83</v>
      </c>
      <c r="G33" t="s">
        <v>89</v>
      </c>
      <c r="H33" t="s">
        <v>124</v>
      </c>
      <c r="J33" t="str">
        <f t="shared" si="0"/>
        <v>#define PIN_A15	PIN7
#define BIT_A15	(1 &lt;&lt; PIN7)
#define PORT_A15	PORTD</v>
      </c>
      <c r="K33" s="1" t="s">
        <v>91</v>
      </c>
      <c r="L33" t="str">
        <f t="shared" si="1"/>
        <v/>
      </c>
      <c r="M33" t="str">
        <f t="shared" si="2"/>
        <v/>
      </c>
      <c r="N33" s="1" t="s">
        <v>91</v>
      </c>
      <c r="O33" t="str">
        <f t="shared" si="3"/>
        <v/>
      </c>
      <c r="P33" s="1" t="s">
        <v>91</v>
      </c>
      <c r="Q33" t="str">
        <f t="shared" si="4"/>
        <v xml:space="preserve">BIT_A15 | </v>
      </c>
      <c r="R33" t="str">
        <f t="shared" si="5"/>
        <v/>
      </c>
      <c r="S33" s="1" t="s">
        <v>91</v>
      </c>
      <c r="T33" t="str">
        <f t="shared" si="6"/>
        <v/>
      </c>
    </row>
    <row r="34" spans="1:20">
      <c r="A34" t="s">
        <v>40</v>
      </c>
      <c r="E34" t="s">
        <v>81</v>
      </c>
      <c r="F34" t="s">
        <v>83</v>
      </c>
      <c r="G34" t="s">
        <v>89</v>
      </c>
      <c r="J34" t="str">
        <f t="shared" si="0"/>
        <v/>
      </c>
      <c r="K34" s="1" t="s">
        <v>91</v>
      </c>
      <c r="L34" t="str">
        <f t="shared" si="1"/>
        <v/>
      </c>
      <c r="M34" t="str">
        <f t="shared" si="2"/>
        <v xml:space="preserve">PORTE.OUT = 0 | BIT_nWRDAC | BIT_nRDRAM | BIT_nWRRAM | </v>
      </c>
      <c r="N34" s="1" t="s">
        <v>91</v>
      </c>
      <c r="O34" t="str">
        <f t="shared" si="3"/>
        <v>PORTE.OUT = BIT_nWRDAC | BIT_nRDRAM | BIT_nWRRAM</v>
      </c>
      <c r="P34" s="1" t="s">
        <v>91</v>
      </c>
      <c r="Q34" t="str">
        <f t="shared" si="4"/>
        <v/>
      </c>
      <c r="R34" t="str">
        <f t="shared" si="5"/>
        <v xml:space="preserve">PORTE.DIR = 0 | BIT_TXD | BIT_WRLCD | BIT_nWRDAC | BIT_nRDRAM | BIT_nWRRAM | </v>
      </c>
      <c r="S34" s="1" t="s">
        <v>91</v>
      </c>
      <c r="T34" t="str">
        <f t="shared" si="6"/>
        <v>PORTE.DIR = BIT_TXD | BIT_WRLCD | BIT_nWRDAC | BIT_nRDRAM | BIT_nWRRAM</v>
      </c>
    </row>
    <row r="35" spans="1:20">
      <c r="A35" t="s">
        <v>41</v>
      </c>
      <c r="E35" t="s">
        <v>81</v>
      </c>
      <c r="F35" t="s">
        <v>83</v>
      </c>
      <c r="G35" t="s">
        <v>89</v>
      </c>
      <c r="J35" t="str">
        <f t="shared" si="0"/>
        <v/>
      </c>
      <c r="K35" s="1" t="s">
        <v>91</v>
      </c>
      <c r="L35" t="str">
        <f t="shared" si="1"/>
        <v/>
      </c>
      <c r="M35" t="str">
        <f t="shared" si="2"/>
        <v/>
      </c>
      <c r="N35" s="1" t="s">
        <v>91</v>
      </c>
      <c r="O35" t="str">
        <f t="shared" si="3"/>
        <v/>
      </c>
      <c r="P35" s="1" t="s">
        <v>91</v>
      </c>
      <c r="Q35" t="str">
        <f t="shared" si="4"/>
        <v/>
      </c>
      <c r="R35" t="str">
        <f t="shared" si="5"/>
        <v/>
      </c>
      <c r="S35" s="1" t="s">
        <v>91</v>
      </c>
      <c r="T35" t="str">
        <f t="shared" si="6"/>
        <v/>
      </c>
    </row>
    <row r="36" spans="1:20">
      <c r="A36" t="s">
        <v>42</v>
      </c>
      <c r="B36" t="s">
        <v>43</v>
      </c>
      <c r="C36" t="s">
        <v>44</v>
      </c>
      <c r="E36" t="s">
        <v>81</v>
      </c>
      <c r="F36" t="s">
        <v>83</v>
      </c>
      <c r="G36" t="s">
        <v>88</v>
      </c>
      <c r="H36" t="s">
        <v>44</v>
      </c>
      <c r="J36" t="str">
        <f t="shared" si="0"/>
        <v>#define PIN_RXD	PIN2
#define BIT_RXD	(1 &lt;&lt; PIN2)
#define PORT_RXD	PORTE</v>
      </c>
      <c r="K36" s="1" t="s">
        <v>91</v>
      </c>
      <c r="L36" t="str">
        <f t="shared" si="1"/>
        <v/>
      </c>
      <c r="M36" t="str">
        <f t="shared" si="2"/>
        <v/>
      </c>
      <c r="N36" s="1" t="s">
        <v>91</v>
      </c>
      <c r="O36" t="str">
        <f t="shared" si="3"/>
        <v/>
      </c>
      <c r="P36" s="1" t="s">
        <v>91</v>
      </c>
      <c r="Q36" t="str">
        <f t="shared" si="4"/>
        <v/>
      </c>
      <c r="R36" t="str">
        <f t="shared" si="5"/>
        <v/>
      </c>
      <c r="S36" s="1" t="s">
        <v>91</v>
      </c>
      <c r="T36" t="str">
        <f t="shared" si="6"/>
        <v/>
      </c>
    </row>
    <row r="37" spans="1:20">
      <c r="A37" t="s">
        <v>45</v>
      </c>
      <c r="B37" t="s">
        <v>46</v>
      </c>
      <c r="C37" t="s">
        <v>47</v>
      </c>
      <c r="E37" t="s">
        <v>82</v>
      </c>
      <c r="F37" t="s">
        <v>83</v>
      </c>
      <c r="G37" t="s">
        <v>88</v>
      </c>
      <c r="H37" t="s">
        <v>47</v>
      </c>
      <c r="J37" t="str">
        <f t="shared" si="0"/>
        <v>#define PIN_TXD	PIN3
#define BIT_TXD	(1 &lt;&lt; PIN3)
#define PORT_TXD	PORTE</v>
      </c>
      <c r="K37" s="1" t="s">
        <v>91</v>
      </c>
      <c r="L37" t="str">
        <f t="shared" si="1"/>
        <v/>
      </c>
      <c r="M37" t="str">
        <f t="shared" si="2"/>
        <v/>
      </c>
      <c r="N37" s="1" t="s">
        <v>91</v>
      </c>
      <c r="O37" t="str">
        <f t="shared" si="3"/>
        <v/>
      </c>
      <c r="P37" s="1" t="s">
        <v>91</v>
      </c>
      <c r="Q37" t="str">
        <f t="shared" si="4"/>
        <v xml:space="preserve">BIT_TXD | </v>
      </c>
      <c r="R37" t="str">
        <f t="shared" si="5"/>
        <v/>
      </c>
      <c r="S37" s="1" t="s">
        <v>91</v>
      </c>
      <c r="T37" t="str">
        <f t="shared" si="6"/>
        <v/>
      </c>
    </row>
    <row r="38" spans="1:20">
      <c r="A38" t="s">
        <v>48</v>
      </c>
      <c r="B38" t="s">
        <v>49</v>
      </c>
      <c r="C38" t="s">
        <v>171</v>
      </c>
      <c r="E38" t="s">
        <v>82</v>
      </c>
      <c r="F38" t="s">
        <v>83</v>
      </c>
      <c r="G38" t="s">
        <v>89</v>
      </c>
      <c r="H38" t="s">
        <v>171</v>
      </c>
      <c r="J38" t="str">
        <f t="shared" si="0"/>
        <v>#define PIN_WRLCD	PIN4
#define BIT_WRLCD	(1 &lt;&lt; PIN4)
#define PORT_WRLCD	PORTE</v>
      </c>
      <c r="K38" s="1" t="s">
        <v>91</v>
      </c>
      <c r="L38" t="str">
        <f t="shared" si="1"/>
        <v/>
      </c>
      <c r="M38" t="str">
        <f t="shared" si="2"/>
        <v/>
      </c>
      <c r="N38" s="1" t="s">
        <v>91</v>
      </c>
      <c r="O38" t="str">
        <f t="shared" si="3"/>
        <v/>
      </c>
      <c r="P38" s="1" t="s">
        <v>91</v>
      </c>
      <c r="Q38" t="str">
        <f t="shared" si="4"/>
        <v xml:space="preserve">BIT_WRLCD | </v>
      </c>
      <c r="R38" t="str">
        <f t="shared" si="5"/>
        <v/>
      </c>
      <c r="S38" s="1" t="s">
        <v>91</v>
      </c>
      <c r="T38" t="str">
        <f t="shared" si="6"/>
        <v/>
      </c>
    </row>
    <row r="39" spans="1:20">
      <c r="A39" t="s">
        <v>50</v>
      </c>
      <c r="B39" t="s">
        <v>51</v>
      </c>
      <c r="C39" t="s">
        <v>164</v>
      </c>
      <c r="E39" t="s">
        <v>82</v>
      </c>
      <c r="F39" t="s">
        <v>84</v>
      </c>
      <c r="G39" t="s">
        <v>89</v>
      </c>
      <c r="H39" t="s">
        <v>164</v>
      </c>
      <c r="J39" t="str">
        <f t="shared" si="0"/>
        <v>#define PIN_nWRDAC	PIN5
#define BIT_nWRDAC	(1 &lt;&lt; PIN5)
#define PORT_nWRDAC	PORTE</v>
      </c>
      <c r="K39" s="1" t="s">
        <v>91</v>
      </c>
      <c r="L39" t="str">
        <f t="shared" si="1"/>
        <v xml:space="preserve">BIT_nWRDAC | </v>
      </c>
      <c r="M39" t="str">
        <f t="shared" si="2"/>
        <v/>
      </c>
      <c r="N39" s="1" t="s">
        <v>91</v>
      </c>
      <c r="O39" t="str">
        <f t="shared" si="3"/>
        <v/>
      </c>
      <c r="P39" s="1" t="s">
        <v>91</v>
      </c>
      <c r="Q39" t="str">
        <f t="shared" si="4"/>
        <v xml:space="preserve">BIT_nWRDAC | </v>
      </c>
      <c r="R39" t="str">
        <f t="shared" si="5"/>
        <v/>
      </c>
      <c r="S39" s="1" t="s">
        <v>91</v>
      </c>
      <c r="T39" t="str">
        <f t="shared" si="6"/>
        <v/>
      </c>
    </row>
    <row r="40" spans="1:20">
      <c r="A40" t="s">
        <v>52</v>
      </c>
      <c r="B40" t="s">
        <v>53</v>
      </c>
      <c r="C40" t="s">
        <v>165</v>
      </c>
      <c r="E40" t="s">
        <v>82</v>
      </c>
      <c r="F40" t="s">
        <v>84</v>
      </c>
      <c r="G40" t="s">
        <v>89</v>
      </c>
      <c r="H40" t="s">
        <v>165</v>
      </c>
      <c r="J40" t="str">
        <f t="shared" si="0"/>
        <v>#define PIN_nRDRAM	PIN6
#define BIT_nRDRAM	(1 &lt;&lt; PIN6)
#define PORT_nRDRAM	PORTE</v>
      </c>
      <c r="K40" s="1" t="s">
        <v>91</v>
      </c>
      <c r="L40" t="str">
        <f t="shared" si="1"/>
        <v xml:space="preserve">BIT_nRDRAM | </v>
      </c>
      <c r="M40" t="str">
        <f t="shared" si="2"/>
        <v/>
      </c>
      <c r="N40" s="1" t="s">
        <v>91</v>
      </c>
      <c r="O40" t="str">
        <f t="shared" si="3"/>
        <v/>
      </c>
      <c r="P40" s="1" t="s">
        <v>91</v>
      </c>
      <c r="Q40" t="str">
        <f t="shared" si="4"/>
        <v xml:space="preserve">BIT_nRDRAM | </v>
      </c>
      <c r="R40" t="str">
        <f t="shared" si="5"/>
        <v/>
      </c>
      <c r="S40" s="1" t="s">
        <v>91</v>
      </c>
      <c r="T40" t="str">
        <f t="shared" si="6"/>
        <v/>
      </c>
    </row>
    <row r="41" spans="1:20">
      <c r="A41" t="s">
        <v>54</v>
      </c>
      <c r="B41" t="s">
        <v>55</v>
      </c>
      <c r="C41" t="s">
        <v>166</v>
      </c>
      <c r="E41" t="s">
        <v>82</v>
      </c>
      <c r="F41" t="s">
        <v>84</v>
      </c>
      <c r="G41" t="s">
        <v>89</v>
      </c>
      <c r="H41" t="s">
        <v>166</v>
      </c>
      <c r="J41" t="str">
        <f t="shared" si="0"/>
        <v>#define PIN_nWRRAM	PIN7
#define BIT_nWRRAM	(1 &lt;&lt; PIN7)
#define PORT_nWRRAM	PORTE</v>
      </c>
      <c r="K41" s="1" t="s">
        <v>91</v>
      </c>
      <c r="L41" t="str">
        <f t="shared" si="1"/>
        <v xml:space="preserve">BIT_nWRRAM | </v>
      </c>
      <c r="M41" t="str">
        <f t="shared" si="2"/>
        <v/>
      </c>
      <c r="N41" s="1" t="s">
        <v>91</v>
      </c>
      <c r="O41" t="str">
        <f t="shared" si="3"/>
        <v/>
      </c>
      <c r="P41" s="1" t="s">
        <v>91</v>
      </c>
      <c r="Q41" t="str">
        <f t="shared" si="4"/>
        <v xml:space="preserve">BIT_nWRRAM | </v>
      </c>
      <c r="R41" t="str">
        <f t="shared" si="5"/>
        <v/>
      </c>
      <c r="S41" s="1" t="s">
        <v>91</v>
      </c>
      <c r="T41" t="str">
        <f t="shared" si="6"/>
        <v/>
      </c>
    </row>
    <row r="42" spans="1:20">
      <c r="A42" t="s">
        <v>56</v>
      </c>
      <c r="B42" t="s">
        <v>57</v>
      </c>
      <c r="C42" t="s">
        <v>168</v>
      </c>
      <c r="E42" t="s">
        <v>82</v>
      </c>
      <c r="F42" t="s">
        <v>83</v>
      </c>
      <c r="G42" t="s">
        <v>89</v>
      </c>
      <c r="H42" t="s">
        <v>168</v>
      </c>
      <c r="J42" t="str">
        <f t="shared" si="0"/>
        <v>#define PIN_A16	PIN0
#define BIT_A16	(1 &lt;&lt; PIN0)
#define PORT_A16	PORTF</v>
      </c>
      <c r="K42" s="1" t="s">
        <v>91</v>
      </c>
      <c r="L42" t="str">
        <f t="shared" si="1"/>
        <v/>
      </c>
      <c r="M42" t="str">
        <f t="shared" si="2"/>
        <v xml:space="preserve">PORTF.OUT = 0 | BIT_PB1 | BIT_PB2 | BIT_PB3 | BIT_PB4 | </v>
      </c>
      <c r="N42" s="1" t="s">
        <v>91</v>
      </c>
      <c r="O42" t="str">
        <f t="shared" si="3"/>
        <v>PORTF.OUT = BIT_PB1 | BIT_PB2 | BIT_PB3 | BIT_PB4</v>
      </c>
      <c r="P42" s="1" t="s">
        <v>91</v>
      </c>
      <c r="Q42" t="str">
        <f t="shared" si="4"/>
        <v xml:space="preserve">BIT_A16 | </v>
      </c>
      <c r="R42" t="str">
        <f t="shared" si="5"/>
        <v xml:space="preserve">PORTF.DIR = 0 | BIT_A16 | BIT_A17 | BIT_A18 | </v>
      </c>
      <c r="S42" s="1" t="s">
        <v>91</v>
      </c>
      <c r="T42" t="str">
        <f t="shared" si="6"/>
        <v>PORTF.DIR = BIT_A16 | BIT_A17 | BIT_A18</v>
      </c>
    </row>
    <row r="43" spans="1:20">
      <c r="A43" t="s">
        <v>58</v>
      </c>
      <c r="B43" t="s">
        <v>59</v>
      </c>
      <c r="C43" t="s">
        <v>169</v>
      </c>
      <c r="E43" t="s">
        <v>82</v>
      </c>
      <c r="F43" t="s">
        <v>83</v>
      </c>
      <c r="G43" t="s">
        <v>89</v>
      </c>
      <c r="H43" t="s">
        <v>169</v>
      </c>
      <c r="J43" t="str">
        <f t="shared" si="0"/>
        <v>#define PIN_A17	PIN1
#define BIT_A17	(1 &lt;&lt; PIN1)
#define PORT_A17	PORTF</v>
      </c>
      <c r="K43" s="1" t="s">
        <v>91</v>
      </c>
      <c r="L43" t="str">
        <f t="shared" si="1"/>
        <v/>
      </c>
      <c r="M43" t="str">
        <f t="shared" si="2"/>
        <v/>
      </c>
      <c r="N43" s="1" t="s">
        <v>91</v>
      </c>
      <c r="O43" t="str">
        <f t="shared" si="3"/>
        <v/>
      </c>
      <c r="P43" s="1" t="s">
        <v>91</v>
      </c>
      <c r="Q43" t="str">
        <f t="shared" si="4"/>
        <v xml:space="preserve">BIT_A17 | </v>
      </c>
      <c r="R43" t="str">
        <f t="shared" si="5"/>
        <v/>
      </c>
      <c r="S43" s="1" t="s">
        <v>91</v>
      </c>
      <c r="T43" t="str">
        <f t="shared" si="6"/>
        <v/>
      </c>
    </row>
    <row r="44" spans="1:20">
      <c r="A44" t="s">
        <v>60</v>
      </c>
      <c r="B44" t="s">
        <v>61</v>
      </c>
      <c r="C44" t="s">
        <v>170</v>
      </c>
      <c r="E44" t="s">
        <v>82</v>
      </c>
      <c r="F44" t="s">
        <v>83</v>
      </c>
      <c r="G44" t="s">
        <v>89</v>
      </c>
      <c r="H44" t="s">
        <v>170</v>
      </c>
      <c r="J44" t="str">
        <f t="shared" si="0"/>
        <v>#define PIN_A18	PIN2
#define BIT_A18	(1 &lt;&lt; PIN2)
#define PORT_A18	PORTF</v>
      </c>
      <c r="K44" s="1" t="s">
        <v>91</v>
      </c>
      <c r="L44" t="str">
        <f t="shared" si="1"/>
        <v/>
      </c>
      <c r="M44" t="str">
        <f t="shared" si="2"/>
        <v/>
      </c>
      <c r="N44" s="1" t="s">
        <v>91</v>
      </c>
      <c r="O44" t="str">
        <f t="shared" si="3"/>
        <v/>
      </c>
      <c r="P44" s="1" t="s">
        <v>91</v>
      </c>
      <c r="Q44" t="str">
        <f t="shared" si="4"/>
        <v xml:space="preserve">BIT_A18 | </v>
      </c>
      <c r="R44" t="str">
        <f t="shared" si="5"/>
        <v/>
      </c>
      <c r="S44" s="1" t="s">
        <v>91</v>
      </c>
      <c r="T44" t="str">
        <f t="shared" si="6"/>
        <v/>
      </c>
    </row>
    <row r="45" spans="1:20">
      <c r="A45" t="s">
        <v>62</v>
      </c>
      <c r="B45" t="s">
        <v>63</v>
      </c>
      <c r="C45" t="s">
        <v>11</v>
      </c>
      <c r="E45" t="s">
        <v>81</v>
      </c>
      <c r="F45" t="s">
        <v>84</v>
      </c>
      <c r="G45" t="s">
        <v>89</v>
      </c>
      <c r="H45" t="s">
        <v>11</v>
      </c>
      <c r="J45" t="str">
        <f t="shared" si="0"/>
        <v>#define PIN_PB1	PIN3
#define BIT_PB1	(1 &lt;&lt; PIN3)
#define PORT_PB1	PORTF</v>
      </c>
      <c r="K45" s="1" t="s">
        <v>91</v>
      </c>
      <c r="L45" t="str">
        <f t="shared" si="1"/>
        <v xml:space="preserve">BIT_PB1 | </v>
      </c>
      <c r="M45" t="str">
        <f t="shared" si="2"/>
        <v/>
      </c>
      <c r="N45" s="1" t="s">
        <v>91</v>
      </c>
      <c r="O45" t="str">
        <f t="shared" si="3"/>
        <v/>
      </c>
      <c r="P45" s="1" t="s">
        <v>91</v>
      </c>
      <c r="Q45" t="str">
        <f t="shared" si="4"/>
        <v/>
      </c>
      <c r="R45" t="str">
        <f t="shared" si="5"/>
        <v/>
      </c>
      <c r="S45" s="1" t="s">
        <v>91</v>
      </c>
      <c r="T45" t="str">
        <f t="shared" si="6"/>
        <v/>
      </c>
    </row>
    <row r="46" spans="1:20">
      <c r="A46" t="s">
        <v>64</v>
      </c>
      <c r="B46" t="s">
        <v>65</v>
      </c>
      <c r="C46" t="s">
        <v>13</v>
      </c>
      <c r="E46" t="s">
        <v>81</v>
      </c>
      <c r="F46" t="s">
        <v>84</v>
      </c>
      <c r="G46" t="s">
        <v>89</v>
      </c>
      <c r="H46" t="s">
        <v>13</v>
      </c>
      <c r="J46" t="str">
        <f t="shared" si="0"/>
        <v>#define PIN_PB2	PIN4
#define BIT_PB2	(1 &lt;&lt; PIN4)
#define PORT_PB2	PORTF</v>
      </c>
      <c r="K46" s="1" t="s">
        <v>91</v>
      </c>
      <c r="L46" t="str">
        <f t="shared" si="1"/>
        <v xml:space="preserve">BIT_PB2 | </v>
      </c>
      <c r="M46" t="str">
        <f t="shared" si="2"/>
        <v/>
      </c>
      <c r="N46" s="1" t="s">
        <v>91</v>
      </c>
      <c r="O46" t="str">
        <f t="shared" si="3"/>
        <v/>
      </c>
      <c r="P46" s="1" t="s">
        <v>91</v>
      </c>
      <c r="Q46" t="str">
        <f t="shared" si="4"/>
        <v/>
      </c>
      <c r="R46" t="str">
        <f t="shared" si="5"/>
        <v/>
      </c>
      <c r="S46" s="1" t="s">
        <v>91</v>
      </c>
      <c r="T46" t="str">
        <f t="shared" si="6"/>
        <v/>
      </c>
    </row>
    <row r="47" spans="1:20">
      <c r="A47" t="s">
        <v>66</v>
      </c>
      <c r="B47" t="s">
        <v>67</v>
      </c>
      <c r="C47" t="s">
        <v>15</v>
      </c>
      <c r="E47" t="s">
        <v>81</v>
      </c>
      <c r="F47" t="s">
        <v>84</v>
      </c>
      <c r="G47" t="s">
        <v>89</v>
      </c>
      <c r="H47" t="s">
        <v>15</v>
      </c>
      <c r="J47" t="str">
        <f t="shared" si="0"/>
        <v>#define PIN_PB3	PIN5
#define BIT_PB3	(1 &lt;&lt; PIN5)
#define PORT_PB3	PORTF</v>
      </c>
      <c r="K47" s="1" t="s">
        <v>91</v>
      </c>
      <c r="L47" t="str">
        <f t="shared" si="1"/>
        <v xml:space="preserve">BIT_PB3 | </v>
      </c>
      <c r="M47" t="str">
        <f t="shared" si="2"/>
        <v/>
      </c>
      <c r="N47" s="1" t="s">
        <v>91</v>
      </c>
      <c r="O47" t="str">
        <f t="shared" si="3"/>
        <v/>
      </c>
      <c r="P47" s="1" t="s">
        <v>91</v>
      </c>
      <c r="Q47" t="str">
        <f t="shared" si="4"/>
        <v/>
      </c>
      <c r="R47" t="str">
        <f t="shared" si="5"/>
        <v/>
      </c>
      <c r="S47" s="1" t="s">
        <v>91</v>
      </c>
      <c r="T47" t="str">
        <f t="shared" si="6"/>
        <v/>
      </c>
    </row>
    <row r="48" spans="1:20">
      <c r="A48" t="s">
        <v>68</v>
      </c>
      <c r="B48" t="s">
        <v>167</v>
      </c>
      <c r="C48" t="s">
        <v>16</v>
      </c>
      <c r="E48" t="s">
        <v>81</v>
      </c>
      <c r="F48" t="s">
        <v>84</v>
      </c>
      <c r="G48" t="s">
        <v>89</v>
      </c>
      <c r="H48" t="s">
        <v>16</v>
      </c>
      <c r="J48" t="str">
        <f t="shared" si="0"/>
        <v>#define PIN_PB4	PIN6
#define BIT_PB4	(1 &lt;&lt; PIN6)
#define PORT_PB4	PORTF</v>
      </c>
      <c r="K48" s="1" t="s">
        <v>91</v>
      </c>
      <c r="L48" t="str">
        <f t="shared" si="1"/>
        <v xml:space="preserve">BIT_PB4 | </v>
      </c>
      <c r="M48" t="str">
        <f t="shared" si="2"/>
        <v/>
      </c>
      <c r="N48" s="1" t="s">
        <v>91</v>
      </c>
      <c r="O48" t="str">
        <f t="shared" si="3"/>
        <v/>
      </c>
      <c r="P48" s="1" t="s">
        <v>91</v>
      </c>
      <c r="Q48" t="str">
        <f t="shared" si="4"/>
        <v/>
      </c>
      <c r="R48" t="str">
        <f t="shared" si="5"/>
        <v/>
      </c>
      <c r="S48" s="1" t="s">
        <v>91</v>
      </c>
      <c r="T48" t="str">
        <f t="shared" si="6"/>
        <v/>
      </c>
    </row>
    <row r="49" spans="1:20">
      <c r="A49" t="s">
        <v>69</v>
      </c>
      <c r="E49" t="s">
        <v>81</v>
      </c>
      <c r="F49" t="s">
        <v>83</v>
      </c>
      <c r="G49" t="s">
        <v>89</v>
      </c>
      <c r="J49" t="str">
        <f t="shared" si="0"/>
        <v/>
      </c>
      <c r="K49" s="1" t="s">
        <v>91</v>
      </c>
      <c r="L49" t="str">
        <f t="shared" si="1"/>
        <v/>
      </c>
      <c r="M49" t="str">
        <f t="shared" si="2"/>
        <v/>
      </c>
      <c r="N49" s="1" t="s">
        <v>91</v>
      </c>
      <c r="O49" t="str">
        <f t="shared" si="3"/>
        <v/>
      </c>
      <c r="P49" s="1" t="s">
        <v>91</v>
      </c>
      <c r="Q49" t="str">
        <f t="shared" si="4"/>
        <v/>
      </c>
      <c r="R49" t="str">
        <f t="shared" si="5"/>
        <v/>
      </c>
      <c r="S49" s="1" t="s">
        <v>91</v>
      </c>
      <c r="T49" t="str">
        <f t="shared" si="6"/>
        <v/>
      </c>
    </row>
    <row r="50" spans="1:20">
      <c r="A50" t="s">
        <v>76</v>
      </c>
      <c r="E50" t="s">
        <v>81</v>
      </c>
      <c r="F50" t="s">
        <v>83</v>
      </c>
      <c r="G50" t="s">
        <v>85</v>
      </c>
      <c r="J50" t="str">
        <f t="shared" si="0"/>
        <v/>
      </c>
      <c r="K50" s="1" t="s">
        <v>91</v>
      </c>
      <c r="L50" t="str">
        <f t="shared" si="1"/>
        <v/>
      </c>
      <c r="M50" t="str">
        <f t="shared" si="2"/>
        <v xml:space="preserve">PORTR.OUT = 0 | </v>
      </c>
      <c r="N50" s="1" t="s">
        <v>91</v>
      </c>
      <c r="O50" t="str">
        <f t="shared" si="3"/>
        <v>PORTR.OUT = 0</v>
      </c>
      <c r="P50" s="1" t="s">
        <v>91</v>
      </c>
      <c r="Q50" t="str">
        <f t="shared" si="4"/>
        <v/>
      </c>
      <c r="R50" t="str">
        <f t="shared" si="5"/>
        <v xml:space="preserve">PORTR.DIR = 0 | </v>
      </c>
      <c r="S50" s="1" t="s">
        <v>91</v>
      </c>
      <c r="T50" t="str">
        <f t="shared" si="6"/>
        <v>PORTR.DIR = 0</v>
      </c>
    </row>
    <row r="51" spans="1:20">
      <c r="A51" t="s">
        <v>77</v>
      </c>
      <c r="E51" t="s">
        <v>81</v>
      </c>
      <c r="F51" t="s">
        <v>83</v>
      </c>
      <c r="G51" t="s">
        <v>85</v>
      </c>
      <c r="J51" t="str">
        <f t="shared" si="0"/>
        <v/>
      </c>
      <c r="K51" s="1" t="s">
        <v>91</v>
      </c>
      <c r="L51" t="str">
        <f t="shared" si="1"/>
        <v/>
      </c>
      <c r="M51" t="str">
        <f t="shared" si="2"/>
        <v/>
      </c>
      <c r="N51" s="1" t="s">
        <v>91</v>
      </c>
      <c r="O51" t="str">
        <f t="shared" si="3"/>
        <v/>
      </c>
      <c r="P51" s="1" t="s">
        <v>91</v>
      </c>
      <c r="Q51" t="str">
        <f t="shared" si="4"/>
        <v/>
      </c>
      <c r="R51" t="str">
        <f t="shared" si="5"/>
        <v/>
      </c>
      <c r="S51" s="1" t="s">
        <v>91</v>
      </c>
      <c r="T51" t="str">
        <f t="shared" si="6"/>
        <v/>
      </c>
    </row>
  </sheetData>
  <sortState ref="W2:X51">
    <sortCondition ref="X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Milwaukee School of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2018-05-22T05:43:32Z</dcterms:created>
  <dcterms:modified xsi:type="dcterms:W3CDTF">2020-04-12T14:24:17Z</dcterms:modified>
</cp:coreProperties>
</file>