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Users\XIAORUI\dw\"/>
    </mc:Choice>
  </mc:AlternateContent>
  <xr:revisionPtr revIDLastSave="0" documentId="13_ncr:1_{8D232018-9310-404D-A0E6-3DF80928FA3E}" xr6:coauthVersionLast="47" xr6:coauthVersionMax="47" xr10:uidLastSave="{00000000-0000-0000-0000-000000000000}"/>
  <bookViews>
    <workbookView xWindow="-120" yWindow="-120" windowWidth="29040" windowHeight="15840" activeTab="1" xr2:uid="{AD3D203F-0C60-461D-93BC-33F3DA8D3CA7}"/>
  </bookViews>
  <sheets>
    <sheet name="header" sheetId="1" r:id="rId1"/>
    <sheet name="details" sheetId="2" r:id="rId2"/>
    <sheet name="Sheet5" sheetId="5" r:id="rId3"/>
  </sheets>
  <definedNames>
    <definedName name="_xlnm._FilterDatabase" localSheetId="1" hidden="1">details!$A$1:$K$77</definedName>
    <definedName name="_xlnm._FilterDatabase" localSheetId="0" hidden="1">header!$A$1:$E$12</definedName>
    <definedName name="_xlnm._FilterDatabase" localSheetId="2" hidden="1">Sheet5!$A$1:$I$42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" i="2"/>
  <c r="N3" i="2" a="1"/>
  <c r="N3" i="2"/>
  <c r="N4" i="2" a="1"/>
  <c r="N4" i="2"/>
  <c r="N5" i="2" a="1"/>
  <c r="N5" i="2"/>
  <c r="N6" i="2" a="1"/>
  <c r="N6" i="2"/>
  <c r="N7" i="2" a="1"/>
  <c r="N7" i="2"/>
  <c r="N8" i="2" a="1"/>
  <c r="N8" i="2"/>
  <c r="N9" i="2" a="1"/>
  <c r="N9" i="2"/>
  <c r="N10" i="2" a="1"/>
  <c r="N10" i="2"/>
  <c r="N11" i="2" a="1"/>
  <c r="N11" i="2"/>
  <c r="N12" i="2" a="1"/>
  <c r="N12" i="2"/>
  <c r="N13" i="2" a="1"/>
  <c r="N13" i="2"/>
  <c r="N14" i="2" a="1"/>
  <c r="N14" i="2"/>
  <c r="N15" i="2" a="1"/>
  <c r="N15" i="2"/>
  <c r="N16" i="2" a="1"/>
  <c r="N16" i="2"/>
  <c r="N17" i="2" a="1"/>
  <c r="N17" i="2"/>
  <c r="N18" i="2" a="1"/>
  <c r="N18" i="2"/>
  <c r="N19" i="2" a="1"/>
  <c r="N19" i="2"/>
  <c r="N20" i="2" a="1"/>
  <c r="N20" i="2"/>
  <c r="N21" i="2" a="1"/>
  <c r="N21" i="2"/>
  <c r="N22" i="2" a="1"/>
  <c r="N22" i="2"/>
  <c r="N23" i="2" a="1"/>
  <c r="N23" i="2"/>
  <c r="N24" i="2" a="1"/>
  <c r="N24" i="2"/>
  <c r="N25" i="2" a="1"/>
  <c r="N25" i="2"/>
  <c r="N26" i="2" a="1"/>
  <c r="N26" i="2"/>
  <c r="N2" i="2" a="1"/>
  <c r="N2" i="2"/>
  <c r="O2" i="2"/>
  <c r="T2" i="2"/>
  <c r="O3" i="2"/>
  <c r="T3" i="2"/>
  <c r="O4" i="2"/>
  <c r="T4" i="2"/>
  <c r="O15" i="2"/>
  <c r="O16" i="2"/>
  <c r="O17" i="2"/>
  <c r="O24" i="2"/>
  <c r="T24" i="2" s="1"/>
  <c r="O25" i="2"/>
  <c r="T25" i="2" s="1"/>
  <c r="O26" i="2"/>
  <c r="T26" i="2" s="1"/>
  <c r="T15" i="2"/>
  <c r="O5" i="2"/>
  <c r="T5" i="2" s="1"/>
  <c r="O6" i="2"/>
  <c r="T6" i="2" s="1"/>
  <c r="O7" i="2"/>
  <c r="T7" i="2" s="1"/>
  <c r="O8" i="2"/>
  <c r="T8" i="2" s="1"/>
  <c r="O9" i="2"/>
  <c r="T9" i="2" s="1"/>
  <c r="O10" i="2"/>
  <c r="T10" i="2" s="1"/>
  <c r="O11" i="2"/>
  <c r="T11" i="2" s="1"/>
  <c r="O12" i="2"/>
  <c r="T12" i="2" s="1"/>
  <c r="O13" i="2"/>
  <c r="T13" i="2" s="1"/>
  <c r="O14" i="2"/>
  <c r="T14" i="2" s="1"/>
  <c r="T16" i="2"/>
  <c r="T17" i="2"/>
  <c r="O18" i="2"/>
  <c r="T18" i="2" s="1"/>
  <c r="O19" i="2"/>
  <c r="T19" i="2" s="1"/>
  <c r="O20" i="2"/>
  <c r="T20" i="2" s="1"/>
  <c r="O21" i="2"/>
  <c r="T21" i="2" s="1"/>
  <c r="O22" i="2"/>
  <c r="T22" i="2" s="1"/>
  <c r="O23" i="2"/>
  <c r="T23" i="2" s="1"/>
  <c r="T76" i="2"/>
  <c r="Q76" i="2"/>
  <c r="W76" i="2" s="1"/>
  <c r="T75" i="2"/>
  <c r="Q75" i="2"/>
  <c r="W75" i="2" s="1"/>
  <c r="T74" i="2"/>
  <c r="Q74" i="2"/>
  <c r="W74" i="2" s="1"/>
  <c r="T73" i="2"/>
  <c r="Q73" i="2"/>
  <c r="W73" i="2" s="1"/>
  <c r="T72" i="2"/>
  <c r="Q72" i="2"/>
  <c r="W72" i="2" s="1"/>
  <c r="T71" i="2"/>
  <c r="Q71" i="2"/>
  <c r="W71" i="2" s="1"/>
  <c r="T70" i="2"/>
  <c r="Q70" i="2"/>
  <c r="W70" i="2" s="1"/>
  <c r="T69" i="2"/>
  <c r="Q69" i="2"/>
  <c r="W69" i="2" s="1"/>
  <c r="T68" i="2"/>
  <c r="Q68" i="2"/>
  <c r="W68" i="2" s="1"/>
  <c r="T67" i="2"/>
  <c r="Q67" i="2"/>
  <c r="W67" i="2" s="1"/>
  <c r="T66" i="2"/>
  <c r="Q66" i="2"/>
  <c r="W66" i="2" s="1"/>
  <c r="Z63" i="2"/>
  <c r="W63" i="2"/>
  <c r="T63" i="2"/>
  <c r="Q63" i="2"/>
  <c r="AD63" i="2" s="1"/>
  <c r="Z62" i="2"/>
  <c r="W62" i="2"/>
  <c r="T62" i="2"/>
  <c r="Q62" i="2"/>
  <c r="AD62" i="2" s="1"/>
  <c r="Z61" i="2"/>
  <c r="W61" i="2"/>
  <c r="T61" i="2"/>
  <c r="Q61" i="2"/>
  <c r="AD61" i="2" s="1"/>
  <c r="Z60" i="2"/>
  <c r="W60" i="2"/>
  <c r="T60" i="2"/>
  <c r="Q60" i="2"/>
  <c r="AD60" i="2" s="1"/>
  <c r="Z59" i="2"/>
  <c r="W59" i="2"/>
  <c r="T59" i="2"/>
  <c r="Q59" i="2"/>
  <c r="AD59" i="2" s="1"/>
  <c r="Z58" i="2"/>
  <c r="W58" i="2"/>
  <c r="T58" i="2"/>
  <c r="Q58" i="2"/>
  <c r="AD58" i="2" s="1"/>
  <c r="Z57" i="2"/>
  <c r="W57" i="2"/>
  <c r="T57" i="2"/>
  <c r="Q57" i="2"/>
  <c r="AD57" i="2" s="1"/>
  <c r="Z56" i="2"/>
  <c r="W56" i="2"/>
  <c r="T56" i="2"/>
  <c r="Q56" i="2"/>
  <c r="AD56" i="2" s="1"/>
  <c r="Z55" i="2"/>
  <c r="W55" i="2"/>
  <c r="T55" i="2"/>
  <c r="Q55" i="2"/>
  <c r="AD55" i="2" s="1"/>
  <c r="Z54" i="2"/>
  <c r="W54" i="2"/>
  <c r="T54" i="2"/>
  <c r="Q54" i="2"/>
  <c r="AD54" i="2" s="1"/>
  <c r="Z53" i="2"/>
  <c r="W53" i="2"/>
  <c r="T53" i="2"/>
  <c r="Q53" i="2"/>
  <c r="AD53" i="2" s="1"/>
  <c r="M16" i="1"/>
  <c r="M17" i="1"/>
  <c r="M18" i="1"/>
  <c r="M19" i="1"/>
  <c r="M20" i="1"/>
  <c r="M21" i="1"/>
  <c r="M22" i="1"/>
  <c r="M23" i="1"/>
  <c r="M24" i="1"/>
  <c r="M25" i="1"/>
  <c r="M15" i="1"/>
  <c r="J16" i="1"/>
  <c r="J17" i="1"/>
  <c r="J18" i="1"/>
  <c r="J19" i="1"/>
  <c r="J20" i="1"/>
  <c r="J21" i="1"/>
  <c r="J22" i="1"/>
  <c r="J23" i="1"/>
  <c r="J24" i="1"/>
  <c r="J25" i="1"/>
  <c r="J15" i="1"/>
  <c r="H16" i="1"/>
  <c r="H17" i="1"/>
  <c r="H18" i="1"/>
  <c r="H19" i="1"/>
  <c r="H20" i="1"/>
  <c r="H21" i="1"/>
  <c r="H22" i="1"/>
  <c r="H23" i="1"/>
  <c r="H24" i="1"/>
  <c r="H25" i="1"/>
  <c r="H15" i="1"/>
  <c r="P3" i="1"/>
  <c r="P4" i="1"/>
  <c r="P5" i="1"/>
  <c r="P6" i="1"/>
  <c r="P7" i="1"/>
  <c r="P8" i="1"/>
  <c r="P9" i="1"/>
  <c r="P10" i="1"/>
  <c r="P11" i="1"/>
  <c r="P12" i="1"/>
  <c r="P2" i="1"/>
  <c r="M3" i="1"/>
  <c r="M4" i="1"/>
  <c r="M5" i="1"/>
  <c r="M6" i="1"/>
  <c r="M7" i="1"/>
  <c r="M8" i="1"/>
  <c r="M9" i="1"/>
  <c r="M10" i="1"/>
  <c r="M11" i="1"/>
  <c r="M12" i="1"/>
  <c r="M2" i="1"/>
  <c r="J3" i="1"/>
  <c r="J4" i="1"/>
  <c r="J5" i="1"/>
  <c r="J6" i="1"/>
  <c r="J7" i="1"/>
  <c r="J8" i="1"/>
  <c r="J9" i="1"/>
  <c r="J10" i="1"/>
  <c r="J11" i="1"/>
  <c r="J12" i="1"/>
  <c r="J2" i="1"/>
  <c r="H3" i="1"/>
  <c r="H4" i="1"/>
  <c r="H5" i="1"/>
  <c r="H6" i="1"/>
  <c r="H7" i="1"/>
  <c r="H8" i="1"/>
  <c r="H9" i="1"/>
  <c r="H10" i="1"/>
  <c r="H11" i="1"/>
  <c r="H12" i="1"/>
  <c r="H2" i="1"/>
  <c r="T3" i="1"/>
  <c r="T4" i="1"/>
  <c r="T5" i="1"/>
  <c r="T6" i="1"/>
  <c r="T7" i="1"/>
  <c r="T8" i="1"/>
  <c r="T9" i="1"/>
  <c r="T10" i="1"/>
  <c r="T11" i="1"/>
  <c r="T12" i="1"/>
  <c r="T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<sst xmlns="http://schemas.openxmlformats.org/spreadsheetml/2006/main" count="825" uniqueCount="176">
  <si>
    <t>common</t>
  </si>
  <si>
    <t>enc</t>
  </si>
  <si>
    <t>clm</t>
  </si>
  <si>
    <t>from_dos</t>
  </si>
  <si>
    <t>claim_type</t>
  </si>
  <si>
    <t>tot_bill_amt</t>
  </si>
  <si>
    <t>tot_allowed_amt</t>
  </si>
  <si>
    <t>tot_paid_amt</t>
  </si>
  <si>
    <t>fy</t>
  </si>
  <si>
    <t>to_dos</t>
  </si>
  <si>
    <t>dw</t>
  </si>
  <si>
    <t>bill_provider</t>
  </si>
  <si>
    <t>ref_provider</t>
  </si>
  <si>
    <t>icn</t>
  </si>
  <si>
    <t>provider_type</t>
  </si>
  <si>
    <t>hdr_frm_dos</t>
  </si>
  <si>
    <t>if max(pos) from clm_detail = 1 then 'P' else 'F'</t>
  </si>
  <si>
    <t>tot_alwd_amt</t>
  </si>
  <si>
    <t>hdr_pd_amt</t>
  </si>
  <si>
    <t>hdr_to_dos</t>
  </si>
  <si>
    <t>bill_prov_npi</t>
  </si>
  <si>
    <t>atd_prov_npi</t>
  </si>
  <si>
    <t>perf_at_provider</t>
  </si>
  <si>
    <t>NULL</t>
  </si>
  <si>
    <t>hdr_txm_cd</t>
  </si>
  <si>
    <t>frm_dox</t>
  </si>
  <si>
    <t>if tx_cd = 'P' then 'P', tx_cd = 'I' then 'F', else NULL</t>
  </si>
  <si>
    <t>tot_chrg_amt</t>
  </si>
  <si>
    <t>mco_pd_amt</t>
  </si>
  <si>
    <t>attd_phy_npi</t>
  </si>
  <si>
    <t>derv_enc</t>
  </si>
  <si>
    <t>bill_prov_tax_cd</t>
  </si>
  <si>
    <t>from_date_of_service</t>
  </si>
  <si>
    <t>to_date_of_service</t>
  </si>
  <si>
    <t>total_charge_amount</t>
  </si>
  <si>
    <t>total_allowed_amount</t>
  </si>
  <si>
    <t>total_paid_amount</t>
  </si>
  <si>
    <t>fiscal_year</t>
  </si>
  <si>
    <t>claim_id_src</t>
  </si>
  <si>
    <t>case when b.</t>
  </si>
  <si>
    <t>order</t>
  </si>
  <si>
    <t xml:space="preserve"> is null then 1 when b.</t>
  </si>
  <si>
    <t>_mismatch</t>
  </si>
  <si>
    <t>* b = dw, a = common</t>
  </si>
  <si>
    <t>::text</t>
  </si>
  <si>
    <t xml:space="preserve"> then 1 else 0 end as </t>
  </si>
  <si>
    <t>,</t>
  </si>
  <si>
    <t>tot_charge_amt</t>
  </si>
  <si>
    <t xml:space="preserve"> != a.</t>
  </si>
  <si>
    <t>::float</t>
  </si>
  <si>
    <t xml:space="preserve"> != trim(a.</t>
  </si>
  <si>
    <t>)::text</t>
  </si>
  <si>
    <t>)::float</t>
  </si>
  <si>
    <t>sum(</t>
  </si>
  <si>
    <t>_mismatches,</t>
  </si>
  <si>
    <t xml:space="preserve">_mismatch) as </t>
  </si>
  <si>
    <t>clm_dtl_nbr</t>
  </si>
  <si>
    <t>int</t>
  </si>
  <si>
    <t>varchar</t>
  </si>
  <si>
    <t>date</t>
  </si>
  <si>
    <t>proc_cd</t>
  </si>
  <si>
    <t>dtl_bill_amt</t>
  </si>
  <si>
    <t>numeric</t>
  </si>
  <si>
    <t>dtl_alwd_amt</t>
  </si>
  <si>
    <t>dtl_pd_amt</t>
  </si>
  <si>
    <t>proc_mod_1</t>
  </si>
  <si>
    <t>proc_mod_2</t>
  </si>
  <si>
    <t>pos</t>
  </si>
  <si>
    <t>rev_cd</t>
  </si>
  <si>
    <t>ref_prov_npi</t>
  </si>
  <si>
    <t>perf_prov_npi</t>
  </si>
  <si>
    <t>txm_cd</t>
  </si>
  <si>
    <t>ln_nbr</t>
  </si>
  <si>
    <t>fdos_dt</t>
  </si>
  <si>
    <t>tdos_csl</t>
  </si>
  <si>
    <t>sub_chrg_amt</t>
  </si>
  <si>
    <t>dt_pd_amt</t>
  </si>
  <si>
    <t>dt_ln_unt</t>
  </si>
  <si>
    <t>proc_mod_cd_1</t>
  </si>
  <si>
    <t>proc_mod_cd_2</t>
  </si>
  <si>
    <t>sub_opt_phy_npi</t>
  </si>
  <si>
    <t>sub_ref_prov_npi</t>
  </si>
  <si>
    <t>sub_rend_prov_npi</t>
  </si>
  <si>
    <t>data_source</t>
  </si>
  <si>
    <t>year</t>
  </si>
  <si>
    <t>uth_member_id</t>
  </si>
  <si>
    <t>uth_claim_id</t>
  </si>
  <si>
    <t>claim_sequence_number</t>
  </si>
  <si>
    <t>month_year_id</t>
  </si>
  <si>
    <t>place_of_service</t>
  </si>
  <si>
    <t>network_ind</t>
  </si>
  <si>
    <t>network_paid_ind</t>
  </si>
  <si>
    <t>admit_date</t>
  </si>
  <si>
    <t>discharge_date</t>
  </si>
  <si>
    <t>discharge_status</t>
  </si>
  <si>
    <t>cpt_hcpcs_cd</t>
  </si>
  <si>
    <t>procedure_type</t>
  </si>
  <si>
    <t>drg_cd</t>
  </si>
  <si>
    <t>revenue_cd</t>
  </si>
  <si>
    <t>charge_amount</t>
  </si>
  <si>
    <t>allowed_amount</t>
  </si>
  <si>
    <t>paid_amount</t>
  </si>
  <si>
    <t>copay</t>
  </si>
  <si>
    <t>deductible</t>
  </si>
  <si>
    <t>coins</t>
  </si>
  <si>
    <t>cob</t>
  </si>
  <si>
    <t>bill_type_inst</t>
  </si>
  <si>
    <t>bill_type_class</t>
  </si>
  <si>
    <t>bill_type_freq</t>
  </si>
  <si>
    <t>units</t>
  </si>
  <si>
    <t>cost_factor_year</t>
  </si>
  <si>
    <t>other_provider</t>
  </si>
  <si>
    <t>perf_rn_provider</t>
  </si>
  <si>
    <t>perf_op_provider</t>
  </si>
  <si>
    <t>member_id_src</t>
  </si>
  <si>
    <t>char(4)</t>
  </si>
  <si>
    <t>int2</t>
  </si>
  <si>
    <t>int8</t>
  </si>
  <si>
    <t>null</t>
  </si>
  <si>
    <t>int2 (4 digits)</t>
  </si>
  <si>
    <t>text</t>
  </si>
  <si>
    <t>bool</t>
  </si>
  <si>
    <t>procedure_cd</t>
  </si>
  <si>
    <t>char(1)</t>
  </si>
  <si>
    <t>int4</t>
  </si>
  <si>
    <t>table_name_src</t>
  </si>
  <si>
    <t>claim_sequence_number_src</t>
  </si>
  <si>
    <t>N/A</t>
  </si>
  <si>
    <t>char(2)</t>
  </si>
  <si>
    <t>mdcd</t>
  </si>
  <si>
    <t>medicaid</t>
  </si>
  <si>
    <t>clm_detail</t>
  </si>
  <si>
    <t>data_warehouse</t>
  </si>
  <si>
    <t>dim_uth_claim_id</t>
  </si>
  <si>
    <t>clm_header</t>
  </si>
  <si>
    <t>adm_dt</t>
  </si>
  <si>
    <t>dis_dt</t>
  </si>
  <si>
    <t>clm_proc</t>
  </si>
  <si>
    <t>bill</t>
  </si>
  <si>
    <t>pat_stat_cd</t>
  </si>
  <si>
    <t>enc_det</t>
  </si>
  <si>
    <t>enc_header</t>
  </si>
  <si>
    <t>enc_proc</t>
  </si>
  <si>
    <t>drg</t>
  </si>
  <si>
    <t>pat_stat</t>
  </si>
  <si>
    <t>data_type</t>
  </si>
  <si>
    <t>schema</t>
  </si>
  <si>
    <t>table</t>
  </si>
  <si>
    <t>variable</t>
  </si>
  <si>
    <t xml:space="preserve"> as spc_</t>
  </si>
  <si>
    <t>substring(</t>
  </si>
  <si>
    <t>, 1, 1)</t>
  </si>
  <si>
    <t>, 1, 2)</t>
  </si>
  <si>
    <t>, 1, 3)</t>
  </si>
  <si>
    <t xml:space="preserve">fdos_dt </t>
  </si>
  <si>
    <t xml:space="preserve">tdos_csl </t>
  </si>
  <si>
    <t xml:space="preserve">pos </t>
  </si>
  <si>
    <t xml:space="preserve">proc_cd </t>
  </si>
  <si>
    <t xml:space="preserve">proc_mod_cd_1 </t>
  </si>
  <si>
    <t xml:space="preserve">proc_mod_cd_2 </t>
  </si>
  <si>
    <t xml:space="preserve">rev_cd </t>
  </si>
  <si>
    <t xml:space="preserve">sub_chrg_amt </t>
  </si>
  <si>
    <t xml:space="preserve">dt_pd_amt </t>
  </si>
  <si>
    <t>NULL::int</t>
  </si>
  <si>
    <t xml:space="preserve">sub_ref_prov_npi </t>
  </si>
  <si>
    <t xml:space="preserve">sub_rend_prov_npi </t>
  </si>
  <si>
    <t xml:space="preserve">sub_rend_prv_tax_cd </t>
  </si>
  <si>
    <t xml:space="preserve">adm_dt </t>
  </si>
  <si>
    <t xml:space="preserve">dis_dt </t>
  </si>
  <si>
    <t xml:space="preserve">pat_stat </t>
  </si>
  <si>
    <t xml:space="preserve">derv_enc </t>
  </si>
  <si>
    <t xml:space="preserve">drg </t>
  </si>
  <si>
    <t>pcn</t>
  </si>
  <si>
    <t xml:space="preserve">mem_id </t>
  </si>
  <si>
    <t>bpchar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</si>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</sst>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FFF"/>
        <bgColor rgb="FFFFFFFF"/>
      </patternFill>
    </fill>
    <fill>
      <patternFill patternType="solid">
        <fgColor rgb="FFFFFAF5"/>
        <bgColor indexed="64"/>
      </patternFill>
    </fill>
    <fill>
      <patternFill patternType="solid">
        <fgColor rgb="FFFFFAF5"/>
        <bgColor rgb="FFFFFFFF"/>
      </patternFill>
    </fill>
    <fill>
      <patternFill patternType="solid">
        <fgColor rgb="FFF5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4" fillId="6" borderId="1" xfId="0" applyFont="1" applyFill="1" applyBorder="1"/>
    <xf numFmtId="0" fontId="4" fillId="0" borderId="1" xfId="0" applyFont="1" applyBorder="1"/>
    <xf numFmtId="0" fontId="4" fillId="4" borderId="1" xfId="0" applyFont="1" applyFill="1" applyBorder="1"/>
    <xf numFmtId="0" fontId="2" fillId="0" borderId="0" xfId="0" applyFont="1" applyBorder="1"/>
    <xf numFmtId="0" fontId="3" fillId="0" borderId="0" xfId="0" applyFont="1" applyBorder="1"/>
    <xf numFmtId="0" fontId="4" fillId="2" borderId="1" xfId="0" applyFont="1" applyFill="1" applyBorder="1" applyAlignment="1">
      <alignment horizontal="left" vertical="top"/>
    </xf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6BC5-0FA7-4D9E-85B3-1E055DE20E93}">
  <dimension ref="A1:T25"/>
  <sheetViews>
    <sheetView workbookViewId="0">
      <selection activeCell="C11" sqref="C11"/>
    </sheetView>
  </sheetViews>
  <sheetFormatPr defaultRowHeight="15" x14ac:dyDescent="0.25"/>
  <cols>
    <col min="2" max="2" width="16.28515625" bestFit="1" customWidth="1"/>
    <col min="3" max="3" width="42.85546875" bestFit="1" customWidth="1"/>
    <col min="4" max="4" width="48" customWidth="1"/>
    <col min="5" max="5" width="28.7109375" customWidth="1"/>
    <col min="7" max="7" width="12.42578125" bestFit="1" customWidth="1"/>
    <col min="8" max="8" width="12.42578125" customWidth="1"/>
    <col min="9" max="9" width="20.5703125" bestFit="1" customWidth="1"/>
    <col min="10" max="10" width="20.5703125" customWidth="1"/>
    <col min="13" max="13" width="17.7109375" customWidth="1"/>
    <col min="14" max="14" width="10" customWidth="1"/>
    <col min="15" max="15" width="21.28515625" customWidth="1"/>
    <col min="16" max="16" width="20.42578125" customWidth="1"/>
    <col min="17" max="17" width="10.5703125" bestFit="1" customWidth="1"/>
  </cols>
  <sheetData>
    <row r="1" spans="1:20" x14ac:dyDescent="0.25">
      <c r="A1" s="1" t="s">
        <v>40</v>
      </c>
      <c r="B1" s="1" t="s">
        <v>0</v>
      </c>
      <c r="C1" s="1" t="s">
        <v>2</v>
      </c>
      <c r="D1" s="1" t="s">
        <v>1</v>
      </c>
      <c r="E1" s="1" t="s">
        <v>10</v>
      </c>
      <c r="G1" s="1" t="s">
        <v>43</v>
      </c>
    </row>
    <row r="2" spans="1:20" x14ac:dyDescent="0.25">
      <c r="A2">
        <v>1</v>
      </c>
      <c r="B2" t="s">
        <v>13</v>
      </c>
      <c r="C2" t="s">
        <v>13</v>
      </c>
      <c r="D2" t="s">
        <v>30</v>
      </c>
      <c r="E2" t="s">
        <v>38</v>
      </c>
      <c r="G2" t="s">
        <v>39</v>
      </c>
      <c r="H2" t="str">
        <f>E2</f>
        <v>claim_id_src</v>
      </c>
      <c r="I2" t="s">
        <v>41</v>
      </c>
      <c r="J2" t="str">
        <f>E2</f>
        <v>claim_id_src</v>
      </c>
      <c r="K2" t="s">
        <v>44</v>
      </c>
      <c r="L2" t="s">
        <v>50</v>
      </c>
      <c r="M2" t="str">
        <f>B2</f>
        <v>icn</v>
      </c>
      <c r="N2" t="s">
        <v>51</v>
      </c>
      <c r="O2" t="s">
        <v>45</v>
      </c>
      <c r="P2" t="str">
        <f>B2</f>
        <v>icn</v>
      </c>
      <c r="Q2" t="s">
        <v>42</v>
      </c>
      <c r="R2" t="s">
        <v>46</v>
      </c>
      <c r="T2" t="str">
        <f>_xlfn.CONCAT(G2:R2)</f>
        <v>case when b.claim_id_src is null then 1 when b.claim_id_src::text != trim(a.icn)::text then 1 else 0 end as icn_mismatch,</v>
      </c>
    </row>
    <row r="3" spans="1:20" x14ac:dyDescent="0.25">
      <c r="A3">
        <v>2</v>
      </c>
      <c r="B3" t="s">
        <v>8</v>
      </c>
      <c r="E3" t="s">
        <v>37</v>
      </c>
      <c r="G3" t="s">
        <v>39</v>
      </c>
      <c r="H3" t="str">
        <f t="shared" ref="H3:H12" si="0">E3</f>
        <v>fiscal_year</v>
      </c>
      <c r="I3" t="s">
        <v>41</v>
      </c>
      <c r="J3" t="str">
        <f t="shared" ref="J3:J12" si="1">E3</f>
        <v>fiscal_year</v>
      </c>
      <c r="K3" t="s">
        <v>44</v>
      </c>
      <c r="L3" t="s">
        <v>50</v>
      </c>
      <c r="M3" t="str">
        <f t="shared" ref="M3:M12" si="2">B3</f>
        <v>fy</v>
      </c>
      <c r="N3" t="s">
        <v>51</v>
      </c>
      <c r="O3" t="s">
        <v>45</v>
      </c>
      <c r="P3" t="str">
        <f t="shared" ref="P3:P12" si="3">B3</f>
        <v>fy</v>
      </c>
      <c r="Q3" t="s">
        <v>42</v>
      </c>
      <c r="R3" t="s">
        <v>46</v>
      </c>
      <c r="T3" t="str">
        <f t="shared" ref="T3:T12" si="4">_xlfn.CONCAT(G3:R3)</f>
        <v>case when b.fiscal_year is null then 1 when b.fiscal_year::text != trim(a.fy)::text then 1 else 0 end as fy_mismatch,</v>
      </c>
    </row>
    <row r="4" spans="1:20" x14ac:dyDescent="0.25">
      <c r="A4">
        <v>3</v>
      </c>
      <c r="B4" t="s">
        <v>3</v>
      </c>
      <c r="C4" t="s">
        <v>15</v>
      </c>
      <c r="D4" t="s">
        <v>25</v>
      </c>
      <c r="E4" t="s">
        <v>32</v>
      </c>
      <c r="G4" t="s">
        <v>39</v>
      </c>
      <c r="H4" t="str">
        <f t="shared" si="0"/>
        <v>from_date_of_service</v>
      </c>
      <c r="I4" t="s">
        <v>41</v>
      </c>
      <c r="J4" t="str">
        <f t="shared" si="1"/>
        <v>from_date_of_service</v>
      </c>
      <c r="K4" t="s">
        <v>44</v>
      </c>
      <c r="L4" t="s">
        <v>50</v>
      </c>
      <c r="M4" t="str">
        <f t="shared" si="2"/>
        <v>from_dos</v>
      </c>
      <c r="N4" t="s">
        <v>51</v>
      </c>
      <c r="O4" t="s">
        <v>45</v>
      </c>
      <c r="P4" t="str">
        <f t="shared" si="3"/>
        <v>from_dos</v>
      </c>
      <c r="Q4" t="s">
        <v>42</v>
      </c>
      <c r="R4" t="s">
        <v>46</v>
      </c>
      <c r="T4" t="str">
        <f t="shared" si="4"/>
        <v>case when b.from_date_of_service is null then 1 when b.from_date_of_service::text != trim(a.from_dos)::text then 1 else 0 end as from_dos_mismatch,</v>
      </c>
    </row>
    <row r="5" spans="1:20" x14ac:dyDescent="0.25">
      <c r="A5">
        <v>4</v>
      </c>
      <c r="B5" t="s">
        <v>9</v>
      </c>
      <c r="C5" t="s">
        <v>19</v>
      </c>
      <c r="D5" t="s">
        <v>9</v>
      </c>
      <c r="E5" t="s">
        <v>33</v>
      </c>
      <c r="G5" t="s">
        <v>39</v>
      </c>
      <c r="H5" t="str">
        <f t="shared" si="0"/>
        <v>to_date_of_service</v>
      </c>
      <c r="I5" t="s">
        <v>41</v>
      </c>
      <c r="J5" t="str">
        <f t="shared" si="1"/>
        <v>to_date_of_service</v>
      </c>
      <c r="K5" t="s">
        <v>44</v>
      </c>
      <c r="L5" t="s">
        <v>50</v>
      </c>
      <c r="M5" t="str">
        <f t="shared" si="2"/>
        <v>to_dos</v>
      </c>
      <c r="N5" t="s">
        <v>51</v>
      </c>
      <c r="O5" t="s">
        <v>45</v>
      </c>
      <c r="P5" t="str">
        <f t="shared" si="3"/>
        <v>to_dos</v>
      </c>
      <c r="Q5" t="s">
        <v>42</v>
      </c>
      <c r="R5" t="s">
        <v>46</v>
      </c>
      <c r="T5" t="str">
        <f t="shared" si="4"/>
        <v>case when b.to_date_of_service is null then 1 when b.to_date_of_service::text != trim(a.to_dos)::text then 1 else 0 end as to_dos_mismatch,</v>
      </c>
    </row>
    <row r="6" spans="1:20" x14ac:dyDescent="0.25">
      <c r="A6">
        <v>5</v>
      </c>
      <c r="B6" t="s">
        <v>4</v>
      </c>
      <c r="C6" t="s">
        <v>16</v>
      </c>
      <c r="D6" t="s">
        <v>26</v>
      </c>
      <c r="E6" t="s">
        <v>4</v>
      </c>
      <c r="G6" t="s">
        <v>39</v>
      </c>
      <c r="H6" t="str">
        <f t="shared" si="0"/>
        <v>claim_type</v>
      </c>
      <c r="I6" t="s">
        <v>41</v>
      </c>
      <c r="J6" t="str">
        <f t="shared" si="1"/>
        <v>claim_type</v>
      </c>
      <c r="K6" t="s">
        <v>44</v>
      </c>
      <c r="L6" t="s">
        <v>50</v>
      </c>
      <c r="M6" t="str">
        <f t="shared" si="2"/>
        <v>claim_type</v>
      </c>
      <c r="N6" t="s">
        <v>51</v>
      </c>
      <c r="O6" t="s">
        <v>45</v>
      </c>
      <c r="P6" t="str">
        <f t="shared" si="3"/>
        <v>claim_type</v>
      </c>
      <c r="Q6" t="s">
        <v>42</v>
      </c>
      <c r="R6" t="s">
        <v>46</v>
      </c>
      <c r="T6" t="str">
        <f t="shared" si="4"/>
        <v>case when b.claim_type is null then 1 when b.claim_type::text != trim(a.claim_type)::text then 1 else 0 end as claim_type_mismatch,</v>
      </c>
    </row>
    <row r="7" spans="1:20" x14ac:dyDescent="0.25">
      <c r="A7">
        <v>6</v>
      </c>
      <c r="B7" t="s">
        <v>47</v>
      </c>
      <c r="C7" t="s">
        <v>5</v>
      </c>
      <c r="D7" t="s">
        <v>27</v>
      </c>
      <c r="E7" t="s">
        <v>34</v>
      </c>
      <c r="G7" t="s">
        <v>39</v>
      </c>
      <c r="H7" t="str">
        <f t="shared" si="0"/>
        <v>total_charge_amount</v>
      </c>
      <c r="I7" t="s">
        <v>41</v>
      </c>
      <c r="J7" t="str">
        <f t="shared" si="1"/>
        <v>total_charge_amount</v>
      </c>
      <c r="K7" t="s">
        <v>49</v>
      </c>
      <c r="L7" t="s">
        <v>50</v>
      </c>
      <c r="M7" t="str">
        <f t="shared" si="2"/>
        <v>tot_charge_amt</v>
      </c>
      <c r="N7" t="s">
        <v>52</v>
      </c>
      <c r="O7" t="s">
        <v>45</v>
      </c>
      <c r="P7" t="str">
        <f t="shared" si="3"/>
        <v>tot_charge_amt</v>
      </c>
      <c r="Q7" t="s">
        <v>42</v>
      </c>
      <c r="R7" t="s">
        <v>46</v>
      </c>
      <c r="T7" t="str">
        <f t="shared" si="4"/>
        <v>case when b.total_charge_amount is null then 1 when b.total_charge_amount::float != trim(a.tot_charge_amt)::float then 1 else 0 end as tot_charge_amt_mismatch,</v>
      </c>
    </row>
    <row r="8" spans="1:20" x14ac:dyDescent="0.25">
      <c r="A8">
        <v>7</v>
      </c>
      <c r="B8" t="s">
        <v>6</v>
      </c>
      <c r="C8" t="s">
        <v>17</v>
      </c>
      <c r="D8" t="s">
        <v>28</v>
      </c>
      <c r="E8" t="s">
        <v>35</v>
      </c>
      <c r="G8" t="s">
        <v>39</v>
      </c>
      <c r="H8" t="str">
        <f t="shared" si="0"/>
        <v>total_allowed_amount</v>
      </c>
      <c r="I8" t="s">
        <v>41</v>
      </c>
      <c r="J8" t="str">
        <f t="shared" si="1"/>
        <v>total_allowed_amount</v>
      </c>
      <c r="K8" t="s">
        <v>49</v>
      </c>
      <c r="L8" t="s">
        <v>50</v>
      </c>
      <c r="M8" t="str">
        <f t="shared" si="2"/>
        <v>tot_allowed_amt</v>
      </c>
      <c r="N8" t="s">
        <v>52</v>
      </c>
      <c r="O8" t="s">
        <v>45</v>
      </c>
      <c r="P8" t="str">
        <f t="shared" si="3"/>
        <v>tot_allowed_amt</v>
      </c>
      <c r="Q8" t="s">
        <v>42</v>
      </c>
      <c r="R8" t="s">
        <v>46</v>
      </c>
      <c r="T8" t="str">
        <f t="shared" si="4"/>
        <v>case when b.total_allowed_amount is null then 1 when b.total_allowed_amount::float != trim(a.tot_allowed_amt)::float then 1 else 0 end as tot_allowed_amt_mismatch,</v>
      </c>
    </row>
    <row r="9" spans="1:20" x14ac:dyDescent="0.25">
      <c r="A9">
        <v>8</v>
      </c>
      <c r="B9" t="s">
        <v>7</v>
      </c>
      <c r="C9" t="s">
        <v>18</v>
      </c>
      <c r="D9" t="s">
        <v>23</v>
      </c>
      <c r="E9" t="s">
        <v>36</v>
      </c>
      <c r="G9" t="s">
        <v>39</v>
      </c>
      <c r="H9" t="str">
        <f t="shared" si="0"/>
        <v>total_paid_amount</v>
      </c>
      <c r="I9" t="s">
        <v>41</v>
      </c>
      <c r="J9" t="str">
        <f t="shared" si="1"/>
        <v>total_paid_amount</v>
      </c>
      <c r="K9" t="s">
        <v>49</v>
      </c>
      <c r="L9" t="s">
        <v>50</v>
      </c>
      <c r="M9" t="str">
        <f t="shared" si="2"/>
        <v>tot_paid_amt</v>
      </c>
      <c r="N9" t="s">
        <v>52</v>
      </c>
      <c r="O9" t="s">
        <v>45</v>
      </c>
      <c r="P9" t="str">
        <f t="shared" si="3"/>
        <v>tot_paid_amt</v>
      </c>
      <c r="Q9" t="s">
        <v>42</v>
      </c>
      <c r="R9" t="s">
        <v>46</v>
      </c>
      <c r="T9" t="str">
        <f t="shared" si="4"/>
        <v>case when b.total_paid_amount is null then 1 when b.total_paid_amount::float != trim(a.tot_paid_amt)::float then 1 else 0 end as tot_paid_amt_mismatch,</v>
      </c>
    </row>
    <row r="10" spans="1:20" x14ac:dyDescent="0.25">
      <c r="A10">
        <v>9</v>
      </c>
      <c r="B10" t="s">
        <v>11</v>
      </c>
      <c r="C10" t="s">
        <v>20</v>
      </c>
      <c r="D10" t="s">
        <v>11</v>
      </c>
      <c r="E10" t="s">
        <v>11</v>
      </c>
      <c r="G10" t="s">
        <v>39</v>
      </c>
      <c r="H10" t="str">
        <f t="shared" si="0"/>
        <v>bill_provider</v>
      </c>
      <c r="I10" t="s">
        <v>41</v>
      </c>
      <c r="J10" t="str">
        <f t="shared" si="1"/>
        <v>bill_provider</v>
      </c>
      <c r="K10" t="s">
        <v>44</v>
      </c>
      <c r="L10" t="s">
        <v>50</v>
      </c>
      <c r="M10" t="str">
        <f t="shared" si="2"/>
        <v>bill_provider</v>
      </c>
      <c r="N10" t="s">
        <v>51</v>
      </c>
      <c r="O10" t="s">
        <v>45</v>
      </c>
      <c r="P10" t="str">
        <f t="shared" si="3"/>
        <v>bill_provider</v>
      </c>
      <c r="Q10" t="s">
        <v>42</v>
      </c>
      <c r="R10" t="s">
        <v>46</v>
      </c>
      <c r="T10" t="str">
        <f t="shared" si="4"/>
        <v>case when b.bill_provider is null then 1 when b.bill_provider::text != trim(a.bill_provider)::text then 1 else 0 end as bill_provider_mismatch,</v>
      </c>
    </row>
    <row r="11" spans="1:20" x14ac:dyDescent="0.25">
      <c r="A11">
        <v>11</v>
      </c>
      <c r="B11" t="s">
        <v>22</v>
      </c>
      <c r="C11" t="s">
        <v>21</v>
      </c>
      <c r="D11" t="s">
        <v>29</v>
      </c>
      <c r="E11" t="s">
        <v>22</v>
      </c>
      <c r="G11" t="s">
        <v>39</v>
      </c>
      <c r="H11" t="str">
        <f t="shared" si="0"/>
        <v>perf_at_provider</v>
      </c>
      <c r="I11" t="s">
        <v>41</v>
      </c>
      <c r="J11" t="str">
        <f t="shared" si="1"/>
        <v>perf_at_provider</v>
      </c>
      <c r="K11" t="s">
        <v>44</v>
      </c>
      <c r="L11" t="s">
        <v>48</v>
      </c>
      <c r="M11" t="str">
        <f t="shared" si="2"/>
        <v>perf_at_provider</v>
      </c>
      <c r="N11" t="s">
        <v>44</v>
      </c>
      <c r="O11" t="s">
        <v>45</v>
      </c>
      <c r="P11" t="str">
        <f t="shared" si="3"/>
        <v>perf_at_provider</v>
      </c>
      <c r="Q11" t="s">
        <v>42</v>
      </c>
      <c r="R11" t="s">
        <v>46</v>
      </c>
      <c r="T11" t="str">
        <f t="shared" si="4"/>
        <v>case when b.perf_at_provider is null then 1 when b.perf_at_provider::text != a.perf_at_provider::text then 1 else 0 end as perf_at_provider_mismatch,</v>
      </c>
    </row>
    <row r="12" spans="1:20" x14ac:dyDescent="0.25">
      <c r="A12">
        <v>12</v>
      </c>
      <c r="B12" t="s">
        <v>14</v>
      </c>
      <c r="C12" t="s">
        <v>24</v>
      </c>
      <c r="D12" t="s">
        <v>31</v>
      </c>
      <c r="E12" t="s">
        <v>14</v>
      </c>
      <c r="G12" t="s">
        <v>39</v>
      </c>
      <c r="H12" t="str">
        <f t="shared" si="0"/>
        <v>provider_type</v>
      </c>
      <c r="I12" t="s">
        <v>41</v>
      </c>
      <c r="J12" t="str">
        <f t="shared" si="1"/>
        <v>provider_type</v>
      </c>
      <c r="K12" t="s">
        <v>44</v>
      </c>
      <c r="L12" t="s">
        <v>50</v>
      </c>
      <c r="M12" t="str">
        <f t="shared" si="2"/>
        <v>provider_type</v>
      </c>
      <c r="N12" t="s">
        <v>51</v>
      </c>
      <c r="O12" t="s">
        <v>45</v>
      </c>
      <c r="P12" t="str">
        <f t="shared" si="3"/>
        <v>provider_type</v>
      </c>
      <c r="Q12" t="s">
        <v>42</v>
      </c>
      <c r="T12" t="str">
        <f t="shared" si="4"/>
        <v>case when b.provider_type is null then 1 when b.provider_type::text != trim(a.provider_type)::text then 1 else 0 end as provider_type_mismatch</v>
      </c>
    </row>
    <row r="15" spans="1:20" x14ac:dyDescent="0.25">
      <c r="G15" t="s">
        <v>53</v>
      </c>
      <c r="H15" t="str">
        <f>B2</f>
        <v>icn</v>
      </c>
      <c r="I15" t="s">
        <v>55</v>
      </c>
      <c r="J15" t="str">
        <f>B2</f>
        <v>icn</v>
      </c>
      <c r="K15" t="s">
        <v>54</v>
      </c>
      <c r="M15" t="str">
        <f>_xlfn.CONCAT(G15:K15)</f>
        <v>sum(icn_mismatch) as icn_mismatches,</v>
      </c>
    </row>
    <row r="16" spans="1:20" x14ac:dyDescent="0.25">
      <c r="G16" t="s">
        <v>53</v>
      </c>
      <c r="H16" t="str">
        <f t="shared" ref="H16:J25" si="5">B3</f>
        <v>fy</v>
      </c>
      <c r="I16" t="s">
        <v>55</v>
      </c>
      <c r="J16" t="str">
        <f t="shared" ref="J16:J25" si="6">B3</f>
        <v>fy</v>
      </c>
      <c r="K16" t="s">
        <v>54</v>
      </c>
      <c r="M16" t="str">
        <f t="shared" ref="M16:M25" si="7">_xlfn.CONCAT(G16:K16)</f>
        <v>sum(fy_mismatch) as fy_mismatches,</v>
      </c>
    </row>
    <row r="17" spans="7:13" x14ac:dyDescent="0.25">
      <c r="G17" t="s">
        <v>53</v>
      </c>
      <c r="H17" t="str">
        <f t="shared" si="5"/>
        <v>from_dos</v>
      </c>
      <c r="I17" t="s">
        <v>55</v>
      </c>
      <c r="J17" t="str">
        <f t="shared" si="6"/>
        <v>from_dos</v>
      </c>
      <c r="K17" t="s">
        <v>54</v>
      </c>
      <c r="M17" t="str">
        <f t="shared" si="7"/>
        <v>sum(from_dos_mismatch) as from_dos_mismatches,</v>
      </c>
    </row>
    <row r="18" spans="7:13" x14ac:dyDescent="0.25">
      <c r="G18" t="s">
        <v>53</v>
      </c>
      <c r="H18" t="str">
        <f t="shared" si="5"/>
        <v>to_dos</v>
      </c>
      <c r="I18" t="s">
        <v>55</v>
      </c>
      <c r="J18" t="str">
        <f t="shared" si="6"/>
        <v>to_dos</v>
      </c>
      <c r="K18" t="s">
        <v>54</v>
      </c>
      <c r="M18" t="str">
        <f t="shared" si="7"/>
        <v>sum(to_dos_mismatch) as to_dos_mismatches,</v>
      </c>
    </row>
    <row r="19" spans="7:13" x14ac:dyDescent="0.25">
      <c r="G19" t="s">
        <v>53</v>
      </c>
      <c r="H19" t="str">
        <f t="shared" si="5"/>
        <v>claim_type</v>
      </c>
      <c r="I19" t="s">
        <v>55</v>
      </c>
      <c r="J19" t="str">
        <f t="shared" si="6"/>
        <v>claim_type</v>
      </c>
      <c r="K19" t="s">
        <v>54</v>
      </c>
      <c r="M19" t="str">
        <f t="shared" si="7"/>
        <v>sum(claim_type_mismatch) as claim_type_mismatches,</v>
      </c>
    </row>
    <row r="20" spans="7:13" x14ac:dyDescent="0.25">
      <c r="G20" t="s">
        <v>53</v>
      </c>
      <c r="H20" t="str">
        <f t="shared" si="5"/>
        <v>tot_charge_amt</v>
      </c>
      <c r="I20" t="s">
        <v>55</v>
      </c>
      <c r="J20" t="str">
        <f t="shared" si="6"/>
        <v>tot_charge_amt</v>
      </c>
      <c r="K20" t="s">
        <v>54</v>
      </c>
      <c r="M20" t="str">
        <f t="shared" si="7"/>
        <v>sum(tot_charge_amt_mismatch) as tot_charge_amt_mismatches,</v>
      </c>
    </row>
    <row r="21" spans="7:13" x14ac:dyDescent="0.25">
      <c r="G21" t="s">
        <v>53</v>
      </c>
      <c r="H21" t="str">
        <f t="shared" si="5"/>
        <v>tot_allowed_amt</v>
      </c>
      <c r="I21" t="s">
        <v>55</v>
      </c>
      <c r="J21" t="str">
        <f t="shared" si="6"/>
        <v>tot_allowed_amt</v>
      </c>
      <c r="K21" t="s">
        <v>54</v>
      </c>
      <c r="M21" t="str">
        <f t="shared" si="7"/>
        <v>sum(tot_allowed_amt_mismatch) as tot_allowed_amt_mismatches,</v>
      </c>
    </row>
    <row r="22" spans="7:13" x14ac:dyDescent="0.25">
      <c r="G22" t="s">
        <v>53</v>
      </c>
      <c r="H22" t="str">
        <f t="shared" si="5"/>
        <v>tot_paid_amt</v>
      </c>
      <c r="I22" t="s">
        <v>55</v>
      </c>
      <c r="J22" t="str">
        <f t="shared" si="6"/>
        <v>tot_paid_amt</v>
      </c>
      <c r="K22" t="s">
        <v>54</v>
      </c>
      <c r="M22" t="str">
        <f t="shared" si="7"/>
        <v>sum(tot_paid_amt_mismatch) as tot_paid_amt_mismatches,</v>
      </c>
    </row>
    <row r="23" spans="7:13" x14ac:dyDescent="0.25">
      <c r="G23" t="s">
        <v>53</v>
      </c>
      <c r="H23" t="str">
        <f t="shared" si="5"/>
        <v>bill_provider</v>
      </c>
      <c r="I23" t="s">
        <v>55</v>
      </c>
      <c r="J23" t="str">
        <f t="shared" si="6"/>
        <v>bill_provider</v>
      </c>
      <c r="K23" t="s">
        <v>54</v>
      </c>
      <c r="M23" t="str">
        <f t="shared" si="7"/>
        <v>sum(bill_provider_mismatch) as bill_provider_mismatches,</v>
      </c>
    </row>
    <row r="24" spans="7:13" x14ac:dyDescent="0.25">
      <c r="G24" t="s">
        <v>53</v>
      </c>
      <c r="H24" t="str">
        <f t="shared" si="5"/>
        <v>perf_at_provider</v>
      </c>
      <c r="I24" t="s">
        <v>55</v>
      </c>
      <c r="J24" t="str">
        <f t="shared" si="6"/>
        <v>perf_at_provider</v>
      </c>
      <c r="K24" t="s">
        <v>54</v>
      </c>
      <c r="M24" t="str">
        <f t="shared" si="7"/>
        <v>sum(perf_at_provider_mismatch) as perf_at_provider_mismatches,</v>
      </c>
    </row>
    <row r="25" spans="7:13" x14ac:dyDescent="0.25">
      <c r="G25" t="s">
        <v>53</v>
      </c>
      <c r="H25" t="str">
        <f t="shared" si="5"/>
        <v>provider_type</v>
      </c>
      <c r="I25" t="s">
        <v>55</v>
      </c>
      <c r="J25" t="str">
        <f t="shared" si="6"/>
        <v>provider_type</v>
      </c>
      <c r="K25" t="s">
        <v>54</v>
      </c>
      <c r="M25" t="str">
        <f t="shared" si="7"/>
        <v>sum(provider_type_mismatch) as provider_type_mismatches,</v>
      </c>
    </row>
  </sheetData>
  <autoFilter ref="A1:E12" xr:uid="{F69E6BC5-0FA7-4D9E-85B3-1E055DE20E93}">
    <sortState xmlns:xlrd2="http://schemas.microsoft.com/office/spreadsheetml/2017/richdata2" ref="A2:E12">
      <sortCondition ref="A1:A12"/>
    </sortState>
  </autoFilter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1EDF-A115-4727-8786-0B67BB922E0F}">
  <dimension ref="A1:AD76"/>
  <sheetViews>
    <sheetView tabSelected="1" zoomScale="85" zoomScaleNormal="85" workbookViewId="0">
      <selection activeCell="R32" sqref="R32"/>
    </sheetView>
  </sheetViews>
  <sheetFormatPr defaultRowHeight="15" x14ac:dyDescent="0.25"/>
  <cols>
    <col min="1" max="1" width="9.140625" style="2"/>
    <col min="2" max="2" width="9.140625" style="11"/>
    <col min="3" max="3" width="27.28515625" style="2" bestFit="1" customWidth="1"/>
    <col min="4" max="4" width="12.5703125" style="2" bestFit="1" customWidth="1"/>
    <col min="5" max="5" width="18.5703125" style="2" customWidth="1"/>
    <col min="6" max="6" width="21.5703125" style="2" customWidth="1"/>
    <col min="7" max="7" width="16.85546875" style="2" customWidth="1"/>
    <col min="8" max="8" width="3.5703125" style="2" customWidth="1"/>
    <col min="9" max="9" width="17.85546875" style="2" customWidth="1"/>
    <col min="10" max="11" width="15.85546875" style="2" customWidth="1"/>
    <col min="12" max="12" width="9.140625" style="2"/>
    <col min="13" max="13" width="10.42578125" style="2" bestFit="1" customWidth="1"/>
    <col min="14" max="14" width="9.140625" style="2"/>
    <col min="15" max="15" width="12.42578125" style="2" bestFit="1" customWidth="1"/>
    <col min="16" max="17" width="12.42578125" style="2" customWidth="1"/>
    <col min="18" max="18" width="24.7109375" style="2" bestFit="1" customWidth="1"/>
    <col min="19" max="19" width="7.42578125" style="2" customWidth="1"/>
    <col min="20" max="20" width="20.5703125" style="2" customWidth="1"/>
    <col min="21" max="22" width="9.140625" style="2"/>
    <col min="23" max="23" width="17.7109375" style="2" customWidth="1"/>
    <col min="24" max="24" width="10" style="2" customWidth="1"/>
    <col min="25" max="25" width="21.28515625" style="2" customWidth="1"/>
    <col min="26" max="26" width="20.42578125" style="2" customWidth="1"/>
    <col min="27" max="27" width="10.5703125" style="2" bestFit="1" customWidth="1"/>
    <col min="28" max="16384" width="9.140625" style="2"/>
  </cols>
  <sheetData>
    <row r="1" spans="1:20" x14ac:dyDescent="0.25">
      <c r="A1" s="14" t="s">
        <v>175</v>
      </c>
      <c r="B1" s="12" t="s">
        <v>40</v>
      </c>
      <c r="C1" s="3" t="s">
        <v>132</v>
      </c>
      <c r="D1" s="3" t="s">
        <v>145</v>
      </c>
      <c r="E1" s="3" t="s">
        <v>146</v>
      </c>
      <c r="F1" s="3" t="s">
        <v>147</v>
      </c>
      <c r="G1" s="3" t="s">
        <v>148</v>
      </c>
      <c r="H1" s="3"/>
      <c r="I1" s="3" t="s">
        <v>146</v>
      </c>
      <c r="J1" s="3" t="s">
        <v>147</v>
      </c>
      <c r="K1" s="3" t="s">
        <v>148</v>
      </c>
      <c r="M1" s="3" t="s">
        <v>2</v>
      </c>
      <c r="O1" s="3"/>
      <c r="P1" s="3"/>
    </row>
    <row r="2" spans="1:20" x14ac:dyDescent="0.25">
      <c r="A2" s="15"/>
      <c r="B2" s="9">
        <v>5</v>
      </c>
      <c r="C2" s="9" t="s">
        <v>87</v>
      </c>
      <c r="D2" s="13" t="s">
        <v>124</v>
      </c>
      <c r="E2" s="4" t="s">
        <v>130</v>
      </c>
      <c r="F2" s="4" t="s">
        <v>131</v>
      </c>
      <c r="G2" s="4" t="s">
        <v>56</v>
      </c>
      <c r="H2" s="5"/>
      <c r="I2" s="6" t="s">
        <v>130</v>
      </c>
      <c r="J2" s="7" t="s">
        <v>140</v>
      </c>
      <c r="K2" s="7" t="s">
        <v>72</v>
      </c>
      <c r="N2" s="2" t="str" cm="1">
        <f t="array" ref="N2">_xlfn.SWITCH(F2, "clm_detail", "a.", "clm_header", "b.", "clm_proc", "c.", "")</f>
        <v>a.</v>
      </c>
      <c r="O2" s="2" t="str">
        <f t="shared" ref="O2:O4" si="0">G2</f>
        <v>clm_dtl_nbr</v>
      </c>
      <c r="Q2" s="2" t="s">
        <v>149</v>
      </c>
      <c r="R2" s="2" t="str">
        <f>C2</f>
        <v>claim_sequence_number</v>
      </c>
      <c r="S2" s="2" t="s">
        <v>46</v>
      </c>
      <c r="T2" s="2" t="str">
        <f t="shared" ref="T2:T4" si="1">_xlfn.CONCAT(M2:S2)</f>
        <v>a.clm_dtl_nbr as spc_claim_sequence_number,</v>
      </c>
    </row>
    <row r="3" spans="1:20" x14ac:dyDescent="0.25">
      <c r="A3" s="15"/>
      <c r="B3" s="9">
        <v>6</v>
      </c>
      <c r="C3" s="9" t="s">
        <v>32</v>
      </c>
      <c r="D3" s="13" t="s">
        <v>59</v>
      </c>
      <c r="E3" s="4" t="s">
        <v>130</v>
      </c>
      <c r="F3" s="4" t="s">
        <v>131</v>
      </c>
      <c r="G3" s="4" t="s">
        <v>3</v>
      </c>
      <c r="H3" s="5"/>
      <c r="I3" s="6" t="s">
        <v>130</v>
      </c>
      <c r="J3" s="7" t="s">
        <v>140</v>
      </c>
      <c r="K3" s="7" t="s">
        <v>154</v>
      </c>
      <c r="N3" s="2" t="str" cm="1">
        <f t="array" ref="N3">_xlfn.SWITCH(F3, "clm_detail", "a.", "clm_header", "b.", "clm_proc", "c.", "")</f>
        <v>a.</v>
      </c>
      <c r="O3" s="2" t="str">
        <f t="shared" si="0"/>
        <v>from_dos</v>
      </c>
      <c r="Q3" s="2" t="s">
        <v>149</v>
      </c>
      <c r="R3" s="2" t="str">
        <f t="shared" ref="R3:R26" si="2">C3</f>
        <v>from_date_of_service</v>
      </c>
      <c r="S3" s="2" t="s">
        <v>46</v>
      </c>
      <c r="T3" s="2" t="str">
        <f t="shared" si="1"/>
        <v>a.from_dos as spc_from_date_of_service,</v>
      </c>
    </row>
    <row r="4" spans="1:20" x14ac:dyDescent="0.25">
      <c r="A4" s="15"/>
      <c r="B4" s="9">
        <v>7</v>
      </c>
      <c r="C4" s="9" t="s">
        <v>33</v>
      </c>
      <c r="D4" s="13" t="s">
        <v>59</v>
      </c>
      <c r="E4" s="4" t="s">
        <v>130</v>
      </c>
      <c r="F4" s="4" t="s">
        <v>131</v>
      </c>
      <c r="G4" s="4" t="s">
        <v>9</v>
      </c>
      <c r="H4" s="5"/>
      <c r="I4" s="6" t="s">
        <v>130</v>
      </c>
      <c r="J4" s="7" t="s">
        <v>140</v>
      </c>
      <c r="K4" s="7" t="s">
        <v>155</v>
      </c>
      <c r="N4" s="2" t="str" cm="1">
        <f t="array" ref="N4">_xlfn.SWITCH(F4, "clm_detail", "a.", "clm_header", "b.", "clm_proc", "c.", "")</f>
        <v>a.</v>
      </c>
      <c r="O4" s="2" t="str">
        <f t="shared" si="0"/>
        <v>to_dos</v>
      </c>
      <c r="Q4" s="2" t="s">
        <v>149</v>
      </c>
      <c r="R4" s="2" t="str">
        <f t="shared" si="2"/>
        <v>to_date_of_service</v>
      </c>
      <c r="S4" s="2" t="s">
        <v>46</v>
      </c>
      <c r="T4" s="2" t="str">
        <f t="shared" si="1"/>
        <v>a.to_dos as spc_to_date_of_service,</v>
      </c>
    </row>
    <row r="5" spans="1:20" x14ac:dyDescent="0.25">
      <c r="A5" s="15"/>
      <c r="B5" s="9">
        <v>9</v>
      </c>
      <c r="C5" s="9" t="s">
        <v>89</v>
      </c>
      <c r="D5" s="13" t="s">
        <v>120</v>
      </c>
      <c r="E5" s="4" t="s">
        <v>130</v>
      </c>
      <c r="F5" s="4" t="s">
        <v>131</v>
      </c>
      <c r="G5" s="4" t="s">
        <v>3</v>
      </c>
      <c r="H5" s="5"/>
      <c r="I5" s="6" t="s">
        <v>130</v>
      </c>
      <c r="J5" s="7" t="s">
        <v>140</v>
      </c>
      <c r="K5" s="7" t="s">
        <v>156</v>
      </c>
      <c r="N5" s="2" t="str" cm="1">
        <f t="array" ref="N5">_xlfn.SWITCH(F5, "clm_detail", "a.", "clm_header", "b.", "clm_proc", "c.", "")</f>
        <v>a.</v>
      </c>
      <c r="O5" s="2" t="str">
        <f>G5</f>
        <v>from_dos</v>
      </c>
      <c r="Q5" s="2" t="s">
        <v>149</v>
      </c>
      <c r="R5" s="2" t="str">
        <f t="shared" si="2"/>
        <v>place_of_service</v>
      </c>
      <c r="S5" s="2" t="s">
        <v>46</v>
      </c>
      <c r="T5" s="2" t="str">
        <f t="shared" ref="T2:T27" si="3">_xlfn.CONCAT(M5:S5)</f>
        <v>a.from_dos as spc_place_of_service,</v>
      </c>
    </row>
    <row r="6" spans="1:20" x14ac:dyDescent="0.25">
      <c r="A6" s="15"/>
      <c r="B6" s="9">
        <v>15</v>
      </c>
      <c r="C6" s="9" t="s">
        <v>95</v>
      </c>
      <c r="D6" s="13" t="s">
        <v>120</v>
      </c>
      <c r="E6" s="4" t="s">
        <v>130</v>
      </c>
      <c r="F6" s="4" t="s">
        <v>131</v>
      </c>
      <c r="G6" s="4" t="s">
        <v>60</v>
      </c>
      <c r="H6" s="5"/>
      <c r="I6" s="6" t="s">
        <v>130</v>
      </c>
      <c r="J6" s="7" t="s">
        <v>140</v>
      </c>
      <c r="K6" s="7" t="s">
        <v>157</v>
      </c>
      <c r="N6" s="2" t="str" cm="1">
        <f t="array" ref="N6">_xlfn.SWITCH(F6, "clm_detail", "a.", "clm_header", "b.", "clm_proc", "c.", "")</f>
        <v>a.</v>
      </c>
      <c r="O6" s="2" t="str">
        <f>G6</f>
        <v>proc_cd</v>
      </c>
      <c r="Q6" s="2" t="s">
        <v>149</v>
      </c>
      <c r="R6" s="2" t="str">
        <f t="shared" si="2"/>
        <v>cpt_hcpcs_cd</v>
      </c>
      <c r="S6" s="2" t="s">
        <v>46</v>
      </c>
      <c r="T6" s="2" t="str">
        <f t="shared" si="3"/>
        <v>a.proc_cd as spc_cpt_hcpcs_cd,</v>
      </c>
    </row>
    <row r="7" spans="1:20" x14ac:dyDescent="0.25">
      <c r="A7" s="15"/>
      <c r="B7" s="9">
        <v>17</v>
      </c>
      <c r="C7" s="9" t="s">
        <v>65</v>
      </c>
      <c r="D7" s="13" t="s">
        <v>174</v>
      </c>
      <c r="E7" s="4" t="s">
        <v>130</v>
      </c>
      <c r="F7" s="4" t="s">
        <v>131</v>
      </c>
      <c r="G7" s="4" t="s">
        <v>65</v>
      </c>
      <c r="H7" s="5"/>
      <c r="I7" s="6" t="s">
        <v>130</v>
      </c>
      <c r="J7" s="7" t="s">
        <v>140</v>
      </c>
      <c r="K7" s="7" t="s">
        <v>158</v>
      </c>
      <c r="N7" s="2" t="str" cm="1">
        <f t="array" ref="N7">_xlfn.SWITCH(F7, "clm_detail", "a.", "clm_header", "b.", "clm_proc", "c.", "")</f>
        <v>a.</v>
      </c>
      <c r="O7" s="2" t="str">
        <f>G7</f>
        <v>proc_mod_1</v>
      </c>
      <c r="Q7" s="2" t="s">
        <v>149</v>
      </c>
      <c r="R7" s="2" t="str">
        <f t="shared" si="2"/>
        <v>proc_mod_1</v>
      </c>
      <c r="S7" s="2" t="s">
        <v>46</v>
      </c>
      <c r="T7" s="2" t="str">
        <f t="shared" si="3"/>
        <v>a.proc_mod_1 as spc_proc_mod_1,</v>
      </c>
    </row>
    <row r="8" spans="1:20" x14ac:dyDescent="0.25">
      <c r="A8" s="15"/>
      <c r="B8" s="9">
        <v>18</v>
      </c>
      <c r="C8" s="9" t="s">
        <v>66</v>
      </c>
      <c r="D8" s="13" t="s">
        <v>174</v>
      </c>
      <c r="E8" s="4" t="s">
        <v>130</v>
      </c>
      <c r="F8" s="4" t="s">
        <v>131</v>
      </c>
      <c r="G8" s="4" t="s">
        <v>66</v>
      </c>
      <c r="H8" s="5"/>
      <c r="I8" s="6" t="s">
        <v>130</v>
      </c>
      <c r="J8" s="7" t="s">
        <v>140</v>
      </c>
      <c r="K8" s="7" t="s">
        <v>159</v>
      </c>
      <c r="N8" s="2" t="str" cm="1">
        <f t="array" ref="N8">_xlfn.SWITCH(F8, "clm_detail", "a.", "clm_header", "b.", "clm_proc", "c.", "")</f>
        <v>a.</v>
      </c>
      <c r="O8" s="2" t="str">
        <f>G8</f>
        <v>proc_mod_2</v>
      </c>
      <c r="Q8" s="2" t="s">
        <v>149</v>
      </c>
      <c r="R8" s="2" t="str">
        <f t="shared" si="2"/>
        <v>proc_mod_2</v>
      </c>
      <c r="S8" s="2" t="s">
        <v>46</v>
      </c>
      <c r="T8" s="2" t="str">
        <f t="shared" si="3"/>
        <v>a.proc_mod_2 as spc_proc_mod_2,</v>
      </c>
    </row>
    <row r="9" spans="1:20" x14ac:dyDescent="0.25">
      <c r="A9" s="15"/>
      <c r="B9" s="9">
        <v>20</v>
      </c>
      <c r="C9" s="9" t="s">
        <v>98</v>
      </c>
      <c r="D9" s="13" t="s">
        <v>174</v>
      </c>
      <c r="E9" s="4" t="s">
        <v>130</v>
      </c>
      <c r="F9" s="4" t="s">
        <v>131</v>
      </c>
      <c r="G9" s="4" t="s">
        <v>68</v>
      </c>
      <c r="H9" s="5"/>
      <c r="I9" s="6" t="s">
        <v>130</v>
      </c>
      <c r="J9" s="7" t="s">
        <v>140</v>
      </c>
      <c r="K9" s="7" t="s">
        <v>160</v>
      </c>
      <c r="N9" s="2" t="str" cm="1">
        <f t="array" ref="N9">_xlfn.SWITCH(F9, "clm_detail", "a.", "clm_header", "b.", "clm_proc", "c.", "")</f>
        <v>a.</v>
      </c>
      <c r="O9" s="2" t="str">
        <f>G9</f>
        <v>rev_cd</v>
      </c>
      <c r="Q9" s="2" t="s">
        <v>149</v>
      </c>
      <c r="R9" s="2" t="str">
        <f t="shared" si="2"/>
        <v>revenue_cd</v>
      </c>
      <c r="S9" s="2" t="s">
        <v>46</v>
      </c>
      <c r="T9" s="2" t="str">
        <f t="shared" si="3"/>
        <v>a.rev_cd as spc_revenue_cd,</v>
      </c>
    </row>
    <row r="10" spans="1:20" x14ac:dyDescent="0.25">
      <c r="A10" s="15"/>
      <c r="B10" s="9">
        <v>21</v>
      </c>
      <c r="C10" s="9" t="s">
        <v>99</v>
      </c>
      <c r="D10" s="13" t="s">
        <v>62</v>
      </c>
      <c r="E10" s="4" t="s">
        <v>130</v>
      </c>
      <c r="F10" s="4" t="s">
        <v>131</v>
      </c>
      <c r="G10" s="4" t="s">
        <v>61</v>
      </c>
      <c r="H10" s="5"/>
      <c r="I10" s="6" t="s">
        <v>130</v>
      </c>
      <c r="J10" s="7" t="s">
        <v>140</v>
      </c>
      <c r="K10" s="7" t="s">
        <v>161</v>
      </c>
      <c r="N10" s="2" t="str" cm="1">
        <f t="array" ref="N10">_xlfn.SWITCH(F10, "clm_detail", "a.", "clm_header", "b.", "clm_proc", "c.", "")</f>
        <v>a.</v>
      </c>
      <c r="O10" s="2" t="str">
        <f>G10</f>
        <v>dtl_bill_amt</v>
      </c>
      <c r="Q10" s="2" t="s">
        <v>149</v>
      </c>
      <c r="R10" s="2" t="str">
        <f t="shared" si="2"/>
        <v>charge_amount</v>
      </c>
      <c r="S10" s="2" t="s">
        <v>46</v>
      </c>
      <c r="T10" s="2" t="str">
        <f t="shared" si="3"/>
        <v>a.dtl_bill_amt as spc_charge_amount,</v>
      </c>
    </row>
    <row r="11" spans="1:20" x14ac:dyDescent="0.25">
      <c r="A11" s="15"/>
      <c r="B11" s="9">
        <v>22</v>
      </c>
      <c r="C11" s="9" t="s">
        <v>100</v>
      </c>
      <c r="D11" s="13" t="s">
        <v>62</v>
      </c>
      <c r="E11" s="4" t="s">
        <v>130</v>
      </c>
      <c r="F11" s="4" t="s">
        <v>131</v>
      </c>
      <c r="G11" s="4" t="s">
        <v>63</v>
      </c>
      <c r="H11" s="5"/>
      <c r="I11" s="6" t="s">
        <v>130</v>
      </c>
      <c r="J11" s="7" t="s">
        <v>140</v>
      </c>
      <c r="K11" s="7" t="s">
        <v>162</v>
      </c>
      <c r="N11" s="2" t="str" cm="1">
        <f t="array" ref="N11">_xlfn.SWITCH(F11, "clm_detail", "a.", "clm_header", "b.", "clm_proc", "c.", "")</f>
        <v>a.</v>
      </c>
      <c r="O11" s="2" t="str">
        <f>G11</f>
        <v>dtl_alwd_amt</v>
      </c>
      <c r="Q11" s="2" t="s">
        <v>149</v>
      </c>
      <c r="R11" s="2" t="str">
        <f t="shared" si="2"/>
        <v>allowed_amount</v>
      </c>
      <c r="S11" s="2" t="s">
        <v>46</v>
      </c>
      <c r="T11" s="2" t="str">
        <f t="shared" si="3"/>
        <v>a.dtl_alwd_amt as spc_allowed_amount,</v>
      </c>
    </row>
    <row r="12" spans="1:20" x14ac:dyDescent="0.25">
      <c r="A12" s="15"/>
      <c r="B12" s="9">
        <v>23</v>
      </c>
      <c r="C12" s="9" t="s">
        <v>101</v>
      </c>
      <c r="D12" s="13" t="s">
        <v>62</v>
      </c>
      <c r="E12" s="4" t="s">
        <v>130</v>
      </c>
      <c r="F12" s="4" t="s">
        <v>131</v>
      </c>
      <c r="G12" s="4" t="s">
        <v>64</v>
      </c>
      <c r="H12" s="5"/>
      <c r="I12" s="6"/>
      <c r="J12" s="7"/>
      <c r="K12" s="7" t="s">
        <v>163</v>
      </c>
      <c r="N12" s="2" t="str" cm="1">
        <f t="array" ref="N12">_xlfn.SWITCH(F12, "clm_detail", "a.", "clm_header", "b.", "clm_proc", "c.", "")</f>
        <v>a.</v>
      </c>
      <c r="O12" s="2" t="str">
        <f>G12</f>
        <v>dtl_pd_amt</v>
      </c>
      <c r="Q12" s="2" t="s">
        <v>149</v>
      </c>
      <c r="R12" s="2" t="str">
        <f t="shared" si="2"/>
        <v>paid_amount</v>
      </c>
      <c r="S12" s="2" t="s">
        <v>46</v>
      </c>
      <c r="T12" s="2" t="str">
        <f t="shared" si="3"/>
        <v>a.dtl_pd_amt as spc_paid_amount,</v>
      </c>
    </row>
    <row r="13" spans="1:20" x14ac:dyDescent="0.25">
      <c r="A13" s="15"/>
      <c r="B13" s="9">
        <v>36</v>
      </c>
      <c r="C13" s="9" t="s">
        <v>12</v>
      </c>
      <c r="D13" s="13" t="s">
        <v>120</v>
      </c>
      <c r="E13" s="4" t="s">
        <v>130</v>
      </c>
      <c r="F13" s="4" t="s">
        <v>131</v>
      </c>
      <c r="G13" s="4" t="s">
        <v>69</v>
      </c>
      <c r="H13" s="5"/>
      <c r="I13" s="6" t="s">
        <v>130</v>
      </c>
      <c r="J13" s="7" t="s">
        <v>140</v>
      </c>
      <c r="K13" s="7" t="s">
        <v>164</v>
      </c>
      <c r="N13" s="2" t="str" cm="1">
        <f t="array" ref="N13">_xlfn.SWITCH(F13, "clm_detail", "a.", "clm_header", "b.", "clm_proc", "c.", "")</f>
        <v>a.</v>
      </c>
      <c r="O13" s="2" t="str">
        <f>G13</f>
        <v>ref_prov_npi</v>
      </c>
      <c r="Q13" s="2" t="s">
        <v>149</v>
      </c>
      <c r="R13" s="2" t="str">
        <f t="shared" si="2"/>
        <v>ref_provider</v>
      </c>
      <c r="S13" s="2" t="s">
        <v>46</v>
      </c>
      <c r="T13" s="2" t="str">
        <f t="shared" si="3"/>
        <v>a.ref_prov_npi as spc_ref_provider,</v>
      </c>
    </row>
    <row r="14" spans="1:20" x14ac:dyDescent="0.25">
      <c r="A14" s="15"/>
      <c r="B14" s="9">
        <v>38</v>
      </c>
      <c r="C14" s="9" t="s">
        <v>112</v>
      </c>
      <c r="D14" s="13" t="s">
        <v>120</v>
      </c>
      <c r="E14" s="4" t="s">
        <v>130</v>
      </c>
      <c r="F14" s="4" t="s">
        <v>131</v>
      </c>
      <c r="G14" s="4" t="s">
        <v>70</v>
      </c>
      <c r="H14" s="5"/>
      <c r="I14" s="6" t="s">
        <v>130</v>
      </c>
      <c r="J14" s="7" t="s">
        <v>140</v>
      </c>
      <c r="K14" s="7" t="s">
        <v>165</v>
      </c>
      <c r="N14" s="2" t="str" cm="1">
        <f t="array" ref="N14">_xlfn.SWITCH(F14, "clm_detail", "a.", "clm_header", "b.", "clm_proc", "c.", "")</f>
        <v>a.</v>
      </c>
      <c r="O14" s="2" t="str">
        <f>G14</f>
        <v>perf_prov_npi</v>
      </c>
      <c r="Q14" s="2" t="s">
        <v>149</v>
      </c>
      <c r="R14" s="2" t="str">
        <f t="shared" si="2"/>
        <v>perf_rn_provider</v>
      </c>
      <c r="S14" s="2" t="s">
        <v>46</v>
      </c>
      <c r="T14" s="2" t="str">
        <f t="shared" si="3"/>
        <v>a.perf_prov_npi as spc_perf_rn_provider,</v>
      </c>
    </row>
    <row r="15" spans="1:20" x14ac:dyDescent="0.25">
      <c r="A15" s="15"/>
      <c r="B15" s="9">
        <v>40</v>
      </c>
      <c r="C15" s="9" t="s">
        <v>113</v>
      </c>
      <c r="D15" s="13" t="s">
        <v>120</v>
      </c>
      <c r="E15" s="4"/>
      <c r="F15" s="4"/>
      <c r="G15" s="4" t="s">
        <v>23</v>
      </c>
      <c r="H15" s="5"/>
      <c r="I15" s="6" t="s">
        <v>130</v>
      </c>
      <c r="J15" s="7" t="s">
        <v>140</v>
      </c>
      <c r="K15" s="7" t="s">
        <v>80</v>
      </c>
      <c r="N15" s="2" t="str" cm="1">
        <f t="array" ref="N15">_xlfn.SWITCH(F15, "clm_detail", "a.", "clm_header", "b.", "clm_proc", "c.", "")</f>
        <v/>
      </c>
      <c r="O15" s="2" t="str">
        <f t="shared" ref="O15:O17" si="4">G15</f>
        <v>NULL</v>
      </c>
      <c r="Q15" s="2" t="s">
        <v>149</v>
      </c>
      <c r="R15" s="2" t="str">
        <f t="shared" si="2"/>
        <v>perf_op_provider</v>
      </c>
      <c r="S15" s="2" t="s">
        <v>46</v>
      </c>
      <c r="T15" s="2" t="str">
        <f t="shared" si="3"/>
        <v>NULL as spc_perf_op_provider,</v>
      </c>
    </row>
    <row r="16" spans="1:20" x14ac:dyDescent="0.25">
      <c r="A16" s="15"/>
      <c r="B16" s="9">
        <v>44</v>
      </c>
      <c r="C16" s="9" t="s">
        <v>14</v>
      </c>
      <c r="D16" s="9" t="s">
        <v>120</v>
      </c>
      <c r="E16" s="8" t="s">
        <v>130</v>
      </c>
      <c r="F16" s="8" t="s">
        <v>131</v>
      </c>
      <c r="G16" s="8" t="s">
        <v>71</v>
      </c>
      <c r="H16" s="9"/>
      <c r="I16" s="6" t="s">
        <v>130</v>
      </c>
      <c r="J16" s="7" t="s">
        <v>140</v>
      </c>
      <c r="K16" s="10" t="s">
        <v>166</v>
      </c>
      <c r="N16" s="2" t="str" cm="1">
        <f t="array" ref="N16">_xlfn.SWITCH(F16, "clm_detail", "a.", "clm_header", "b.", "clm_proc", "c.", "")</f>
        <v>a.</v>
      </c>
      <c r="O16" s="2" t="str">
        <f t="shared" si="4"/>
        <v>txm_cd</v>
      </c>
      <c r="Q16" s="2" t="s">
        <v>149</v>
      </c>
      <c r="R16" s="2" t="str">
        <f t="shared" si="2"/>
        <v>provider_type</v>
      </c>
      <c r="S16" s="2" t="s">
        <v>46</v>
      </c>
      <c r="T16" s="2" t="str">
        <f t="shared" si="3"/>
        <v>a.txm_cd as spc_provider_type,</v>
      </c>
    </row>
    <row r="17" spans="1:20" x14ac:dyDescent="0.25">
      <c r="A17" s="15"/>
      <c r="B17" s="9">
        <v>12</v>
      </c>
      <c r="C17" s="9" t="s">
        <v>92</v>
      </c>
      <c r="D17" s="13" t="s">
        <v>59</v>
      </c>
      <c r="E17" s="4" t="s">
        <v>130</v>
      </c>
      <c r="F17" s="4" t="s">
        <v>134</v>
      </c>
      <c r="G17" s="4" t="s">
        <v>135</v>
      </c>
      <c r="H17" s="5"/>
      <c r="I17" s="6" t="s">
        <v>130</v>
      </c>
      <c r="J17" s="7" t="s">
        <v>141</v>
      </c>
      <c r="K17" s="7" t="s">
        <v>167</v>
      </c>
      <c r="N17" s="2" t="str" cm="1">
        <f t="array" ref="N17">_xlfn.SWITCH(F17, "clm_detail", "a.", "clm_header", "b.", "clm_proc", "c.", "")</f>
        <v>b.</v>
      </c>
      <c r="O17" s="2" t="str">
        <f t="shared" si="4"/>
        <v>adm_dt</v>
      </c>
      <c r="Q17" s="2" t="s">
        <v>149</v>
      </c>
      <c r="R17" s="2" t="str">
        <f t="shared" si="2"/>
        <v>admit_date</v>
      </c>
      <c r="S17" s="2" t="s">
        <v>46</v>
      </c>
      <c r="T17" s="2" t="str">
        <f t="shared" si="3"/>
        <v>b.adm_dt as spc_admit_date,</v>
      </c>
    </row>
    <row r="18" spans="1:20" x14ac:dyDescent="0.25">
      <c r="A18" s="15"/>
      <c r="B18" s="9">
        <v>13</v>
      </c>
      <c r="C18" s="9" t="s">
        <v>93</v>
      </c>
      <c r="D18" s="13" t="s">
        <v>59</v>
      </c>
      <c r="E18" s="4" t="s">
        <v>130</v>
      </c>
      <c r="F18" s="4" t="s">
        <v>134</v>
      </c>
      <c r="G18" s="4" t="s">
        <v>136</v>
      </c>
      <c r="H18" s="5"/>
      <c r="I18" s="6" t="s">
        <v>130</v>
      </c>
      <c r="J18" s="7" t="s">
        <v>141</v>
      </c>
      <c r="K18" s="7" t="s">
        <v>168</v>
      </c>
      <c r="N18" s="2" t="str" cm="1">
        <f t="array" ref="N18">_xlfn.SWITCH(F18, "clm_detail", "a.", "clm_header", "b.", "clm_proc", "c.", "")</f>
        <v>b.</v>
      </c>
      <c r="O18" s="2" t="str">
        <f>G18</f>
        <v>dis_dt</v>
      </c>
      <c r="Q18" s="2" t="s">
        <v>149</v>
      </c>
      <c r="R18" s="2" t="str">
        <f t="shared" si="2"/>
        <v>discharge_date</v>
      </c>
      <c r="S18" s="2" t="s">
        <v>46</v>
      </c>
      <c r="T18" s="2" t="str">
        <f t="shared" si="3"/>
        <v>b.dis_dt as spc_discharge_date,</v>
      </c>
    </row>
    <row r="19" spans="1:20" x14ac:dyDescent="0.25">
      <c r="A19" s="15"/>
      <c r="B19" s="9">
        <v>14</v>
      </c>
      <c r="C19" s="9" t="s">
        <v>94</v>
      </c>
      <c r="D19" s="13" t="s">
        <v>174</v>
      </c>
      <c r="E19" s="4" t="s">
        <v>130</v>
      </c>
      <c r="F19" s="4" t="s">
        <v>134</v>
      </c>
      <c r="G19" s="4" t="s">
        <v>139</v>
      </c>
      <c r="H19" s="5"/>
      <c r="I19" s="6" t="s">
        <v>130</v>
      </c>
      <c r="J19" s="7" t="s">
        <v>141</v>
      </c>
      <c r="K19" s="7" t="s">
        <v>169</v>
      </c>
      <c r="N19" s="2" t="str" cm="1">
        <f t="array" ref="N19">_xlfn.SWITCH(F19, "clm_detail", "a.", "clm_header", "b.", "clm_proc", "c.", "")</f>
        <v>b.</v>
      </c>
      <c r="O19" s="2" t="str">
        <f>G19</f>
        <v>pat_stat_cd</v>
      </c>
      <c r="Q19" s="2" t="s">
        <v>149</v>
      </c>
      <c r="R19" s="2" t="str">
        <f t="shared" si="2"/>
        <v>discharge_status</v>
      </c>
      <c r="S19" s="2" t="s">
        <v>46</v>
      </c>
      <c r="T19" s="2" t="str">
        <f t="shared" si="3"/>
        <v>b.pat_stat_cd as spc_discharge_status,</v>
      </c>
    </row>
    <row r="20" spans="1:20" x14ac:dyDescent="0.25">
      <c r="A20" s="15"/>
      <c r="B20" s="9">
        <v>41</v>
      </c>
      <c r="C20" s="9" t="s">
        <v>38</v>
      </c>
      <c r="D20" s="13" t="s">
        <v>120</v>
      </c>
      <c r="E20" s="4" t="s">
        <v>130</v>
      </c>
      <c r="F20" s="4" t="s">
        <v>134</v>
      </c>
      <c r="G20" s="4" t="s">
        <v>13</v>
      </c>
      <c r="H20" s="5"/>
      <c r="I20" s="6" t="s">
        <v>130</v>
      </c>
      <c r="J20" s="7" t="s">
        <v>141</v>
      </c>
      <c r="K20" s="7" t="s">
        <v>170</v>
      </c>
      <c r="N20" s="2" t="str" cm="1">
        <f t="array" ref="N20">_xlfn.SWITCH(F20, "clm_detail", "a.", "clm_header", "b.", "clm_proc", "c.", "")</f>
        <v>b.</v>
      </c>
      <c r="O20" s="2" t="str">
        <f>G20</f>
        <v>icn</v>
      </c>
      <c r="Q20" s="2" t="s">
        <v>149</v>
      </c>
      <c r="R20" s="2" t="str">
        <f t="shared" si="2"/>
        <v>claim_id_src</v>
      </c>
      <c r="S20" s="2" t="s">
        <v>46</v>
      </c>
      <c r="T20" s="2" t="str">
        <f t="shared" si="3"/>
        <v>b.icn as spc_claim_id_src,</v>
      </c>
    </row>
    <row r="21" spans="1:20" x14ac:dyDescent="0.25">
      <c r="A21" s="15"/>
      <c r="B21" s="9">
        <v>19</v>
      </c>
      <c r="C21" s="9" t="s">
        <v>97</v>
      </c>
      <c r="D21" s="13" t="s">
        <v>120</v>
      </c>
      <c r="E21" s="4" t="s">
        <v>130</v>
      </c>
      <c r="F21" s="4" t="s">
        <v>137</v>
      </c>
      <c r="G21" s="4" t="s">
        <v>143</v>
      </c>
      <c r="H21" s="5"/>
      <c r="I21" s="6" t="s">
        <v>130</v>
      </c>
      <c r="J21" s="7" t="s">
        <v>142</v>
      </c>
      <c r="K21" s="7" t="s">
        <v>171</v>
      </c>
      <c r="N21" s="2" t="str" cm="1">
        <f t="array" ref="N21">_xlfn.SWITCH(F21, "clm_detail", "a.", "clm_header", "b.", "clm_proc", "c.", "")</f>
        <v>c.</v>
      </c>
      <c r="O21" s="2" t="str">
        <f>G21</f>
        <v>drg</v>
      </c>
      <c r="Q21" s="2" t="s">
        <v>149</v>
      </c>
      <c r="R21" s="2" t="str">
        <f t="shared" si="2"/>
        <v>drg_cd</v>
      </c>
      <c r="S21" s="2" t="s">
        <v>46</v>
      </c>
      <c r="T21" s="2" t="str">
        <f t="shared" si="3"/>
        <v>c.drg as spc_drg_cd,</v>
      </c>
    </row>
    <row r="22" spans="1:20" x14ac:dyDescent="0.25">
      <c r="A22" s="15"/>
      <c r="B22" s="9">
        <v>28</v>
      </c>
      <c r="C22" s="9" t="s">
        <v>106</v>
      </c>
      <c r="D22" s="13" t="s">
        <v>174</v>
      </c>
      <c r="E22" s="4" t="s">
        <v>130</v>
      </c>
      <c r="F22" s="4" t="s">
        <v>137</v>
      </c>
      <c r="G22" s="4" t="s">
        <v>138</v>
      </c>
      <c r="H22" s="5"/>
      <c r="I22" s="6" t="s">
        <v>130</v>
      </c>
      <c r="J22" s="7" t="s">
        <v>142</v>
      </c>
      <c r="K22" s="7" t="s">
        <v>138</v>
      </c>
      <c r="M22" s="2" t="s">
        <v>150</v>
      </c>
      <c r="N22" s="2" t="str" cm="1">
        <f t="array" ref="N22">_xlfn.SWITCH(F22, "clm_detail", "a.", "clm_header", "b.", "clm_proc", "c.", "")</f>
        <v>c.</v>
      </c>
      <c r="O22" s="2" t="str">
        <f>G22</f>
        <v>bill</v>
      </c>
      <c r="P22" s="2" t="s">
        <v>151</v>
      </c>
      <c r="Q22" s="2" t="s">
        <v>149</v>
      </c>
      <c r="R22" s="2" t="str">
        <f t="shared" si="2"/>
        <v>bill_type_inst</v>
      </c>
      <c r="S22" s="2" t="s">
        <v>46</v>
      </c>
      <c r="T22" s="2" t="str">
        <f>_xlfn.CONCAT(M22:S22)</f>
        <v>substring(c.bill, 1, 1) as spc_bill_type_inst,</v>
      </c>
    </row>
    <row r="23" spans="1:20" x14ac:dyDescent="0.25">
      <c r="A23" s="15"/>
      <c r="B23" s="9">
        <v>29</v>
      </c>
      <c r="C23" s="9" t="s">
        <v>107</v>
      </c>
      <c r="D23" s="13" t="s">
        <v>174</v>
      </c>
      <c r="E23" s="4" t="s">
        <v>130</v>
      </c>
      <c r="F23" s="4" t="s">
        <v>137</v>
      </c>
      <c r="G23" s="4" t="s">
        <v>138</v>
      </c>
      <c r="H23" s="5"/>
      <c r="I23" s="6" t="s">
        <v>130</v>
      </c>
      <c r="J23" s="7" t="s">
        <v>142</v>
      </c>
      <c r="K23" s="7" t="s">
        <v>138</v>
      </c>
      <c r="M23" s="2" t="s">
        <v>150</v>
      </c>
      <c r="N23" s="2" t="str" cm="1">
        <f t="array" ref="N23">_xlfn.SWITCH(F23, "clm_detail", "a.", "clm_header", "b.", "clm_proc", "c.", "")</f>
        <v>c.</v>
      </c>
      <c r="O23" s="2" t="str">
        <f>G23</f>
        <v>bill</v>
      </c>
      <c r="P23" s="2" t="s">
        <v>152</v>
      </c>
      <c r="Q23" s="2" t="s">
        <v>149</v>
      </c>
      <c r="R23" s="2" t="str">
        <f t="shared" si="2"/>
        <v>bill_type_class</v>
      </c>
      <c r="S23" s="2" t="s">
        <v>46</v>
      </c>
      <c r="T23" s="2" t="str">
        <f>_xlfn.CONCAT(M23:S23)</f>
        <v>substring(c.bill, 1, 2) as spc_bill_type_class,</v>
      </c>
    </row>
    <row r="24" spans="1:20" x14ac:dyDescent="0.25">
      <c r="A24" s="15"/>
      <c r="B24" s="9">
        <v>30</v>
      </c>
      <c r="C24" s="9" t="s">
        <v>108</v>
      </c>
      <c r="D24" s="13" t="s">
        <v>174</v>
      </c>
      <c r="E24" s="4" t="s">
        <v>130</v>
      </c>
      <c r="F24" s="4" t="s">
        <v>137</v>
      </c>
      <c r="G24" s="4" t="s">
        <v>138</v>
      </c>
      <c r="H24" s="5"/>
      <c r="I24" s="6" t="s">
        <v>130</v>
      </c>
      <c r="J24" s="7" t="s">
        <v>142</v>
      </c>
      <c r="K24" s="7" t="s">
        <v>138</v>
      </c>
      <c r="M24" s="2" t="s">
        <v>150</v>
      </c>
      <c r="N24" s="2" t="str" cm="1">
        <f t="array" ref="N24">_xlfn.SWITCH(F24, "clm_detail", "a.", "clm_header", "b.", "clm_proc", "c.", "")</f>
        <v>c.</v>
      </c>
      <c r="O24" s="2" t="str">
        <f t="shared" ref="O24:O27" si="5">G24</f>
        <v>bill</v>
      </c>
      <c r="P24" s="2" t="s">
        <v>153</v>
      </c>
      <c r="Q24" s="2" t="s">
        <v>149</v>
      </c>
      <c r="R24" s="2" t="str">
        <f t="shared" si="2"/>
        <v>bill_type_freq</v>
      </c>
      <c r="S24" s="2" t="s">
        <v>46</v>
      </c>
      <c r="T24" s="2" t="str">
        <f>_xlfn.CONCAT(M24:S24)</f>
        <v>substring(c.bill, 1, 3) as spc_bill_type_freq,</v>
      </c>
    </row>
    <row r="25" spans="1:20" x14ac:dyDescent="0.25">
      <c r="A25" s="15"/>
      <c r="B25" s="9">
        <v>31</v>
      </c>
      <c r="C25" s="9" t="s">
        <v>109</v>
      </c>
      <c r="D25" s="13" t="s">
        <v>124</v>
      </c>
      <c r="E25" s="4"/>
      <c r="F25" s="8"/>
      <c r="G25" s="4" t="s">
        <v>163</v>
      </c>
      <c r="H25" s="5"/>
      <c r="I25" s="6" t="s">
        <v>130</v>
      </c>
      <c r="J25" s="7" t="s">
        <v>142</v>
      </c>
      <c r="K25" s="7" t="s">
        <v>77</v>
      </c>
      <c r="N25" s="2" t="str" cm="1">
        <f t="array" ref="N25">_xlfn.SWITCH(F25, "clm_detail", "a.", "clm_header", "b.", "clm_proc", "c.", "")</f>
        <v/>
      </c>
      <c r="O25" s="2" t="str">
        <f t="shared" si="5"/>
        <v>NULL::int</v>
      </c>
      <c r="Q25" s="2" t="s">
        <v>149</v>
      </c>
      <c r="R25" s="2" t="str">
        <f t="shared" si="2"/>
        <v>units</v>
      </c>
      <c r="S25" s="2" t="s">
        <v>46</v>
      </c>
      <c r="T25" s="2" t="str">
        <f>_xlfn.CONCAT(M25:S25)</f>
        <v>NULL::int as spc_units,</v>
      </c>
    </row>
    <row r="26" spans="1:20" x14ac:dyDescent="0.25">
      <c r="A26" s="15"/>
      <c r="B26" s="9">
        <v>42</v>
      </c>
      <c r="C26" s="9" t="s">
        <v>114</v>
      </c>
      <c r="D26" s="9" t="s">
        <v>120</v>
      </c>
      <c r="E26" s="8" t="s">
        <v>130</v>
      </c>
      <c r="F26" s="8" t="s">
        <v>137</v>
      </c>
      <c r="G26" s="8" t="s">
        <v>172</v>
      </c>
      <c r="H26" s="9"/>
      <c r="I26" s="6" t="s">
        <v>130</v>
      </c>
      <c r="J26" s="7" t="s">
        <v>142</v>
      </c>
      <c r="K26" s="10" t="s">
        <v>173</v>
      </c>
      <c r="N26" s="2" t="str" cm="1">
        <f t="array" ref="N26">_xlfn.SWITCH(F26, "clm_detail", "a.", "clm_header", "b.", "clm_proc", "c.", "")</f>
        <v>c.</v>
      </c>
      <c r="O26" s="2" t="str">
        <f t="shared" si="5"/>
        <v>pcn</v>
      </c>
      <c r="Q26" s="2" t="s">
        <v>149</v>
      </c>
      <c r="R26" s="2" t="str">
        <f t="shared" si="2"/>
        <v>member_id_src</v>
      </c>
      <c r="S26" s="2" t="s">
        <v>46</v>
      </c>
      <c r="T26" s="2" t="str">
        <f>_xlfn.CONCAT(M26:S26)</f>
        <v>c.pcn as spc_member_id_src,</v>
      </c>
    </row>
    <row r="30" spans="1:20" x14ac:dyDescent="0.25">
      <c r="M30" s="2" t="s">
        <v>1</v>
      </c>
    </row>
    <row r="52" spans="15:30" x14ac:dyDescent="0.25">
      <c r="O52" s="3" t="s">
        <v>43</v>
      </c>
      <c r="P52" s="3"/>
    </row>
    <row r="53" spans="15:30" x14ac:dyDescent="0.25">
      <c r="O53" s="2" t="s">
        <v>39</v>
      </c>
      <c r="Q53" s="2" t="e">
        <f>#REF!</f>
        <v>#REF!</v>
      </c>
      <c r="R53" s="2" t="s">
        <v>41</v>
      </c>
      <c r="T53" s="2" t="e">
        <f>#REF!</f>
        <v>#REF!</v>
      </c>
      <c r="U53" s="2" t="s">
        <v>44</v>
      </c>
      <c r="V53" s="2" t="s">
        <v>50</v>
      </c>
      <c r="W53" s="2" t="e">
        <f>#REF!</f>
        <v>#REF!</v>
      </c>
      <c r="X53" s="2" t="s">
        <v>51</v>
      </c>
      <c r="Y53" s="2" t="s">
        <v>45</v>
      </c>
      <c r="Z53" s="2" t="e">
        <f>#REF!</f>
        <v>#REF!</v>
      </c>
      <c r="AA53" s="2" t="s">
        <v>42</v>
      </c>
      <c r="AB53" s="2" t="s">
        <v>46</v>
      </c>
      <c r="AD53" s="2" t="e">
        <f>_xlfn.CONCAT(O53:AB53)</f>
        <v>#REF!</v>
      </c>
    </row>
    <row r="54" spans="15:30" x14ac:dyDescent="0.25">
      <c r="O54" s="2" t="s">
        <v>39</v>
      </c>
      <c r="Q54" s="2" t="e">
        <f>#REF!</f>
        <v>#REF!</v>
      </c>
      <c r="R54" s="2" t="s">
        <v>41</v>
      </c>
      <c r="T54" s="2" t="e">
        <f>#REF!</f>
        <v>#REF!</v>
      </c>
      <c r="U54" s="2" t="s">
        <v>44</v>
      </c>
      <c r="V54" s="2" t="s">
        <v>50</v>
      </c>
      <c r="W54" s="2" t="e">
        <f>#REF!</f>
        <v>#REF!</v>
      </c>
      <c r="X54" s="2" t="s">
        <v>51</v>
      </c>
      <c r="Y54" s="2" t="s">
        <v>45</v>
      </c>
      <c r="Z54" s="2" t="e">
        <f>#REF!</f>
        <v>#REF!</v>
      </c>
      <c r="AA54" s="2" t="s">
        <v>42</v>
      </c>
      <c r="AB54" s="2" t="s">
        <v>46</v>
      </c>
      <c r="AD54" s="2" t="e">
        <f t="shared" ref="AD54:AD63" si="6">_xlfn.CONCAT(O54:AB54)</f>
        <v>#REF!</v>
      </c>
    </row>
    <row r="55" spans="15:30" x14ac:dyDescent="0.25">
      <c r="O55" s="2" t="s">
        <v>39</v>
      </c>
      <c r="Q55" s="2" t="e">
        <f>#REF!</f>
        <v>#REF!</v>
      </c>
      <c r="R55" s="2" t="s">
        <v>41</v>
      </c>
      <c r="T55" s="2" t="e">
        <f>#REF!</f>
        <v>#REF!</v>
      </c>
      <c r="U55" s="2" t="s">
        <v>44</v>
      </c>
      <c r="V55" s="2" t="s">
        <v>50</v>
      </c>
      <c r="W55" s="2" t="e">
        <f>#REF!</f>
        <v>#REF!</v>
      </c>
      <c r="X55" s="2" t="s">
        <v>51</v>
      </c>
      <c r="Y55" s="2" t="s">
        <v>45</v>
      </c>
      <c r="Z55" s="2" t="e">
        <f>#REF!</f>
        <v>#REF!</v>
      </c>
      <c r="AA55" s="2" t="s">
        <v>42</v>
      </c>
      <c r="AB55" s="2" t="s">
        <v>46</v>
      </c>
      <c r="AD55" s="2" t="e">
        <f t="shared" si="6"/>
        <v>#REF!</v>
      </c>
    </row>
    <row r="56" spans="15:30" x14ac:dyDescent="0.25">
      <c r="O56" s="2" t="s">
        <v>39</v>
      </c>
      <c r="Q56" s="2" t="e">
        <f>#REF!</f>
        <v>#REF!</v>
      </c>
      <c r="R56" s="2" t="s">
        <v>41</v>
      </c>
      <c r="T56" s="2" t="e">
        <f>#REF!</f>
        <v>#REF!</v>
      </c>
      <c r="U56" s="2" t="s">
        <v>44</v>
      </c>
      <c r="V56" s="2" t="s">
        <v>50</v>
      </c>
      <c r="W56" s="2" t="e">
        <f>#REF!</f>
        <v>#REF!</v>
      </c>
      <c r="X56" s="2" t="s">
        <v>51</v>
      </c>
      <c r="Y56" s="2" t="s">
        <v>45</v>
      </c>
      <c r="Z56" s="2" t="e">
        <f>#REF!</f>
        <v>#REF!</v>
      </c>
      <c r="AA56" s="2" t="s">
        <v>42</v>
      </c>
      <c r="AB56" s="2" t="s">
        <v>46</v>
      </c>
      <c r="AD56" s="2" t="e">
        <f t="shared" si="6"/>
        <v>#REF!</v>
      </c>
    </row>
    <row r="57" spans="15:30" x14ac:dyDescent="0.25">
      <c r="O57" s="2" t="s">
        <v>39</v>
      </c>
      <c r="Q57" s="2" t="e">
        <f>#REF!</f>
        <v>#REF!</v>
      </c>
      <c r="R57" s="2" t="s">
        <v>41</v>
      </c>
      <c r="T57" s="2" t="e">
        <f>#REF!</f>
        <v>#REF!</v>
      </c>
      <c r="U57" s="2" t="s">
        <v>44</v>
      </c>
      <c r="V57" s="2" t="s">
        <v>50</v>
      </c>
      <c r="W57" s="2" t="e">
        <f>#REF!</f>
        <v>#REF!</v>
      </c>
      <c r="X57" s="2" t="s">
        <v>51</v>
      </c>
      <c r="Y57" s="2" t="s">
        <v>45</v>
      </c>
      <c r="Z57" s="2" t="e">
        <f>#REF!</f>
        <v>#REF!</v>
      </c>
      <c r="AA57" s="2" t="s">
        <v>42</v>
      </c>
      <c r="AB57" s="2" t="s">
        <v>46</v>
      </c>
      <c r="AD57" s="2" t="e">
        <f t="shared" si="6"/>
        <v>#REF!</v>
      </c>
    </row>
    <row r="58" spans="15:30" x14ac:dyDescent="0.25">
      <c r="O58" s="2" t="s">
        <v>39</v>
      </c>
      <c r="Q58" s="2" t="e">
        <f>#REF!</f>
        <v>#REF!</v>
      </c>
      <c r="R58" s="2" t="s">
        <v>41</v>
      </c>
      <c r="T58" s="2" t="e">
        <f>#REF!</f>
        <v>#REF!</v>
      </c>
      <c r="U58" s="2" t="s">
        <v>49</v>
      </c>
      <c r="V58" s="2" t="s">
        <v>50</v>
      </c>
      <c r="W58" s="2" t="e">
        <f>#REF!</f>
        <v>#REF!</v>
      </c>
      <c r="X58" s="2" t="s">
        <v>52</v>
      </c>
      <c r="Y58" s="2" t="s">
        <v>45</v>
      </c>
      <c r="Z58" s="2" t="e">
        <f>#REF!</f>
        <v>#REF!</v>
      </c>
      <c r="AA58" s="2" t="s">
        <v>42</v>
      </c>
      <c r="AB58" s="2" t="s">
        <v>46</v>
      </c>
      <c r="AD58" s="2" t="e">
        <f t="shared" si="6"/>
        <v>#REF!</v>
      </c>
    </row>
    <row r="59" spans="15:30" x14ac:dyDescent="0.25">
      <c r="O59" s="2" t="s">
        <v>39</v>
      </c>
      <c r="Q59" s="2" t="e">
        <f>#REF!</f>
        <v>#REF!</v>
      </c>
      <c r="R59" s="2" t="s">
        <v>41</v>
      </c>
      <c r="T59" s="2" t="e">
        <f>#REF!</f>
        <v>#REF!</v>
      </c>
      <c r="U59" s="2" t="s">
        <v>49</v>
      </c>
      <c r="V59" s="2" t="s">
        <v>50</v>
      </c>
      <c r="W59" s="2" t="e">
        <f>#REF!</f>
        <v>#REF!</v>
      </c>
      <c r="X59" s="2" t="s">
        <v>52</v>
      </c>
      <c r="Y59" s="2" t="s">
        <v>45</v>
      </c>
      <c r="Z59" s="2" t="e">
        <f>#REF!</f>
        <v>#REF!</v>
      </c>
      <c r="AA59" s="2" t="s">
        <v>42</v>
      </c>
      <c r="AB59" s="2" t="s">
        <v>46</v>
      </c>
      <c r="AD59" s="2" t="e">
        <f t="shared" si="6"/>
        <v>#REF!</v>
      </c>
    </row>
    <row r="60" spans="15:30" x14ac:dyDescent="0.25">
      <c r="O60" s="2" t="s">
        <v>39</v>
      </c>
      <c r="Q60" s="2" t="e">
        <f>#REF!</f>
        <v>#REF!</v>
      </c>
      <c r="R60" s="2" t="s">
        <v>41</v>
      </c>
      <c r="T60" s="2" t="e">
        <f>#REF!</f>
        <v>#REF!</v>
      </c>
      <c r="U60" s="2" t="s">
        <v>49</v>
      </c>
      <c r="V60" s="2" t="s">
        <v>50</v>
      </c>
      <c r="W60" s="2" t="e">
        <f>#REF!</f>
        <v>#REF!</v>
      </c>
      <c r="X60" s="2" t="s">
        <v>52</v>
      </c>
      <c r="Y60" s="2" t="s">
        <v>45</v>
      </c>
      <c r="Z60" s="2" t="e">
        <f>#REF!</f>
        <v>#REF!</v>
      </c>
      <c r="AA60" s="2" t="s">
        <v>42</v>
      </c>
      <c r="AB60" s="2" t="s">
        <v>46</v>
      </c>
      <c r="AD60" s="2" t="e">
        <f t="shared" si="6"/>
        <v>#REF!</v>
      </c>
    </row>
    <row r="61" spans="15:30" x14ac:dyDescent="0.25">
      <c r="O61" s="2" t="s">
        <v>39</v>
      </c>
      <c r="Q61" s="2" t="e">
        <f>#REF!</f>
        <v>#REF!</v>
      </c>
      <c r="R61" s="2" t="s">
        <v>41</v>
      </c>
      <c r="T61" s="2" t="e">
        <f>#REF!</f>
        <v>#REF!</v>
      </c>
      <c r="U61" s="2" t="s">
        <v>44</v>
      </c>
      <c r="V61" s="2" t="s">
        <v>50</v>
      </c>
      <c r="W61" s="2" t="e">
        <f>#REF!</f>
        <v>#REF!</v>
      </c>
      <c r="X61" s="2" t="s">
        <v>51</v>
      </c>
      <c r="Y61" s="2" t="s">
        <v>45</v>
      </c>
      <c r="Z61" s="2" t="e">
        <f>#REF!</f>
        <v>#REF!</v>
      </c>
      <c r="AA61" s="2" t="s">
        <v>42</v>
      </c>
      <c r="AB61" s="2" t="s">
        <v>46</v>
      </c>
      <c r="AD61" s="2" t="e">
        <f t="shared" si="6"/>
        <v>#REF!</v>
      </c>
    </row>
    <row r="62" spans="15:30" x14ac:dyDescent="0.25">
      <c r="O62" s="2" t="s">
        <v>39</v>
      </c>
      <c r="Q62" s="2" t="e">
        <f>#REF!</f>
        <v>#REF!</v>
      </c>
      <c r="R62" s="2" t="s">
        <v>41</v>
      </c>
      <c r="T62" s="2" t="e">
        <f>#REF!</f>
        <v>#REF!</v>
      </c>
      <c r="U62" s="2" t="s">
        <v>44</v>
      </c>
      <c r="V62" s="2" t="s">
        <v>48</v>
      </c>
      <c r="W62" s="2" t="e">
        <f>#REF!</f>
        <v>#REF!</v>
      </c>
      <c r="X62" s="2" t="s">
        <v>44</v>
      </c>
      <c r="Y62" s="2" t="s">
        <v>45</v>
      </c>
      <c r="Z62" s="2" t="e">
        <f>#REF!</f>
        <v>#REF!</v>
      </c>
      <c r="AA62" s="2" t="s">
        <v>42</v>
      </c>
      <c r="AB62" s="2" t="s">
        <v>46</v>
      </c>
      <c r="AD62" s="2" t="e">
        <f t="shared" si="6"/>
        <v>#REF!</v>
      </c>
    </row>
    <row r="63" spans="15:30" x14ac:dyDescent="0.25">
      <c r="O63" s="2" t="s">
        <v>39</v>
      </c>
      <c r="Q63" s="2" t="e">
        <f>#REF!</f>
        <v>#REF!</v>
      </c>
      <c r="R63" s="2" t="s">
        <v>41</v>
      </c>
      <c r="T63" s="2" t="e">
        <f>#REF!</f>
        <v>#REF!</v>
      </c>
      <c r="U63" s="2" t="s">
        <v>44</v>
      </c>
      <c r="V63" s="2" t="s">
        <v>50</v>
      </c>
      <c r="W63" s="2" t="e">
        <f>#REF!</f>
        <v>#REF!</v>
      </c>
      <c r="X63" s="2" t="s">
        <v>51</v>
      </c>
      <c r="Y63" s="2" t="s">
        <v>45</v>
      </c>
      <c r="Z63" s="2" t="e">
        <f>#REF!</f>
        <v>#REF!</v>
      </c>
      <c r="AA63" s="2" t="s">
        <v>42</v>
      </c>
      <c r="AD63" s="2" t="e">
        <f t="shared" si="6"/>
        <v>#REF!</v>
      </c>
    </row>
    <row r="66" spans="15:23" x14ac:dyDescent="0.25">
      <c r="O66" s="2" t="s">
        <v>53</v>
      </c>
      <c r="Q66" s="2" t="e">
        <f>#REF!</f>
        <v>#REF!</v>
      </c>
      <c r="R66" s="2" t="s">
        <v>55</v>
      </c>
      <c r="T66" s="2" t="e">
        <f>#REF!</f>
        <v>#REF!</v>
      </c>
      <c r="U66" s="2" t="s">
        <v>54</v>
      </c>
      <c r="W66" s="2" t="e">
        <f>_xlfn.CONCAT(O66:U66)</f>
        <v>#REF!</v>
      </c>
    </row>
    <row r="67" spans="15:23" x14ac:dyDescent="0.25">
      <c r="O67" s="2" t="s">
        <v>53</v>
      </c>
      <c r="Q67" s="2" t="e">
        <f>#REF!</f>
        <v>#REF!</v>
      </c>
      <c r="R67" s="2" t="s">
        <v>55</v>
      </c>
      <c r="T67" s="2" t="e">
        <f>#REF!</f>
        <v>#REF!</v>
      </c>
      <c r="U67" s="2" t="s">
        <v>54</v>
      </c>
      <c r="W67" s="2" t="e">
        <f t="shared" ref="W67:W76" si="7">_xlfn.CONCAT(O67:U67)</f>
        <v>#REF!</v>
      </c>
    </row>
    <row r="68" spans="15:23" x14ac:dyDescent="0.25">
      <c r="O68" s="2" t="s">
        <v>53</v>
      </c>
      <c r="Q68" s="2" t="e">
        <f>#REF!</f>
        <v>#REF!</v>
      </c>
      <c r="R68" s="2" t="s">
        <v>55</v>
      </c>
      <c r="T68" s="2" t="e">
        <f>#REF!</f>
        <v>#REF!</v>
      </c>
      <c r="U68" s="2" t="s">
        <v>54</v>
      </c>
      <c r="W68" s="2" t="e">
        <f t="shared" si="7"/>
        <v>#REF!</v>
      </c>
    </row>
    <row r="69" spans="15:23" x14ac:dyDescent="0.25">
      <c r="O69" s="2" t="s">
        <v>53</v>
      </c>
      <c r="Q69" s="2" t="e">
        <f>#REF!</f>
        <v>#REF!</v>
      </c>
      <c r="R69" s="2" t="s">
        <v>55</v>
      </c>
      <c r="T69" s="2" t="e">
        <f>#REF!</f>
        <v>#REF!</v>
      </c>
      <c r="U69" s="2" t="s">
        <v>54</v>
      </c>
      <c r="W69" s="2" t="e">
        <f t="shared" si="7"/>
        <v>#REF!</v>
      </c>
    </row>
    <row r="70" spans="15:23" x14ac:dyDescent="0.25">
      <c r="O70" s="2" t="s">
        <v>53</v>
      </c>
      <c r="Q70" s="2" t="e">
        <f>#REF!</f>
        <v>#REF!</v>
      </c>
      <c r="R70" s="2" t="s">
        <v>55</v>
      </c>
      <c r="T70" s="2" t="e">
        <f>#REF!</f>
        <v>#REF!</v>
      </c>
      <c r="U70" s="2" t="s">
        <v>54</v>
      </c>
      <c r="W70" s="2" t="e">
        <f t="shared" si="7"/>
        <v>#REF!</v>
      </c>
    </row>
    <row r="71" spans="15:23" x14ac:dyDescent="0.25">
      <c r="O71" s="2" t="s">
        <v>53</v>
      </c>
      <c r="Q71" s="2" t="e">
        <f>#REF!</f>
        <v>#REF!</v>
      </c>
      <c r="R71" s="2" t="s">
        <v>55</v>
      </c>
      <c r="T71" s="2" t="e">
        <f>#REF!</f>
        <v>#REF!</v>
      </c>
      <c r="U71" s="2" t="s">
        <v>54</v>
      </c>
      <c r="W71" s="2" t="e">
        <f t="shared" si="7"/>
        <v>#REF!</v>
      </c>
    </row>
    <row r="72" spans="15:23" x14ac:dyDescent="0.25">
      <c r="O72" s="2" t="s">
        <v>53</v>
      </c>
      <c r="Q72" s="2" t="e">
        <f>#REF!</f>
        <v>#REF!</v>
      </c>
      <c r="R72" s="2" t="s">
        <v>55</v>
      </c>
      <c r="T72" s="2" t="e">
        <f>#REF!</f>
        <v>#REF!</v>
      </c>
      <c r="U72" s="2" t="s">
        <v>54</v>
      </c>
      <c r="W72" s="2" t="e">
        <f t="shared" si="7"/>
        <v>#REF!</v>
      </c>
    </row>
    <row r="73" spans="15:23" x14ac:dyDescent="0.25">
      <c r="O73" s="2" t="s">
        <v>53</v>
      </c>
      <c r="Q73" s="2" t="e">
        <f>#REF!</f>
        <v>#REF!</v>
      </c>
      <c r="R73" s="2" t="s">
        <v>55</v>
      </c>
      <c r="T73" s="2" t="e">
        <f>#REF!</f>
        <v>#REF!</v>
      </c>
      <c r="U73" s="2" t="s">
        <v>54</v>
      </c>
      <c r="W73" s="2" t="e">
        <f t="shared" si="7"/>
        <v>#REF!</v>
      </c>
    </row>
    <row r="74" spans="15:23" x14ac:dyDescent="0.25">
      <c r="O74" s="2" t="s">
        <v>53</v>
      </c>
      <c r="Q74" s="2" t="e">
        <f>#REF!</f>
        <v>#REF!</v>
      </c>
      <c r="R74" s="2" t="s">
        <v>55</v>
      </c>
      <c r="T74" s="2" t="e">
        <f>#REF!</f>
        <v>#REF!</v>
      </c>
      <c r="U74" s="2" t="s">
        <v>54</v>
      </c>
      <c r="W74" s="2" t="e">
        <f t="shared" si="7"/>
        <v>#REF!</v>
      </c>
    </row>
    <row r="75" spans="15:23" x14ac:dyDescent="0.25">
      <c r="O75" s="2" t="s">
        <v>53</v>
      </c>
      <c r="Q75" s="2" t="e">
        <f>#REF!</f>
        <v>#REF!</v>
      </c>
      <c r="R75" s="2" t="s">
        <v>55</v>
      </c>
      <c r="T75" s="2" t="e">
        <f>#REF!</f>
        <v>#REF!</v>
      </c>
      <c r="U75" s="2" t="s">
        <v>54</v>
      </c>
      <c r="W75" s="2" t="e">
        <f t="shared" si="7"/>
        <v>#REF!</v>
      </c>
    </row>
    <row r="76" spans="15:23" x14ac:dyDescent="0.25">
      <c r="O76" s="2" t="s">
        <v>53</v>
      </c>
      <c r="Q76" s="2" t="e">
        <f>#REF!</f>
        <v>#REF!</v>
      </c>
      <c r="R76" s="2" t="s">
        <v>55</v>
      </c>
      <c r="T76" s="2" t="e">
        <f>#REF!</f>
        <v>#REF!</v>
      </c>
      <c r="U76" s="2" t="s">
        <v>54</v>
      </c>
      <c r="W76" s="2" t="e">
        <f t="shared" si="7"/>
        <v>#REF!</v>
      </c>
    </row>
  </sheetData>
  <autoFilter ref="A1:K77" xr:uid="{7E911EDF-A115-4727-8786-0B67BB922E0F}">
    <sortState xmlns:xlrd2="http://schemas.microsoft.com/office/spreadsheetml/2017/richdata2" ref="A2:K76">
      <sortCondition ref="B1:B77"/>
    </sortState>
  </autoFilter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C667-7510-4A20-8119-4824C8D2576C}">
  <dimension ref="A1:I42"/>
  <sheetViews>
    <sheetView workbookViewId="0">
      <selection activeCell="C1" sqref="C1:I1048576"/>
    </sheetView>
  </sheetViews>
  <sheetFormatPr defaultRowHeight="15" x14ac:dyDescent="0.25"/>
  <cols>
    <col min="1" max="1" width="27.28515625" bestFit="1" customWidth="1"/>
    <col min="2" max="2" width="12.5703125" bestFit="1" customWidth="1"/>
    <col min="3" max="3" width="18.5703125" customWidth="1"/>
    <col min="4" max="4" width="21.5703125" customWidth="1"/>
    <col min="5" max="5" width="16.85546875" customWidth="1"/>
    <col min="6" max="6" width="3.5703125" customWidth="1"/>
    <col min="7" max="7" width="17.85546875" customWidth="1"/>
    <col min="8" max="9" width="15.85546875" customWidth="1"/>
  </cols>
  <sheetData>
    <row r="1" spans="1:9" s="1" customFormat="1" x14ac:dyDescent="0.25">
      <c r="A1" s="1" t="s">
        <v>132</v>
      </c>
      <c r="B1" s="1" t="s">
        <v>145</v>
      </c>
      <c r="C1" s="1" t="s">
        <v>146</v>
      </c>
      <c r="D1" s="1" t="s">
        <v>147</v>
      </c>
      <c r="E1" s="1" t="s">
        <v>148</v>
      </c>
      <c r="G1" s="1" t="s">
        <v>146</v>
      </c>
      <c r="H1" s="1" t="s">
        <v>147</v>
      </c>
      <c r="I1" s="1" t="s">
        <v>148</v>
      </c>
    </row>
    <row r="2" spans="1:9" x14ac:dyDescent="0.25">
      <c r="A2" t="s">
        <v>86</v>
      </c>
      <c r="B2" t="s">
        <v>117</v>
      </c>
      <c r="C2" t="s">
        <v>132</v>
      </c>
      <c r="D2" t="s">
        <v>133</v>
      </c>
      <c r="E2" t="s">
        <v>86</v>
      </c>
      <c r="G2" t="s">
        <v>132</v>
      </c>
      <c r="H2" t="s">
        <v>133</v>
      </c>
      <c r="I2" t="s">
        <v>86</v>
      </c>
    </row>
    <row r="3" spans="1:9" x14ac:dyDescent="0.25">
      <c r="A3" t="s">
        <v>85</v>
      </c>
      <c r="B3" t="s">
        <v>117</v>
      </c>
      <c r="C3" t="s">
        <v>132</v>
      </c>
      <c r="D3" t="s">
        <v>133</v>
      </c>
      <c r="E3" t="s">
        <v>85</v>
      </c>
      <c r="G3" t="s">
        <v>132</v>
      </c>
      <c r="H3" t="s">
        <v>133</v>
      </c>
      <c r="I3" t="s">
        <v>85</v>
      </c>
    </row>
    <row r="4" spans="1:9" x14ac:dyDescent="0.25">
      <c r="A4" t="s">
        <v>84</v>
      </c>
      <c r="B4" t="s">
        <v>116</v>
      </c>
      <c r="C4" t="s">
        <v>130</v>
      </c>
      <c r="D4" t="s">
        <v>131</v>
      </c>
      <c r="E4" t="s">
        <v>3</v>
      </c>
      <c r="G4" t="s">
        <v>130</v>
      </c>
      <c r="H4" t="s">
        <v>140</v>
      </c>
      <c r="I4" t="s">
        <v>73</v>
      </c>
    </row>
    <row r="5" spans="1:9" x14ac:dyDescent="0.25">
      <c r="A5" t="s">
        <v>32</v>
      </c>
      <c r="B5" t="s">
        <v>59</v>
      </c>
      <c r="C5" t="s">
        <v>130</v>
      </c>
      <c r="D5" t="s">
        <v>131</v>
      </c>
      <c r="E5" t="s">
        <v>3</v>
      </c>
      <c r="G5" t="s">
        <v>130</v>
      </c>
      <c r="H5" t="s">
        <v>140</v>
      </c>
      <c r="I5" t="s">
        <v>73</v>
      </c>
    </row>
    <row r="6" spans="1:9" x14ac:dyDescent="0.25">
      <c r="A6" t="s">
        <v>33</v>
      </c>
      <c r="B6" t="s">
        <v>59</v>
      </c>
      <c r="C6" t="s">
        <v>130</v>
      </c>
      <c r="D6" t="s">
        <v>131</v>
      </c>
      <c r="E6" t="s">
        <v>9</v>
      </c>
      <c r="G6" t="s">
        <v>130</v>
      </c>
      <c r="H6" t="s">
        <v>140</v>
      </c>
      <c r="I6" t="s">
        <v>74</v>
      </c>
    </row>
    <row r="7" spans="1:9" x14ac:dyDescent="0.25">
      <c r="A7" t="s">
        <v>88</v>
      </c>
      <c r="B7" t="s">
        <v>119</v>
      </c>
      <c r="C7" t="s">
        <v>130</v>
      </c>
      <c r="D7" t="s">
        <v>131</v>
      </c>
      <c r="E7" t="s">
        <v>3</v>
      </c>
      <c r="G7" t="s">
        <v>130</v>
      </c>
      <c r="H7" t="s">
        <v>140</v>
      </c>
      <c r="I7" t="s">
        <v>73</v>
      </c>
    </row>
    <row r="8" spans="1:9" x14ac:dyDescent="0.25">
      <c r="A8" t="s">
        <v>89</v>
      </c>
      <c r="B8" t="s">
        <v>120</v>
      </c>
      <c r="C8" t="s">
        <v>130</v>
      </c>
      <c r="D8" t="s">
        <v>131</v>
      </c>
      <c r="E8" t="s">
        <v>67</v>
      </c>
      <c r="G8" t="s">
        <v>130</v>
      </c>
      <c r="H8" t="s">
        <v>140</v>
      </c>
      <c r="I8" t="s">
        <v>67</v>
      </c>
    </row>
    <row r="9" spans="1:9" x14ac:dyDescent="0.25">
      <c r="A9" t="s">
        <v>122</v>
      </c>
      <c r="B9" t="s">
        <v>120</v>
      </c>
      <c r="C9" t="s">
        <v>130</v>
      </c>
      <c r="D9" t="s">
        <v>131</v>
      </c>
      <c r="E9" t="s">
        <v>60</v>
      </c>
      <c r="G9" t="s">
        <v>130</v>
      </c>
      <c r="H9" t="s">
        <v>140</v>
      </c>
      <c r="I9" t="s">
        <v>60</v>
      </c>
    </row>
    <row r="10" spans="1:9" x14ac:dyDescent="0.25">
      <c r="A10" t="s">
        <v>96</v>
      </c>
      <c r="B10" t="s">
        <v>120</v>
      </c>
      <c r="C10" t="s">
        <v>130</v>
      </c>
      <c r="D10" t="s">
        <v>131</v>
      </c>
      <c r="E10" t="s">
        <v>60</v>
      </c>
      <c r="G10" t="s">
        <v>130</v>
      </c>
      <c r="H10" t="s">
        <v>140</v>
      </c>
      <c r="I10" t="s">
        <v>60</v>
      </c>
    </row>
    <row r="11" spans="1:9" x14ac:dyDescent="0.25">
      <c r="A11" t="s">
        <v>65</v>
      </c>
      <c r="B11" t="s">
        <v>123</v>
      </c>
      <c r="C11" t="s">
        <v>130</v>
      </c>
      <c r="D11" t="s">
        <v>131</v>
      </c>
      <c r="E11" t="s">
        <v>78</v>
      </c>
      <c r="G11" t="s">
        <v>130</v>
      </c>
      <c r="H11" t="s">
        <v>140</v>
      </c>
      <c r="I11" t="s">
        <v>78</v>
      </c>
    </row>
    <row r="12" spans="1:9" x14ac:dyDescent="0.25">
      <c r="A12" t="s">
        <v>66</v>
      </c>
      <c r="B12" t="s">
        <v>123</v>
      </c>
      <c r="C12" t="s">
        <v>130</v>
      </c>
      <c r="D12" t="s">
        <v>131</v>
      </c>
      <c r="E12" t="s">
        <v>79</v>
      </c>
      <c r="G12" t="s">
        <v>130</v>
      </c>
      <c r="H12" t="s">
        <v>140</v>
      </c>
      <c r="I12" t="s">
        <v>79</v>
      </c>
    </row>
    <row r="13" spans="1:9" x14ac:dyDescent="0.25">
      <c r="A13" t="s">
        <v>98</v>
      </c>
      <c r="B13" t="s">
        <v>115</v>
      </c>
      <c r="C13" t="s">
        <v>130</v>
      </c>
      <c r="D13" t="s">
        <v>131</v>
      </c>
      <c r="E13" t="s">
        <v>68</v>
      </c>
      <c r="G13" t="s">
        <v>130</v>
      </c>
      <c r="H13" t="s">
        <v>140</v>
      </c>
      <c r="I13" t="s">
        <v>68</v>
      </c>
    </row>
    <row r="14" spans="1:9" x14ac:dyDescent="0.25">
      <c r="A14" t="s">
        <v>99</v>
      </c>
      <c r="B14" t="s">
        <v>62</v>
      </c>
      <c r="C14" t="s">
        <v>130</v>
      </c>
      <c r="D14" t="s">
        <v>131</v>
      </c>
      <c r="E14" t="s">
        <v>75</v>
      </c>
      <c r="G14" t="s">
        <v>130</v>
      </c>
      <c r="H14" t="s">
        <v>140</v>
      </c>
      <c r="I14" t="s">
        <v>75</v>
      </c>
    </row>
    <row r="15" spans="1:9" x14ac:dyDescent="0.25">
      <c r="A15" t="s">
        <v>101</v>
      </c>
      <c r="B15" t="s">
        <v>62</v>
      </c>
      <c r="C15" t="s">
        <v>130</v>
      </c>
      <c r="D15" t="s">
        <v>131</v>
      </c>
      <c r="E15" t="s">
        <v>76</v>
      </c>
      <c r="G15" t="s">
        <v>130</v>
      </c>
      <c r="H15" t="s">
        <v>140</v>
      </c>
      <c r="I15" t="s">
        <v>76</v>
      </c>
    </row>
    <row r="16" spans="1:9" x14ac:dyDescent="0.25">
      <c r="A16" t="s">
        <v>126</v>
      </c>
      <c r="B16" t="s">
        <v>120</v>
      </c>
      <c r="C16" t="s">
        <v>130</v>
      </c>
      <c r="D16" t="s">
        <v>131</v>
      </c>
      <c r="E16" t="s">
        <v>72</v>
      </c>
      <c r="G16" t="s">
        <v>130</v>
      </c>
      <c r="H16" t="s">
        <v>140</v>
      </c>
      <c r="I16" t="s">
        <v>72</v>
      </c>
    </row>
    <row r="17" spans="1:9" x14ac:dyDescent="0.25">
      <c r="A17" t="s">
        <v>37</v>
      </c>
      <c r="B17" t="s">
        <v>116</v>
      </c>
      <c r="C17" t="s">
        <v>130</v>
      </c>
      <c r="D17" t="s">
        <v>131</v>
      </c>
      <c r="E17" t="s">
        <v>3</v>
      </c>
      <c r="G17" t="s">
        <v>130</v>
      </c>
      <c r="H17" t="s">
        <v>140</v>
      </c>
      <c r="I17" t="s">
        <v>73</v>
      </c>
    </row>
    <row r="18" spans="1:9" x14ac:dyDescent="0.25">
      <c r="A18" t="s">
        <v>12</v>
      </c>
      <c r="B18" t="s">
        <v>58</v>
      </c>
      <c r="C18" t="s">
        <v>130</v>
      </c>
      <c r="D18" t="s">
        <v>131</v>
      </c>
      <c r="E18" t="s">
        <v>69</v>
      </c>
      <c r="G18" t="s">
        <v>130</v>
      </c>
      <c r="H18" t="s">
        <v>140</v>
      </c>
      <c r="I18" t="s">
        <v>81</v>
      </c>
    </row>
    <row r="19" spans="1:9" x14ac:dyDescent="0.25">
      <c r="A19" t="s">
        <v>112</v>
      </c>
      <c r="B19" t="s">
        <v>58</v>
      </c>
      <c r="C19" t="s">
        <v>130</v>
      </c>
      <c r="D19" t="s">
        <v>131</v>
      </c>
      <c r="E19" t="s">
        <v>70</v>
      </c>
      <c r="G19" t="s">
        <v>130</v>
      </c>
      <c r="H19" t="s">
        <v>140</v>
      </c>
      <c r="I19" t="s">
        <v>82</v>
      </c>
    </row>
    <row r="20" spans="1:9" x14ac:dyDescent="0.25">
      <c r="A20" t="s">
        <v>113</v>
      </c>
      <c r="B20" t="s">
        <v>58</v>
      </c>
      <c r="C20" t="s">
        <v>118</v>
      </c>
      <c r="G20" t="s">
        <v>130</v>
      </c>
      <c r="H20" t="s">
        <v>140</v>
      </c>
      <c r="I20" t="s">
        <v>80</v>
      </c>
    </row>
    <row r="21" spans="1:9" x14ac:dyDescent="0.25">
      <c r="A21" t="s">
        <v>92</v>
      </c>
      <c r="B21" t="s">
        <v>59</v>
      </c>
      <c r="C21" t="s">
        <v>130</v>
      </c>
      <c r="D21" t="s">
        <v>134</v>
      </c>
      <c r="E21" t="s">
        <v>135</v>
      </c>
      <c r="G21" t="s">
        <v>130</v>
      </c>
      <c r="H21" t="s">
        <v>141</v>
      </c>
      <c r="I21" t="s">
        <v>135</v>
      </c>
    </row>
    <row r="22" spans="1:9" x14ac:dyDescent="0.25">
      <c r="A22" t="s">
        <v>93</v>
      </c>
      <c r="B22" t="s">
        <v>59</v>
      </c>
      <c r="C22" t="s">
        <v>130</v>
      </c>
      <c r="D22" t="s">
        <v>134</v>
      </c>
      <c r="E22" t="s">
        <v>136</v>
      </c>
      <c r="G22" t="s">
        <v>130</v>
      </c>
      <c r="H22" t="s">
        <v>141</v>
      </c>
      <c r="I22" t="s">
        <v>136</v>
      </c>
    </row>
    <row r="23" spans="1:9" x14ac:dyDescent="0.25">
      <c r="A23" t="s">
        <v>94</v>
      </c>
      <c r="B23" t="s">
        <v>128</v>
      </c>
      <c r="C23" t="s">
        <v>130</v>
      </c>
      <c r="D23" t="s">
        <v>134</v>
      </c>
      <c r="E23" t="s">
        <v>139</v>
      </c>
      <c r="G23" t="s">
        <v>130</v>
      </c>
      <c r="H23" t="s">
        <v>141</v>
      </c>
      <c r="I23" t="s">
        <v>144</v>
      </c>
    </row>
    <row r="24" spans="1:9" x14ac:dyDescent="0.25">
      <c r="A24" t="s">
        <v>106</v>
      </c>
      <c r="B24" t="s">
        <v>123</v>
      </c>
      <c r="C24" t="s">
        <v>130</v>
      </c>
      <c r="D24" t="s">
        <v>137</v>
      </c>
      <c r="E24" t="s">
        <v>138</v>
      </c>
      <c r="G24" t="s">
        <v>130</v>
      </c>
      <c r="H24" t="s">
        <v>142</v>
      </c>
      <c r="I24" t="s">
        <v>138</v>
      </c>
    </row>
    <row r="25" spans="1:9" x14ac:dyDescent="0.25">
      <c r="A25" t="s">
        <v>107</v>
      </c>
      <c r="B25" t="s">
        <v>123</v>
      </c>
      <c r="C25" t="s">
        <v>130</v>
      </c>
      <c r="D25" t="s">
        <v>137</v>
      </c>
      <c r="E25" t="s">
        <v>138</v>
      </c>
      <c r="G25" t="s">
        <v>130</v>
      </c>
      <c r="H25" t="s">
        <v>142</v>
      </c>
      <c r="I25" t="s">
        <v>138</v>
      </c>
    </row>
    <row r="26" spans="1:9" x14ac:dyDescent="0.25">
      <c r="A26" t="s">
        <v>108</v>
      </c>
      <c r="B26" t="s">
        <v>123</v>
      </c>
      <c r="C26" t="s">
        <v>130</v>
      </c>
      <c r="D26" t="s">
        <v>137</v>
      </c>
      <c r="E26" t="s">
        <v>138</v>
      </c>
      <c r="G26" t="s">
        <v>130</v>
      </c>
      <c r="H26" t="s">
        <v>142</v>
      </c>
      <c r="I26" t="s">
        <v>138</v>
      </c>
    </row>
    <row r="27" spans="1:9" x14ac:dyDescent="0.25">
      <c r="A27" t="s">
        <v>109</v>
      </c>
      <c r="B27" t="s">
        <v>124</v>
      </c>
      <c r="C27" t="s">
        <v>130</v>
      </c>
      <c r="D27" t="s">
        <v>137</v>
      </c>
      <c r="E27" t="s">
        <v>77</v>
      </c>
      <c r="G27" t="s">
        <v>130</v>
      </c>
      <c r="H27" t="s">
        <v>142</v>
      </c>
      <c r="I27" t="s">
        <v>77</v>
      </c>
    </row>
    <row r="28" spans="1:9" x14ac:dyDescent="0.25">
      <c r="A28" t="s">
        <v>97</v>
      </c>
      <c r="B28" t="s">
        <v>120</v>
      </c>
      <c r="C28" t="s">
        <v>130</v>
      </c>
      <c r="D28" t="s">
        <v>137</v>
      </c>
      <c r="E28" t="s">
        <v>77</v>
      </c>
      <c r="G28" t="s">
        <v>130</v>
      </c>
      <c r="H28" t="s">
        <v>142</v>
      </c>
      <c r="I28" t="s">
        <v>143</v>
      </c>
    </row>
    <row r="29" spans="1:9" x14ac:dyDescent="0.25">
      <c r="A29" t="s">
        <v>83</v>
      </c>
      <c r="B29" t="s">
        <v>115</v>
      </c>
      <c r="C29" t="s">
        <v>129</v>
      </c>
      <c r="G29" t="s">
        <v>129</v>
      </c>
    </row>
    <row r="30" spans="1:9" x14ac:dyDescent="0.25">
      <c r="A30" t="s">
        <v>87</v>
      </c>
      <c r="B30" t="s">
        <v>116</v>
      </c>
      <c r="C30" t="s">
        <v>118</v>
      </c>
      <c r="G30" t="s">
        <v>118</v>
      </c>
    </row>
    <row r="31" spans="1:9" x14ac:dyDescent="0.25">
      <c r="A31" t="s">
        <v>90</v>
      </c>
      <c r="B31" t="s">
        <v>121</v>
      </c>
      <c r="C31" t="b">
        <v>1</v>
      </c>
      <c r="G31" t="b">
        <v>1</v>
      </c>
    </row>
    <row r="32" spans="1:9" x14ac:dyDescent="0.25">
      <c r="A32" t="s">
        <v>91</v>
      </c>
      <c r="B32" t="s">
        <v>121</v>
      </c>
      <c r="C32" t="b">
        <v>1</v>
      </c>
      <c r="G32" t="b">
        <v>1</v>
      </c>
    </row>
    <row r="33" spans="1:7" x14ac:dyDescent="0.25">
      <c r="A33" t="s">
        <v>100</v>
      </c>
      <c r="B33" t="s">
        <v>62</v>
      </c>
      <c r="C33" t="s">
        <v>118</v>
      </c>
      <c r="G33" t="s">
        <v>118</v>
      </c>
    </row>
    <row r="34" spans="1:7" x14ac:dyDescent="0.25">
      <c r="A34" t="s">
        <v>102</v>
      </c>
      <c r="B34" t="s">
        <v>62</v>
      </c>
      <c r="C34" t="s">
        <v>118</v>
      </c>
      <c r="G34" t="s">
        <v>118</v>
      </c>
    </row>
    <row r="35" spans="1:7" x14ac:dyDescent="0.25">
      <c r="A35" t="s">
        <v>103</v>
      </c>
      <c r="B35" t="s">
        <v>62</v>
      </c>
      <c r="C35" t="s">
        <v>118</v>
      </c>
      <c r="G35" t="s">
        <v>118</v>
      </c>
    </row>
    <row r="36" spans="1:7" x14ac:dyDescent="0.25">
      <c r="A36" t="s">
        <v>104</v>
      </c>
      <c r="B36" t="s">
        <v>62</v>
      </c>
      <c r="C36" t="s">
        <v>118</v>
      </c>
      <c r="G36" t="s">
        <v>118</v>
      </c>
    </row>
    <row r="37" spans="1:7" x14ac:dyDescent="0.25">
      <c r="A37" t="s">
        <v>105</v>
      </c>
      <c r="B37" t="s">
        <v>62</v>
      </c>
      <c r="C37" t="s">
        <v>118</v>
      </c>
      <c r="G37" t="s">
        <v>118</v>
      </c>
    </row>
    <row r="38" spans="1:7" x14ac:dyDescent="0.25">
      <c r="A38" t="s">
        <v>125</v>
      </c>
      <c r="B38" t="s">
        <v>120</v>
      </c>
      <c r="C38" t="s">
        <v>118</v>
      </c>
      <c r="G38" t="s">
        <v>118</v>
      </c>
    </row>
    <row r="39" spans="1:7" x14ac:dyDescent="0.25">
      <c r="A39" t="s">
        <v>110</v>
      </c>
      <c r="B39" t="s">
        <v>57</v>
      </c>
      <c r="C39" t="s">
        <v>127</v>
      </c>
      <c r="G39" t="s">
        <v>127</v>
      </c>
    </row>
    <row r="40" spans="1:7" x14ac:dyDescent="0.25">
      <c r="A40" t="s">
        <v>11</v>
      </c>
      <c r="B40" t="s">
        <v>58</v>
      </c>
      <c r="C40" t="s">
        <v>118</v>
      </c>
      <c r="G40" t="s">
        <v>118</v>
      </c>
    </row>
    <row r="41" spans="1:7" x14ac:dyDescent="0.25">
      <c r="A41" t="s">
        <v>111</v>
      </c>
      <c r="B41" t="s">
        <v>58</v>
      </c>
      <c r="C41" t="s">
        <v>118</v>
      </c>
      <c r="G41" t="s">
        <v>118</v>
      </c>
    </row>
    <row r="42" spans="1:7" x14ac:dyDescent="0.25">
      <c r="A42" t="s">
        <v>22</v>
      </c>
      <c r="B42" t="s">
        <v>58</v>
      </c>
      <c r="C42" t="s">
        <v>118</v>
      </c>
      <c r="G42" t="s">
        <v>118</v>
      </c>
    </row>
  </sheetData>
  <autoFilter ref="A1:I42" xr:uid="{044DC667-7510-4A20-8119-4824C8D2576C}">
    <sortState xmlns:xlrd2="http://schemas.microsoft.com/office/spreadsheetml/2017/richdata2" ref="A2:I42">
      <sortCondition ref="H1:H42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details</vt:lpstr>
      <vt:lpstr>Sheet5</vt:lpstr>
    </vt:vector>
  </TitlesOfParts>
  <Company>UTHealth -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Xiaorui</dc:creator>
  <cp:lastModifiedBy>Zhang, Xiaorui</cp:lastModifiedBy>
  <dcterms:created xsi:type="dcterms:W3CDTF">2022-11-16T21:58:07Z</dcterms:created>
  <dcterms:modified xsi:type="dcterms:W3CDTF">2022-11-18T20:16:37Z</dcterms:modified>
</cp:coreProperties>
</file>