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sers\XIAORUI\dw\"/>
    </mc:Choice>
  </mc:AlternateContent>
  <xr:revisionPtr revIDLastSave="0" documentId="13_ncr:1_{DA34F528-8336-4C7A-9A62-C75408054BC1}" xr6:coauthVersionLast="47" xr6:coauthVersionMax="47" xr10:uidLastSave="{00000000-0000-0000-0000-000000000000}"/>
  <bookViews>
    <workbookView xWindow="-120" yWindow="-120" windowWidth="29040" windowHeight="15840" activeTab="4" xr2:uid="{AD3D203F-0C60-461D-93BC-33F3DA8D3CA7}"/>
  </bookViews>
  <sheets>
    <sheet name="header" sheetId="1" r:id="rId1"/>
    <sheet name="details" sheetId="2" r:id="rId2"/>
    <sheet name="details 2" sheetId="7" r:id="rId3"/>
    <sheet name="details 3" sheetId="6" r:id="rId4"/>
    <sheet name="rx" sheetId="9" r:id="rId5"/>
    <sheet name="rx_scratch" sheetId="8" r:id="rId6"/>
  </sheets>
  <definedNames>
    <definedName name="_xlnm._FilterDatabase" localSheetId="1" hidden="1">details!$A$1:$J$77</definedName>
    <definedName name="_xlnm._FilterDatabase" localSheetId="2" hidden="1">'details 2'!$A$1:$J$77</definedName>
    <definedName name="_xlnm._FilterDatabase" localSheetId="3" hidden="1">'details 3'!$A$1:$K$77</definedName>
    <definedName name="_xlnm._FilterDatabase" localSheetId="0" hidden="1">header!$A$1:$E$12</definedName>
    <definedName name="_xlnm._FilterDatabase" localSheetId="4" hidden="1">rx!$A$1:$E$40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0" i="9" l="1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49" i="9"/>
  <c r="J51" i="9"/>
  <c r="J52" i="9"/>
  <c r="J53" i="9"/>
  <c r="J54" i="9"/>
  <c r="J55" i="9"/>
  <c r="J56" i="9"/>
  <c r="J57" i="9"/>
  <c r="J58" i="9"/>
  <c r="J59" i="9"/>
  <c r="J60" i="9"/>
  <c r="J61" i="9"/>
  <c r="J50" i="9"/>
  <c r="H51" i="9"/>
  <c r="H52" i="9"/>
  <c r="H53" i="9"/>
  <c r="H54" i="9"/>
  <c r="H55" i="9"/>
  <c r="H56" i="9"/>
  <c r="H57" i="9"/>
  <c r="H58" i="9"/>
  <c r="H59" i="9"/>
  <c r="H60" i="9"/>
  <c r="H61" i="9"/>
  <c r="H50" i="9"/>
  <c r="Q43" i="9"/>
  <c r="O43" i="9"/>
  <c r="P15" i="9"/>
  <c r="T46" i="9"/>
  <c r="T44" i="9"/>
  <c r="T45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19" i="9"/>
  <c r="Q33" i="9"/>
  <c r="Q34" i="9"/>
  <c r="Q35" i="9"/>
  <c r="Q36" i="9"/>
  <c r="Q37" i="9"/>
  <c r="Q38" i="9"/>
  <c r="Q39" i="9"/>
  <c r="Q40" i="9"/>
  <c r="Q41" i="9"/>
  <c r="Q42" i="9"/>
  <c r="T43" i="9"/>
  <c r="Q32" i="9"/>
  <c r="O33" i="9"/>
  <c r="O34" i="9"/>
  <c r="O35" i="9"/>
  <c r="O36" i="9"/>
  <c r="O37" i="9"/>
  <c r="O38" i="9"/>
  <c r="O39" i="9"/>
  <c r="O40" i="9"/>
  <c r="O41" i="9"/>
  <c r="O42" i="9"/>
  <c r="O32" i="9"/>
  <c r="M33" i="9"/>
  <c r="M34" i="9"/>
  <c r="M35" i="9"/>
  <c r="M36" i="9"/>
  <c r="M37" i="9"/>
  <c r="M38" i="9"/>
  <c r="M39" i="9"/>
  <c r="M40" i="9"/>
  <c r="M41" i="9"/>
  <c r="M42" i="9"/>
  <c r="M43" i="9"/>
  <c r="M32" i="9"/>
  <c r="K33" i="9"/>
  <c r="K34" i="9"/>
  <c r="K35" i="9"/>
  <c r="K36" i="9"/>
  <c r="K37" i="9"/>
  <c r="K38" i="9"/>
  <c r="K39" i="9"/>
  <c r="K40" i="9"/>
  <c r="K41" i="9"/>
  <c r="K42" i="9"/>
  <c r="K32" i="9"/>
  <c r="H21" i="9"/>
  <c r="I33" i="9" s="1"/>
  <c r="H22" i="9"/>
  <c r="I34" i="9" s="1"/>
  <c r="H23" i="9"/>
  <c r="I35" i="9" s="1"/>
  <c r="H24" i="9"/>
  <c r="I36" i="9" s="1"/>
  <c r="H25" i="9"/>
  <c r="I37" i="9" s="1"/>
  <c r="H26" i="9"/>
  <c r="I38" i="9" s="1"/>
  <c r="H27" i="9"/>
  <c r="I39" i="9" s="1"/>
  <c r="H28" i="9"/>
  <c r="I40" i="9" s="1"/>
  <c r="H29" i="9"/>
  <c r="I41" i="9" s="1"/>
  <c r="H30" i="9"/>
  <c r="I42" i="9" s="1"/>
  <c r="H31" i="9"/>
  <c r="I43" i="9" s="1"/>
  <c r="H20" i="9"/>
  <c r="I32" i="9" s="1"/>
  <c r="H4" i="9"/>
  <c r="P2" i="9"/>
  <c r="P3" i="9"/>
  <c r="J5" i="9"/>
  <c r="J6" i="9"/>
  <c r="J7" i="9"/>
  <c r="J8" i="9"/>
  <c r="J9" i="9"/>
  <c r="J10" i="9"/>
  <c r="J11" i="9"/>
  <c r="J12" i="9"/>
  <c r="J13" i="9"/>
  <c r="J14" i="9"/>
  <c r="J4" i="9"/>
  <c r="P16" i="9"/>
  <c r="P1" i="9"/>
  <c r="H5" i="9"/>
  <c r="P5" i="9" s="1"/>
  <c r="H6" i="9"/>
  <c r="P6" i="9" s="1"/>
  <c r="H7" i="9"/>
  <c r="P7" i="9" s="1"/>
  <c r="H8" i="9"/>
  <c r="P8" i="9" s="1"/>
  <c r="H9" i="9"/>
  <c r="P9" i="9" s="1"/>
  <c r="H10" i="9"/>
  <c r="P10" i="9" s="1"/>
  <c r="H11" i="9"/>
  <c r="P11" i="9" s="1"/>
  <c r="H12" i="9"/>
  <c r="P12" i="9" s="1"/>
  <c r="H13" i="9"/>
  <c r="P13" i="9" s="1"/>
  <c r="H14" i="9"/>
  <c r="P14" i="9" s="1"/>
  <c r="P4" i="9"/>
  <c r="Y111" i="7"/>
  <c r="Y109" i="7"/>
  <c r="Y110" i="7"/>
  <c r="T107" i="7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32" i="6"/>
  <c r="T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33" i="6"/>
  <c r="N57" i="6"/>
  <c r="N51" i="6"/>
  <c r="N52" i="6"/>
  <c r="N53" i="6"/>
  <c r="N54" i="6"/>
  <c r="N55" i="6"/>
  <c r="N56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33" i="6"/>
  <c r="M2" i="6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N65" i="7"/>
  <c r="N64" i="7"/>
  <c r="N63" i="7"/>
  <c r="N62" i="7"/>
  <c r="N61" i="7"/>
  <c r="N60" i="7"/>
  <c r="N59" i="7"/>
  <c r="Y58" i="7"/>
  <c r="Q53" i="7"/>
  <c r="N53" i="7"/>
  <c r="M53" i="7" a="1"/>
  <c r="M53" i="7" s="1"/>
  <c r="S53" i="7" s="1"/>
  <c r="Q52" i="7"/>
  <c r="N52" i="7"/>
  <c r="M52" i="7" a="1"/>
  <c r="M52" i="7" s="1"/>
  <c r="S52" i="7" s="1"/>
  <c r="Q51" i="7"/>
  <c r="N51" i="7"/>
  <c r="M51" i="7" a="1"/>
  <c r="M51" i="7" s="1"/>
  <c r="S51" i="7" s="1"/>
  <c r="Q50" i="7"/>
  <c r="N50" i="7"/>
  <c r="M50" i="7" a="1"/>
  <c r="M50" i="7" s="1"/>
  <c r="S50" i="7" s="1"/>
  <c r="Q49" i="7"/>
  <c r="N49" i="7"/>
  <c r="M49" i="7" a="1"/>
  <c r="M49" i="7" s="1"/>
  <c r="S49" i="7" s="1"/>
  <c r="Q48" i="7"/>
  <c r="N48" i="7"/>
  <c r="M48" i="7" a="1"/>
  <c r="M48" i="7" s="1"/>
  <c r="S48" i="7" s="1"/>
  <c r="Q47" i="7"/>
  <c r="N47" i="7"/>
  <c r="M47" i="7" a="1"/>
  <c r="M47" i="7" s="1"/>
  <c r="S47" i="7" s="1"/>
  <c r="Q46" i="7"/>
  <c r="N46" i="7"/>
  <c r="M46" i="7" a="1"/>
  <c r="M46" i="7" s="1"/>
  <c r="S46" i="7" s="1"/>
  <c r="Q45" i="7"/>
  <c r="N45" i="7"/>
  <c r="M45" i="7" a="1"/>
  <c r="M45" i="7" s="1"/>
  <c r="S45" i="7" s="1"/>
  <c r="Q44" i="7"/>
  <c r="N44" i="7"/>
  <c r="M44" i="7" a="1"/>
  <c r="M44" i="7" s="1"/>
  <c r="S44" i="7" s="1"/>
  <c r="Q43" i="7"/>
  <c r="N43" i="7"/>
  <c r="M43" i="7" a="1"/>
  <c r="M43" i="7" s="1"/>
  <c r="S43" i="7" s="1"/>
  <c r="Q42" i="7"/>
  <c r="N42" i="7"/>
  <c r="M42" i="7" a="1"/>
  <c r="M42" i="7" s="1"/>
  <c r="S42" i="7" s="1"/>
  <c r="Q41" i="7"/>
  <c r="N41" i="7"/>
  <c r="M41" i="7" a="1"/>
  <c r="M41" i="7" s="1"/>
  <c r="S41" i="7" s="1"/>
  <c r="Q40" i="7"/>
  <c r="N40" i="7"/>
  <c r="M40" i="7" a="1"/>
  <c r="M40" i="7" s="1"/>
  <c r="S40" i="7" s="1"/>
  <c r="Q39" i="7"/>
  <c r="N39" i="7"/>
  <c r="M39" i="7" a="1"/>
  <c r="M39" i="7" s="1"/>
  <c r="S39" i="7" s="1"/>
  <c r="Q38" i="7"/>
  <c r="N38" i="7"/>
  <c r="M38" i="7" a="1"/>
  <c r="M38" i="7" s="1"/>
  <c r="S38" i="7" s="1"/>
  <c r="Q37" i="7"/>
  <c r="N37" i="7"/>
  <c r="M37" i="7" a="1"/>
  <c r="M37" i="7" s="1"/>
  <c r="S37" i="7" s="1"/>
  <c r="Q36" i="7"/>
  <c r="N36" i="7"/>
  <c r="M36" i="7" a="1"/>
  <c r="M36" i="7" s="1"/>
  <c r="S36" i="7" s="1"/>
  <c r="Q35" i="7"/>
  <c r="N35" i="7"/>
  <c r="M35" i="7" a="1"/>
  <c r="M35" i="7" s="1"/>
  <c r="S35" i="7" s="1"/>
  <c r="Q34" i="7"/>
  <c r="N34" i="7"/>
  <c r="M34" i="7" a="1"/>
  <c r="M34" i="7" s="1"/>
  <c r="S34" i="7" s="1"/>
  <c r="Q33" i="7"/>
  <c r="N33" i="7"/>
  <c r="M33" i="7" a="1"/>
  <c r="M33" i="7" s="1"/>
  <c r="S33" i="7" s="1"/>
  <c r="Q32" i="7"/>
  <c r="N32" i="7"/>
  <c r="M32" i="7" a="1"/>
  <c r="M32" i="7" s="1"/>
  <c r="S32" i="7" s="1"/>
  <c r="Q31" i="7"/>
  <c r="N31" i="7"/>
  <c r="M31" i="7" a="1"/>
  <c r="M31" i="7" s="1"/>
  <c r="S31" i="7" s="1"/>
  <c r="Q30" i="7"/>
  <c r="N30" i="7"/>
  <c r="M30" i="7" a="1"/>
  <c r="M30" i="7" s="1"/>
  <c r="S30" i="7" s="1"/>
  <c r="Q29" i="7"/>
  <c r="N29" i="7"/>
  <c r="M29" i="7" a="1"/>
  <c r="M29" i="7" s="1"/>
  <c r="S29" i="7" s="1"/>
  <c r="Q26" i="7"/>
  <c r="N26" i="7"/>
  <c r="M26" i="7" a="1"/>
  <c r="M26" i="7" s="1"/>
  <c r="S26" i="7" s="1"/>
  <c r="Q25" i="7"/>
  <c r="N25" i="7"/>
  <c r="M25" i="7" a="1"/>
  <c r="M25" i="7" s="1"/>
  <c r="S25" i="7" s="1"/>
  <c r="Q24" i="7"/>
  <c r="N24" i="7"/>
  <c r="M24" i="7" a="1"/>
  <c r="M24" i="7" s="1"/>
  <c r="S24" i="7" s="1"/>
  <c r="Q23" i="7"/>
  <c r="N23" i="7"/>
  <c r="M23" i="7" a="1"/>
  <c r="M23" i="7" s="1"/>
  <c r="S23" i="7" s="1"/>
  <c r="Q22" i="7"/>
  <c r="N22" i="7"/>
  <c r="M22" i="7" a="1"/>
  <c r="M22" i="7" s="1"/>
  <c r="S22" i="7" s="1"/>
  <c r="Q21" i="7"/>
  <c r="N21" i="7"/>
  <c r="M21" i="7" a="1"/>
  <c r="M21" i="7" s="1"/>
  <c r="S21" i="7" s="1"/>
  <c r="Q20" i="7"/>
  <c r="N20" i="7"/>
  <c r="M20" i="7" a="1"/>
  <c r="M20" i="7" s="1"/>
  <c r="S20" i="7" s="1"/>
  <c r="Q19" i="7"/>
  <c r="N19" i="7"/>
  <c r="M19" i="7" a="1"/>
  <c r="M19" i="7" s="1"/>
  <c r="S19" i="7" s="1"/>
  <c r="Q18" i="7"/>
  <c r="N18" i="7"/>
  <c r="M18" i="7" a="1"/>
  <c r="M18" i="7" s="1"/>
  <c r="S18" i="7" s="1"/>
  <c r="Q17" i="7"/>
  <c r="N17" i="7"/>
  <c r="M17" i="7" a="1"/>
  <c r="M17" i="7" s="1"/>
  <c r="S17" i="7" s="1"/>
  <c r="Q16" i="7"/>
  <c r="N16" i="7"/>
  <c r="M16" i="7" a="1"/>
  <c r="M16" i="7" s="1"/>
  <c r="S16" i="7" s="1"/>
  <c r="Q15" i="7"/>
  <c r="N15" i="7"/>
  <c r="M15" i="7" a="1"/>
  <c r="M15" i="7" s="1"/>
  <c r="S15" i="7" s="1"/>
  <c r="Q14" i="7"/>
  <c r="N14" i="7"/>
  <c r="M14" i="7" a="1"/>
  <c r="M14" i="7" s="1"/>
  <c r="S14" i="7" s="1"/>
  <c r="Q13" i="7"/>
  <c r="N13" i="7"/>
  <c r="M13" i="7" a="1"/>
  <c r="M13" i="7" s="1"/>
  <c r="S13" i="7" s="1"/>
  <c r="Q12" i="7"/>
  <c r="N12" i="7"/>
  <c r="M12" i="7" a="1"/>
  <c r="M12" i="7" s="1"/>
  <c r="S12" i="7" s="1"/>
  <c r="Q11" i="7"/>
  <c r="N11" i="7"/>
  <c r="M11" i="7" a="1"/>
  <c r="M11" i="7" s="1"/>
  <c r="S11" i="7" s="1"/>
  <c r="Q10" i="7"/>
  <c r="N10" i="7"/>
  <c r="M10" i="7" a="1"/>
  <c r="M10" i="7" s="1"/>
  <c r="S10" i="7" s="1"/>
  <c r="Q9" i="7"/>
  <c r="N9" i="7"/>
  <c r="M9" i="7" a="1"/>
  <c r="M9" i="7" s="1"/>
  <c r="S9" i="7" s="1"/>
  <c r="Q8" i="7"/>
  <c r="N8" i="7"/>
  <c r="M8" i="7" a="1"/>
  <c r="M8" i="7" s="1"/>
  <c r="S8" i="7" s="1"/>
  <c r="Q7" i="7"/>
  <c r="N7" i="7"/>
  <c r="M7" i="7" a="1"/>
  <c r="M7" i="7" s="1"/>
  <c r="S7" i="7" s="1"/>
  <c r="Q6" i="7"/>
  <c r="N6" i="7"/>
  <c r="M6" i="7" a="1"/>
  <c r="M6" i="7" s="1"/>
  <c r="S6" i="7" s="1"/>
  <c r="Q5" i="7"/>
  <c r="N5" i="7"/>
  <c r="M5" i="7" a="1"/>
  <c r="M5" i="7" s="1"/>
  <c r="S5" i="7" s="1"/>
  <c r="Q4" i="7"/>
  <c r="N4" i="7"/>
  <c r="M4" i="7" a="1"/>
  <c r="M4" i="7" s="1"/>
  <c r="S4" i="7" s="1"/>
  <c r="Q3" i="7"/>
  <c r="N3" i="7"/>
  <c r="M3" i="7" a="1"/>
  <c r="M3" i="7" s="1"/>
  <c r="S3" i="7" s="1"/>
  <c r="Q2" i="7"/>
  <c r="N2" i="7"/>
  <c r="M2" i="7" a="1"/>
  <c r="M2" i="7" s="1"/>
  <c r="S2" i="7" s="1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" i="6"/>
  <c r="M26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16" i="1"/>
  <c r="M17" i="1"/>
  <c r="M18" i="1"/>
  <c r="M19" i="1"/>
  <c r="M20" i="1"/>
  <c r="M21" i="1"/>
  <c r="M22" i="1"/>
  <c r="M23" i="1"/>
  <c r="M24" i="1"/>
  <c r="M25" i="1"/>
  <c r="M15" i="1"/>
  <c r="J16" i="1"/>
  <c r="J17" i="1"/>
  <c r="J18" i="1"/>
  <c r="J19" i="1"/>
  <c r="J20" i="1"/>
  <c r="J21" i="1"/>
  <c r="J22" i="1"/>
  <c r="J23" i="1"/>
  <c r="J24" i="1"/>
  <c r="J25" i="1"/>
  <c r="J15" i="1"/>
  <c r="H16" i="1"/>
  <c r="H17" i="1"/>
  <c r="H18" i="1"/>
  <c r="H19" i="1"/>
  <c r="H20" i="1"/>
  <c r="H21" i="1"/>
  <c r="H22" i="1"/>
  <c r="H23" i="1"/>
  <c r="H24" i="1"/>
  <c r="H25" i="1"/>
  <c r="H15" i="1"/>
  <c r="P3" i="1"/>
  <c r="P4" i="1"/>
  <c r="P5" i="1"/>
  <c r="P6" i="1"/>
  <c r="P7" i="1"/>
  <c r="P8" i="1"/>
  <c r="P9" i="1"/>
  <c r="P10" i="1"/>
  <c r="P11" i="1"/>
  <c r="P12" i="1"/>
  <c r="P2" i="1"/>
  <c r="M3" i="1"/>
  <c r="M4" i="1"/>
  <c r="M5" i="1"/>
  <c r="M6" i="1"/>
  <c r="M7" i="1"/>
  <c r="M8" i="1"/>
  <c r="M9" i="1"/>
  <c r="M10" i="1"/>
  <c r="M11" i="1"/>
  <c r="M12" i="1"/>
  <c r="M2" i="1"/>
  <c r="J3" i="1"/>
  <c r="J4" i="1"/>
  <c r="J5" i="1"/>
  <c r="J6" i="1"/>
  <c r="J7" i="1"/>
  <c r="J8" i="1"/>
  <c r="J9" i="1"/>
  <c r="J10" i="1"/>
  <c r="J11" i="1"/>
  <c r="J12" i="1"/>
  <c r="J2" i="1"/>
  <c r="H3" i="1"/>
  <c r="H4" i="1"/>
  <c r="H5" i="1"/>
  <c r="H6" i="1"/>
  <c r="H7" i="1"/>
  <c r="H8" i="1"/>
  <c r="H9" i="1"/>
  <c r="H10" i="1"/>
  <c r="H11" i="1"/>
  <c r="H12" i="1"/>
  <c r="H2" i="1"/>
  <c r="T3" i="1"/>
  <c r="T4" i="1"/>
  <c r="T5" i="1"/>
  <c r="T6" i="1"/>
  <c r="T7" i="1"/>
  <c r="T8" i="1"/>
  <c r="T9" i="1"/>
  <c r="T10" i="1"/>
  <c r="T11" i="1"/>
  <c r="T12" i="1"/>
  <c r="T2" i="1"/>
  <c r="Q2" i="6" l="1"/>
  <c r="T2" i="6" s="1"/>
  <c r="N84" i="7"/>
  <c r="Y59" i="7"/>
  <c r="N85" i="7"/>
  <c r="Y60" i="7"/>
  <c r="N86" i="7"/>
  <c r="Y61" i="7"/>
  <c r="N87" i="7"/>
  <c r="Y62" i="7"/>
  <c r="N88" i="7"/>
  <c r="Y63" i="7"/>
  <c r="N89" i="7"/>
  <c r="Y64" i="7"/>
  <c r="N90" i="7"/>
  <c r="Y65" i="7"/>
  <c r="N91" i="7"/>
  <c r="Y66" i="7"/>
  <c r="N92" i="7"/>
  <c r="Y67" i="7"/>
  <c r="N93" i="7"/>
  <c r="Y68" i="7"/>
  <c r="N94" i="7"/>
  <c r="Y69" i="7"/>
  <c r="N95" i="7"/>
  <c r="Y70" i="7"/>
  <c r="N96" i="7"/>
  <c r="Y71" i="7"/>
  <c r="N97" i="7"/>
  <c r="Y72" i="7"/>
  <c r="N98" i="7"/>
  <c r="Y73" i="7"/>
  <c r="N99" i="7"/>
  <c r="Y74" i="7"/>
  <c r="N100" i="7"/>
  <c r="Y75" i="7"/>
  <c r="N101" i="7"/>
  <c r="Y76" i="7"/>
  <c r="N102" i="7"/>
  <c r="Y77" i="7"/>
  <c r="N103" i="7"/>
  <c r="Y78" i="7"/>
  <c r="N104" i="7"/>
  <c r="Y79" i="7"/>
  <c r="N105" i="7"/>
  <c r="Y80" i="7"/>
  <c r="N106" i="7"/>
  <c r="Y81" i="7"/>
  <c r="N107" i="7"/>
  <c r="Y82" i="7"/>
  <c r="N108" i="7"/>
  <c r="Y83" i="7"/>
  <c r="R108" i="7" l="1"/>
  <c r="T108" i="7" s="1"/>
  <c r="R107" i="7"/>
  <c r="R106" i="7"/>
  <c r="T106" i="7" s="1"/>
  <c r="R105" i="7"/>
  <c r="T105" i="7" s="1"/>
  <c r="R104" i="7"/>
  <c r="T104" i="7" s="1"/>
  <c r="R103" i="7"/>
  <c r="T103" i="7" s="1"/>
  <c r="R102" i="7"/>
  <c r="T102" i="7" s="1"/>
  <c r="R101" i="7"/>
  <c r="T101" i="7" s="1"/>
  <c r="R100" i="7"/>
  <c r="T100" i="7" s="1"/>
  <c r="R99" i="7"/>
  <c r="T99" i="7" s="1"/>
  <c r="R98" i="7"/>
  <c r="T98" i="7" s="1"/>
  <c r="R97" i="7"/>
  <c r="T97" i="7" s="1"/>
  <c r="R96" i="7"/>
  <c r="T96" i="7" s="1"/>
  <c r="R95" i="7"/>
  <c r="T95" i="7" s="1"/>
  <c r="R94" i="7"/>
  <c r="T94" i="7" s="1"/>
  <c r="R93" i="7"/>
  <c r="T93" i="7" s="1"/>
  <c r="R92" i="7"/>
  <c r="T92" i="7" s="1"/>
  <c r="R91" i="7"/>
  <c r="T91" i="7" s="1"/>
  <c r="R90" i="7"/>
  <c r="T90" i="7" s="1"/>
  <c r="R89" i="7"/>
  <c r="T89" i="7" s="1"/>
  <c r="R88" i="7"/>
  <c r="T88" i="7" s="1"/>
  <c r="R87" i="7"/>
  <c r="T87" i="7" s="1"/>
  <c r="R86" i="7"/>
  <c r="T86" i="7" s="1"/>
  <c r="R85" i="7"/>
  <c r="T85" i="7" s="1"/>
  <c r="R84" i="7"/>
  <c r="T84" i="7" s="1"/>
  <c r="V84" i="7" l="1"/>
  <c r="P84" i="7"/>
  <c r="Y84" i="7" s="1"/>
  <c r="V85" i="7"/>
  <c r="P85" i="7"/>
  <c r="Y85" i="7" s="1"/>
  <c r="V86" i="7"/>
  <c r="P86" i="7"/>
  <c r="Y86" i="7" s="1"/>
  <c r="V87" i="7"/>
  <c r="P87" i="7"/>
  <c r="Y87" i="7" s="1"/>
  <c r="V88" i="7"/>
  <c r="P88" i="7"/>
  <c r="Y88" i="7" s="1"/>
  <c r="V89" i="7"/>
  <c r="P89" i="7"/>
  <c r="Y89" i="7" s="1"/>
  <c r="V90" i="7"/>
  <c r="P90" i="7"/>
  <c r="Y90" i="7" s="1"/>
  <c r="V91" i="7"/>
  <c r="P91" i="7"/>
  <c r="Y91" i="7" s="1"/>
  <c r="V92" i="7"/>
  <c r="P92" i="7"/>
  <c r="Y92" i="7" s="1"/>
  <c r="V93" i="7"/>
  <c r="P93" i="7"/>
  <c r="Y93" i="7" s="1"/>
  <c r="V94" i="7"/>
  <c r="P94" i="7"/>
  <c r="Y94" i="7" s="1"/>
  <c r="V95" i="7"/>
  <c r="P95" i="7"/>
  <c r="Y95" i="7" s="1"/>
  <c r="V96" i="7"/>
  <c r="P96" i="7"/>
  <c r="Y96" i="7" s="1"/>
  <c r="V97" i="7"/>
  <c r="P97" i="7"/>
  <c r="Y97" i="7" s="1"/>
  <c r="V98" i="7"/>
  <c r="P98" i="7"/>
  <c r="Y98" i="7" s="1"/>
  <c r="V99" i="7"/>
  <c r="P99" i="7"/>
  <c r="Y99" i="7" s="1"/>
  <c r="V100" i="7"/>
  <c r="P100" i="7"/>
  <c r="Y100" i="7" s="1"/>
  <c r="V101" i="7"/>
  <c r="P101" i="7"/>
  <c r="Y101" i="7" s="1"/>
  <c r="V102" i="7"/>
  <c r="P102" i="7"/>
  <c r="Y102" i="7" s="1"/>
  <c r="V103" i="7"/>
  <c r="P103" i="7"/>
  <c r="Y103" i="7" s="1"/>
  <c r="V104" i="7"/>
  <c r="P104" i="7"/>
  <c r="Y104" i="7" s="1"/>
  <c r="V105" i="7"/>
  <c r="P105" i="7"/>
  <c r="Y105" i="7" s="1"/>
  <c r="V106" i="7"/>
  <c r="P106" i="7"/>
  <c r="Y106" i="7" s="1"/>
  <c r="V107" i="7"/>
  <c r="P107" i="7"/>
  <c r="Y107" i="7" s="1"/>
  <c r="V108" i="7"/>
  <c r="P108" i="7"/>
  <c r="Y108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<sst xmlns="http://schemas.openxmlformats.org/spreadsheetml/2006/main" count="1635" uniqueCount="247">
  <si>
    <t>common</t>
  </si>
  <si>
    <t>enc</t>
  </si>
  <si>
    <t>clm</t>
  </si>
  <si>
    <t>from_dos</t>
  </si>
  <si>
    <t>claim_type</t>
  </si>
  <si>
    <t>tot_bill_amt</t>
  </si>
  <si>
    <t>tot_allowed_amt</t>
  </si>
  <si>
    <t>tot_paid_amt</t>
  </si>
  <si>
    <t>fy</t>
  </si>
  <si>
    <t>to_dos</t>
  </si>
  <si>
    <t>dw</t>
  </si>
  <si>
    <t>bill_provider</t>
  </si>
  <si>
    <t>ref_provider</t>
  </si>
  <si>
    <t>icn</t>
  </si>
  <si>
    <t>provider_type</t>
  </si>
  <si>
    <t>hdr_frm_dos</t>
  </si>
  <si>
    <t>if max(pos) from clm_detail = 1 then 'P' else 'F'</t>
  </si>
  <si>
    <t>tot_alwd_amt</t>
  </si>
  <si>
    <t>hdr_pd_amt</t>
  </si>
  <si>
    <t>hdr_to_dos</t>
  </si>
  <si>
    <t>bill_prov_npi</t>
  </si>
  <si>
    <t>atd_prov_npi</t>
  </si>
  <si>
    <t>perf_at_provider</t>
  </si>
  <si>
    <t>NULL</t>
  </si>
  <si>
    <t>hdr_txm_cd</t>
  </si>
  <si>
    <t>frm_dox</t>
  </si>
  <si>
    <t>if tx_cd = 'P' then 'P', tx_cd = 'I' then 'F', else NULL</t>
  </si>
  <si>
    <t>tot_chrg_amt</t>
  </si>
  <si>
    <t>mco_pd_amt</t>
  </si>
  <si>
    <t>attd_phy_npi</t>
  </si>
  <si>
    <t>derv_enc</t>
  </si>
  <si>
    <t>bill_prov_tax_cd</t>
  </si>
  <si>
    <t>from_date_of_service</t>
  </si>
  <si>
    <t>to_date_of_service</t>
  </si>
  <si>
    <t>total_charge_amount</t>
  </si>
  <si>
    <t>total_allowed_amount</t>
  </si>
  <si>
    <t>total_paid_amount</t>
  </si>
  <si>
    <t>fiscal_year</t>
  </si>
  <si>
    <t>claim_id_src</t>
  </si>
  <si>
    <t>case when b.</t>
  </si>
  <si>
    <t>order</t>
  </si>
  <si>
    <t xml:space="preserve"> is null then 1 when b.</t>
  </si>
  <si>
    <t>_mismatch</t>
  </si>
  <si>
    <t>* b = dw, a = common</t>
  </si>
  <si>
    <t>::text</t>
  </si>
  <si>
    <t xml:space="preserve"> then 1 else 0 end as </t>
  </si>
  <si>
    <t>,</t>
  </si>
  <si>
    <t>tot_charge_amt</t>
  </si>
  <si>
    <t xml:space="preserve"> != a.</t>
  </si>
  <si>
    <t>::float</t>
  </si>
  <si>
    <t xml:space="preserve"> != trim(a.</t>
  </si>
  <si>
    <t>)::text</t>
  </si>
  <si>
    <t>)::float</t>
  </si>
  <si>
    <t>sum(</t>
  </si>
  <si>
    <t>_mismatches,</t>
  </si>
  <si>
    <t xml:space="preserve">_mismatch) as </t>
  </si>
  <si>
    <t>clm_dtl_nbr</t>
  </si>
  <si>
    <t>date</t>
  </si>
  <si>
    <t>proc_cd</t>
  </si>
  <si>
    <t>dtl_bill_amt</t>
  </si>
  <si>
    <t>numeric</t>
  </si>
  <si>
    <t>dtl_alwd_amt</t>
  </si>
  <si>
    <t>dtl_pd_amt</t>
  </si>
  <si>
    <t>proc_mod_1</t>
  </si>
  <si>
    <t>proc_mod_2</t>
  </si>
  <si>
    <t>pos</t>
  </si>
  <si>
    <t>rev_cd</t>
  </si>
  <si>
    <t>ref_prov_npi</t>
  </si>
  <si>
    <t>perf_prov_npi</t>
  </si>
  <si>
    <t>txm_cd</t>
  </si>
  <si>
    <t>ln_nbr</t>
  </si>
  <si>
    <t>dt_ln_unt</t>
  </si>
  <si>
    <t>sub_opt_phy_npi</t>
  </si>
  <si>
    <t>data_source</t>
  </si>
  <si>
    <t>year</t>
  </si>
  <si>
    <t>uth_member_id</t>
  </si>
  <si>
    <t>claim_sequence_number</t>
  </si>
  <si>
    <t>month_year_id</t>
  </si>
  <si>
    <t>place_of_service</t>
  </si>
  <si>
    <t>admit_date</t>
  </si>
  <si>
    <t>discharge_date</t>
  </si>
  <si>
    <t>discharge_status</t>
  </si>
  <si>
    <t>cpt_hcpcs_cd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</si>
  <si>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</si>
  <si>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</si>
  <si>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</si>
  <si>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</si>
  <si>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</si>
  <si>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</si>
  <si>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</si>
  <si>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</si>
  <si>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</si>
  <si>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</si>
  <si>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</si>
  <si>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</si>
  <si>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</si>
  <si>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cost_factor_year</t>
  </si>
  <si>
    <t>perf_rn_provider</t>
  </si>
  <si>
    <t>perf_op_provider</t>
  </si>
  <si>
    <t>member_id_src</t>
  </si>
  <si>
    <t>text</t>
  </si>
  <si>
    <t>int4</t>
  </si>
  <si>
    <t>medicaid</t>
  </si>
  <si>
    <t>clm_detail</t>
  </si>
  <si>
    <t>data_warehouse</t>
  </si>
  <si>
    <t>clm_header</t>
  </si>
  <si>
    <t>adm_dt</t>
  </si>
  <si>
    <t>dis_dt</t>
  </si>
  <si>
    <t>clm_proc</t>
  </si>
  <si>
    <t>bill</t>
  </si>
  <si>
    <t>pat_stat_cd</t>
  </si>
  <si>
    <t>enc_det</t>
  </si>
  <si>
    <t>enc_header</t>
  </si>
  <si>
    <t>enc_proc</t>
  </si>
  <si>
    <t>drg</t>
  </si>
  <si>
    <t>data_type</t>
  </si>
  <si>
    <t>schema</t>
  </si>
  <si>
    <t>table</t>
  </si>
  <si>
    <t>variable</t>
  </si>
  <si>
    <t xml:space="preserve"> as spc_</t>
  </si>
  <si>
    <t>b.</t>
  </si>
  <si>
    <t>substring(</t>
  </si>
  <si>
    <t>, 1, 1)</t>
  </si>
  <si>
    <t>, 1, 2)</t>
  </si>
  <si>
    <t>, 1, 3)</t>
  </si>
  <si>
    <t xml:space="preserve">fdos_dt </t>
  </si>
  <si>
    <t xml:space="preserve">tdos_csl </t>
  </si>
  <si>
    <t xml:space="preserve">pos </t>
  </si>
  <si>
    <t xml:space="preserve">proc_cd </t>
  </si>
  <si>
    <t xml:space="preserve">proc_mod_cd_1 </t>
  </si>
  <si>
    <t xml:space="preserve">proc_mod_cd_2 </t>
  </si>
  <si>
    <t xml:space="preserve">rev_cd </t>
  </si>
  <si>
    <t xml:space="preserve">sub_chrg_amt </t>
  </si>
  <si>
    <t xml:space="preserve">dt_pd_amt </t>
  </si>
  <si>
    <t xml:space="preserve">sub_ref_prov_npi </t>
  </si>
  <si>
    <t xml:space="preserve">sub_rend_prov_npi </t>
  </si>
  <si>
    <t xml:space="preserve">sub_rend_prv_tax_cd </t>
  </si>
  <si>
    <t xml:space="preserve">adm_dt </t>
  </si>
  <si>
    <t xml:space="preserve">dis_dt </t>
  </si>
  <si>
    <t xml:space="preserve">pat_stat </t>
  </si>
  <si>
    <t xml:space="preserve">derv_enc </t>
  </si>
  <si>
    <t xml:space="preserve">drg </t>
  </si>
  <si>
    <t>pcn</t>
  </si>
  <si>
    <t xml:space="preserve">mem_id </t>
  </si>
  <si>
    <t>bpchar</t>
  </si>
  <si>
    <t>Include</t>
  </si>
  <si>
    <t>select a.*,</t>
  </si>
  <si>
    <t xml:space="preserve">case when </t>
  </si>
  <si>
    <t>_mismatch,</t>
  </si>
  <si>
    <t>make all '' into null</t>
  </si>
  <si>
    <t>set</t>
  </si>
  <si>
    <t>clm_dtl_nbr = case when clm_dtl_nbr = '' then null else clm_dtl_nbr end</t>
  </si>
  <si>
    <t>) = '' then null else trim(</t>
  </si>
  <si>
    <t>) end,</t>
  </si>
  <si>
    <t>) end</t>
  </si>
  <si>
    <t xml:space="preserve"> = case when trim(</t>
  </si>
  <si>
    <t xml:space="preserve"> is null and a.spc_</t>
  </si>
  <si>
    <t xml:space="preserve"> is not null then 1 when b.</t>
  </si>
  <si>
    <t>::text != a.spc_</t>
  </si>
  <si>
    <t>select spc_fy,</t>
  </si>
  <si>
    <t>_mismatches</t>
  </si>
  <si>
    <t>count(*) as rows_checked</t>
  </si>
  <si>
    <t>::float != a.spc_</t>
  </si>
  <si>
    <t xml:space="preserve">::float then 1 else 0 end as </t>
  </si>
  <si>
    <t>into dev.xz_dwqa_temp2</t>
  </si>
  <si>
    <t>from dev.xz_dwqa_temp1 a left join dw_staging.claim_detail b</t>
  </si>
  <si>
    <t>on a.spc_claim_id_src = b.claim_id_src and trim(a.spc_claim_sequence_number)::int = b.claim_sequence_number;</t>
  </si>
  <si>
    <t>uth_rx_claim_id</t>
  </si>
  <si>
    <t>fill_date</t>
  </si>
  <si>
    <t>ndc</t>
  </si>
  <si>
    <t>days_supply</t>
  </si>
  <si>
    <t>script_id</t>
  </si>
  <si>
    <t>refill_count</t>
  </si>
  <si>
    <t>quantity</t>
  </si>
  <si>
    <t>provider_npi</t>
  </si>
  <si>
    <t>pharmacy_id</t>
  </si>
  <si>
    <t>rx_claim_id_src</t>
  </si>
  <si>
    <t>table_id_src</t>
  </si>
  <si>
    <t>mdcd'</t>
  </si>
  <si>
    <t xml:space="preserve"> extract(year from a.rx_fill_dt) as yr</t>
  </si>
  <si>
    <t xml:space="preserve"> b.uth_rx_claim_id</t>
  </si>
  <si>
    <t xml:space="preserve"> b.uth_member_id</t>
  </si>
  <si>
    <t xml:space="preserve"> a.rx_fill_dt</t>
  </si>
  <si>
    <t xml:space="preserve"> a.ndc</t>
  </si>
  <si>
    <t xml:space="preserve"> a.rx_days_supply</t>
  </si>
  <si>
    <t xml:space="preserve"> a.rx_nbr</t>
  </si>
  <si>
    <t xml:space="preserve"> a.refill_nbr</t>
  </si>
  <si>
    <t xml:space="preserve"> get_my_from_date(a.rx_fill_dt) as month_year</t>
  </si>
  <si>
    <t xml:space="preserve"> month_year_id</t>
  </si>
  <si>
    <t>a.qty_prescribed</t>
  </si>
  <si>
    <t xml:space="preserve"> a.prescriber_npi</t>
  </si>
  <si>
    <t xml:space="preserve"> a.phmcy_nbr</t>
  </si>
  <si>
    <t xml:space="preserve"> a.gross_amt_due </t>
  </si>
  <si>
    <t xml:space="preserve">  a.amount_paid</t>
  </si>
  <si>
    <t>column_name</t>
  </si>
  <si>
    <t>character</t>
  </si>
  <si>
    <t>smallint</t>
  </si>
  <si>
    <t>bigint</t>
  </si>
  <si>
    <t>integer</t>
  </si>
  <si>
    <t>generic_ind</t>
  </si>
  <si>
    <t>generic_name</t>
  </si>
  <si>
    <t>brand_name</t>
  </si>
  <si>
    <t>therapeutic_class</t>
  </si>
  <si>
    <t>ahfs_class</t>
  </si>
  <si>
    <t>first_fill</t>
  </si>
  <si>
    <t>retail_or_mail_indicator</t>
  </si>
  <si>
    <t>dispensed_as_written</t>
  </si>
  <si>
    <t>dose</t>
  </si>
  <si>
    <t>strength</t>
  </si>
  <si>
    <t>formulary_ind</t>
  </si>
  <si>
    <t>special_drug_ind</t>
  </si>
  <si>
    <t>uth_script_id</t>
  </si>
  <si>
    <t>load_date</t>
  </si>
  <si>
    <t>a.year_fy</t>
  </si>
  <si>
    <t xml:space="preserve"> pcn || ndc || replace(rx_fill_dt::text</t>
  </si>
  <si>
    <t xml:space="preserve"> pcn</t>
  </si>
  <si>
    <t xml:space="preserve"> 'chip'</t>
  </si>
  <si>
    <t>rx_fill_dt</t>
  </si>
  <si>
    <t>rx_days_supply</t>
  </si>
  <si>
    <t>rx_nbr</t>
  </si>
  <si>
    <t>refill_nbr</t>
  </si>
  <si>
    <t>qty_prescribed</t>
  </si>
  <si>
    <t>prescriber_npi</t>
  </si>
  <si>
    <t>phmcy_nbr</t>
  </si>
  <si>
    <t xml:space="preserve">gross_amt_due </t>
  </si>
  <si>
    <t>amount_paid</t>
  </si>
  <si>
    <t>year_fy</t>
  </si>
  <si>
    <t>'mdcd'</t>
  </si>
  <si>
    <t xml:space="preserve"> extract(year from rx_fill_dt) as yr</t>
  </si>
  <si>
    <t xml:space="preserve"> get_my_from_date(rx_fill_dt) as month_year</t>
  </si>
  <si>
    <t>used?</t>
  </si>
  <si>
    <t>'chip'</t>
  </si>
  <si>
    <t>'2012'</t>
  </si>
  <si>
    <t>from medicaid.dbo.chip_rx_fy12 tablesample(6000 rows);</t>
  </si>
  <si>
    <t>select top 50</t>
  </si>
  <si>
    <t>from dev.xz_dwqa_temp1 a left join dw_staging.pharmacy_claims b</t>
  </si>
  <si>
    <t>concat(pcn, ndc, replace(rx_fill_dt, '-', '')) as rx_id</t>
  </si>
  <si>
    <t>on a.</t>
  </si>
  <si>
    <t>rx_id</t>
  </si>
  <si>
    <t xml:space="preserve"> = </t>
  </si>
  <si>
    <t>;</t>
  </si>
  <si>
    <t>spc_fy,</t>
  </si>
  <si>
    <t>from dev</t>
  </si>
  <si>
    <t>xz_dwqa_temp2</t>
  </si>
  <si>
    <t>group by spc_fy</t>
  </si>
  <si>
    <t>order by spc_fy;</t>
  </si>
  <si>
    <t xml:space="preserve">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</si>
</sst>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FFF"/>
        <bgColor rgb="FFFFFFFF"/>
      </patternFill>
    </fill>
    <fill>
      <patternFill patternType="solid">
        <fgColor rgb="FFFFFAF5"/>
        <bgColor indexed="64"/>
      </patternFill>
    </fill>
    <fill>
      <patternFill patternType="solid">
        <fgColor rgb="FFFFFAF5"/>
        <bgColor rgb="FFFFFFFF"/>
      </patternFill>
    </fill>
    <fill>
      <patternFill patternType="solid">
        <fgColor rgb="FFF5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6" borderId="1" xfId="0" applyFont="1" applyFill="1" applyBorder="1"/>
    <xf numFmtId="0" fontId="4" fillId="0" borderId="1" xfId="0" applyFont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/>
    <xf numFmtId="0" fontId="2" fillId="0" borderId="0" xfId="0" quotePrefix="1" applyFont="1"/>
    <xf numFmtId="0" fontId="0" fillId="0" borderId="0" xfId="0" quotePrefix="1" applyAlignment="1">
      <alignment wrapText="1"/>
    </xf>
    <xf numFmtId="0" fontId="5" fillId="0" borderId="0" xfId="0" applyFont="1"/>
    <xf numFmtId="0" fontId="5" fillId="0" borderId="0" xfId="0" quotePrefix="1" applyFont="1" applyAlignment="1">
      <alignment wrapText="1"/>
    </xf>
    <xf numFmtId="0" fontId="6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BC5-0FA7-4D9E-85B3-1E055DE20E93}">
  <dimension ref="A1:T25"/>
  <sheetViews>
    <sheetView workbookViewId="0">
      <selection activeCell="C36" sqref="C36"/>
    </sheetView>
  </sheetViews>
  <sheetFormatPr defaultRowHeight="14.4" x14ac:dyDescent="0.3"/>
  <cols>
    <col min="2" max="2" width="16.33203125" bestFit="1" customWidth="1"/>
    <col min="3" max="3" width="42.88671875" bestFit="1" customWidth="1"/>
    <col min="4" max="4" width="48" customWidth="1"/>
    <col min="5" max="5" width="28.6640625" customWidth="1"/>
    <col min="7" max="7" width="12.44140625" bestFit="1" customWidth="1"/>
    <col min="8" max="8" width="12.44140625" customWidth="1"/>
    <col min="9" max="9" width="20.5546875" bestFit="1" customWidth="1"/>
    <col min="10" max="10" width="20.5546875" customWidth="1"/>
    <col min="13" max="13" width="17.6640625" customWidth="1"/>
    <col min="14" max="14" width="10" customWidth="1"/>
    <col min="15" max="15" width="21.33203125" customWidth="1"/>
    <col min="16" max="16" width="20.44140625" customWidth="1"/>
    <col min="17" max="17" width="10.5546875" bestFit="1" customWidth="1"/>
  </cols>
  <sheetData>
    <row r="1" spans="1:20" x14ac:dyDescent="0.3">
      <c r="A1" s="1" t="s">
        <v>40</v>
      </c>
      <c r="B1" s="1" t="s">
        <v>0</v>
      </c>
      <c r="C1" s="1" t="s">
        <v>2</v>
      </c>
      <c r="D1" s="1" t="s">
        <v>1</v>
      </c>
      <c r="E1" s="1" t="s">
        <v>10</v>
      </c>
      <c r="G1" s="1" t="s">
        <v>43</v>
      </c>
    </row>
    <row r="2" spans="1:20" x14ac:dyDescent="0.3">
      <c r="A2">
        <v>1</v>
      </c>
      <c r="B2" t="s">
        <v>13</v>
      </c>
      <c r="C2" t="s">
        <v>13</v>
      </c>
      <c r="D2" t="s">
        <v>30</v>
      </c>
      <c r="E2" t="s">
        <v>38</v>
      </c>
      <c r="G2" t="s">
        <v>39</v>
      </c>
      <c r="H2" t="str">
        <f>E2</f>
        <v>claim_id_src</v>
      </c>
      <c r="I2" t="s">
        <v>41</v>
      </c>
      <c r="J2" t="str">
        <f>E2</f>
        <v>claim_id_src</v>
      </c>
      <c r="K2" t="s">
        <v>44</v>
      </c>
      <c r="L2" t="s">
        <v>50</v>
      </c>
      <c r="M2" t="str">
        <f>B2</f>
        <v>icn</v>
      </c>
      <c r="N2" t="s">
        <v>51</v>
      </c>
      <c r="O2" t="s">
        <v>45</v>
      </c>
      <c r="P2" t="str">
        <f>B2</f>
        <v>icn</v>
      </c>
      <c r="Q2" t="s">
        <v>42</v>
      </c>
      <c r="R2" t="s">
        <v>46</v>
      </c>
      <c r="T2" t="str">
        <f>_xlfn.CONCAT(G2:R2)</f>
        <v>case when b.claim_id_src is null then 1 when b.claim_id_src::text != trim(a.icn)::text then 1 else 0 end as icn_mismatch,</v>
      </c>
    </row>
    <row r="3" spans="1:20" x14ac:dyDescent="0.3">
      <c r="A3">
        <v>2</v>
      </c>
      <c r="B3" t="s">
        <v>8</v>
      </c>
      <c r="E3" t="s">
        <v>37</v>
      </c>
      <c r="G3" t="s">
        <v>39</v>
      </c>
      <c r="H3" t="str">
        <f t="shared" ref="H3:H12" si="0">E3</f>
        <v>fiscal_year</v>
      </c>
      <c r="I3" t="s">
        <v>41</v>
      </c>
      <c r="J3" t="str">
        <f t="shared" ref="J3:J12" si="1">E3</f>
        <v>fiscal_year</v>
      </c>
      <c r="K3" t="s">
        <v>44</v>
      </c>
      <c r="L3" t="s">
        <v>50</v>
      </c>
      <c r="M3" t="str">
        <f t="shared" ref="M3:M12" si="2">B3</f>
        <v>fy</v>
      </c>
      <c r="N3" t="s">
        <v>51</v>
      </c>
      <c r="O3" t="s">
        <v>45</v>
      </c>
      <c r="P3" t="str">
        <f t="shared" ref="P3:P12" si="3">B3</f>
        <v>fy</v>
      </c>
      <c r="Q3" t="s">
        <v>42</v>
      </c>
      <c r="R3" t="s">
        <v>46</v>
      </c>
      <c r="T3" t="str">
        <f t="shared" ref="T3:T12" si="4">_xlfn.CONCAT(G3:R3)</f>
        <v>case when b.fiscal_year is null then 1 when b.fiscal_year::text != trim(a.fy)::text then 1 else 0 end as fy_mismatch,</v>
      </c>
    </row>
    <row r="4" spans="1:20" x14ac:dyDescent="0.3">
      <c r="A4">
        <v>3</v>
      </c>
      <c r="B4" t="s">
        <v>3</v>
      </c>
      <c r="C4" t="s">
        <v>15</v>
      </c>
      <c r="D4" t="s">
        <v>25</v>
      </c>
      <c r="E4" t="s">
        <v>32</v>
      </c>
      <c r="G4" t="s">
        <v>39</v>
      </c>
      <c r="H4" t="str">
        <f t="shared" si="0"/>
        <v>from_date_of_service</v>
      </c>
      <c r="I4" t="s">
        <v>41</v>
      </c>
      <c r="J4" t="str">
        <f t="shared" si="1"/>
        <v>from_date_of_service</v>
      </c>
      <c r="K4" t="s">
        <v>44</v>
      </c>
      <c r="L4" t="s">
        <v>50</v>
      </c>
      <c r="M4" t="str">
        <f t="shared" si="2"/>
        <v>from_dos</v>
      </c>
      <c r="N4" t="s">
        <v>51</v>
      </c>
      <c r="O4" t="s">
        <v>45</v>
      </c>
      <c r="P4" t="str">
        <f t="shared" si="3"/>
        <v>from_dos</v>
      </c>
      <c r="Q4" t="s">
        <v>42</v>
      </c>
      <c r="R4" t="s">
        <v>46</v>
      </c>
      <c r="T4" t="str">
        <f t="shared" si="4"/>
        <v>case when b.from_date_of_service is null then 1 when b.from_date_of_service::text != trim(a.from_dos)::text then 1 else 0 end as from_dos_mismatch,</v>
      </c>
    </row>
    <row r="5" spans="1:20" x14ac:dyDescent="0.3">
      <c r="A5">
        <v>4</v>
      </c>
      <c r="B5" t="s">
        <v>9</v>
      </c>
      <c r="C5" t="s">
        <v>19</v>
      </c>
      <c r="D5" t="s">
        <v>9</v>
      </c>
      <c r="E5" t="s">
        <v>33</v>
      </c>
      <c r="G5" t="s">
        <v>39</v>
      </c>
      <c r="H5" t="str">
        <f t="shared" si="0"/>
        <v>to_date_of_service</v>
      </c>
      <c r="I5" t="s">
        <v>41</v>
      </c>
      <c r="J5" t="str">
        <f t="shared" si="1"/>
        <v>to_date_of_service</v>
      </c>
      <c r="K5" t="s">
        <v>44</v>
      </c>
      <c r="L5" t="s">
        <v>50</v>
      </c>
      <c r="M5" t="str">
        <f t="shared" si="2"/>
        <v>to_dos</v>
      </c>
      <c r="N5" t="s">
        <v>51</v>
      </c>
      <c r="O5" t="s">
        <v>45</v>
      </c>
      <c r="P5" t="str">
        <f t="shared" si="3"/>
        <v>to_dos</v>
      </c>
      <c r="Q5" t="s">
        <v>42</v>
      </c>
      <c r="R5" t="s">
        <v>46</v>
      </c>
      <c r="T5" t="str">
        <f t="shared" si="4"/>
        <v>case when b.to_date_of_service is null then 1 when b.to_date_of_service::text != trim(a.to_dos)::text then 1 else 0 end as to_dos_mismatch,</v>
      </c>
    </row>
    <row r="6" spans="1:20" x14ac:dyDescent="0.3">
      <c r="A6">
        <v>5</v>
      </c>
      <c r="B6" t="s">
        <v>4</v>
      </c>
      <c r="C6" t="s">
        <v>16</v>
      </c>
      <c r="D6" t="s">
        <v>26</v>
      </c>
      <c r="E6" t="s">
        <v>4</v>
      </c>
      <c r="G6" t="s">
        <v>39</v>
      </c>
      <c r="H6" t="str">
        <f t="shared" si="0"/>
        <v>claim_type</v>
      </c>
      <c r="I6" t="s">
        <v>41</v>
      </c>
      <c r="J6" t="str">
        <f t="shared" si="1"/>
        <v>claim_type</v>
      </c>
      <c r="K6" t="s">
        <v>44</v>
      </c>
      <c r="L6" t="s">
        <v>50</v>
      </c>
      <c r="M6" t="str">
        <f t="shared" si="2"/>
        <v>claim_type</v>
      </c>
      <c r="N6" t="s">
        <v>51</v>
      </c>
      <c r="O6" t="s">
        <v>45</v>
      </c>
      <c r="P6" t="str">
        <f t="shared" si="3"/>
        <v>claim_type</v>
      </c>
      <c r="Q6" t="s">
        <v>42</v>
      </c>
      <c r="R6" t="s">
        <v>46</v>
      </c>
      <c r="T6" t="str">
        <f t="shared" si="4"/>
        <v>case when b.claim_type is null then 1 when b.claim_type::text != trim(a.claim_type)::text then 1 else 0 end as claim_type_mismatch,</v>
      </c>
    </row>
    <row r="7" spans="1:20" x14ac:dyDescent="0.3">
      <c r="A7">
        <v>6</v>
      </c>
      <c r="B7" t="s">
        <v>47</v>
      </c>
      <c r="C7" t="s">
        <v>5</v>
      </c>
      <c r="D7" t="s">
        <v>27</v>
      </c>
      <c r="E7" t="s">
        <v>34</v>
      </c>
      <c r="G7" t="s">
        <v>39</v>
      </c>
      <c r="H7" t="str">
        <f t="shared" si="0"/>
        <v>total_charge_amount</v>
      </c>
      <c r="I7" t="s">
        <v>41</v>
      </c>
      <c r="J7" t="str">
        <f t="shared" si="1"/>
        <v>total_charge_amount</v>
      </c>
      <c r="K7" t="s">
        <v>49</v>
      </c>
      <c r="L7" t="s">
        <v>50</v>
      </c>
      <c r="M7" t="str">
        <f t="shared" si="2"/>
        <v>tot_charge_amt</v>
      </c>
      <c r="N7" t="s">
        <v>52</v>
      </c>
      <c r="O7" t="s">
        <v>45</v>
      </c>
      <c r="P7" t="str">
        <f t="shared" si="3"/>
        <v>tot_charge_amt</v>
      </c>
      <c r="Q7" t="s">
        <v>42</v>
      </c>
      <c r="R7" t="s">
        <v>46</v>
      </c>
      <c r="T7" t="str">
        <f t="shared" si="4"/>
        <v>case when b.total_charge_amount is null then 1 when b.total_charge_amount::float != trim(a.tot_charge_amt)::float then 1 else 0 end as tot_charge_amt_mismatch,</v>
      </c>
    </row>
    <row r="8" spans="1:20" x14ac:dyDescent="0.3">
      <c r="A8">
        <v>7</v>
      </c>
      <c r="B8" t="s">
        <v>6</v>
      </c>
      <c r="C8" t="s">
        <v>17</v>
      </c>
      <c r="D8" t="s">
        <v>28</v>
      </c>
      <c r="E8" t="s">
        <v>35</v>
      </c>
      <c r="G8" t="s">
        <v>39</v>
      </c>
      <c r="H8" t="str">
        <f t="shared" si="0"/>
        <v>total_allowed_amount</v>
      </c>
      <c r="I8" t="s">
        <v>41</v>
      </c>
      <c r="J8" t="str">
        <f t="shared" si="1"/>
        <v>total_allowed_amount</v>
      </c>
      <c r="K8" t="s">
        <v>49</v>
      </c>
      <c r="L8" t="s">
        <v>50</v>
      </c>
      <c r="M8" t="str">
        <f t="shared" si="2"/>
        <v>tot_allowed_amt</v>
      </c>
      <c r="N8" t="s">
        <v>52</v>
      </c>
      <c r="O8" t="s">
        <v>45</v>
      </c>
      <c r="P8" t="str">
        <f t="shared" si="3"/>
        <v>tot_allowed_amt</v>
      </c>
      <c r="Q8" t="s">
        <v>42</v>
      </c>
      <c r="R8" t="s">
        <v>46</v>
      </c>
      <c r="T8" t="str">
        <f t="shared" si="4"/>
        <v>case when b.total_allowed_amount is null then 1 when b.total_allowed_amount::float != trim(a.tot_allowed_amt)::float then 1 else 0 end as tot_allowed_amt_mismatch,</v>
      </c>
    </row>
    <row r="9" spans="1:20" x14ac:dyDescent="0.3">
      <c r="A9">
        <v>8</v>
      </c>
      <c r="B9" t="s">
        <v>7</v>
      </c>
      <c r="C9" t="s">
        <v>18</v>
      </c>
      <c r="D9" t="s">
        <v>23</v>
      </c>
      <c r="E9" t="s">
        <v>36</v>
      </c>
      <c r="G9" t="s">
        <v>39</v>
      </c>
      <c r="H9" t="str">
        <f t="shared" si="0"/>
        <v>total_paid_amount</v>
      </c>
      <c r="I9" t="s">
        <v>41</v>
      </c>
      <c r="J9" t="str">
        <f t="shared" si="1"/>
        <v>total_paid_amount</v>
      </c>
      <c r="K9" t="s">
        <v>49</v>
      </c>
      <c r="L9" t="s">
        <v>50</v>
      </c>
      <c r="M9" t="str">
        <f t="shared" si="2"/>
        <v>tot_paid_amt</v>
      </c>
      <c r="N9" t="s">
        <v>52</v>
      </c>
      <c r="O9" t="s">
        <v>45</v>
      </c>
      <c r="P9" t="str">
        <f t="shared" si="3"/>
        <v>tot_paid_amt</v>
      </c>
      <c r="Q9" t="s">
        <v>42</v>
      </c>
      <c r="R9" t="s">
        <v>46</v>
      </c>
      <c r="T9" t="str">
        <f t="shared" si="4"/>
        <v>case when b.total_paid_amount is null then 1 when b.total_paid_amount::float != trim(a.tot_paid_amt)::float then 1 else 0 end as tot_paid_amt_mismatch,</v>
      </c>
    </row>
    <row r="10" spans="1:20" x14ac:dyDescent="0.3">
      <c r="A10">
        <v>9</v>
      </c>
      <c r="B10" t="s">
        <v>11</v>
      </c>
      <c r="C10" t="s">
        <v>20</v>
      </c>
      <c r="D10" t="s">
        <v>11</v>
      </c>
      <c r="E10" t="s">
        <v>11</v>
      </c>
      <c r="G10" t="s">
        <v>39</v>
      </c>
      <c r="H10" t="str">
        <f t="shared" si="0"/>
        <v>bill_provider</v>
      </c>
      <c r="I10" t="s">
        <v>41</v>
      </c>
      <c r="J10" t="str">
        <f t="shared" si="1"/>
        <v>bill_provider</v>
      </c>
      <c r="K10" t="s">
        <v>44</v>
      </c>
      <c r="L10" t="s">
        <v>50</v>
      </c>
      <c r="M10" t="str">
        <f t="shared" si="2"/>
        <v>bill_provider</v>
      </c>
      <c r="N10" t="s">
        <v>51</v>
      </c>
      <c r="O10" t="s">
        <v>45</v>
      </c>
      <c r="P10" t="str">
        <f t="shared" si="3"/>
        <v>bill_provider</v>
      </c>
      <c r="Q10" t="s">
        <v>42</v>
      </c>
      <c r="R10" t="s">
        <v>46</v>
      </c>
      <c r="T10" t="str">
        <f t="shared" si="4"/>
        <v>case when b.bill_provider is null then 1 when b.bill_provider::text != trim(a.bill_provider)::text then 1 else 0 end as bill_provider_mismatch,</v>
      </c>
    </row>
    <row r="11" spans="1:20" x14ac:dyDescent="0.3">
      <c r="A11">
        <v>11</v>
      </c>
      <c r="B11" t="s">
        <v>22</v>
      </c>
      <c r="C11" t="s">
        <v>21</v>
      </c>
      <c r="D11" t="s">
        <v>29</v>
      </c>
      <c r="E11" t="s">
        <v>22</v>
      </c>
      <c r="G11" t="s">
        <v>39</v>
      </c>
      <c r="H11" t="str">
        <f t="shared" si="0"/>
        <v>perf_at_provider</v>
      </c>
      <c r="I11" t="s">
        <v>41</v>
      </c>
      <c r="J11" t="str">
        <f t="shared" si="1"/>
        <v>perf_at_provider</v>
      </c>
      <c r="K11" t="s">
        <v>44</v>
      </c>
      <c r="L11" t="s">
        <v>48</v>
      </c>
      <c r="M11" t="str">
        <f t="shared" si="2"/>
        <v>perf_at_provider</v>
      </c>
      <c r="N11" t="s">
        <v>44</v>
      </c>
      <c r="O11" t="s">
        <v>45</v>
      </c>
      <c r="P11" t="str">
        <f t="shared" si="3"/>
        <v>perf_at_provider</v>
      </c>
      <c r="Q11" t="s">
        <v>42</v>
      </c>
      <c r="R11" t="s">
        <v>46</v>
      </c>
      <c r="T11" t="str">
        <f t="shared" si="4"/>
        <v>case when b.perf_at_provider is null then 1 when b.perf_at_provider::text != a.perf_at_provider::text then 1 else 0 end as perf_at_provider_mismatch,</v>
      </c>
    </row>
    <row r="12" spans="1:20" x14ac:dyDescent="0.3">
      <c r="A12">
        <v>12</v>
      </c>
      <c r="B12" t="s">
        <v>14</v>
      </c>
      <c r="C12" t="s">
        <v>24</v>
      </c>
      <c r="D12" t="s">
        <v>31</v>
      </c>
      <c r="E12" t="s">
        <v>14</v>
      </c>
      <c r="G12" t="s">
        <v>39</v>
      </c>
      <c r="H12" t="str">
        <f t="shared" si="0"/>
        <v>provider_type</v>
      </c>
      <c r="I12" t="s">
        <v>41</v>
      </c>
      <c r="J12" t="str">
        <f t="shared" si="1"/>
        <v>provider_type</v>
      </c>
      <c r="K12" t="s">
        <v>44</v>
      </c>
      <c r="L12" t="s">
        <v>50</v>
      </c>
      <c r="M12" t="str">
        <f t="shared" si="2"/>
        <v>provider_type</v>
      </c>
      <c r="N12" t="s">
        <v>51</v>
      </c>
      <c r="O12" t="s">
        <v>45</v>
      </c>
      <c r="P12" t="str">
        <f t="shared" si="3"/>
        <v>provider_type</v>
      </c>
      <c r="Q12" t="s">
        <v>42</v>
      </c>
      <c r="T12" t="str">
        <f t="shared" si="4"/>
        <v>case when b.provider_type is null then 1 when b.provider_type::text != trim(a.provider_type)::text then 1 else 0 end as provider_type_mismatch</v>
      </c>
    </row>
    <row r="15" spans="1:20" x14ac:dyDescent="0.3">
      <c r="G15" t="s">
        <v>53</v>
      </c>
      <c r="H15" t="str">
        <f t="shared" ref="H15:H25" si="5">B2</f>
        <v>icn</v>
      </c>
      <c r="I15" t="s">
        <v>55</v>
      </c>
      <c r="J15" t="str">
        <f>B2</f>
        <v>icn</v>
      </c>
      <c r="K15" t="s">
        <v>54</v>
      </c>
      <c r="M15" t="str">
        <f>_xlfn.CONCAT(G15:K15)</f>
        <v>sum(icn_mismatch) as icn_mismatches,</v>
      </c>
    </row>
    <row r="16" spans="1:20" x14ac:dyDescent="0.3">
      <c r="G16" t="s">
        <v>53</v>
      </c>
      <c r="H16" t="str">
        <f t="shared" si="5"/>
        <v>fy</v>
      </c>
      <c r="I16" t="s">
        <v>55</v>
      </c>
      <c r="J16" t="str">
        <f t="shared" ref="J16:J25" si="6">B3</f>
        <v>fy</v>
      </c>
      <c r="K16" t="s">
        <v>54</v>
      </c>
      <c r="M16" t="str">
        <f t="shared" ref="M16:M25" si="7">_xlfn.CONCAT(G16:K16)</f>
        <v>sum(fy_mismatch) as fy_mismatches,</v>
      </c>
    </row>
    <row r="17" spans="7:13" x14ac:dyDescent="0.3">
      <c r="G17" t="s">
        <v>53</v>
      </c>
      <c r="H17" t="str">
        <f t="shared" si="5"/>
        <v>from_dos</v>
      </c>
      <c r="I17" t="s">
        <v>55</v>
      </c>
      <c r="J17" t="str">
        <f t="shared" si="6"/>
        <v>from_dos</v>
      </c>
      <c r="K17" t="s">
        <v>54</v>
      </c>
      <c r="M17" t="str">
        <f t="shared" si="7"/>
        <v>sum(from_dos_mismatch) as from_dos_mismatches,</v>
      </c>
    </row>
    <row r="18" spans="7:13" x14ac:dyDescent="0.3">
      <c r="G18" t="s">
        <v>53</v>
      </c>
      <c r="H18" t="str">
        <f t="shared" si="5"/>
        <v>to_dos</v>
      </c>
      <c r="I18" t="s">
        <v>55</v>
      </c>
      <c r="J18" t="str">
        <f t="shared" si="6"/>
        <v>to_dos</v>
      </c>
      <c r="K18" t="s">
        <v>54</v>
      </c>
      <c r="M18" t="str">
        <f t="shared" si="7"/>
        <v>sum(to_dos_mismatch) as to_dos_mismatches,</v>
      </c>
    </row>
    <row r="19" spans="7:13" x14ac:dyDescent="0.3">
      <c r="G19" t="s">
        <v>53</v>
      </c>
      <c r="H19" t="str">
        <f t="shared" si="5"/>
        <v>claim_type</v>
      </c>
      <c r="I19" t="s">
        <v>55</v>
      </c>
      <c r="J19" t="str">
        <f t="shared" si="6"/>
        <v>claim_type</v>
      </c>
      <c r="K19" t="s">
        <v>54</v>
      </c>
      <c r="M19" t="str">
        <f t="shared" si="7"/>
        <v>sum(claim_type_mismatch) as claim_type_mismatches,</v>
      </c>
    </row>
    <row r="20" spans="7:13" x14ac:dyDescent="0.3">
      <c r="G20" t="s">
        <v>53</v>
      </c>
      <c r="H20" t="str">
        <f t="shared" si="5"/>
        <v>tot_charge_amt</v>
      </c>
      <c r="I20" t="s">
        <v>55</v>
      </c>
      <c r="J20" t="str">
        <f t="shared" si="6"/>
        <v>tot_charge_amt</v>
      </c>
      <c r="K20" t="s">
        <v>54</v>
      </c>
      <c r="M20" t="str">
        <f t="shared" si="7"/>
        <v>sum(tot_charge_amt_mismatch) as tot_charge_amt_mismatches,</v>
      </c>
    </row>
    <row r="21" spans="7:13" x14ac:dyDescent="0.3">
      <c r="G21" t="s">
        <v>53</v>
      </c>
      <c r="H21" t="str">
        <f t="shared" si="5"/>
        <v>tot_allowed_amt</v>
      </c>
      <c r="I21" t="s">
        <v>55</v>
      </c>
      <c r="J21" t="str">
        <f t="shared" si="6"/>
        <v>tot_allowed_amt</v>
      </c>
      <c r="K21" t="s">
        <v>54</v>
      </c>
      <c r="M21" t="str">
        <f t="shared" si="7"/>
        <v>sum(tot_allowed_amt_mismatch) as tot_allowed_amt_mismatches,</v>
      </c>
    </row>
    <row r="22" spans="7:13" x14ac:dyDescent="0.3">
      <c r="G22" t="s">
        <v>53</v>
      </c>
      <c r="H22" t="str">
        <f t="shared" si="5"/>
        <v>tot_paid_amt</v>
      </c>
      <c r="I22" t="s">
        <v>55</v>
      </c>
      <c r="J22" t="str">
        <f t="shared" si="6"/>
        <v>tot_paid_amt</v>
      </c>
      <c r="K22" t="s">
        <v>54</v>
      </c>
      <c r="M22" t="str">
        <f t="shared" si="7"/>
        <v>sum(tot_paid_amt_mismatch) as tot_paid_amt_mismatches,</v>
      </c>
    </row>
    <row r="23" spans="7:13" x14ac:dyDescent="0.3">
      <c r="G23" t="s">
        <v>53</v>
      </c>
      <c r="H23" t="str">
        <f t="shared" si="5"/>
        <v>bill_provider</v>
      </c>
      <c r="I23" t="s">
        <v>55</v>
      </c>
      <c r="J23" t="str">
        <f t="shared" si="6"/>
        <v>bill_provider</v>
      </c>
      <c r="K23" t="s">
        <v>54</v>
      </c>
      <c r="M23" t="str">
        <f t="shared" si="7"/>
        <v>sum(bill_provider_mismatch) as bill_provider_mismatches,</v>
      </c>
    </row>
    <row r="24" spans="7:13" x14ac:dyDescent="0.3">
      <c r="G24" t="s">
        <v>53</v>
      </c>
      <c r="H24" t="str">
        <f t="shared" si="5"/>
        <v>perf_at_provider</v>
      </c>
      <c r="I24" t="s">
        <v>55</v>
      </c>
      <c r="J24" t="str">
        <f t="shared" si="6"/>
        <v>perf_at_provider</v>
      </c>
      <c r="K24" t="s">
        <v>54</v>
      </c>
      <c r="M24" t="str">
        <f t="shared" si="7"/>
        <v>sum(perf_at_provider_mismatch) as perf_at_provider_mismatches,</v>
      </c>
    </row>
    <row r="25" spans="7:13" x14ac:dyDescent="0.3">
      <c r="G25" t="s">
        <v>53</v>
      </c>
      <c r="H25" t="str">
        <f t="shared" si="5"/>
        <v>provider_type</v>
      </c>
      <c r="I25" t="s">
        <v>55</v>
      </c>
      <c r="J25" t="str">
        <f t="shared" si="6"/>
        <v>provider_type</v>
      </c>
      <c r="K25" t="s">
        <v>54</v>
      </c>
      <c r="M25" t="str">
        <f t="shared" si="7"/>
        <v>sum(provider_type_mismatch) as provider_type_mismatches,</v>
      </c>
    </row>
  </sheetData>
  <autoFilter ref="A1:E12" xr:uid="{F69E6BC5-0FA7-4D9E-85B3-1E055DE20E93}">
    <sortState xmlns:xlrd2="http://schemas.microsoft.com/office/spreadsheetml/2017/richdata2" ref="A2:E12">
      <sortCondition ref="A1:A12"/>
    </sortState>
  </autoFilter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1EDF-A115-4727-8786-0B67BB922E0F}">
  <dimension ref="A1:J26"/>
  <sheetViews>
    <sheetView zoomScale="85" zoomScaleNormal="85" workbookViewId="0">
      <selection activeCell="B44" sqref="B44"/>
    </sheetView>
  </sheetViews>
  <sheetFormatPr defaultColWidth="9.109375" defaultRowHeight="14.4" x14ac:dyDescent="0.3"/>
  <cols>
    <col min="1" max="1" width="9.109375" style="2"/>
    <col min="2" max="2" width="27.33203125" style="2" bestFit="1" customWidth="1"/>
    <col min="3" max="3" width="12.5546875" style="2" bestFit="1" customWidth="1"/>
    <col min="4" max="4" width="18.5546875" style="2" customWidth="1"/>
    <col min="5" max="5" width="21.5546875" style="2" customWidth="1"/>
    <col min="6" max="6" width="16.88671875" style="2" customWidth="1"/>
    <col min="7" max="7" width="3.5546875" style="2" customWidth="1"/>
    <col min="8" max="8" width="17.88671875" style="2" customWidth="1"/>
    <col min="9" max="10" width="15.88671875" style="2" customWidth="1"/>
    <col min="11" max="16384" width="9.109375" style="2"/>
  </cols>
  <sheetData>
    <row r="1" spans="1:10" x14ac:dyDescent="0.3">
      <c r="A1" s="3" t="s">
        <v>40</v>
      </c>
      <c r="B1" s="3" t="s">
        <v>104</v>
      </c>
      <c r="C1" s="3" t="s">
        <v>115</v>
      </c>
      <c r="D1" s="3" t="s">
        <v>116</v>
      </c>
      <c r="E1" s="3" t="s">
        <v>117</v>
      </c>
      <c r="F1" s="3" t="s">
        <v>118</v>
      </c>
      <c r="G1" s="3"/>
      <c r="H1" s="3" t="s">
        <v>116</v>
      </c>
      <c r="I1" s="3" t="s">
        <v>117</v>
      </c>
      <c r="J1" s="3" t="s">
        <v>118</v>
      </c>
    </row>
    <row r="2" spans="1:10" x14ac:dyDescent="0.3">
      <c r="A2" s="9">
        <v>5</v>
      </c>
      <c r="B2" s="9" t="s">
        <v>76</v>
      </c>
      <c r="C2" s="11" t="s">
        <v>101</v>
      </c>
      <c r="D2" s="4" t="s">
        <v>102</v>
      </c>
      <c r="E2" s="4" t="s">
        <v>103</v>
      </c>
      <c r="F2" s="4" t="s">
        <v>56</v>
      </c>
      <c r="G2" s="5"/>
      <c r="H2" s="6" t="s">
        <v>102</v>
      </c>
      <c r="I2" s="7" t="s">
        <v>111</v>
      </c>
      <c r="J2" s="7" t="s">
        <v>70</v>
      </c>
    </row>
    <row r="3" spans="1:10" x14ac:dyDescent="0.3">
      <c r="A3" s="9">
        <v>6</v>
      </c>
      <c r="B3" s="9" t="s">
        <v>32</v>
      </c>
      <c r="C3" s="11" t="s">
        <v>57</v>
      </c>
      <c r="D3" s="4" t="s">
        <v>102</v>
      </c>
      <c r="E3" s="4" t="s">
        <v>103</v>
      </c>
      <c r="F3" s="4" t="s">
        <v>3</v>
      </c>
      <c r="G3" s="5"/>
      <c r="H3" s="6" t="s">
        <v>102</v>
      </c>
      <c r="I3" s="7" t="s">
        <v>111</v>
      </c>
      <c r="J3" s="7" t="s">
        <v>125</v>
      </c>
    </row>
    <row r="4" spans="1:10" x14ac:dyDescent="0.3">
      <c r="A4" s="9">
        <v>7</v>
      </c>
      <c r="B4" s="9" t="s">
        <v>33</v>
      </c>
      <c r="C4" s="11" t="s">
        <v>57</v>
      </c>
      <c r="D4" s="4" t="s">
        <v>102</v>
      </c>
      <c r="E4" s="4" t="s">
        <v>103</v>
      </c>
      <c r="F4" s="4" t="s">
        <v>9</v>
      </c>
      <c r="G4" s="5"/>
      <c r="H4" s="6" t="s">
        <v>102</v>
      </c>
      <c r="I4" s="7" t="s">
        <v>111</v>
      </c>
      <c r="J4" s="7" t="s">
        <v>126</v>
      </c>
    </row>
    <row r="5" spans="1:10" x14ac:dyDescent="0.3">
      <c r="A5" s="9">
        <v>9</v>
      </c>
      <c r="B5" s="9" t="s">
        <v>78</v>
      </c>
      <c r="C5" s="11" t="s">
        <v>100</v>
      </c>
      <c r="D5" s="4" t="s">
        <v>102</v>
      </c>
      <c r="E5" s="4" t="s">
        <v>103</v>
      </c>
      <c r="F5" s="4" t="s">
        <v>65</v>
      </c>
      <c r="G5" s="5"/>
      <c r="H5" s="6" t="s">
        <v>102</v>
      </c>
      <c r="I5" s="7" t="s">
        <v>111</v>
      </c>
      <c r="J5" s="7" t="s">
        <v>127</v>
      </c>
    </row>
    <row r="6" spans="1:10" x14ac:dyDescent="0.3">
      <c r="A6" s="9">
        <v>15</v>
      </c>
      <c r="B6" s="9" t="s">
        <v>82</v>
      </c>
      <c r="C6" s="11" t="s">
        <v>100</v>
      </c>
      <c r="D6" s="4" t="s">
        <v>102</v>
      </c>
      <c r="E6" s="4" t="s">
        <v>103</v>
      </c>
      <c r="F6" s="4" t="s">
        <v>58</v>
      </c>
      <c r="G6" s="5"/>
      <c r="H6" s="6" t="s">
        <v>102</v>
      </c>
      <c r="I6" s="7" t="s">
        <v>111</v>
      </c>
      <c r="J6" s="7" t="s">
        <v>128</v>
      </c>
    </row>
    <row r="7" spans="1:10" x14ac:dyDescent="0.3">
      <c r="A7" s="9">
        <v>17</v>
      </c>
      <c r="B7" s="9" t="s">
        <v>63</v>
      </c>
      <c r="C7" s="11" t="s">
        <v>144</v>
      </c>
      <c r="D7" s="4" t="s">
        <v>102</v>
      </c>
      <c r="E7" s="4" t="s">
        <v>103</v>
      </c>
      <c r="F7" s="4" t="s">
        <v>63</v>
      </c>
      <c r="G7" s="5"/>
      <c r="H7" s="6" t="s">
        <v>102</v>
      </c>
      <c r="I7" s="7" t="s">
        <v>111</v>
      </c>
      <c r="J7" s="7" t="s">
        <v>129</v>
      </c>
    </row>
    <row r="8" spans="1:10" x14ac:dyDescent="0.3">
      <c r="A8" s="9">
        <v>18</v>
      </c>
      <c r="B8" s="9" t="s">
        <v>64</v>
      </c>
      <c r="C8" s="11" t="s">
        <v>144</v>
      </c>
      <c r="D8" s="4" t="s">
        <v>102</v>
      </c>
      <c r="E8" s="4" t="s">
        <v>103</v>
      </c>
      <c r="F8" s="4" t="s">
        <v>64</v>
      </c>
      <c r="G8" s="5"/>
      <c r="H8" s="6" t="s">
        <v>102</v>
      </c>
      <c r="I8" s="7" t="s">
        <v>111</v>
      </c>
      <c r="J8" s="7" t="s">
        <v>130</v>
      </c>
    </row>
    <row r="9" spans="1:10" x14ac:dyDescent="0.3">
      <c r="A9" s="9">
        <v>20</v>
      </c>
      <c r="B9" s="9" t="s">
        <v>84</v>
      </c>
      <c r="C9" s="11" t="s">
        <v>144</v>
      </c>
      <c r="D9" s="4" t="s">
        <v>102</v>
      </c>
      <c r="E9" s="4" t="s">
        <v>103</v>
      </c>
      <c r="F9" s="4" t="s">
        <v>66</v>
      </c>
      <c r="G9" s="5"/>
      <c r="H9" s="6" t="s">
        <v>102</v>
      </c>
      <c r="I9" s="7" t="s">
        <v>111</v>
      </c>
      <c r="J9" s="7" t="s">
        <v>131</v>
      </c>
    </row>
    <row r="10" spans="1:10" x14ac:dyDescent="0.3">
      <c r="A10" s="9">
        <v>21</v>
      </c>
      <c r="B10" s="9" t="s">
        <v>85</v>
      </c>
      <c r="C10" s="11" t="s">
        <v>60</v>
      </c>
      <c r="D10" s="4" t="s">
        <v>102</v>
      </c>
      <c r="E10" s="4" t="s">
        <v>103</v>
      </c>
      <c r="F10" s="4" t="s">
        <v>59</v>
      </c>
      <c r="G10" s="5"/>
      <c r="H10" s="6" t="s">
        <v>102</v>
      </c>
      <c r="I10" s="7" t="s">
        <v>111</v>
      </c>
      <c r="J10" s="7" t="s">
        <v>132</v>
      </c>
    </row>
    <row r="11" spans="1:10" x14ac:dyDescent="0.3">
      <c r="A11" s="9">
        <v>22</v>
      </c>
      <c r="B11" s="9" t="s">
        <v>86</v>
      </c>
      <c r="C11" s="11" t="s">
        <v>60</v>
      </c>
      <c r="D11" s="4" t="s">
        <v>102</v>
      </c>
      <c r="E11" s="4" t="s">
        <v>103</v>
      </c>
      <c r="F11" s="4" t="s">
        <v>61</v>
      </c>
      <c r="G11" s="5"/>
      <c r="H11" s="6" t="s">
        <v>102</v>
      </c>
      <c r="I11" s="7" t="s">
        <v>111</v>
      </c>
      <c r="J11" s="7" t="s">
        <v>133</v>
      </c>
    </row>
    <row r="12" spans="1:10" x14ac:dyDescent="0.3">
      <c r="A12" s="9">
        <v>23</v>
      </c>
      <c r="B12" s="9" t="s">
        <v>87</v>
      </c>
      <c r="C12" s="11" t="s">
        <v>60</v>
      </c>
      <c r="D12" s="4" t="s">
        <v>102</v>
      </c>
      <c r="E12" s="4" t="s">
        <v>103</v>
      </c>
      <c r="F12" s="4" t="s">
        <v>62</v>
      </c>
      <c r="G12" s="5"/>
      <c r="H12" s="6"/>
      <c r="I12" s="7"/>
      <c r="J12" s="7" t="s">
        <v>23</v>
      </c>
    </row>
    <row r="13" spans="1:10" x14ac:dyDescent="0.3">
      <c r="A13" s="9">
        <v>36</v>
      </c>
      <c r="B13" s="9" t="s">
        <v>12</v>
      </c>
      <c r="C13" s="11" t="s">
        <v>100</v>
      </c>
      <c r="D13" s="4" t="s">
        <v>102</v>
      </c>
      <c r="E13" s="4" t="s">
        <v>103</v>
      </c>
      <c r="F13" s="4" t="s">
        <v>67</v>
      </c>
      <c r="G13" s="5"/>
      <c r="H13" s="6" t="s">
        <v>102</v>
      </c>
      <c r="I13" s="7" t="s">
        <v>111</v>
      </c>
      <c r="J13" s="7" t="s">
        <v>134</v>
      </c>
    </row>
    <row r="14" spans="1:10" x14ac:dyDescent="0.3">
      <c r="A14" s="9">
        <v>38</v>
      </c>
      <c r="B14" s="9" t="s">
        <v>97</v>
      </c>
      <c r="C14" s="11" t="s">
        <v>100</v>
      </c>
      <c r="D14" s="4" t="s">
        <v>102</v>
      </c>
      <c r="E14" s="4" t="s">
        <v>103</v>
      </c>
      <c r="F14" s="4" t="s">
        <v>68</v>
      </c>
      <c r="G14" s="5"/>
      <c r="H14" s="6" t="s">
        <v>102</v>
      </c>
      <c r="I14" s="7" t="s">
        <v>111</v>
      </c>
      <c r="J14" s="7" t="s">
        <v>135</v>
      </c>
    </row>
    <row r="15" spans="1:10" x14ac:dyDescent="0.3">
      <c r="A15" s="9">
        <v>40</v>
      </c>
      <c r="B15" s="9" t="s">
        <v>98</v>
      </c>
      <c r="C15" s="11" t="s">
        <v>100</v>
      </c>
      <c r="D15" s="4"/>
      <c r="E15" s="4"/>
      <c r="F15" s="4" t="s">
        <v>23</v>
      </c>
      <c r="G15" s="5"/>
      <c r="H15" s="6" t="s">
        <v>102</v>
      </c>
      <c r="I15" s="7" t="s">
        <v>111</v>
      </c>
      <c r="J15" s="7" t="s">
        <v>72</v>
      </c>
    </row>
    <row r="16" spans="1:10" x14ac:dyDescent="0.3">
      <c r="A16" s="9">
        <v>44</v>
      </c>
      <c r="B16" s="9" t="s">
        <v>14</v>
      </c>
      <c r="C16" s="9" t="s">
        <v>100</v>
      </c>
      <c r="D16" s="8" t="s">
        <v>102</v>
      </c>
      <c r="E16" s="8" t="s">
        <v>103</v>
      </c>
      <c r="F16" s="8" t="s">
        <v>69</v>
      </c>
      <c r="G16" s="9"/>
      <c r="H16" s="6" t="s">
        <v>102</v>
      </c>
      <c r="I16" s="7" t="s">
        <v>111</v>
      </c>
      <c r="J16" s="10" t="s">
        <v>136</v>
      </c>
    </row>
    <row r="17" spans="1:10" x14ac:dyDescent="0.3">
      <c r="A17" s="9">
        <v>12</v>
      </c>
      <c r="B17" s="9" t="s">
        <v>79</v>
      </c>
      <c r="C17" s="11" t="s">
        <v>57</v>
      </c>
      <c r="D17" s="4" t="s">
        <v>102</v>
      </c>
      <c r="E17" s="4" t="s">
        <v>105</v>
      </c>
      <c r="F17" s="4" t="s">
        <v>106</v>
      </c>
      <c r="G17" s="5"/>
      <c r="H17" s="6" t="s">
        <v>102</v>
      </c>
      <c r="I17" s="7" t="s">
        <v>112</v>
      </c>
      <c r="J17" s="7" t="s">
        <v>137</v>
      </c>
    </row>
    <row r="18" spans="1:10" x14ac:dyDescent="0.3">
      <c r="A18" s="9">
        <v>13</v>
      </c>
      <c r="B18" s="9" t="s">
        <v>80</v>
      </c>
      <c r="C18" s="11" t="s">
        <v>57</v>
      </c>
      <c r="D18" s="4" t="s">
        <v>102</v>
      </c>
      <c r="E18" s="4" t="s">
        <v>105</v>
      </c>
      <c r="F18" s="4" t="s">
        <v>107</v>
      </c>
      <c r="G18" s="5"/>
      <c r="H18" s="6" t="s">
        <v>102</v>
      </c>
      <c r="I18" s="7" t="s">
        <v>112</v>
      </c>
      <c r="J18" s="7" t="s">
        <v>138</v>
      </c>
    </row>
    <row r="19" spans="1:10" x14ac:dyDescent="0.3">
      <c r="A19" s="9">
        <v>14</v>
      </c>
      <c r="B19" s="9" t="s">
        <v>81</v>
      </c>
      <c r="C19" s="11" t="s">
        <v>144</v>
      </c>
      <c r="D19" s="4" t="s">
        <v>102</v>
      </c>
      <c r="E19" s="4" t="s">
        <v>105</v>
      </c>
      <c r="F19" s="4" t="s">
        <v>110</v>
      </c>
      <c r="G19" s="5"/>
      <c r="H19" s="6" t="s">
        <v>102</v>
      </c>
      <c r="I19" s="7" t="s">
        <v>112</v>
      </c>
      <c r="J19" s="7" t="s">
        <v>139</v>
      </c>
    </row>
    <row r="20" spans="1:10" x14ac:dyDescent="0.3">
      <c r="A20" s="9">
        <v>41</v>
      </c>
      <c r="B20" s="9" t="s">
        <v>38</v>
      </c>
      <c r="C20" s="11" t="s">
        <v>100</v>
      </c>
      <c r="D20" s="4" t="s">
        <v>102</v>
      </c>
      <c r="E20" s="4" t="s">
        <v>105</v>
      </c>
      <c r="F20" s="4" t="s">
        <v>13</v>
      </c>
      <c r="G20" s="5"/>
      <c r="H20" s="6" t="s">
        <v>102</v>
      </c>
      <c r="I20" s="7" t="s">
        <v>112</v>
      </c>
      <c r="J20" s="7" t="s">
        <v>140</v>
      </c>
    </row>
    <row r="21" spans="1:10" x14ac:dyDescent="0.3">
      <c r="A21" s="9">
        <v>19</v>
      </c>
      <c r="B21" s="9" t="s">
        <v>83</v>
      </c>
      <c r="C21" s="11" t="s">
        <v>100</v>
      </c>
      <c r="D21" s="4" t="s">
        <v>102</v>
      </c>
      <c r="E21" s="4" t="s">
        <v>108</v>
      </c>
      <c r="F21" s="4" t="s">
        <v>114</v>
      </c>
      <c r="G21" s="5"/>
      <c r="H21" s="6" t="s">
        <v>102</v>
      </c>
      <c r="I21" s="7" t="s">
        <v>113</v>
      </c>
      <c r="J21" s="7" t="s">
        <v>141</v>
      </c>
    </row>
    <row r="22" spans="1:10" x14ac:dyDescent="0.3">
      <c r="A22" s="9">
        <v>28</v>
      </c>
      <c r="B22" s="9" t="s">
        <v>92</v>
      </c>
      <c r="C22" s="11" t="s">
        <v>144</v>
      </c>
      <c r="D22" s="4" t="s">
        <v>102</v>
      </c>
      <c r="E22" s="4" t="s">
        <v>108</v>
      </c>
      <c r="F22" s="4" t="s">
        <v>109</v>
      </c>
      <c r="G22" s="5"/>
      <c r="H22" s="6" t="s">
        <v>102</v>
      </c>
      <c r="I22" s="7" t="s">
        <v>113</v>
      </c>
      <c r="J22" s="7" t="s">
        <v>109</v>
      </c>
    </row>
    <row r="23" spans="1:10" x14ac:dyDescent="0.3">
      <c r="A23" s="9">
        <v>29</v>
      </c>
      <c r="B23" s="9" t="s">
        <v>93</v>
      </c>
      <c r="C23" s="11" t="s">
        <v>144</v>
      </c>
      <c r="D23" s="4" t="s">
        <v>102</v>
      </c>
      <c r="E23" s="4" t="s">
        <v>108</v>
      </c>
      <c r="F23" s="4" t="s">
        <v>109</v>
      </c>
      <c r="G23" s="5"/>
      <c r="H23" s="6" t="s">
        <v>102</v>
      </c>
      <c r="I23" s="7" t="s">
        <v>113</v>
      </c>
      <c r="J23" s="7" t="s">
        <v>109</v>
      </c>
    </row>
    <row r="24" spans="1:10" x14ac:dyDescent="0.3">
      <c r="A24" s="9">
        <v>30</v>
      </c>
      <c r="B24" s="9" t="s">
        <v>94</v>
      </c>
      <c r="C24" s="11" t="s">
        <v>144</v>
      </c>
      <c r="D24" s="4" t="s">
        <v>102</v>
      </c>
      <c r="E24" s="4" t="s">
        <v>108</v>
      </c>
      <c r="F24" s="4" t="s">
        <v>109</v>
      </c>
      <c r="G24" s="5"/>
      <c r="H24" s="6" t="s">
        <v>102</v>
      </c>
      <c r="I24" s="7" t="s">
        <v>113</v>
      </c>
      <c r="J24" s="7" t="s">
        <v>109</v>
      </c>
    </row>
    <row r="25" spans="1:10" x14ac:dyDescent="0.3">
      <c r="A25" s="9">
        <v>31</v>
      </c>
      <c r="B25" s="9" t="s">
        <v>95</v>
      </c>
      <c r="C25" s="11" t="s">
        <v>101</v>
      </c>
      <c r="D25" s="4"/>
      <c r="E25" s="8"/>
      <c r="F25" s="4" t="s">
        <v>23</v>
      </c>
      <c r="G25" s="5"/>
      <c r="H25" s="6" t="s">
        <v>102</v>
      </c>
      <c r="I25" s="7" t="s">
        <v>111</v>
      </c>
      <c r="J25" s="7" t="s">
        <v>71</v>
      </c>
    </row>
    <row r="26" spans="1:10" x14ac:dyDescent="0.3">
      <c r="A26" s="9">
        <v>42</v>
      </c>
      <c r="B26" s="9" t="s">
        <v>99</v>
      </c>
      <c r="C26" s="9" t="s">
        <v>100</v>
      </c>
      <c r="D26" s="8" t="s">
        <v>102</v>
      </c>
      <c r="E26" s="8" t="s">
        <v>108</v>
      </c>
      <c r="F26" s="8" t="s">
        <v>142</v>
      </c>
      <c r="G26" s="9"/>
      <c r="H26" s="6" t="s">
        <v>102</v>
      </c>
      <c r="I26" s="7" t="s">
        <v>113</v>
      </c>
      <c r="J26" s="10" t="s">
        <v>143</v>
      </c>
    </row>
  </sheetData>
  <autoFilter ref="A1:J77" xr:uid="{7E911EDF-A115-4727-8786-0B67BB922E0F}">
    <sortState xmlns:xlrd2="http://schemas.microsoft.com/office/spreadsheetml/2017/richdata2" ref="A2:J76">
      <sortCondition ref="A1:A77"/>
    </sortState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5C3-F565-4503-9EE7-CDDEBF0DE4FA}">
  <dimension ref="A1:Y111"/>
  <sheetViews>
    <sheetView topLeftCell="J64" zoomScale="85" zoomScaleNormal="85" workbookViewId="0">
      <selection activeCell="L84" sqref="L84:Y111"/>
    </sheetView>
  </sheetViews>
  <sheetFormatPr defaultColWidth="9.109375" defaultRowHeight="14.4" x14ac:dyDescent="0.3"/>
  <cols>
    <col min="1" max="1" width="9.109375" style="2"/>
    <col min="2" max="2" width="27.33203125" style="2" bestFit="1" customWidth="1"/>
    <col min="3" max="3" width="12.5546875" style="2" bestFit="1" customWidth="1"/>
    <col min="4" max="4" width="18.5546875" style="2" customWidth="1"/>
    <col min="5" max="5" width="21.5546875" style="2" customWidth="1"/>
    <col min="6" max="6" width="16.88671875" style="2" customWidth="1"/>
    <col min="7" max="7" width="3.5546875" style="2" customWidth="1"/>
    <col min="8" max="8" width="17.88671875" style="2" customWidth="1"/>
    <col min="9" max="10" width="15.88671875" style="2" customWidth="1"/>
    <col min="11" max="11" width="9.109375" style="2"/>
    <col min="12" max="12" width="13.109375" style="2" customWidth="1"/>
    <col min="13" max="13" width="9.109375" style="2"/>
    <col min="14" max="14" width="24.6640625" style="2" bestFit="1" customWidth="1"/>
    <col min="15" max="15" width="22" style="2" bestFit="1" customWidth="1"/>
    <col min="16" max="16" width="24.6640625" style="2" bestFit="1" customWidth="1"/>
    <col min="17" max="17" width="24" style="2" bestFit="1" customWidth="1"/>
    <col min="18" max="18" width="17.77734375" style="2" customWidth="1"/>
    <col min="19" max="19" width="20.5546875" style="2" customWidth="1"/>
    <col min="20" max="20" width="30.44140625" style="2" customWidth="1"/>
    <col min="21" max="21" width="11.5546875" style="2" bestFit="1" customWidth="1"/>
    <col min="22" max="22" width="17.6640625" style="2" customWidth="1"/>
    <col min="23" max="23" width="10" style="2" customWidth="1"/>
    <col min="24" max="24" width="21.33203125" style="2" customWidth="1"/>
    <col min="25" max="25" width="20.44140625" style="2" customWidth="1"/>
    <col min="26" max="26" width="10.5546875" style="2" bestFit="1" customWidth="1"/>
    <col min="27" max="16384" width="9.109375" style="2"/>
  </cols>
  <sheetData>
    <row r="1" spans="1:19" x14ac:dyDescent="0.3">
      <c r="A1" s="3" t="s">
        <v>40</v>
      </c>
      <c r="B1" s="3" t="s">
        <v>104</v>
      </c>
      <c r="C1" s="3" t="s">
        <v>115</v>
      </c>
      <c r="D1" s="3" t="s">
        <v>116</v>
      </c>
      <c r="E1" s="3" t="s">
        <v>117</v>
      </c>
      <c r="F1" s="3" t="s">
        <v>118</v>
      </c>
      <c r="G1" s="3"/>
      <c r="H1" s="3" t="s">
        <v>116</v>
      </c>
      <c r="I1" s="3" t="s">
        <v>117</v>
      </c>
      <c r="J1" s="3" t="s">
        <v>118</v>
      </c>
      <c r="L1" s="3" t="s">
        <v>2</v>
      </c>
      <c r="N1" s="3"/>
      <c r="O1" s="3"/>
    </row>
    <row r="2" spans="1:19" x14ac:dyDescent="0.3">
      <c r="A2" s="9">
        <v>5</v>
      </c>
      <c r="B2" s="9" t="s">
        <v>76</v>
      </c>
      <c r="C2" s="11" t="s">
        <v>101</v>
      </c>
      <c r="D2" s="4" t="s">
        <v>102</v>
      </c>
      <c r="E2" s="4" t="s">
        <v>103</v>
      </c>
      <c r="F2" s="4" t="s">
        <v>56</v>
      </c>
      <c r="G2" s="5"/>
      <c r="H2" s="6" t="s">
        <v>102</v>
      </c>
      <c r="I2" s="7" t="s">
        <v>111</v>
      </c>
      <c r="J2" s="7" t="s">
        <v>70</v>
      </c>
      <c r="M2" s="2" t="str" cm="1">
        <f t="array" ref="M2">_xlfn.SWITCH(E2, "clm_detail", "a.", "clm_header", "b.", "clm_proc", "c.", "")</f>
        <v>a.</v>
      </c>
      <c r="N2" s="2" t="str">
        <f t="shared" ref="N2:N26" si="0">F2</f>
        <v>clm_dtl_nbr</v>
      </c>
      <c r="P2" s="2" t="s">
        <v>119</v>
      </c>
      <c r="Q2" s="2" t="str">
        <f>B2</f>
        <v>claim_sequence_number</v>
      </c>
      <c r="R2" s="2" t="s">
        <v>46</v>
      </c>
      <c r="S2" s="2" t="str">
        <f>_xlfn.CONCAT(L2:R2)</f>
        <v>a.clm_dtl_nbr as spc_claim_sequence_number,</v>
      </c>
    </row>
    <row r="3" spans="1:19" x14ac:dyDescent="0.3">
      <c r="A3" s="9">
        <v>6</v>
      </c>
      <c r="B3" s="9" t="s">
        <v>32</v>
      </c>
      <c r="C3" s="11" t="s">
        <v>57</v>
      </c>
      <c r="D3" s="4" t="s">
        <v>102</v>
      </c>
      <c r="E3" s="4" t="s">
        <v>103</v>
      </c>
      <c r="F3" s="4" t="s">
        <v>3</v>
      </c>
      <c r="G3" s="5"/>
      <c r="H3" s="6" t="s">
        <v>102</v>
      </c>
      <c r="I3" s="7" t="s">
        <v>111</v>
      </c>
      <c r="J3" s="7" t="s">
        <v>125</v>
      </c>
      <c r="M3" s="2" t="str" cm="1">
        <f t="array" ref="M3">_xlfn.SWITCH(E3, "clm_detail", "a.", "clm_header", "b.", "clm_proc", "c.", "")</f>
        <v>a.</v>
      </c>
      <c r="N3" s="2" t="str">
        <f t="shared" si="0"/>
        <v>from_dos</v>
      </c>
      <c r="P3" s="2" t="s">
        <v>119</v>
      </c>
      <c r="Q3" s="2" t="str">
        <f t="shared" ref="Q3:Q26" si="1">B3</f>
        <v>from_date_of_service</v>
      </c>
      <c r="R3" s="2" t="s">
        <v>46</v>
      </c>
      <c r="S3" s="2" t="str">
        <f>_xlfn.CONCAT(L3:R3)</f>
        <v>a.from_dos as spc_from_date_of_service,</v>
      </c>
    </row>
    <row r="4" spans="1:19" x14ac:dyDescent="0.3">
      <c r="A4" s="9">
        <v>7</v>
      </c>
      <c r="B4" s="9" t="s">
        <v>33</v>
      </c>
      <c r="C4" s="11" t="s">
        <v>57</v>
      </c>
      <c r="D4" s="4" t="s">
        <v>102</v>
      </c>
      <c r="E4" s="4" t="s">
        <v>103</v>
      </c>
      <c r="F4" s="4" t="s">
        <v>9</v>
      </c>
      <c r="G4" s="5"/>
      <c r="H4" s="6" t="s">
        <v>102</v>
      </c>
      <c r="I4" s="7" t="s">
        <v>111</v>
      </c>
      <c r="J4" s="7" t="s">
        <v>126</v>
      </c>
      <c r="M4" s="2" t="str" cm="1">
        <f t="array" ref="M4">_xlfn.SWITCH(E4, "clm_detail", "a.", "clm_header", "b.", "clm_proc", "c.", "")</f>
        <v>a.</v>
      </c>
      <c r="N4" s="2" t="str">
        <f t="shared" si="0"/>
        <v>to_dos</v>
      </c>
      <c r="P4" s="2" t="s">
        <v>119</v>
      </c>
      <c r="Q4" s="2" t="str">
        <f t="shared" si="1"/>
        <v>to_date_of_service</v>
      </c>
      <c r="R4" s="2" t="s">
        <v>46</v>
      </c>
      <c r="S4" s="2" t="str">
        <f>_xlfn.CONCAT(L4:R4)</f>
        <v>a.to_dos as spc_to_date_of_service,</v>
      </c>
    </row>
    <row r="5" spans="1:19" x14ac:dyDescent="0.3">
      <c r="A5" s="9">
        <v>9</v>
      </c>
      <c r="B5" s="9" t="s">
        <v>78</v>
      </c>
      <c r="C5" s="11" t="s">
        <v>100</v>
      </c>
      <c r="D5" s="4" t="s">
        <v>102</v>
      </c>
      <c r="E5" s="4" t="s">
        <v>103</v>
      </c>
      <c r="F5" s="4" t="s">
        <v>65</v>
      </c>
      <c r="G5" s="5"/>
      <c r="H5" s="6" t="s">
        <v>102</v>
      </c>
      <c r="I5" s="7" t="s">
        <v>111</v>
      </c>
      <c r="J5" s="7" t="s">
        <v>127</v>
      </c>
      <c r="M5" s="2" t="str" cm="1">
        <f t="array" ref="M5">_xlfn.SWITCH(E5, "clm_detail", "a.", "clm_header", "b.", "clm_proc", "c.", "")</f>
        <v>a.</v>
      </c>
      <c r="N5" s="2" t="str">
        <f t="shared" si="0"/>
        <v>pos</v>
      </c>
      <c r="P5" s="2" t="s">
        <v>119</v>
      </c>
      <c r="Q5" s="2" t="str">
        <f t="shared" si="1"/>
        <v>place_of_service</v>
      </c>
      <c r="R5" s="2" t="s">
        <v>46</v>
      </c>
      <c r="S5" s="2" t="str">
        <f t="shared" ref="S5:S21" si="2">_xlfn.CONCAT(L5:R5)</f>
        <v>a.pos as spc_place_of_service,</v>
      </c>
    </row>
    <row r="6" spans="1:19" x14ac:dyDescent="0.3">
      <c r="A6" s="9">
        <v>15</v>
      </c>
      <c r="B6" s="9" t="s">
        <v>82</v>
      </c>
      <c r="C6" s="11" t="s">
        <v>100</v>
      </c>
      <c r="D6" s="4" t="s">
        <v>102</v>
      </c>
      <c r="E6" s="4" t="s">
        <v>103</v>
      </c>
      <c r="F6" s="4" t="s">
        <v>58</v>
      </c>
      <c r="G6" s="5"/>
      <c r="H6" s="6" t="s">
        <v>102</v>
      </c>
      <c r="I6" s="7" t="s">
        <v>111</v>
      </c>
      <c r="J6" s="7" t="s">
        <v>128</v>
      </c>
      <c r="M6" s="2" t="str" cm="1">
        <f t="array" ref="M6">_xlfn.SWITCH(E6, "clm_detail", "a.", "clm_header", "b.", "clm_proc", "c.", "")</f>
        <v>a.</v>
      </c>
      <c r="N6" s="2" t="str">
        <f t="shared" si="0"/>
        <v>proc_cd</v>
      </c>
      <c r="P6" s="2" t="s">
        <v>119</v>
      </c>
      <c r="Q6" s="2" t="str">
        <f t="shared" si="1"/>
        <v>cpt_hcpcs_cd</v>
      </c>
      <c r="R6" s="2" t="s">
        <v>46</v>
      </c>
      <c r="S6" s="2" t="str">
        <f t="shared" si="2"/>
        <v>a.proc_cd as spc_cpt_hcpcs_cd,</v>
      </c>
    </row>
    <row r="7" spans="1:19" x14ac:dyDescent="0.3">
      <c r="A7" s="9">
        <v>17</v>
      </c>
      <c r="B7" s="9" t="s">
        <v>63</v>
      </c>
      <c r="C7" s="11" t="s">
        <v>144</v>
      </c>
      <c r="D7" s="4" t="s">
        <v>102</v>
      </c>
      <c r="E7" s="4" t="s">
        <v>103</v>
      </c>
      <c r="F7" s="4" t="s">
        <v>63</v>
      </c>
      <c r="G7" s="5"/>
      <c r="H7" s="6" t="s">
        <v>102</v>
      </c>
      <c r="I7" s="7" t="s">
        <v>111</v>
      </c>
      <c r="J7" s="7" t="s">
        <v>129</v>
      </c>
      <c r="M7" s="2" t="str" cm="1">
        <f t="array" ref="M7">_xlfn.SWITCH(E7, "clm_detail", "a.", "clm_header", "b.", "clm_proc", "c.", "")</f>
        <v>a.</v>
      </c>
      <c r="N7" s="2" t="str">
        <f t="shared" si="0"/>
        <v>proc_mod_1</v>
      </c>
      <c r="P7" s="2" t="s">
        <v>119</v>
      </c>
      <c r="Q7" s="2" t="str">
        <f t="shared" si="1"/>
        <v>proc_mod_1</v>
      </c>
      <c r="R7" s="2" t="s">
        <v>46</v>
      </c>
      <c r="S7" s="2" t="str">
        <f t="shared" si="2"/>
        <v>a.proc_mod_1 as spc_proc_mod_1,</v>
      </c>
    </row>
    <row r="8" spans="1:19" x14ac:dyDescent="0.3">
      <c r="A8" s="9">
        <v>18</v>
      </c>
      <c r="B8" s="9" t="s">
        <v>64</v>
      </c>
      <c r="C8" s="11" t="s">
        <v>144</v>
      </c>
      <c r="D8" s="4" t="s">
        <v>102</v>
      </c>
      <c r="E8" s="4" t="s">
        <v>103</v>
      </c>
      <c r="F8" s="4" t="s">
        <v>64</v>
      </c>
      <c r="G8" s="5"/>
      <c r="H8" s="6" t="s">
        <v>102</v>
      </c>
      <c r="I8" s="7" t="s">
        <v>111</v>
      </c>
      <c r="J8" s="7" t="s">
        <v>130</v>
      </c>
      <c r="M8" s="2" t="str" cm="1">
        <f t="array" ref="M8">_xlfn.SWITCH(E8, "clm_detail", "a.", "clm_header", "b.", "clm_proc", "c.", "")</f>
        <v>a.</v>
      </c>
      <c r="N8" s="2" t="str">
        <f t="shared" si="0"/>
        <v>proc_mod_2</v>
      </c>
      <c r="P8" s="2" t="s">
        <v>119</v>
      </c>
      <c r="Q8" s="2" t="str">
        <f t="shared" si="1"/>
        <v>proc_mod_2</v>
      </c>
      <c r="R8" s="2" t="s">
        <v>46</v>
      </c>
      <c r="S8" s="2" t="str">
        <f t="shared" si="2"/>
        <v>a.proc_mod_2 as spc_proc_mod_2,</v>
      </c>
    </row>
    <row r="9" spans="1:19" x14ac:dyDescent="0.3">
      <c r="A9" s="9">
        <v>20</v>
      </c>
      <c r="B9" s="9" t="s">
        <v>84</v>
      </c>
      <c r="C9" s="11" t="s">
        <v>144</v>
      </c>
      <c r="D9" s="4" t="s">
        <v>102</v>
      </c>
      <c r="E9" s="4" t="s">
        <v>103</v>
      </c>
      <c r="F9" s="4" t="s">
        <v>66</v>
      </c>
      <c r="G9" s="5"/>
      <c r="H9" s="6" t="s">
        <v>102</v>
      </c>
      <c r="I9" s="7" t="s">
        <v>111</v>
      </c>
      <c r="J9" s="7" t="s">
        <v>131</v>
      </c>
      <c r="M9" s="2" t="str" cm="1">
        <f t="array" ref="M9">_xlfn.SWITCH(E9, "clm_detail", "a.", "clm_header", "b.", "clm_proc", "c.", "")</f>
        <v>a.</v>
      </c>
      <c r="N9" s="2" t="str">
        <f t="shared" si="0"/>
        <v>rev_cd</v>
      </c>
      <c r="P9" s="2" t="s">
        <v>119</v>
      </c>
      <c r="Q9" s="2" t="str">
        <f t="shared" si="1"/>
        <v>revenue_cd</v>
      </c>
      <c r="R9" s="2" t="s">
        <v>46</v>
      </c>
      <c r="S9" s="2" t="str">
        <f t="shared" si="2"/>
        <v>a.rev_cd as spc_revenue_cd,</v>
      </c>
    </row>
    <row r="10" spans="1:19" x14ac:dyDescent="0.3">
      <c r="A10" s="9">
        <v>21</v>
      </c>
      <c r="B10" s="9" t="s">
        <v>85</v>
      </c>
      <c r="C10" s="11" t="s">
        <v>60</v>
      </c>
      <c r="D10" s="4" t="s">
        <v>102</v>
      </c>
      <c r="E10" s="4" t="s">
        <v>103</v>
      </c>
      <c r="F10" s="4" t="s">
        <v>59</v>
      </c>
      <c r="G10" s="5"/>
      <c r="H10" s="6" t="s">
        <v>102</v>
      </c>
      <c r="I10" s="7" t="s">
        <v>111</v>
      </c>
      <c r="J10" s="7" t="s">
        <v>132</v>
      </c>
      <c r="M10" s="2" t="str" cm="1">
        <f t="array" ref="M10">_xlfn.SWITCH(E10, "clm_detail", "a.", "clm_header", "b.", "clm_proc", "c.", "")</f>
        <v>a.</v>
      </c>
      <c r="N10" s="2" t="str">
        <f t="shared" si="0"/>
        <v>dtl_bill_amt</v>
      </c>
      <c r="P10" s="2" t="s">
        <v>119</v>
      </c>
      <c r="Q10" s="2" t="str">
        <f t="shared" si="1"/>
        <v>charge_amount</v>
      </c>
      <c r="R10" s="2" t="s">
        <v>46</v>
      </c>
      <c r="S10" s="2" t="str">
        <f t="shared" si="2"/>
        <v>a.dtl_bill_amt as spc_charge_amount,</v>
      </c>
    </row>
    <row r="11" spans="1:19" x14ac:dyDescent="0.3">
      <c r="A11" s="9">
        <v>22</v>
      </c>
      <c r="B11" s="9" t="s">
        <v>86</v>
      </c>
      <c r="C11" s="11" t="s">
        <v>60</v>
      </c>
      <c r="D11" s="4" t="s">
        <v>102</v>
      </c>
      <c r="E11" s="4" t="s">
        <v>103</v>
      </c>
      <c r="F11" s="4" t="s">
        <v>61</v>
      </c>
      <c r="G11" s="5"/>
      <c r="H11" s="6" t="s">
        <v>102</v>
      </c>
      <c r="I11" s="7" t="s">
        <v>111</v>
      </c>
      <c r="J11" s="7" t="s">
        <v>133</v>
      </c>
      <c r="M11" s="2" t="str" cm="1">
        <f t="array" ref="M11">_xlfn.SWITCH(E11, "clm_detail", "a.", "clm_header", "b.", "clm_proc", "c.", "")</f>
        <v>a.</v>
      </c>
      <c r="N11" s="2" t="str">
        <f t="shared" si="0"/>
        <v>dtl_alwd_amt</v>
      </c>
      <c r="P11" s="2" t="s">
        <v>119</v>
      </c>
      <c r="Q11" s="2" t="str">
        <f t="shared" si="1"/>
        <v>allowed_amount</v>
      </c>
      <c r="R11" s="2" t="s">
        <v>46</v>
      </c>
      <c r="S11" s="2" t="str">
        <f t="shared" si="2"/>
        <v>a.dtl_alwd_amt as spc_allowed_amount,</v>
      </c>
    </row>
    <row r="12" spans="1:19" x14ac:dyDescent="0.3">
      <c r="A12" s="9">
        <v>23</v>
      </c>
      <c r="B12" s="9" t="s">
        <v>87</v>
      </c>
      <c r="C12" s="11" t="s">
        <v>60</v>
      </c>
      <c r="D12" s="4" t="s">
        <v>102</v>
      </c>
      <c r="E12" s="4" t="s">
        <v>103</v>
      </c>
      <c r="F12" s="4" t="s">
        <v>62</v>
      </c>
      <c r="G12" s="5"/>
      <c r="H12" s="6"/>
      <c r="I12" s="7"/>
      <c r="J12" s="7" t="s">
        <v>23</v>
      </c>
      <c r="M12" s="2" t="str" cm="1">
        <f t="array" ref="M12">_xlfn.SWITCH(E12, "clm_detail", "a.", "clm_header", "b.", "clm_proc", "c.", "")</f>
        <v>a.</v>
      </c>
      <c r="N12" s="2" t="str">
        <f t="shared" si="0"/>
        <v>dtl_pd_amt</v>
      </c>
      <c r="P12" s="2" t="s">
        <v>119</v>
      </c>
      <c r="Q12" s="2" t="str">
        <f t="shared" si="1"/>
        <v>paid_amount</v>
      </c>
      <c r="R12" s="2" t="s">
        <v>46</v>
      </c>
      <c r="S12" s="2" t="str">
        <f t="shared" si="2"/>
        <v>a.dtl_pd_amt as spc_paid_amount,</v>
      </c>
    </row>
    <row r="13" spans="1:19" x14ac:dyDescent="0.3">
      <c r="A13" s="9">
        <v>36</v>
      </c>
      <c r="B13" s="9" t="s">
        <v>12</v>
      </c>
      <c r="C13" s="11" t="s">
        <v>100</v>
      </c>
      <c r="D13" s="4" t="s">
        <v>102</v>
      </c>
      <c r="E13" s="4" t="s">
        <v>103</v>
      </c>
      <c r="F13" s="4" t="s">
        <v>67</v>
      </c>
      <c r="G13" s="5"/>
      <c r="H13" s="6" t="s">
        <v>102</v>
      </c>
      <c r="I13" s="7" t="s">
        <v>111</v>
      </c>
      <c r="J13" s="7" t="s">
        <v>134</v>
      </c>
      <c r="M13" s="2" t="str" cm="1">
        <f t="array" ref="M13">_xlfn.SWITCH(E13, "clm_detail", "a.", "clm_header", "b.", "clm_proc", "c.", "")</f>
        <v>a.</v>
      </c>
      <c r="N13" s="2" t="str">
        <f t="shared" si="0"/>
        <v>ref_prov_npi</v>
      </c>
      <c r="P13" s="2" t="s">
        <v>119</v>
      </c>
      <c r="Q13" s="2" t="str">
        <f t="shared" si="1"/>
        <v>ref_provider</v>
      </c>
      <c r="R13" s="2" t="s">
        <v>46</v>
      </c>
      <c r="S13" s="2" t="str">
        <f t="shared" si="2"/>
        <v>a.ref_prov_npi as spc_ref_provider,</v>
      </c>
    </row>
    <row r="14" spans="1:19" x14ac:dyDescent="0.3">
      <c r="A14" s="9">
        <v>38</v>
      </c>
      <c r="B14" s="9" t="s">
        <v>97</v>
      </c>
      <c r="C14" s="11" t="s">
        <v>100</v>
      </c>
      <c r="D14" s="4" t="s">
        <v>102</v>
      </c>
      <c r="E14" s="4" t="s">
        <v>103</v>
      </c>
      <c r="F14" s="4" t="s">
        <v>68</v>
      </c>
      <c r="G14" s="5"/>
      <c r="H14" s="6" t="s">
        <v>102</v>
      </c>
      <c r="I14" s="7" t="s">
        <v>111</v>
      </c>
      <c r="J14" s="7" t="s">
        <v>135</v>
      </c>
      <c r="M14" s="2" t="str" cm="1">
        <f t="array" ref="M14">_xlfn.SWITCH(E14, "clm_detail", "a.", "clm_header", "b.", "clm_proc", "c.", "")</f>
        <v>a.</v>
      </c>
      <c r="N14" s="2" t="str">
        <f t="shared" si="0"/>
        <v>perf_prov_npi</v>
      </c>
      <c r="P14" s="2" t="s">
        <v>119</v>
      </c>
      <c r="Q14" s="2" t="str">
        <f t="shared" si="1"/>
        <v>perf_rn_provider</v>
      </c>
      <c r="R14" s="2" t="s">
        <v>46</v>
      </c>
      <c r="S14" s="2" t="str">
        <f t="shared" si="2"/>
        <v>a.perf_prov_npi as spc_perf_rn_provider,</v>
      </c>
    </row>
    <row r="15" spans="1:19" x14ac:dyDescent="0.3">
      <c r="A15" s="9">
        <v>40</v>
      </c>
      <c r="B15" s="9" t="s">
        <v>98</v>
      </c>
      <c r="C15" s="11" t="s">
        <v>100</v>
      </c>
      <c r="D15" s="4"/>
      <c r="E15" s="4"/>
      <c r="F15" s="4" t="s">
        <v>23</v>
      </c>
      <c r="G15" s="5"/>
      <c r="H15" s="6" t="s">
        <v>102</v>
      </c>
      <c r="I15" s="7" t="s">
        <v>111</v>
      </c>
      <c r="J15" s="7" t="s">
        <v>72</v>
      </c>
      <c r="M15" s="2" t="str" cm="1">
        <f t="array" ref="M15">_xlfn.SWITCH(E15, "clm_detail", "a.", "clm_header", "b.", "clm_proc", "c.", "")</f>
        <v/>
      </c>
      <c r="N15" s="2" t="str">
        <f t="shared" si="0"/>
        <v>NULL</v>
      </c>
      <c r="P15" s="2" t="s">
        <v>119</v>
      </c>
      <c r="Q15" s="2" t="str">
        <f t="shared" si="1"/>
        <v>perf_op_provider</v>
      </c>
      <c r="R15" s="2" t="s">
        <v>46</v>
      </c>
      <c r="S15" s="2" t="str">
        <f t="shared" si="2"/>
        <v>NULL as spc_perf_op_provider,</v>
      </c>
    </row>
    <row r="16" spans="1:19" x14ac:dyDescent="0.3">
      <c r="A16" s="9">
        <v>44</v>
      </c>
      <c r="B16" s="9" t="s">
        <v>14</v>
      </c>
      <c r="C16" s="9" t="s">
        <v>100</v>
      </c>
      <c r="D16" s="8" t="s">
        <v>102</v>
      </c>
      <c r="E16" s="8" t="s">
        <v>103</v>
      </c>
      <c r="F16" s="8" t="s">
        <v>69</v>
      </c>
      <c r="G16" s="9"/>
      <c r="H16" s="6" t="s">
        <v>102</v>
      </c>
      <c r="I16" s="7" t="s">
        <v>111</v>
      </c>
      <c r="J16" s="10" t="s">
        <v>136</v>
      </c>
      <c r="M16" s="2" t="str" cm="1">
        <f t="array" ref="M16">_xlfn.SWITCH(E16, "clm_detail", "a.", "clm_header", "b.", "clm_proc", "c.", "")</f>
        <v>a.</v>
      </c>
      <c r="N16" s="2" t="str">
        <f t="shared" si="0"/>
        <v>txm_cd</v>
      </c>
      <c r="P16" s="2" t="s">
        <v>119</v>
      </c>
      <c r="Q16" s="2" t="str">
        <f t="shared" si="1"/>
        <v>provider_type</v>
      </c>
      <c r="R16" s="2" t="s">
        <v>46</v>
      </c>
      <c r="S16" s="2" t="str">
        <f t="shared" si="2"/>
        <v>a.txm_cd as spc_provider_type,</v>
      </c>
    </row>
    <row r="17" spans="1:19" x14ac:dyDescent="0.3">
      <c r="A17" s="9">
        <v>12</v>
      </c>
      <c r="B17" s="9" t="s">
        <v>79</v>
      </c>
      <c r="C17" s="11" t="s">
        <v>57</v>
      </c>
      <c r="D17" s="4" t="s">
        <v>102</v>
      </c>
      <c r="E17" s="4" t="s">
        <v>105</v>
      </c>
      <c r="F17" s="4" t="s">
        <v>106</v>
      </c>
      <c r="G17" s="5"/>
      <c r="H17" s="6" t="s">
        <v>102</v>
      </c>
      <c r="I17" s="7" t="s">
        <v>112</v>
      </c>
      <c r="J17" s="7" t="s">
        <v>137</v>
      </c>
      <c r="M17" s="2" t="str" cm="1">
        <f t="array" ref="M17">_xlfn.SWITCH(E17, "clm_detail", "a.", "clm_header", "b.", "clm_proc", "c.", "")</f>
        <v>b.</v>
      </c>
      <c r="N17" s="2" t="str">
        <f t="shared" si="0"/>
        <v>adm_dt</v>
      </c>
      <c r="P17" s="2" t="s">
        <v>119</v>
      </c>
      <c r="Q17" s="2" t="str">
        <f t="shared" si="1"/>
        <v>admit_date</v>
      </c>
      <c r="R17" s="2" t="s">
        <v>46</v>
      </c>
      <c r="S17" s="2" t="str">
        <f t="shared" si="2"/>
        <v>b.adm_dt as spc_admit_date,</v>
      </c>
    </row>
    <row r="18" spans="1:19" x14ac:dyDescent="0.3">
      <c r="A18" s="9">
        <v>13</v>
      </c>
      <c r="B18" s="9" t="s">
        <v>80</v>
      </c>
      <c r="C18" s="11" t="s">
        <v>57</v>
      </c>
      <c r="D18" s="4" t="s">
        <v>102</v>
      </c>
      <c r="E18" s="4" t="s">
        <v>105</v>
      </c>
      <c r="F18" s="4" t="s">
        <v>107</v>
      </c>
      <c r="G18" s="5"/>
      <c r="H18" s="6" t="s">
        <v>102</v>
      </c>
      <c r="I18" s="7" t="s">
        <v>112</v>
      </c>
      <c r="J18" s="7" t="s">
        <v>138</v>
      </c>
      <c r="M18" s="2" t="str" cm="1">
        <f t="array" ref="M18">_xlfn.SWITCH(E18, "clm_detail", "a.", "clm_header", "b.", "clm_proc", "c.", "")</f>
        <v>b.</v>
      </c>
      <c r="N18" s="2" t="str">
        <f t="shared" si="0"/>
        <v>dis_dt</v>
      </c>
      <c r="P18" s="2" t="s">
        <v>119</v>
      </c>
      <c r="Q18" s="2" t="str">
        <f t="shared" si="1"/>
        <v>discharge_date</v>
      </c>
      <c r="R18" s="2" t="s">
        <v>46</v>
      </c>
      <c r="S18" s="2" t="str">
        <f t="shared" si="2"/>
        <v>b.dis_dt as spc_discharge_date,</v>
      </c>
    </row>
    <row r="19" spans="1:19" x14ac:dyDescent="0.3">
      <c r="A19" s="9">
        <v>14</v>
      </c>
      <c r="B19" s="9" t="s">
        <v>81</v>
      </c>
      <c r="C19" s="11" t="s">
        <v>144</v>
      </c>
      <c r="D19" s="4" t="s">
        <v>102</v>
      </c>
      <c r="E19" s="4" t="s">
        <v>105</v>
      </c>
      <c r="F19" s="4" t="s">
        <v>110</v>
      </c>
      <c r="G19" s="5"/>
      <c r="H19" s="6" t="s">
        <v>102</v>
      </c>
      <c r="I19" s="7" t="s">
        <v>112</v>
      </c>
      <c r="J19" s="7" t="s">
        <v>139</v>
      </c>
      <c r="M19" s="2" t="str" cm="1">
        <f t="array" ref="M19">_xlfn.SWITCH(E19, "clm_detail", "a.", "clm_header", "b.", "clm_proc", "c.", "")</f>
        <v>b.</v>
      </c>
      <c r="N19" s="2" t="str">
        <f t="shared" si="0"/>
        <v>pat_stat_cd</v>
      </c>
      <c r="P19" s="2" t="s">
        <v>119</v>
      </c>
      <c r="Q19" s="2" t="str">
        <f t="shared" si="1"/>
        <v>discharge_status</v>
      </c>
      <c r="R19" s="2" t="s">
        <v>46</v>
      </c>
      <c r="S19" s="2" t="str">
        <f t="shared" si="2"/>
        <v>b.pat_stat_cd as spc_discharge_status,</v>
      </c>
    </row>
    <row r="20" spans="1:19" x14ac:dyDescent="0.3">
      <c r="A20" s="9">
        <v>41</v>
      </c>
      <c r="B20" s="9" t="s">
        <v>38</v>
      </c>
      <c r="C20" s="11" t="s">
        <v>100</v>
      </c>
      <c r="D20" s="4" t="s">
        <v>102</v>
      </c>
      <c r="E20" s="4" t="s">
        <v>105</v>
      </c>
      <c r="F20" s="4" t="s">
        <v>13</v>
      </c>
      <c r="G20" s="5"/>
      <c r="H20" s="6" t="s">
        <v>102</v>
      </c>
      <c r="I20" s="7" t="s">
        <v>112</v>
      </c>
      <c r="J20" s="7" t="s">
        <v>140</v>
      </c>
      <c r="M20" s="2" t="str" cm="1">
        <f t="array" ref="M20">_xlfn.SWITCH(E20, "clm_detail", "a.", "clm_header", "b.", "clm_proc", "c.", "")</f>
        <v>b.</v>
      </c>
      <c r="N20" s="2" t="str">
        <f t="shared" si="0"/>
        <v>icn</v>
      </c>
      <c r="P20" s="2" t="s">
        <v>119</v>
      </c>
      <c r="Q20" s="2" t="str">
        <f t="shared" si="1"/>
        <v>claim_id_src</v>
      </c>
      <c r="R20" s="2" t="s">
        <v>46</v>
      </c>
      <c r="S20" s="2" t="str">
        <f t="shared" si="2"/>
        <v>b.icn as spc_claim_id_src,</v>
      </c>
    </row>
    <row r="21" spans="1:19" x14ac:dyDescent="0.3">
      <c r="A21" s="9">
        <v>19</v>
      </c>
      <c r="B21" s="9" t="s">
        <v>83</v>
      </c>
      <c r="C21" s="11" t="s">
        <v>100</v>
      </c>
      <c r="D21" s="4" t="s">
        <v>102</v>
      </c>
      <c r="E21" s="4" t="s">
        <v>108</v>
      </c>
      <c r="F21" s="4" t="s">
        <v>114</v>
      </c>
      <c r="G21" s="5"/>
      <c r="H21" s="6" t="s">
        <v>102</v>
      </c>
      <c r="I21" s="7" t="s">
        <v>113</v>
      </c>
      <c r="J21" s="7" t="s">
        <v>141</v>
      </c>
      <c r="M21" s="2" t="str" cm="1">
        <f t="array" ref="M21">_xlfn.SWITCH(E21, "clm_detail", "a.", "clm_header", "b.", "clm_proc", "c.", "")</f>
        <v>c.</v>
      </c>
      <c r="N21" s="2" t="str">
        <f t="shared" si="0"/>
        <v>drg</v>
      </c>
      <c r="P21" s="2" t="s">
        <v>119</v>
      </c>
      <c r="Q21" s="2" t="str">
        <f t="shared" si="1"/>
        <v>drg_cd</v>
      </c>
      <c r="R21" s="2" t="s">
        <v>46</v>
      </c>
      <c r="S21" s="2" t="str">
        <f t="shared" si="2"/>
        <v>c.drg as spc_drg_cd,</v>
      </c>
    </row>
    <row r="22" spans="1:19" x14ac:dyDescent="0.3">
      <c r="A22" s="9">
        <v>28</v>
      </c>
      <c r="B22" s="9" t="s">
        <v>92</v>
      </c>
      <c r="C22" s="11" t="s">
        <v>144</v>
      </c>
      <c r="D22" s="4" t="s">
        <v>102</v>
      </c>
      <c r="E22" s="4" t="s">
        <v>108</v>
      </c>
      <c r="F22" s="4" t="s">
        <v>109</v>
      </c>
      <c r="G22" s="5"/>
      <c r="H22" s="6" t="s">
        <v>102</v>
      </c>
      <c r="I22" s="7" t="s">
        <v>113</v>
      </c>
      <c r="J22" s="7" t="s">
        <v>109</v>
      </c>
      <c r="L22" s="2" t="s">
        <v>121</v>
      </c>
      <c r="M22" s="2" t="str" cm="1">
        <f t="array" ref="M22">_xlfn.SWITCH(E22, "clm_detail", "a.", "clm_header", "b.", "clm_proc", "c.", "")</f>
        <v>c.</v>
      </c>
      <c r="N22" s="2" t="str">
        <f t="shared" si="0"/>
        <v>bill</v>
      </c>
      <c r="O22" s="2" t="s">
        <v>122</v>
      </c>
      <c r="P22" s="2" t="s">
        <v>119</v>
      </c>
      <c r="Q22" s="2" t="str">
        <f t="shared" si="1"/>
        <v>bill_type_inst</v>
      </c>
      <c r="R22" s="2" t="s">
        <v>46</v>
      </c>
      <c r="S22" s="2" t="str">
        <f>_xlfn.CONCAT(L22:R22)</f>
        <v>substring(c.bill, 1, 1) as spc_bill_type_inst,</v>
      </c>
    </row>
    <row r="23" spans="1:19" x14ac:dyDescent="0.3">
      <c r="A23" s="9">
        <v>29</v>
      </c>
      <c r="B23" s="9" t="s">
        <v>93</v>
      </c>
      <c r="C23" s="11" t="s">
        <v>144</v>
      </c>
      <c r="D23" s="4" t="s">
        <v>102</v>
      </c>
      <c r="E23" s="4" t="s">
        <v>108</v>
      </c>
      <c r="F23" s="4" t="s">
        <v>109</v>
      </c>
      <c r="G23" s="5"/>
      <c r="H23" s="6" t="s">
        <v>102</v>
      </c>
      <c r="I23" s="7" t="s">
        <v>113</v>
      </c>
      <c r="J23" s="7" t="s">
        <v>109</v>
      </c>
      <c r="L23" s="2" t="s">
        <v>121</v>
      </c>
      <c r="M23" s="2" t="str" cm="1">
        <f t="array" ref="M23">_xlfn.SWITCH(E23, "clm_detail", "a.", "clm_header", "b.", "clm_proc", "c.", "")</f>
        <v>c.</v>
      </c>
      <c r="N23" s="2" t="str">
        <f t="shared" si="0"/>
        <v>bill</v>
      </c>
      <c r="O23" s="2" t="s">
        <v>123</v>
      </c>
      <c r="P23" s="2" t="s">
        <v>119</v>
      </c>
      <c r="Q23" s="2" t="str">
        <f t="shared" si="1"/>
        <v>bill_type_class</v>
      </c>
      <c r="R23" s="2" t="s">
        <v>46</v>
      </c>
      <c r="S23" s="2" t="str">
        <f>_xlfn.CONCAT(L23:R23)</f>
        <v>substring(c.bill, 1, 2) as spc_bill_type_class,</v>
      </c>
    </row>
    <row r="24" spans="1:19" x14ac:dyDescent="0.3">
      <c r="A24" s="9">
        <v>30</v>
      </c>
      <c r="B24" s="9" t="s">
        <v>94</v>
      </c>
      <c r="C24" s="11" t="s">
        <v>144</v>
      </c>
      <c r="D24" s="4" t="s">
        <v>102</v>
      </c>
      <c r="E24" s="4" t="s">
        <v>108</v>
      </c>
      <c r="F24" s="4" t="s">
        <v>109</v>
      </c>
      <c r="G24" s="5"/>
      <c r="H24" s="6" t="s">
        <v>102</v>
      </c>
      <c r="I24" s="7" t="s">
        <v>113</v>
      </c>
      <c r="J24" s="7" t="s">
        <v>109</v>
      </c>
      <c r="L24" s="2" t="s">
        <v>121</v>
      </c>
      <c r="M24" s="2" t="str" cm="1">
        <f t="array" ref="M24">_xlfn.SWITCH(E24, "clm_detail", "a.", "clm_header", "b.", "clm_proc", "c.", "")</f>
        <v>c.</v>
      </c>
      <c r="N24" s="2" t="str">
        <f t="shared" si="0"/>
        <v>bill</v>
      </c>
      <c r="O24" s="2" t="s">
        <v>124</v>
      </c>
      <c r="P24" s="2" t="s">
        <v>119</v>
      </c>
      <c r="Q24" s="2" t="str">
        <f t="shared" si="1"/>
        <v>bill_type_freq</v>
      </c>
      <c r="R24" s="2" t="s">
        <v>46</v>
      </c>
      <c r="S24" s="2" t="str">
        <f>_xlfn.CONCAT(L24:R24)</f>
        <v>substring(c.bill, 1, 3) as spc_bill_type_freq,</v>
      </c>
    </row>
    <row r="25" spans="1:19" x14ac:dyDescent="0.3">
      <c r="A25" s="9">
        <v>31</v>
      </c>
      <c r="B25" s="9" t="s">
        <v>95</v>
      </c>
      <c r="C25" s="11" t="s">
        <v>101</v>
      </c>
      <c r="D25" s="4"/>
      <c r="E25" s="8"/>
      <c r="F25" s="4" t="s">
        <v>23</v>
      </c>
      <c r="G25" s="5"/>
      <c r="H25" s="6" t="s">
        <v>102</v>
      </c>
      <c r="I25" s="7" t="s">
        <v>111</v>
      </c>
      <c r="J25" s="7" t="s">
        <v>71</v>
      </c>
      <c r="M25" s="2" t="str" cm="1">
        <f t="array" ref="M25">_xlfn.SWITCH(E25, "clm_detail", "a.", "clm_header", "b.", "clm_proc", "c.", "")</f>
        <v/>
      </c>
      <c r="N25" s="2" t="str">
        <f t="shared" si="0"/>
        <v>NULL</v>
      </c>
      <c r="P25" s="2" t="s">
        <v>119</v>
      </c>
      <c r="Q25" s="2" t="str">
        <f t="shared" si="1"/>
        <v>units</v>
      </c>
      <c r="R25" s="2" t="s">
        <v>46</v>
      </c>
      <c r="S25" s="2" t="str">
        <f>_xlfn.CONCAT(L25:R25)</f>
        <v>NULL as spc_units,</v>
      </c>
    </row>
    <row r="26" spans="1:19" x14ac:dyDescent="0.3">
      <c r="A26" s="9">
        <v>42</v>
      </c>
      <c r="B26" s="9" t="s">
        <v>99</v>
      </c>
      <c r="C26" s="9" t="s">
        <v>100</v>
      </c>
      <c r="D26" s="8" t="s">
        <v>102</v>
      </c>
      <c r="E26" s="8" t="s">
        <v>108</v>
      </c>
      <c r="F26" s="8" t="s">
        <v>142</v>
      </c>
      <c r="G26" s="9"/>
      <c r="H26" s="6" t="s">
        <v>102</v>
      </c>
      <c r="I26" s="7" t="s">
        <v>113</v>
      </c>
      <c r="J26" s="10" t="s">
        <v>143</v>
      </c>
      <c r="M26" s="2" t="str" cm="1">
        <f t="array" ref="M26">_xlfn.SWITCH(E26, "clm_detail", "a.", "clm_header", "b.", "clm_proc", "c.", "")</f>
        <v>c.</v>
      </c>
      <c r="N26" s="2" t="str">
        <f t="shared" si="0"/>
        <v>pcn</v>
      </c>
      <c r="P26" s="2" t="s">
        <v>119</v>
      </c>
      <c r="Q26" s="2" t="str">
        <f t="shared" si="1"/>
        <v>member_id_src</v>
      </c>
      <c r="R26" s="2" t="s">
        <v>46</v>
      </c>
      <c r="S26" s="2" t="str">
        <f>_xlfn.CONCAT(L26:R26)</f>
        <v>c.pcn as spc_member_id_src,</v>
      </c>
    </row>
    <row r="28" spans="1:19" x14ac:dyDescent="0.3">
      <c r="L28" s="2" t="s">
        <v>1</v>
      </c>
    </row>
    <row r="29" spans="1:19" x14ac:dyDescent="0.3">
      <c r="M29" s="2" t="str" cm="1">
        <f t="array" ref="M29">_xlfn.SWITCH(I2, "enc_det", "a.", "enc_header", "b.", "enc_proc", "c.", "")</f>
        <v>a.</v>
      </c>
      <c r="N29" s="2" t="str">
        <f>J2</f>
        <v>ln_nbr</v>
      </c>
      <c r="P29" s="2" t="s">
        <v>119</v>
      </c>
      <c r="Q29" s="2" t="str">
        <f>B2</f>
        <v>claim_sequence_number</v>
      </c>
      <c r="R29" s="2" t="s">
        <v>46</v>
      </c>
      <c r="S29" s="2" t="str">
        <f t="shared" ref="S29:S53" si="3">_xlfn.CONCAT(L29:R29)</f>
        <v>a.ln_nbr as spc_claim_sequence_number,</v>
      </c>
    </row>
    <row r="30" spans="1:19" x14ac:dyDescent="0.3">
      <c r="M30" s="2" t="str" cm="1">
        <f t="array" ref="M30">_xlfn.SWITCH(I3, "enc_det", "a.", "enc_header", "b.", "enc_proc", "c.", "")</f>
        <v>a.</v>
      </c>
      <c r="N30" s="2" t="str">
        <f t="shared" ref="N30:N53" si="4">J3</f>
        <v xml:space="preserve">fdos_dt </v>
      </c>
      <c r="P30" s="2" t="s">
        <v>119</v>
      </c>
      <c r="Q30" s="2" t="str">
        <f t="shared" ref="Q30:Q53" si="5">B3</f>
        <v>from_date_of_service</v>
      </c>
      <c r="R30" s="2" t="s">
        <v>46</v>
      </c>
      <c r="S30" s="2" t="str">
        <f t="shared" si="3"/>
        <v>a.fdos_dt  as spc_from_date_of_service,</v>
      </c>
    </row>
    <row r="31" spans="1:19" x14ac:dyDescent="0.3">
      <c r="M31" s="2" t="str" cm="1">
        <f t="array" ref="M31">_xlfn.SWITCH(I4, "enc_det", "a.", "enc_header", "b.", "enc_proc", "c.", "")</f>
        <v>a.</v>
      </c>
      <c r="N31" s="2" t="str">
        <f t="shared" si="4"/>
        <v xml:space="preserve">tdos_csl </v>
      </c>
      <c r="P31" s="2" t="s">
        <v>119</v>
      </c>
      <c r="Q31" s="2" t="str">
        <f t="shared" si="5"/>
        <v>to_date_of_service</v>
      </c>
      <c r="R31" s="2" t="s">
        <v>46</v>
      </c>
      <c r="S31" s="2" t="str">
        <f t="shared" si="3"/>
        <v>a.tdos_csl  as spc_to_date_of_service,</v>
      </c>
    </row>
    <row r="32" spans="1:19" x14ac:dyDescent="0.3">
      <c r="M32" s="2" t="str" cm="1">
        <f t="array" ref="M32">_xlfn.SWITCH(I5, "enc_det", "a.", "enc_header", "b.", "enc_proc", "c.", "")</f>
        <v>a.</v>
      </c>
      <c r="N32" s="2" t="str">
        <f t="shared" si="4"/>
        <v xml:space="preserve">pos </v>
      </c>
      <c r="P32" s="2" t="s">
        <v>119</v>
      </c>
      <c r="Q32" s="2" t="str">
        <f t="shared" si="5"/>
        <v>place_of_service</v>
      </c>
      <c r="R32" s="2" t="s">
        <v>46</v>
      </c>
      <c r="S32" s="2" t="str">
        <f t="shared" si="3"/>
        <v>a.pos  as spc_place_of_service,</v>
      </c>
    </row>
    <row r="33" spans="13:19" x14ac:dyDescent="0.3">
      <c r="M33" s="2" t="str" cm="1">
        <f t="array" ref="M33">_xlfn.SWITCH(I6, "enc_det", "a.", "enc_header", "b.", "enc_proc", "c.", "")</f>
        <v>a.</v>
      </c>
      <c r="N33" s="2" t="str">
        <f t="shared" si="4"/>
        <v xml:space="preserve">proc_cd </v>
      </c>
      <c r="P33" s="2" t="s">
        <v>119</v>
      </c>
      <c r="Q33" s="2" t="str">
        <f t="shared" si="5"/>
        <v>cpt_hcpcs_cd</v>
      </c>
      <c r="R33" s="2" t="s">
        <v>46</v>
      </c>
      <c r="S33" s="2" t="str">
        <f t="shared" si="3"/>
        <v>a.proc_cd  as spc_cpt_hcpcs_cd,</v>
      </c>
    </row>
    <row r="34" spans="13:19" x14ac:dyDescent="0.3">
      <c r="M34" s="2" t="str" cm="1">
        <f t="array" ref="M34">_xlfn.SWITCH(I7, "enc_det", "a.", "enc_header", "b.", "enc_proc", "c.", "")</f>
        <v>a.</v>
      </c>
      <c r="N34" s="2" t="str">
        <f t="shared" si="4"/>
        <v xml:space="preserve">proc_mod_cd_1 </v>
      </c>
      <c r="P34" s="2" t="s">
        <v>119</v>
      </c>
      <c r="Q34" s="2" t="str">
        <f t="shared" si="5"/>
        <v>proc_mod_1</v>
      </c>
      <c r="R34" s="2" t="s">
        <v>46</v>
      </c>
      <c r="S34" s="2" t="str">
        <f t="shared" si="3"/>
        <v>a.proc_mod_cd_1  as spc_proc_mod_1,</v>
      </c>
    </row>
    <row r="35" spans="13:19" x14ac:dyDescent="0.3">
      <c r="M35" s="2" t="str" cm="1">
        <f t="array" ref="M35">_xlfn.SWITCH(I8, "enc_det", "a.", "enc_header", "b.", "enc_proc", "c.", "")</f>
        <v>a.</v>
      </c>
      <c r="N35" s="2" t="str">
        <f t="shared" si="4"/>
        <v xml:space="preserve">proc_mod_cd_2 </v>
      </c>
      <c r="P35" s="2" t="s">
        <v>119</v>
      </c>
      <c r="Q35" s="2" t="str">
        <f t="shared" si="5"/>
        <v>proc_mod_2</v>
      </c>
      <c r="R35" s="2" t="s">
        <v>46</v>
      </c>
      <c r="S35" s="2" t="str">
        <f t="shared" si="3"/>
        <v>a.proc_mod_cd_2  as spc_proc_mod_2,</v>
      </c>
    </row>
    <row r="36" spans="13:19" x14ac:dyDescent="0.3">
      <c r="M36" s="2" t="str" cm="1">
        <f t="array" ref="M36">_xlfn.SWITCH(I9, "enc_det", "a.", "enc_header", "b.", "enc_proc", "c.", "")</f>
        <v>a.</v>
      </c>
      <c r="N36" s="2" t="str">
        <f t="shared" si="4"/>
        <v xml:space="preserve">rev_cd </v>
      </c>
      <c r="P36" s="2" t="s">
        <v>119</v>
      </c>
      <c r="Q36" s="2" t="str">
        <f t="shared" si="5"/>
        <v>revenue_cd</v>
      </c>
      <c r="R36" s="2" t="s">
        <v>46</v>
      </c>
      <c r="S36" s="2" t="str">
        <f t="shared" si="3"/>
        <v>a.rev_cd  as spc_revenue_cd,</v>
      </c>
    </row>
    <row r="37" spans="13:19" x14ac:dyDescent="0.3">
      <c r="M37" s="2" t="str" cm="1">
        <f t="array" ref="M37">_xlfn.SWITCH(I10, "enc_det", "a.", "enc_header", "b.", "enc_proc", "c.", "")</f>
        <v>a.</v>
      </c>
      <c r="N37" s="2" t="str">
        <f t="shared" si="4"/>
        <v xml:space="preserve">sub_chrg_amt </v>
      </c>
      <c r="P37" s="2" t="s">
        <v>119</v>
      </c>
      <c r="Q37" s="2" t="str">
        <f t="shared" si="5"/>
        <v>charge_amount</v>
      </c>
      <c r="R37" s="2" t="s">
        <v>46</v>
      </c>
      <c r="S37" s="2" t="str">
        <f t="shared" si="3"/>
        <v>a.sub_chrg_amt  as spc_charge_amount,</v>
      </c>
    </row>
    <row r="38" spans="13:19" x14ac:dyDescent="0.3">
      <c r="M38" s="2" t="str" cm="1">
        <f t="array" ref="M38">_xlfn.SWITCH(I11, "enc_det", "a.", "enc_header", "b.", "enc_proc", "c.", "")</f>
        <v>a.</v>
      </c>
      <c r="N38" s="2" t="str">
        <f t="shared" si="4"/>
        <v xml:space="preserve">dt_pd_amt </v>
      </c>
      <c r="P38" s="2" t="s">
        <v>119</v>
      </c>
      <c r="Q38" s="2" t="str">
        <f t="shared" si="5"/>
        <v>allowed_amount</v>
      </c>
      <c r="R38" s="2" t="s">
        <v>46</v>
      </c>
      <c r="S38" s="2" t="str">
        <f t="shared" si="3"/>
        <v>a.dt_pd_amt  as spc_allowed_amount,</v>
      </c>
    </row>
    <row r="39" spans="13:19" x14ac:dyDescent="0.3">
      <c r="M39" s="2" t="str" cm="1">
        <f t="array" ref="M39">_xlfn.SWITCH(I12, "enc_det", "a.", "enc_header", "b.", "enc_proc", "c.", "")</f>
        <v/>
      </c>
      <c r="N39" s="2" t="str">
        <f t="shared" si="4"/>
        <v>NULL</v>
      </c>
      <c r="P39" s="2" t="s">
        <v>119</v>
      </c>
      <c r="Q39" s="2" t="str">
        <f t="shared" si="5"/>
        <v>paid_amount</v>
      </c>
      <c r="R39" s="2" t="s">
        <v>46</v>
      </c>
      <c r="S39" s="2" t="str">
        <f t="shared" si="3"/>
        <v>NULL as spc_paid_amount,</v>
      </c>
    </row>
    <row r="40" spans="13:19" x14ac:dyDescent="0.3">
      <c r="M40" s="2" t="str" cm="1">
        <f t="array" ref="M40">_xlfn.SWITCH(I13, "enc_det", "a.", "enc_header", "b.", "enc_proc", "c.", "")</f>
        <v>a.</v>
      </c>
      <c r="N40" s="2" t="str">
        <f t="shared" si="4"/>
        <v xml:space="preserve">sub_ref_prov_npi </v>
      </c>
      <c r="P40" s="2" t="s">
        <v>119</v>
      </c>
      <c r="Q40" s="2" t="str">
        <f t="shared" si="5"/>
        <v>ref_provider</v>
      </c>
      <c r="R40" s="2" t="s">
        <v>46</v>
      </c>
      <c r="S40" s="2" t="str">
        <f t="shared" si="3"/>
        <v>a.sub_ref_prov_npi  as spc_ref_provider,</v>
      </c>
    </row>
    <row r="41" spans="13:19" x14ac:dyDescent="0.3">
      <c r="M41" s="2" t="str" cm="1">
        <f t="array" ref="M41">_xlfn.SWITCH(I14, "enc_det", "a.", "enc_header", "b.", "enc_proc", "c.", "")</f>
        <v>a.</v>
      </c>
      <c r="N41" s="2" t="str">
        <f t="shared" si="4"/>
        <v xml:space="preserve">sub_rend_prov_npi </v>
      </c>
      <c r="P41" s="2" t="s">
        <v>119</v>
      </c>
      <c r="Q41" s="2" t="str">
        <f t="shared" si="5"/>
        <v>perf_rn_provider</v>
      </c>
      <c r="R41" s="2" t="s">
        <v>46</v>
      </c>
      <c r="S41" s="2" t="str">
        <f t="shared" si="3"/>
        <v>a.sub_rend_prov_npi  as spc_perf_rn_provider,</v>
      </c>
    </row>
    <row r="42" spans="13:19" x14ac:dyDescent="0.3">
      <c r="M42" s="2" t="str" cm="1">
        <f t="array" ref="M42">_xlfn.SWITCH(I15, "enc_det", "a.", "enc_header", "b.", "enc_proc", "c.", "")</f>
        <v>a.</v>
      </c>
      <c r="N42" s="2" t="str">
        <f t="shared" si="4"/>
        <v>sub_opt_phy_npi</v>
      </c>
      <c r="P42" s="2" t="s">
        <v>119</v>
      </c>
      <c r="Q42" s="2" t="str">
        <f t="shared" si="5"/>
        <v>perf_op_provider</v>
      </c>
      <c r="R42" s="2" t="s">
        <v>46</v>
      </c>
      <c r="S42" s="2" t="str">
        <f t="shared" si="3"/>
        <v>a.sub_opt_phy_npi as spc_perf_op_provider,</v>
      </c>
    </row>
    <row r="43" spans="13:19" x14ac:dyDescent="0.3">
      <c r="M43" s="2" t="str" cm="1">
        <f t="array" ref="M43">_xlfn.SWITCH(I16, "enc_det", "a.", "enc_header", "b.", "enc_proc", "c.", "")</f>
        <v>a.</v>
      </c>
      <c r="N43" s="2" t="str">
        <f t="shared" si="4"/>
        <v xml:space="preserve">sub_rend_prv_tax_cd </v>
      </c>
      <c r="P43" s="2" t="s">
        <v>119</v>
      </c>
      <c r="Q43" s="2" t="str">
        <f t="shared" si="5"/>
        <v>provider_type</v>
      </c>
      <c r="R43" s="2" t="s">
        <v>46</v>
      </c>
      <c r="S43" s="2" t="str">
        <f t="shared" si="3"/>
        <v>a.sub_rend_prv_tax_cd  as spc_provider_type,</v>
      </c>
    </row>
    <row r="44" spans="13:19" x14ac:dyDescent="0.3">
      <c r="M44" s="2" t="str" cm="1">
        <f t="array" ref="M44">_xlfn.SWITCH(I17, "enc_det", "a.", "enc_header", "b.", "enc_proc", "c.", "")</f>
        <v>b.</v>
      </c>
      <c r="N44" s="2" t="str">
        <f t="shared" si="4"/>
        <v xml:space="preserve">adm_dt </v>
      </c>
      <c r="P44" s="2" t="s">
        <v>119</v>
      </c>
      <c r="Q44" s="2" t="str">
        <f t="shared" si="5"/>
        <v>admit_date</v>
      </c>
      <c r="R44" s="2" t="s">
        <v>46</v>
      </c>
      <c r="S44" s="2" t="str">
        <f t="shared" si="3"/>
        <v>b.adm_dt  as spc_admit_date,</v>
      </c>
    </row>
    <row r="45" spans="13:19" x14ac:dyDescent="0.3">
      <c r="M45" s="2" t="str" cm="1">
        <f t="array" ref="M45">_xlfn.SWITCH(I18, "enc_det", "a.", "enc_header", "b.", "enc_proc", "c.", "")</f>
        <v>b.</v>
      </c>
      <c r="N45" s="2" t="str">
        <f t="shared" si="4"/>
        <v xml:space="preserve">dis_dt </v>
      </c>
      <c r="P45" s="2" t="s">
        <v>119</v>
      </c>
      <c r="Q45" s="2" t="str">
        <f t="shared" si="5"/>
        <v>discharge_date</v>
      </c>
      <c r="R45" s="2" t="s">
        <v>46</v>
      </c>
      <c r="S45" s="2" t="str">
        <f t="shared" si="3"/>
        <v>b.dis_dt  as spc_discharge_date,</v>
      </c>
    </row>
    <row r="46" spans="13:19" x14ac:dyDescent="0.3">
      <c r="M46" s="2" t="str" cm="1">
        <f t="array" ref="M46">_xlfn.SWITCH(I19, "enc_det", "a.", "enc_header", "b.", "enc_proc", "c.", "")</f>
        <v>b.</v>
      </c>
      <c r="N46" s="2" t="str">
        <f t="shared" si="4"/>
        <v xml:space="preserve">pat_stat </v>
      </c>
      <c r="P46" s="2" t="s">
        <v>119</v>
      </c>
      <c r="Q46" s="2" t="str">
        <f t="shared" si="5"/>
        <v>discharge_status</v>
      </c>
      <c r="R46" s="2" t="s">
        <v>46</v>
      </c>
      <c r="S46" s="2" t="str">
        <f t="shared" si="3"/>
        <v>b.pat_stat  as spc_discharge_status,</v>
      </c>
    </row>
    <row r="47" spans="13:19" x14ac:dyDescent="0.3">
      <c r="M47" s="2" t="str" cm="1">
        <f t="array" ref="M47">_xlfn.SWITCH(I20, "enc_det", "a.", "enc_header", "b.", "enc_proc", "c.", "")</f>
        <v>b.</v>
      </c>
      <c r="N47" s="2" t="str">
        <f t="shared" si="4"/>
        <v xml:space="preserve">derv_enc </v>
      </c>
      <c r="P47" s="2" t="s">
        <v>119</v>
      </c>
      <c r="Q47" s="2" t="str">
        <f t="shared" si="5"/>
        <v>claim_id_src</v>
      </c>
      <c r="R47" s="2" t="s">
        <v>46</v>
      </c>
      <c r="S47" s="2" t="str">
        <f t="shared" si="3"/>
        <v>b.derv_enc  as spc_claim_id_src,</v>
      </c>
    </row>
    <row r="48" spans="13:19" x14ac:dyDescent="0.3">
      <c r="M48" s="2" t="str" cm="1">
        <f t="array" ref="M48">_xlfn.SWITCH(I21, "enc_det", "a.", "enc_header", "b.", "enc_proc", "c.", "")</f>
        <v>c.</v>
      </c>
      <c r="N48" s="2" t="str">
        <f t="shared" si="4"/>
        <v xml:space="preserve">drg </v>
      </c>
      <c r="P48" s="2" t="s">
        <v>119</v>
      </c>
      <c r="Q48" s="2" t="str">
        <f t="shared" si="5"/>
        <v>drg_cd</v>
      </c>
      <c r="R48" s="2" t="s">
        <v>46</v>
      </c>
      <c r="S48" s="2" t="str">
        <f t="shared" si="3"/>
        <v>c.drg  as spc_drg_cd,</v>
      </c>
    </row>
    <row r="49" spans="12:25" x14ac:dyDescent="0.3">
      <c r="L49" s="2" t="s">
        <v>121</v>
      </c>
      <c r="M49" s="2" t="str" cm="1">
        <f t="array" ref="M49">_xlfn.SWITCH(I22, "enc_det", "a.", "enc_header", "b.", "enc_proc", "c.", "")</f>
        <v>c.</v>
      </c>
      <c r="N49" s="2" t="str">
        <f t="shared" si="4"/>
        <v>bill</v>
      </c>
      <c r="O49" s="2" t="s">
        <v>122</v>
      </c>
      <c r="P49" s="2" t="s">
        <v>119</v>
      </c>
      <c r="Q49" s="2" t="str">
        <f t="shared" si="5"/>
        <v>bill_type_inst</v>
      </c>
      <c r="R49" s="2" t="s">
        <v>46</v>
      </c>
      <c r="S49" s="2" t="str">
        <f t="shared" si="3"/>
        <v>substring(c.bill, 1, 1) as spc_bill_type_inst,</v>
      </c>
    </row>
    <row r="50" spans="12:25" x14ac:dyDescent="0.3">
      <c r="L50" s="2" t="s">
        <v>121</v>
      </c>
      <c r="M50" s="2" t="str" cm="1">
        <f t="array" ref="M50">_xlfn.SWITCH(I23, "enc_det", "a.", "enc_header", "b.", "enc_proc", "c.", "")</f>
        <v>c.</v>
      </c>
      <c r="N50" s="2" t="str">
        <f t="shared" si="4"/>
        <v>bill</v>
      </c>
      <c r="O50" s="2" t="s">
        <v>123</v>
      </c>
      <c r="P50" s="2" t="s">
        <v>119</v>
      </c>
      <c r="Q50" s="2" t="str">
        <f t="shared" si="5"/>
        <v>bill_type_class</v>
      </c>
      <c r="R50" s="2" t="s">
        <v>46</v>
      </c>
      <c r="S50" s="2" t="str">
        <f t="shared" si="3"/>
        <v>substring(c.bill, 1, 2) as spc_bill_type_class,</v>
      </c>
    </row>
    <row r="51" spans="12:25" x14ac:dyDescent="0.3">
      <c r="L51" s="2" t="s">
        <v>121</v>
      </c>
      <c r="M51" s="2" t="str" cm="1">
        <f t="array" ref="M51">_xlfn.SWITCH(I24, "enc_det", "a.", "enc_header", "b.", "enc_proc", "c.", "")</f>
        <v>c.</v>
      </c>
      <c r="N51" s="2" t="str">
        <f t="shared" si="4"/>
        <v>bill</v>
      </c>
      <c r="O51" s="2" t="s">
        <v>124</v>
      </c>
      <c r="P51" s="2" t="s">
        <v>119</v>
      </c>
      <c r="Q51" s="2" t="str">
        <f t="shared" si="5"/>
        <v>bill_type_freq</v>
      </c>
      <c r="R51" s="2" t="s">
        <v>46</v>
      </c>
      <c r="S51" s="2" t="str">
        <f t="shared" si="3"/>
        <v>substring(c.bill, 1, 3) as spc_bill_type_freq,</v>
      </c>
    </row>
    <row r="52" spans="12:25" x14ac:dyDescent="0.3">
      <c r="M52" s="2" t="str" cm="1">
        <f t="array" ref="M52">_xlfn.SWITCH(I25, "enc_det", "a.", "enc_header", "b.", "enc_proc", "c.", "")</f>
        <v>a.</v>
      </c>
      <c r="N52" s="2" t="str">
        <f t="shared" si="4"/>
        <v>dt_ln_unt</v>
      </c>
      <c r="P52" s="2" t="s">
        <v>119</v>
      </c>
      <c r="Q52" s="2" t="str">
        <f t="shared" si="5"/>
        <v>units</v>
      </c>
      <c r="R52" s="2" t="s">
        <v>46</v>
      </c>
      <c r="S52" s="2" t="str">
        <f t="shared" si="3"/>
        <v>a.dt_ln_unt as spc_units,</v>
      </c>
    </row>
    <row r="53" spans="12:25" x14ac:dyDescent="0.3">
      <c r="M53" s="2" t="str" cm="1">
        <f t="array" ref="M53">_xlfn.SWITCH(I26, "enc_det", "a.", "enc_header", "b.", "enc_proc", "c.", "")</f>
        <v>c.</v>
      </c>
      <c r="N53" s="2" t="str">
        <f t="shared" si="4"/>
        <v xml:space="preserve">mem_id </v>
      </c>
      <c r="P53" s="2" t="s">
        <v>119</v>
      </c>
      <c r="Q53" s="2" t="str">
        <f t="shared" si="5"/>
        <v>member_id_src</v>
      </c>
      <c r="S53" s="2" t="str">
        <f t="shared" si="3"/>
        <v>c.mem_id  as spc_member_id_src</v>
      </c>
    </row>
    <row r="57" spans="12:25" x14ac:dyDescent="0.3">
      <c r="L57" s="3" t="s">
        <v>10</v>
      </c>
    </row>
    <row r="58" spans="12:25" x14ac:dyDescent="0.3">
      <c r="L58" s="2" t="s">
        <v>146</v>
      </c>
      <c r="Y58" s="2" t="str">
        <f t="shared" ref="Y58:Y83" si="6">_xlfn.CONCAT(L58:W58)</f>
        <v>select a.*,</v>
      </c>
    </row>
    <row r="59" spans="12:25" x14ac:dyDescent="0.3">
      <c r="M59" s="2" t="s">
        <v>120</v>
      </c>
      <c r="N59" s="2" t="str">
        <f t="shared" ref="N59:N83" si="7">B2</f>
        <v>claim_sequence_number</v>
      </c>
      <c r="O59" s="2" t="s">
        <v>46</v>
      </c>
      <c r="Y59" s="2" t="str">
        <f t="shared" si="6"/>
        <v>b.claim_sequence_number,</v>
      </c>
    </row>
    <row r="60" spans="12:25" x14ac:dyDescent="0.3">
      <c r="M60" s="2" t="s">
        <v>120</v>
      </c>
      <c r="N60" s="2" t="str">
        <f t="shared" si="7"/>
        <v>from_date_of_service</v>
      </c>
      <c r="O60" s="2" t="s">
        <v>46</v>
      </c>
      <c r="Y60" s="2" t="str">
        <f t="shared" si="6"/>
        <v>b.from_date_of_service,</v>
      </c>
    </row>
    <row r="61" spans="12:25" x14ac:dyDescent="0.3">
      <c r="M61" s="2" t="s">
        <v>120</v>
      </c>
      <c r="N61" s="2" t="str">
        <f t="shared" si="7"/>
        <v>to_date_of_service</v>
      </c>
      <c r="O61" s="2" t="s">
        <v>46</v>
      </c>
      <c r="Y61" s="2" t="str">
        <f t="shared" si="6"/>
        <v>b.to_date_of_service,</v>
      </c>
    </row>
    <row r="62" spans="12:25" x14ac:dyDescent="0.3">
      <c r="M62" s="2" t="s">
        <v>120</v>
      </c>
      <c r="N62" s="2" t="str">
        <f t="shared" si="7"/>
        <v>place_of_service</v>
      </c>
      <c r="O62" s="2" t="s">
        <v>46</v>
      </c>
      <c r="Y62" s="2" t="str">
        <f t="shared" si="6"/>
        <v>b.place_of_service,</v>
      </c>
    </row>
    <row r="63" spans="12:25" x14ac:dyDescent="0.3">
      <c r="M63" s="2" t="s">
        <v>120</v>
      </c>
      <c r="N63" s="2" t="str">
        <f t="shared" si="7"/>
        <v>cpt_hcpcs_cd</v>
      </c>
      <c r="O63" s="2" t="s">
        <v>46</v>
      </c>
      <c r="Y63" s="2" t="str">
        <f t="shared" si="6"/>
        <v>b.cpt_hcpcs_cd,</v>
      </c>
    </row>
    <row r="64" spans="12:25" x14ac:dyDescent="0.3">
      <c r="M64" s="2" t="s">
        <v>120</v>
      </c>
      <c r="N64" s="2" t="str">
        <f t="shared" si="7"/>
        <v>proc_mod_1</v>
      </c>
      <c r="O64" s="2" t="s">
        <v>46</v>
      </c>
      <c r="Y64" s="2" t="str">
        <f t="shared" si="6"/>
        <v>b.proc_mod_1,</v>
      </c>
    </row>
    <row r="65" spans="13:25" x14ac:dyDescent="0.3">
      <c r="M65" s="2" t="s">
        <v>120</v>
      </c>
      <c r="N65" s="2" t="str">
        <f t="shared" si="7"/>
        <v>proc_mod_2</v>
      </c>
      <c r="O65" s="2" t="s">
        <v>46</v>
      </c>
      <c r="Y65" s="2" t="str">
        <f t="shared" si="6"/>
        <v>b.proc_mod_2,</v>
      </c>
    </row>
    <row r="66" spans="13:25" x14ac:dyDescent="0.3">
      <c r="M66" s="2" t="s">
        <v>120</v>
      </c>
      <c r="N66" s="2" t="str">
        <f t="shared" si="7"/>
        <v>revenue_cd</v>
      </c>
      <c r="O66" s="2" t="s">
        <v>46</v>
      </c>
      <c r="Y66" s="2" t="str">
        <f t="shared" si="6"/>
        <v>b.revenue_cd,</v>
      </c>
    </row>
    <row r="67" spans="13:25" x14ac:dyDescent="0.3">
      <c r="M67" s="2" t="s">
        <v>120</v>
      </c>
      <c r="N67" s="2" t="str">
        <f t="shared" si="7"/>
        <v>charge_amount</v>
      </c>
      <c r="O67" s="2" t="s">
        <v>46</v>
      </c>
      <c r="Y67" s="2" t="str">
        <f t="shared" si="6"/>
        <v>b.charge_amount,</v>
      </c>
    </row>
    <row r="68" spans="13:25" x14ac:dyDescent="0.3">
      <c r="M68" s="2" t="s">
        <v>120</v>
      </c>
      <c r="N68" s="2" t="str">
        <f t="shared" si="7"/>
        <v>allowed_amount</v>
      </c>
      <c r="O68" s="2" t="s">
        <v>46</v>
      </c>
      <c r="Y68" s="2" t="str">
        <f t="shared" si="6"/>
        <v>b.allowed_amount,</v>
      </c>
    </row>
    <row r="69" spans="13:25" x14ac:dyDescent="0.3">
      <c r="M69" s="2" t="s">
        <v>120</v>
      </c>
      <c r="N69" s="2" t="str">
        <f t="shared" si="7"/>
        <v>paid_amount</v>
      </c>
      <c r="O69" s="2" t="s">
        <v>46</v>
      </c>
      <c r="Y69" s="2" t="str">
        <f t="shared" si="6"/>
        <v>b.paid_amount,</v>
      </c>
    </row>
    <row r="70" spans="13:25" x14ac:dyDescent="0.3">
      <c r="M70" s="2" t="s">
        <v>120</v>
      </c>
      <c r="N70" s="2" t="str">
        <f t="shared" si="7"/>
        <v>ref_provider</v>
      </c>
      <c r="O70" s="2" t="s">
        <v>46</v>
      </c>
      <c r="Y70" s="2" t="str">
        <f t="shared" si="6"/>
        <v>b.ref_provider,</v>
      </c>
    </row>
    <row r="71" spans="13:25" x14ac:dyDescent="0.3">
      <c r="M71" s="2" t="s">
        <v>120</v>
      </c>
      <c r="N71" s="2" t="str">
        <f t="shared" si="7"/>
        <v>perf_rn_provider</v>
      </c>
      <c r="O71" s="2" t="s">
        <v>46</v>
      </c>
      <c r="Y71" s="2" t="str">
        <f t="shared" si="6"/>
        <v>b.perf_rn_provider,</v>
      </c>
    </row>
    <row r="72" spans="13:25" x14ac:dyDescent="0.3">
      <c r="M72" s="2" t="s">
        <v>120</v>
      </c>
      <c r="N72" s="2" t="str">
        <f t="shared" si="7"/>
        <v>perf_op_provider</v>
      </c>
      <c r="O72" s="2" t="s">
        <v>46</v>
      </c>
      <c r="Y72" s="2" t="str">
        <f t="shared" si="6"/>
        <v>b.perf_op_provider,</v>
      </c>
    </row>
    <row r="73" spans="13:25" x14ac:dyDescent="0.3">
      <c r="M73" s="2" t="s">
        <v>120</v>
      </c>
      <c r="N73" s="2" t="str">
        <f t="shared" si="7"/>
        <v>provider_type</v>
      </c>
      <c r="O73" s="2" t="s">
        <v>46</v>
      </c>
      <c r="Y73" s="2" t="str">
        <f t="shared" si="6"/>
        <v>b.provider_type,</v>
      </c>
    </row>
    <row r="74" spans="13:25" x14ac:dyDescent="0.3">
      <c r="M74" s="2" t="s">
        <v>120</v>
      </c>
      <c r="N74" s="2" t="str">
        <f t="shared" si="7"/>
        <v>admit_date</v>
      </c>
      <c r="O74" s="2" t="s">
        <v>46</v>
      </c>
      <c r="Y74" s="2" t="str">
        <f t="shared" si="6"/>
        <v>b.admit_date,</v>
      </c>
    </row>
    <row r="75" spans="13:25" x14ac:dyDescent="0.3">
      <c r="M75" s="2" t="s">
        <v>120</v>
      </c>
      <c r="N75" s="2" t="str">
        <f t="shared" si="7"/>
        <v>discharge_date</v>
      </c>
      <c r="O75" s="2" t="s">
        <v>46</v>
      </c>
      <c r="Y75" s="2" t="str">
        <f t="shared" si="6"/>
        <v>b.discharge_date,</v>
      </c>
    </row>
    <row r="76" spans="13:25" x14ac:dyDescent="0.3">
      <c r="M76" s="2" t="s">
        <v>120</v>
      </c>
      <c r="N76" s="2" t="str">
        <f t="shared" si="7"/>
        <v>discharge_status</v>
      </c>
      <c r="O76" s="2" t="s">
        <v>46</v>
      </c>
      <c r="Y76" s="2" t="str">
        <f t="shared" si="6"/>
        <v>b.discharge_status,</v>
      </c>
    </row>
    <row r="77" spans="13:25" x14ac:dyDescent="0.3">
      <c r="M77" s="2" t="s">
        <v>120</v>
      </c>
      <c r="N77" s="2" t="str">
        <f t="shared" si="7"/>
        <v>claim_id_src</v>
      </c>
      <c r="O77" s="2" t="s">
        <v>46</v>
      </c>
      <c r="Y77" s="2" t="str">
        <f t="shared" si="6"/>
        <v>b.claim_id_src,</v>
      </c>
    </row>
    <row r="78" spans="13:25" x14ac:dyDescent="0.3">
      <c r="M78" s="2" t="s">
        <v>120</v>
      </c>
      <c r="N78" s="2" t="str">
        <f t="shared" si="7"/>
        <v>drg_cd</v>
      </c>
      <c r="O78" s="2" t="s">
        <v>46</v>
      </c>
      <c r="Y78" s="2" t="str">
        <f t="shared" si="6"/>
        <v>b.drg_cd,</v>
      </c>
    </row>
    <row r="79" spans="13:25" x14ac:dyDescent="0.3">
      <c r="M79" s="2" t="s">
        <v>120</v>
      </c>
      <c r="N79" s="2" t="str">
        <f t="shared" si="7"/>
        <v>bill_type_inst</v>
      </c>
      <c r="O79" s="2" t="s">
        <v>46</v>
      </c>
      <c r="Y79" s="2" t="str">
        <f t="shared" si="6"/>
        <v>b.bill_type_inst,</v>
      </c>
    </row>
    <row r="80" spans="13:25" x14ac:dyDescent="0.3">
      <c r="M80" s="2" t="s">
        <v>120</v>
      </c>
      <c r="N80" s="2" t="str">
        <f t="shared" si="7"/>
        <v>bill_type_class</v>
      </c>
      <c r="O80" s="2" t="s">
        <v>46</v>
      </c>
      <c r="Y80" s="2" t="str">
        <f t="shared" si="6"/>
        <v>b.bill_type_class,</v>
      </c>
    </row>
    <row r="81" spans="12:25" x14ac:dyDescent="0.3">
      <c r="M81" s="2" t="s">
        <v>120</v>
      </c>
      <c r="N81" s="2" t="str">
        <f t="shared" si="7"/>
        <v>bill_type_freq</v>
      </c>
      <c r="O81" s="2" t="s">
        <v>46</v>
      </c>
      <c r="Y81" s="2" t="str">
        <f t="shared" si="6"/>
        <v>b.bill_type_freq,</v>
      </c>
    </row>
    <row r="82" spans="12:25" x14ac:dyDescent="0.3">
      <c r="M82" s="2" t="s">
        <v>120</v>
      </c>
      <c r="N82" s="2" t="str">
        <f t="shared" si="7"/>
        <v>units</v>
      </c>
      <c r="O82" s="2" t="s">
        <v>46</v>
      </c>
      <c r="Y82" s="2" t="str">
        <f t="shared" si="6"/>
        <v>b.units,</v>
      </c>
    </row>
    <row r="83" spans="12:25" x14ac:dyDescent="0.3">
      <c r="M83" s="2" t="s">
        <v>120</v>
      </c>
      <c r="N83" s="2" t="str">
        <f t="shared" si="7"/>
        <v>member_id_src</v>
      </c>
      <c r="O83" s="2" t="s">
        <v>46</v>
      </c>
      <c r="Y83" s="2" t="str">
        <f t="shared" si="6"/>
        <v>b.member_id_src,</v>
      </c>
    </row>
    <row r="84" spans="12:25" x14ac:dyDescent="0.3">
      <c r="L84" s="2" t="s">
        <v>147</v>
      </c>
      <c r="M84" s="2" t="s">
        <v>120</v>
      </c>
      <c r="N84" s="2" t="str">
        <f>N59</f>
        <v>claim_sequence_number</v>
      </c>
      <c r="O84" s="2" t="s">
        <v>156</v>
      </c>
      <c r="P84" s="2" t="str">
        <f>T84</f>
        <v>claim_sequence_number</v>
      </c>
      <c r="Q84" s="2" t="s">
        <v>157</v>
      </c>
      <c r="R84" s="2" t="str">
        <f t="shared" ref="R84:R108" si="8">N84</f>
        <v>claim_sequence_number</v>
      </c>
      <c r="S84" s="2" t="s">
        <v>158</v>
      </c>
      <c r="T84" s="2" t="str">
        <f>R84</f>
        <v>claim_sequence_number</v>
      </c>
      <c r="U84" s="2" t="s">
        <v>45</v>
      </c>
      <c r="V84" s="2" t="str">
        <f>T84</f>
        <v>claim_sequence_number</v>
      </c>
      <c r="W84" s="2" t="s">
        <v>148</v>
      </c>
      <c r="Y84" s="2" t="str">
        <f>_xlfn.CONCAT(L84:W84)</f>
        <v>case when b.claim_sequence_number is null and a.spc_claim_sequence_number is not null then 1 when b.claim_sequence_number::text != a.spc_claim_sequence_number then 1 else 0 end as claim_sequence_number_mismatch,</v>
      </c>
    </row>
    <row r="85" spans="12:25" x14ac:dyDescent="0.3">
      <c r="L85" s="2" t="s">
        <v>147</v>
      </c>
      <c r="M85" s="2" t="s">
        <v>120</v>
      </c>
      <c r="N85" s="2" t="str">
        <f t="shared" ref="N85:N108" si="9">N60</f>
        <v>from_date_of_service</v>
      </c>
      <c r="O85" s="2" t="s">
        <v>156</v>
      </c>
      <c r="P85" s="2" t="str">
        <f t="shared" ref="P85:P108" si="10">T85</f>
        <v>from_date_of_service</v>
      </c>
      <c r="Q85" s="2" t="s">
        <v>157</v>
      </c>
      <c r="R85" s="2" t="str">
        <f t="shared" si="8"/>
        <v>from_date_of_service</v>
      </c>
      <c r="S85" s="2" t="s">
        <v>158</v>
      </c>
      <c r="T85" s="2" t="str">
        <f t="shared" ref="T85:T103" si="11">R85</f>
        <v>from_date_of_service</v>
      </c>
      <c r="U85" s="2" t="s">
        <v>45</v>
      </c>
      <c r="V85" s="2" t="str">
        <f t="shared" ref="V85:V103" si="12">T85</f>
        <v>from_date_of_service</v>
      </c>
      <c r="W85" s="2" t="s">
        <v>148</v>
      </c>
      <c r="Y85" s="2" t="str">
        <f t="shared" ref="Y85:Y111" si="13">_xlfn.CONCAT(L85:W85)</f>
        <v>case when b.from_date_of_service is null and a.spc_from_date_of_service is not null then 1 when b.from_date_of_service::text != a.spc_from_date_of_service then 1 else 0 end as from_date_of_service_mismatch,</v>
      </c>
    </row>
    <row r="86" spans="12:25" x14ac:dyDescent="0.3">
      <c r="L86" s="2" t="s">
        <v>147</v>
      </c>
      <c r="M86" s="2" t="s">
        <v>120</v>
      </c>
      <c r="N86" s="2" t="str">
        <f t="shared" si="9"/>
        <v>to_date_of_service</v>
      </c>
      <c r="O86" s="2" t="s">
        <v>156</v>
      </c>
      <c r="P86" s="2" t="str">
        <f t="shared" si="10"/>
        <v>to_date_of_service</v>
      </c>
      <c r="Q86" s="2" t="s">
        <v>157</v>
      </c>
      <c r="R86" s="2" t="str">
        <f t="shared" si="8"/>
        <v>to_date_of_service</v>
      </c>
      <c r="S86" s="2" t="s">
        <v>158</v>
      </c>
      <c r="T86" s="2" t="str">
        <f t="shared" si="11"/>
        <v>to_date_of_service</v>
      </c>
      <c r="U86" s="2" t="s">
        <v>45</v>
      </c>
      <c r="V86" s="2" t="str">
        <f t="shared" si="12"/>
        <v>to_date_of_service</v>
      </c>
      <c r="W86" s="2" t="s">
        <v>148</v>
      </c>
      <c r="Y86" s="2" t="str">
        <f t="shared" si="13"/>
        <v>case when b.to_date_of_service is null and a.spc_to_date_of_service is not null then 1 when b.to_date_of_service::text != a.spc_to_date_of_service then 1 else 0 end as to_date_of_service_mismatch,</v>
      </c>
    </row>
    <row r="87" spans="12:25" x14ac:dyDescent="0.3">
      <c r="L87" s="2" t="s">
        <v>147</v>
      </c>
      <c r="M87" s="2" t="s">
        <v>120</v>
      </c>
      <c r="N87" s="2" t="str">
        <f t="shared" si="9"/>
        <v>place_of_service</v>
      </c>
      <c r="O87" s="2" t="s">
        <v>156</v>
      </c>
      <c r="P87" s="2" t="str">
        <f t="shared" si="10"/>
        <v>place_of_service</v>
      </c>
      <c r="Q87" s="2" t="s">
        <v>157</v>
      </c>
      <c r="R87" s="2" t="str">
        <f t="shared" si="8"/>
        <v>place_of_service</v>
      </c>
      <c r="S87" s="2" t="s">
        <v>158</v>
      </c>
      <c r="T87" s="2" t="str">
        <f t="shared" si="11"/>
        <v>place_of_service</v>
      </c>
      <c r="U87" s="2" t="s">
        <v>45</v>
      </c>
      <c r="V87" s="2" t="str">
        <f t="shared" si="12"/>
        <v>place_of_service</v>
      </c>
      <c r="W87" s="2" t="s">
        <v>148</v>
      </c>
      <c r="Y87" s="2" t="str">
        <f t="shared" si="13"/>
        <v>case when b.place_of_service is null and a.spc_place_of_service is not null then 1 when b.place_of_service::text != a.spc_place_of_service then 1 else 0 end as place_of_service_mismatch,</v>
      </c>
    </row>
    <row r="88" spans="12:25" x14ac:dyDescent="0.3">
      <c r="L88" s="2" t="s">
        <v>147</v>
      </c>
      <c r="M88" s="2" t="s">
        <v>120</v>
      </c>
      <c r="N88" s="2" t="str">
        <f t="shared" si="9"/>
        <v>cpt_hcpcs_cd</v>
      </c>
      <c r="O88" s="2" t="s">
        <v>156</v>
      </c>
      <c r="P88" s="2" t="str">
        <f t="shared" si="10"/>
        <v>cpt_hcpcs_cd</v>
      </c>
      <c r="Q88" s="2" t="s">
        <v>157</v>
      </c>
      <c r="R88" s="2" t="str">
        <f t="shared" si="8"/>
        <v>cpt_hcpcs_cd</v>
      </c>
      <c r="S88" s="2" t="s">
        <v>158</v>
      </c>
      <c r="T88" s="2" t="str">
        <f t="shared" si="11"/>
        <v>cpt_hcpcs_cd</v>
      </c>
      <c r="U88" s="2" t="s">
        <v>45</v>
      </c>
      <c r="V88" s="2" t="str">
        <f t="shared" si="12"/>
        <v>cpt_hcpcs_cd</v>
      </c>
      <c r="W88" s="2" t="s">
        <v>148</v>
      </c>
      <c r="Y88" s="2" t="str">
        <f t="shared" si="13"/>
        <v>case when b.cpt_hcpcs_cd is null and a.spc_cpt_hcpcs_cd is not null then 1 when b.cpt_hcpcs_cd::text != a.spc_cpt_hcpcs_cd then 1 else 0 end as cpt_hcpcs_cd_mismatch,</v>
      </c>
    </row>
    <row r="89" spans="12:25" x14ac:dyDescent="0.3">
      <c r="L89" s="2" t="s">
        <v>147</v>
      </c>
      <c r="M89" s="2" t="s">
        <v>120</v>
      </c>
      <c r="N89" s="2" t="str">
        <f t="shared" si="9"/>
        <v>proc_mod_1</v>
      </c>
      <c r="O89" s="2" t="s">
        <v>156</v>
      </c>
      <c r="P89" s="2" t="str">
        <f t="shared" si="10"/>
        <v>proc_mod_1</v>
      </c>
      <c r="Q89" s="2" t="s">
        <v>157</v>
      </c>
      <c r="R89" s="2" t="str">
        <f t="shared" si="8"/>
        <v>proc_mod_1</v>
      </c>
      <c r="S89" s="2" t="s">
        <v>158</v>
      </c>
      <c r="T89" s="2" t="str">
        <f t="shared" si="11"/>
        <v>proc_mod_1</v>
      </c>
      <c r="U89" s="2" t="s">
        <v>45</v>
      </c>
      <c r="V89" s="2" t="str">
        <f t="shared" si="12"/>
        <v>proc_mod_1</v>
      </c>
      <c r="W89" s="2" t="s">
        <v>148</v>
      </c>
      <c r="Y89" s="2" t="str">
        <f t="shared" si="13"/>
        <v>case when b.proc_mod_1 is null and a.spc_proc_mod_1 is not null then 1 when b.proc_mod_1::text != a.spc_proc_mod_1 then 1 else 0 end as proc_mod_1_mismatch,</v>
      </c>
    </row>
    <row r="90" spans="12:25" x14ac:dyDescent="0.3">
      <c r="L90" s="2" t="s">
        <v>147</v>
      </c>
      <c r="M90" s="2" t="s">
        <v>120</v>
      </c>
      <c r="N90" s="2" t="str">
        <f t="shared" si="9"/>
        <v>proc_mod_2</v>
      </c>
      <c r="O90" s="2" t="s">
        <v>156</v>
      </c>
      <c r="P90" s="2" t="str">
        <f t="shared" si="10"/>
        <v>proc_mod_2</v>
      </c>
      <c r="Q90" s="2" t="s">
        <v>157</v>
      </c>
      <c r="R90" s="2" t="str">
        <f t="shared" si="8"/>
        <v>proc_mod_2</v>
      </c>
      <c r="S90" s="2" t="s">
        <v>158</v>
      </c>
      <c r="T90" s="2" t="str">
        <f t="shared" si="11"/>
        <v>proc_mod_2</v>
      </c>
      <c r="U90" s="2" t="s">
        <v>45</v>
      </c>
      <c r="V90" s="2" t="str">
        <f t="shared" si="12"/>
        <v>proc_mod_2</v>
      </c>
      <c r="W90" s="2" t="s">
        <v>148</v>
      </c>
      <c r="Y90" s="2" t="str">
        <f t="shared" si="13"/>
        <v>case when b.proc_mod_2 is null and a.spc_proc_mod_2 is not null then 1 when b.proc_mod_2::text != a.spc_proc_mod_2 then 1 else 0 end as proc_mod_2_mismatch,</v>
      </c>
    </row>
    <row r="91" spans="12:25" x14ac:dyDescent="0.3">
      <c r="L91" s="2" t="s">
        <v>147</v>
      </c>
      <c r="M91" s="2" t="s">
        <v>120</v>
      </c>
      <c r="N91" s="2" t="str">
        <f t="shared" si="9"/>
        <v>revenue_cd</v>
      </c>
      <c r="O91" s="2" t="s">
        <v>156</v>
      </c>
      <c r="P91" s="2" t="str">
        <f t="shared" si="10"/>
        <v>revenue_cd</v>
      </c>
      <c r="Q91" s="2" t="s">
        <v>157</v>
      </c>
      <c r="R91" s="2" t="str">
        <f t="shared" si="8"/>
        <v>revenue_cd</v>
      </c>
      <c r="S91" s="2" t="s">
        <v>158</v>
      </c>
      <c r="T91" s="2" t="str">
        <f t="shared" si="11"/>
        <v>revenue_cd</v>
      </c>
      <c r="U91" s="2" t="s">
        <v>45</v>
      </c>
      <c r="V91" s="2" t="str">
        <f t="shared" si="12"/>
        <v>revenue_cd</v>
      </c>
      <c r="W91" s="2" t="s">
        <v>148</v>
      </c>
      <c r="Y91" s="2" t="str">
        <f t="shared" si="13"/>
        <v>case when b.revenue_cd is null and a.spc_revenue_cd is not null then 1 when b.revenue_cd::text != a.spc_revenue_cd then 1 else 0 end as revenue_cd_mismatch,</v>
      </c>
    </row>
    <row r="92" spans="12:25" x14ac:dyDescent="0.3">
      <c r="L92" s="2" t="s">
        <v>147</v>
      </c>
      <c r="M92" s="2" t="s">
        <v>120</v>
      </c>
      <c r="N92" s="2" t="str">
        <f t="shared" si="9"/>
        <v>charge_amount</v>
      </c>
      <c r="O92" s="2" t="s">
        <v>156</v>
      </c>
      <c r="P92" s="2" t="str">
        <f t="shared" si="10"/>
        <v>charge_amount</v>
      </c>
      <c r="Q92" s="2" t="s">
        <v>157</v>
      </c>
      <c r="R92" s="2" t="str">
        <f t="shared" si="8"/>
        <v>charge_amount</v>
      </c>
      <c r="S92" s="2" t="s">
        <v>162</v>
      </c>
      <c r="T92" s="2" t="str">
        <f t="shared" si="11"/>
        <v>charge_amount</v>
      </c>
      <c r="U92" s="2" t="s">
        <v>163</v>
      </c>
      <c r="V92" s="2" t="str">
        <f t="shared" si="12"/>
        <v>charge_amount</v>
      </c>
      <c r="W92" s="2" t="s">
        <v>148</v>
      </c>
      <c r="Y92" s="2" t="str">
        <f t="shared" si="13"/>
        <v>case when b.charge_amount is null and a.spc_charge_amount is not null then 1 when b.charge_amount::float != a.spc_charge_amount::float then 1 else 0 end as charge_amount_mismatch,</v>
      </c>
    </row>
    <row r="93" spans="12:25" x14ac:dyDescent="0.3">
      <c r="L93" s="2" t="s">
        <v>147</v>
      </c>
      <c r="M93" s="2" t="s">
        <v>120</v>
      </c>
      <c r="N93" s="2" t="str">
        <f t="shared" si="9"/>
        <v>allowed_amount</v>
      </c>
      <c r="O93" s="2" t="s">
        <v>156</v>
      </c>
      <c r="P93" s="2" t="str">
        <f t="shared" si="10"/>
        <v>allowed_amount</v>
      </c>
      <c r="Q93" s="2" t="s">
        <v>157</v>
      </c>
      <c r="R93" s="2" t="str">
        <f t="shared" si="8"/>
        <v>allowed_amount</v>
      </c>
      <c r="S93" s="2" t="s">
        <v>162</v>
      </c>
      <c r="T93" s="2" t="str">
        <f t="shared" si="11"/>
        <v>allowed_amount</v>
      </c>
      <c r="U93" s="2" t="s">
        <v>163</v>
      </c>
      <c r="V93" s="2" t="str">
        <f t="shared" si="12"/>
        <v>allowed_amount</v>
      </c>
      <c r="W93" s="2" t="s">
        <v>148</v>
      </c>
      <c r="Y93" s="2" t="str">
        <f t="shared" si="13"/>
        <v>case when b.allowed_amount is null and a.spc_allowed_amount is not null then 1 when b.allowed_amount::float != a.spc_allowed_amount::float then 1 else 0 end as allowed_amount_mismatch,</v>
      </c>
    </row>
    <row r="94" spans="12:25" x14ac:dyDescent="0.3">
      <c r="L94" s="2" t="s">
        <v>147</v>
      </c>
      <c r="M94" s="2" t="s">
        <v>120</v>
      </c>
      <c r="N94" s="2" t="str">
        <f t="shared" si="9"/>
        <v>paid_amount</v>
      </c>
      <c r="O94" s="2" t="s">
        <v>156</v>
      </c>
      <c r="P94" s="2" t="str">
        <f t="shared" si="10"/>
        <v>paid_amount</v>
      </c>
      <c r="Q94" s="2" t="s">
        <v>157</v>
      </c>
      <c r="R94" s="2" t="str">
        <f t="shared" si="8"/>
        <v>paid_amount</v>
      </c>
      <c r="S94" s="2" t="s">
        <v>162</v>
      </c>
      <c r="T94" s="2" t="str">
        <f t="shared" si="11"/>
        <v>paid_amount</v>
      </c>
      <c r="U94" s="2" t="s">
        <v>163</v>
      </c>
      <c r="V94" s="2" t="str">
        <f t="shared" si="12"/>
        <v>paid_amount</v>
      </c>
      <c r="W94" s="2" t="s">
        <v>148</v>
      </c>
      <c r="Y94" s="2" t="str">
        <f t="shared" si="13"/>
        <v>case when b.paid_amount is null and a.spc_paid_amount is not null then 1 when b.paid_amount::float != a.spc_paid_amount::float then 1 else 0 end as paid_amount_mismatch,</v>
      </c>
    </row>
    <row r="95" spans="12:25" x14ac:dyDescent="0.3">
      <c r="L95" s="2" t="s">
        <v>147</v>
      </c>
      <c r="M95" s="2" t="s">
        <v>120</v>
      </c>
      <c r="N95" s="2" t="str">
        <f t="shared" si="9"/>
        <v>ref_provider</v>
      </c>
      <c r="O95" s="2" t="s">
        <v>156</v>
      </c>
      <c r="P95" s="2" t="str">
        <f t="shared" si="10"/>
        <v>ref_provider</v>
      </c>
      <c r="Q95" s="2" t="s">
        <v>157</v>
      </c>
      <c r="R95" s="2" t="str">
        <f t="shared" si="8"/>
        <v>ref_provider</v>
      </c>
      <c r="S95" s="2" t="s">
        <v>158</v>
      </c>
      <c r="T95" s="2" t="str">
        <f t="shared" si="11"/>
        <v>ref_provider</v>
      </c>
      <c r="U95" s="2" t="s">
        <v>45</v>
      </c>
      <c r="V95" s="2" t="str">
        <f t="shared" si="12"/>
        <v>ref_provider</v>
      </c>
      <c r="W95" s="2" t="s">
        <v>148</v>
      </c>
      <c r="Y95" s="2" t="str">
        <f t="shared" si="13"/>
        <v>case when b.ref_provider is null and a.spc_ref_provider is not null then 1 when b.ref_provider::text != a.spc_ref_provider then 1 else 0 end as ref_provider_mismatch,</v>
      </c>
    </row>
    <row r="96" spans="12:25" x14ac:dyDescent="0.3">
      <c r="L96" s="2" t="s">
        <v>147</v>
      </c>
      <c r="M96" s="2" t="s">
        <v>120</v>
      </c>
      <c r="N96" s="2" t="str">
        <f t="shared" si="9"/>
        <v>perf_rn_provider</v>
      </c>
      <c r="O96" s="2" t="s">
        <v>156</v>
      </c>
      <c r="P96" s="2" t="str">
        <f t="shared" si="10"/>
        <v>perf_rn_provider</v>
      </c>
      <c r="Q96" s="2" t="s">
        <v>157</v>
      </c>
      <c r="R96" s="2" t="str">
        <f t="shared" si="8"/>
        <v>perf_rn_provider</v>
      </c>
      <c r="S96" s="2" t="s">
        <v>158</v>
      </c>
      <c r="T96" s="2" t="str">
        <f t="shared" si="11"/>
        <v>perf_rn_provider</v>
      </c>
      <c r="U96" s="2" t="s">
        <v>45</v>
      </c>
      <c r="V96" s="2" t="str">
        <f t="shared" si="12"/>
        <v>perf_rn_provider</v>
      </c>
      <c r="W96" s="2" t="s">
        <v>148</v>
      </c>
      <c r="Y96" s="2" t="str">
        <f t="shared" si="13"/>
        <v>case when b.perf_rn_provider is null and a.spc_perf_rn_provider is not null then 1 when b.perf_rn_provider::text != a.spc_perf_rn_provider then 1 else 0 end as perf_rn_provider_mismatch,</v>
      </c>
    </row>
    <row r="97" spans="12:25" x14ac:dyDescent="0.3">
      <c r="L97" s="2" t="s">
        <v>147</v>
      </c>
      <c r="M97" s="2" t="s">
        <v>120</v>
      </c>
      <c r="N97" s="2" t="str">
        <f t="shared" si="9"/>
        <v>perf_op_provider</v>
      </c>
      <c r="O97" s="2" t="s">
        <v>156</v>
      </c>
      <c r="P97" s="2" t="str">
        <f t="shared" si="10"/>
        <v>perf_op_provider</v>
      </c>
      <c r="Q97" s="2" t="s">
        <v>157</v>
      </c>
      <c r="R97" s="2" t="str">
        <f t="shared" si="8"/>
        <v>perf_op_provider</v>
      </c>
      <c r="S97" s="2" t="s">
        <v>158</v>
      </c>
      <c r="T97" s="2" t="str">
        <f t="shared" si="11"/>
        <v>perf_op_provider</v>
      </c>
      <c r="U97" s="2" t="s">
        <v>45</v>
      </c>
      <c r="V97" s="2" t="str">
        <f t="shared" si="12"/>
        <v>perf_op_provider</v>
      </c>
      <c r="W97" s="2" t="s">
        <v>148</v>
      </c>
      <c r="Y97" s="2" t="str">
        <f t="shared" si="13"/>
        <v>case when b.perf_op_provider is null and a.spc_perf_op_provider is not null then 1 when b.perf_op_provider::text != a.spc_perf_op_provider then 1 else 0 end as perf_op_provider_mismatch,</v>
      </c>
    </row>
    <row r="98" spans="12:25" x14ac:dyDescent="0.3">
      <c r="L98" s="2" t="s">
        <v>147</v>
      </c>
      <c r="M98" s="2" t="s">
        <v>120</v>
      </c>
      <c r="N98" s="2" t="str">
        <f t="shared" si="9"/>
        <v>provider_type</v>
      </c>
      <c r="O98" s="2" t="s">
        <v>156</v>
      </c>
      <c r="P98" s="2" t="str">
        <f t="shared" si="10"/>
        <v>provider_type</v>
      </c>
      <c r="Q98" s="2" t="s">
        <v>157</v>
      </c>
      <c r="R98" s="2" t="str">
        <f t="shared" si="8"/>
        <v>provider_type</v>
      </c>
      <c r="S98" s="2" t="s">
        <v>158</v>
      </c>
      <c r="T98" s="2" t="str">
        <f t="shared" si="11"/>
        <v>provider_type</v>
      </c>
      <c r="U98" s="2" t="s">
        <v>45</v>
      </c>
      <c r="V98" s="2" t="str">
        <f t="shared" si="12"/>
        <v>provider_type</v>
      </c>
      <c r="W98" s="2" t="s">
        <v>148</v>
      </c>
      <c r="Y98" s="2" t="str">
        <f t="shared" si="13"/>
        <v>case when b.provider_type is null and a.spc_provider_type is not null then 1 when b.provider_type::text != a.spc_provider_type then 1 else 0 end as provider_type_mismatch,</v>
      </c>
    </row>
    <row r="99" spans="12:25" x14ac:dyDescent="0.3">
      <c r="L99" s="2" t="s">
        <v>147</v>
      </c>
      <c r="M99" s="2" t="s">
        <v>120</v>
      </c>
      <c r="N99" s="2" t="str">
        <f t="shared" si="9"/>
        <v>admit_date</v>
      </c>
      <c r="O99" s="2" t="s">
        <v>156</v>
      </c>
      <c r="P99" s="2" t="str">
        <f t="shared" si="10"/>
        <v>admit_date</v>
      </c>
      <c r="Q99" s="2" t="s">
        <v>157</v>
      </c>
      <c r="R99" s="2" t="str">
        <f t="shared" si="8"/>
        <v>admit_date</v>
      </c>
      <c r="S99" s="2" t="s">
        <v>158</v>
      </c>
      <c r="T99" s="2" t="str">
        <f t="shared" si="11"/>
        <v>admit_date</v>
      </c>
      <c r="U99" s="2" t="s">
        <v>45</v>
      </c>
      <c r="V99" s="2" t="str">
        <f t="shared" si="12"/>
        <v>admit_date</v>
      </c>
      <c r="W99" s="2" t="s">
        <v>148</v>
      </c>
      <c r="Y99" s="2" t="str">
        <f t="shared" si="13"/>
        <v>case when b.admit_date is null and a.spc_admit_date is not null then 1 when b.admit_date::text != a.spc_admit_date then 1 else 0 end as admit_date_mismatch,</v>
      </c>
    </row>
    <row r="100" spans="12:25" x14ac:dyDescent="0.3">
      <c r="L100" s="2" t="s">
        <v>147</v>
      </c>
      <c r="M100" s="2" t="s">
        <v>120</v>
      </c>
      <c r="N100" s="2" t="str">
        <f t="shared" si="9"/>
        <v>discharge_date</v>
      </c>
      <c r="O100" s="2" t="s">
        <v>156</v>
      </c>
      <c r="P100" s="2" t="str">
        <f t="shared" si="10"/>
        <v>discharge_date</v>
      </c>
      <c r="Q100" s="2" t="s">
        <v>157</v>
      </c>
      <c r="R100" s="2" t="str">
        <f t="shared" si="8"/>
        <v>discharge_date</v>
      </c>
      <c r="S100" s="2" t="s">
        <v>158</v>
      </c>
      <c r="T100" s="2" t="str">
        <f t="shared" si="11"/>
        <v>discharge_date</v>
      </c>
      <c r="U100" s="2" t="s">
        <v>45</v>
      </c>
      <c r="V100" s="2" t="str">
        <f t="shared" si="12"/>
        <v>discharge_date</v>
      </c>
      <c r="W100" s="2" t="s">
        <v>148</v>
      </c>
      <c r="Y100" s="2" t="str">
        <f t="shared" si="13"/>
        <v>case when b.discharge_date is null and a.spc_discharge_date is not null then 1 when b.discharge_date::text != a.spc_discharge_date then 1 else 0 end as discharge_date_mismatch,</v>
      </c>
    </row>
    <row r="101" spans="12:25" x14ac:dyDescent="0.3">
      <c r="L101" s="2" t="s">
        <v>147</v>
      </c>
      <c r="M101" s="2" t="s">
        <v>120</v>
      </c>
      <c r="N101" s="2" t="str">
        <f t="shared" si="9"/>
        <v>discharge_status</v>
      </c>
      <c r="O101" s="2" t="s">
        <v>156</v>
      </c>
      <c r="P101" s="2" t="str">
        <f t="shared" si="10"/>
        <v>discharge_status</v>
      </c>
      <c r="Q101" s="2" t="s">
        <v>157</v>
      </c>
      <c r="R101" s="2" t="str">
        <f t="shared" si="8"/>
        <v>discharge_status</v>
      </c>
      <c r="S101" s="2" t="s">
        <v>158</v>
      </c>
      <c r="T101" s="2" t="str">
        <f t="shared" si="11"/>
        <v>discharge_status</v>
      </c>
      <c r="U101" s="2" t="s">
        <v>45</v>
      </c>
      <c r="V101" s="2" t="str">
        <f t="shared" si="12"/>
        <v>discharge_status</v>
      </c>
      <c r="W101" s="2" t="s">
        <v>148</v>
      </c>
      <c r="Y101" s="2" t="str">
        <f t="shared" si="13"/>
        <v>case when b.discharge_status is null and a.spc_discharge_status is not null then 1 when b.discharge_status::text != a.spc_discharge_status then 1 else 0 end as discharge_status_mismatch,</v>
      </c>
    </row>
    <row r="102" spans="12:25" x14ac:dyDescent="0.3">
      <c r="L102" s="2" t="s">
        <v>147</v>
      </c>
      <c r="M102" s="2" t="s">
        <v>120</v>
      </c>
      <c r="N102" s="2" t="str">
        <f t="shared" si="9"/>
        <v>claim_id_src</v>
      </c>
      <c r="O102" s="2" t="s">
        <v>156</v>
      </c>
      <c r="P102" s="2" t="str">
        <f t="shared" si="10"/>
        <v>claim_id_src</v>
      </c>
      <c r="Q102" s="2" t="s">
        <v>157</v>
      </c>
      <c r="R102" s="2" t="str">
        <f t="shared" si="8"/>
        <v>claim_id_src</v>
      </c>
      <c r="S102" s="2" t="s">
        <v>158</v>
      </c>
      <c r="T102" s="2" t="str">
        <f t="shared" si="11"/>
        <v>claim_id_src</v>
      </c>
      <c r="U102" s="2" t="s">
        <v>45</v>
      </c>
      <c r="V102" s="2" t="str">
        <f t="shared" si="12"/>
        <v>claim_id_src</v>
      </c>
      <c r="W102" s="2" t="s">
        <v>148</v>
      </c>
      <c r="Y102" s="2" t="str">
        <f t="shared" si="13"/>
        <v>case when b.claim_id_src is null and a.spc_claim_id_src is not null then 1 when b.claim_id_src::text != a.spc_claim_id_src then 1 else 0 end as claim_id_src_mismatch,</v>
      </c>
    </row>
    <row r="103" spans="12:25" x14ac:dyDescent="0.3">
      <c r="L103" s="2" t="s">
        <v>147</v>
      </c>
      <c r="M103" s="2" t="s">
        <v>120</v>
      </c>
      <c r="N103" s="2" t="str">
        <f t="shared" si="9"/>
        <v>drg_cd</v>
      </c>
      <c r="O103" s="2" t="s">
        <v>156</v>
      </c>
      <c r="P103" s="2" t="str">
        <f t="shared" si="10"/>
        <v>drg_cd</v>
      </c>
      <c r="Q103" s="2" t="s">
        <v>157</v>
      </c>
      <c r="R103" s="2" t="str">
        <f t="shared" si="8"/>
        <v>drg_cd</v>
      </c>
      <c r="S103" s="2" t="s">
        <v>158</v>
      </c>
      <c r="T103" s="2" t="str">
        <f t="shared" si="11"/>
        <v>drg_cd</v>
      </c>
      <c r="U103" s="2" t="s">
        <v>45</v>
      </c>
      <c r="V103" s="2" t="str">
        <f t="shared" si="12"/>
        <v>drg_cd</v>
      </c>
      <c r="W103" s="2" t="s">
        <v>148</v>
      </c>
      <c r="Y103" s="2" t="str">
        <f t="shared" si="13"/>
        <v>case when b.drg_cd is null and a.spc_drg_cd is not null then 1 when b.drg_cd::text != a.spc_drg_cd then 1 else 0 end as drg_cd_mismatch,</v>
      </c>
    </row>
    <row r="104" spans="12:25" x14ac:dyDescent="0.3">
      <c r="L104" s="2" t="s">
        <v>147</v>
      </c>
      <c r="M104" s="2" t="s">
        <v>120</v>
      </c>
      <c r="N104" s="2" t="str">
        <f>N79</f>
        <v>bill_type_inst</v>
      </c>
      <c r="O104" s="2" t="s">
        <v>156</v>
      </c>
      <c r="P104" s="2" t="str">
        <f t="shared" si="10"/>
        <v>bill_type_inst</v>
      </c>
      <c r="Q104" s="2" t="s">
        <v>157</v>
      </c>
      <c r="R104" s="2" t="str">
        <f t="shared" si="8"/>
        <v>bill_type_inst</v>
      </c>
      <c r="S104" s="2" t="s">
        <v>158</v>
      </c>
      <c r="T104" s="2" t="str">
        <f>R104</f>
        <v>bill_type_inst</v>
      </c>
      <c r="U104" s="2" t="s">
        <v>45</v>
      </c>
      <c r="V104" s="2" t="str">
        <f>T104</f>
        <v>bill_type_inst</v>
      </c>
      <c r="W104" s="2" t="s">
        <v>148</v>
      </c>
      <c r="Y104" s="2" t="str">
        <f t="shared" si="13"/>
        <v>case when b.bill_type_inst is null and a.spc_bill_type_inst is not null then 1 when b.bill_type_inst::text != a.spc_bill_type_inst then 1 else 0 end as bill_type_inst_mismatch,</v>
      </c>
    </row>
    <row r="105" spans="12:25" x14ac:dyDescent="0.3">
      <c r="L105" s="2" t="s">
        <v>147</v>
      </c>
      <c r="M105" s="2" t="s">
        <v>120</v>
      </c>
      <c r="N105" s="2" t="str">
        <f t="shared" si="9"/>
        <v>bill_type_class</v>
      </c>
      <c r="O105" s="2" t="s">
        <v>156</v>
      </c>
      <c r="P105" s="2" t="str">
        <f t="shared" si="10"/>
        <v>bill_type_class</v>
      </c>
      <c r="Q105" s="2" t="s">
        <v>157</v>
      </c>
      <c r="R105" s="2" t="str">
        <f t="shared" si="8"/>
        <v>bill_type_class</v>
      </c>
      <c r="S105" s="2" t="s">
        <v>158</v>
      </c>
      <c r="T105" s="2" t="str">
        <f>R105</f>
        <v>bill_type_class</v>
      </c>
      <c r="U105" s="2" t="s">
        <v>45</v>
      </c>
      <c r="V105" s="2" t="str">
        <f>T105</f>
        <v>bill_type_class</v>
      </c>
      <c r="W105" s="2" t="s">
        <v>148</v>
      </c>
      <c r="Y105" s="2" t="str">
        <f t="shared" si="13"/>
        <v>case when b.bill_type_class is null and a.spc_bill_type_class is not null then 1 when b.bill_type_class::text != a.spc_bill_type_class then 1 else 0 end as bill_type_class_mismatch,</v>
      </c>
    </row>
    <row r="106" spans="12:25" x14ac:dyDescent="0.3">
      <c r="L106" s="2" t="s">
        <v>147</v>
      </c>
      <c r="M106" s="2" t="s">
        <v>120</v>
      </c>
      <c r="N106" s="2" t="str">
        <f t="shared" si="9"/>
        <v>bill_type_freq</v>
      </c>
      <c r="O106" s="2" t="s">
        <v>156</v>
      </c>
      <c r="P106" s="2" t="str">
        <f t="shared" si="10"/>
        <v>bill_type_freq</v>
      </c>
      <c r="Q106" s="2" t="s">
        <v>157</v>
      </c>
      <c r="R106" s="2" t="str">
        <f t="shared" si="8"/>
        <v>bill_type_freq</v>
      </c>
      <c r="S106" s="2" t="s">
        <v>158</v>
      </c>
      <c r="T106" s="2" t="str">
        <f>R106</f>
        <v>bill_type_freq</v>
      </c>
      <c r="U106" s="2" t="s">
        <v>45</v>
      </c>
      <c r="V106" s="2" t="str">
        <f>T106</f>
        <v>bill_type_freq</v>
      </c>
      <c r="W106" s="2" t="s">
        <v>148</v>
      </c>
      <c r="Y106" s="2" t="str">
        <f t="shared" si="13"/>
        <v>case when b.bill_type_freq is null and a.spc_bill_type_freq is not null then 1 when b.bill_type_freq::text != a.spc_bill_type_freq then 1 else 0 end as bill_type_freq_mismatch,</v>
      </c>
    </row>
    <row r="107" spans="12:25" x14ac:dyDescent="0.3">
      <c r="L107" s="2" t="s">
        <v>147</v>
      </c>
      <c r="M107" s="2" t="s">
        <v>120</v>
      </c>
      <c r="N107" s="2" t="str">
        <f>N82</f>
        <v>units</v>
      </c>
      <c r="O107" s="2" t="s">
        <v>156</v>
      </c>
      <c r="P107" s="2" t="str">
        <f t="shared" si="10"/>
        <v>units</v>
      </c>
      <c r="Q107" s="2" t="s">
        <v>157</v>
      </c>
      <c r="R107" s="2" t="str">
        <f t="shared" si="8"/>
        <v>units</v>
      </c>
      <c r="S107" s="2" t="s">
        <v>162</v>
      </c>
      <c r="T107" s="2" t="str">
        <f>R107</f>
        <v>units</v>
      </c>
      <c r="U107" s="2" t="s">
        <v>163</v>
      </c>
      <c r="V107" s="2" t="str">
        <f>T107</f>
        <v>units</v>
      </c>
      <c r="W107" s="2" t="s">
        <v>148</v>
      </c>
      <c r="Y107" s="2" t="str">
        <f t="shared" si="13"/>
        <v>case when b.units is null and a.spc_units is not null then 1 when b.units::float != a.spc_units::float then 1 else 0 end as units_mismatch,</v>
      </c>
    </row>
    <row r="108" spans="12:25" x14ac:dyDescent="0.3">
      <c r="L108" s="2" t="s">
        <v>147</v>
      </c>
      <c r="M108" s="2" t="s">
        <v>120</v>
      </c>
      <c r="N108" s="2" t="str">
        <f t="shared" si="9"/>
        <v>member_id_src</v>
      </c>
      <c r="O108" s="2" t="s">
        <v>156</v>
      </c>
      <c r="P108" s="2" t="str">
        <f t="shared" si="10"/>
        <v>member_id_src</v>
      </c>
      <c r="Q108" s="2" t="s">
        <v>157</v>
      </c>
      <c r="R108" s="2" t="str">
        <f t="shared" si="8"/>
        <v>member_id_src</v>
      </c>
      <c r="S108" s="2" t="s">
        <v>158</v>
      </c>
      <c r="T108" s="2" t="str">
        <f>R108</f>
        <v>member_id_src</v>
      </c>
      <c r="U108" s="2" t="s">
        <v>45</v>
      </c>
      <c r="V108" s="2" t="str">
        <f>T108</f>
        <v>member_id_src</v>
      </c>
      <c r="W108" s="2" t="s">
        <v>42</v>
      </c>
      <c r="Y108" s="2" t="str">
        <f t="shared" si="13"/>
        <v>case when b.member_id_src is null and a.spc_member_id_src is not null then 1 when b.member_id_src::text != a.spc_member_id_src then 1 else 0 end as member_id_src_mismatch</v>
      </c>
    </row>
    <row r="109" spans="12:25" x14ac:dyDescent="0.3">
      <c r="L109" s="2" t="s">
        <v>164</v>
      </c>
      <c r="Y109" s="2" t="str">
        <f t="shared" si="13"/>
        <v>into dev.xz_dwqa_temp2</v>
      </c>
    </row>
    <row r="110" spans="12:25" x14ac:dyDescent="0.3">
      <c r="L110" s="2" t="s">
        <v>165</v>
      </c>
      <c r="Y110" s="2" t="str">
        <f t="shared" si="13"/>
        <v>from dev.xz_dwqa_temp1 a left join dw_staging.claim_detail b</v>
      </c>
    </row>
    <row r="111" spans="12:25" x14ac:dyDescent="0.3">
      <c r="L111" s="2" t="s">
        <v>166</v>
      </c>
      <c r="Y111" s="2" t="str">
        <f t="shared" si="13"/>
        <v>on a.spc_claim_id_src = b.claim_id_src and trim(a.spc_claim_sequence_number)::int = b.claim_sequence_number;</v>
      </c>
    </row>
  </sheetData>
  <autoFilter ref="A1:J77" xr:uid="{7E911EDF-A115-4727-8786-0B67BB922E0F}">
    <sortState xmlns:xlrd2="http://schemas.microsoft.com/office/spreadsheetml/2017/richdata2" ref="A2:J76">
      <sortCondition ref="A1:A77"/>
    </sortState>
  </autoFilter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3A6D-0411-41CC-B083-29B5A842085C}">
  <dimension ref="A1:T58"/>
  <sheetViews>
    <sheetView topLeftCell="F25" zoomScale="85" zoomScaleNormal="85" workbookViewId="0">
      <selection activeCell="T58" sqref="T32:T58"/>
    </sheetView>
  </sheetViews>
  <sheetFormatPr defaultColWidth="9.109375" defaultRowHeight="14.4" x14ac:dyDescent="0.3"/>
  <cols>
    <col min="1" max="2" width="9.109375" style="2"/>
    <col min="3" max="3" width="27.33203125" style="2" bestFit="1" customWidth="1"/>
    <col min="4" max="4" width="12.5546875" style="2" bestFit="1" customWidth="1"/>
    <col min="5" max="5" width="18.5546875" style="2" customWidth="1"/>
    <col min="6" max="6" width="21.5546875" style="2" customWidth="1"/>
    <col min="7" max="7" width="16.88671875" style="2" customWidth="1"/>
    <col min="8" max="8" width="3.5546875" style="2" customWidth="1"/>
    <col min="9" max="9" width="17.88671875" style="2" customWidth="1"/>
    <col min="10" max="11" width="15.88671875" style="2" customWidth="1"/>
    <col min="12" max="12" width="9.109375" style="2"/>
    <col min="13" max="13" width="28" style="2" bestFit="1" customWidth="1"/>
    <col min="14" max="14" width="17.109375" style="2" customWidth="1"/>
    <col min="15" max="15" width="29.6640625" style="2" customWidth="1"/>
    <col min="16" max="16" width="22" style="2" bestFit="1" customWidth="1"/>
    <col min="17" max="17" width="28" style="2" bestFit="1" customWidth="1"/>
    <col min="18" max="18" width="8.5546875" style="2" customWidth="1"/>
    <col min="19" max="19" width="2.5546875" style="2" customWidth="1"/>
    <col min="20" max="20" width="20.5546875" style="2" customWidth="1"/>
    <col min="21" max="21" width="10.44140625" style="2" customWidth="1"/>
    <col min="22" max="22" width="11.5546875" style="2" bestFit="1" customWidth="1"/>
    <col min="23" max="23" width="17.6640625" style="2" customWidth="1"/>
    <col min="24" max="24" width="10" style="2" customWidth="1"/>
    <col min="25" max="25" width="21.33203125" style="2" customWidth="1"/>
    <col min="26" max="26" width="20.44140625" style="2" customWidth="1"/>
    <col min="27" max="27" width="10.5546875" style="2" bestFit="1" customWidth="1"/>
    <col min="28" max="16384" width="9.109375" style="2"/>
  </cols>
  <sheetData>
    <row r="1" spans="1:20" x14ac:dyDescent="0.3">
      <c r="A1" s="12" t="s">
        <v>145</v>
      </c>
      <c r="B1" s="3" t="s">
        <v>40</v>
      </c>
      <c r="C1" s="3" t="s">
        <v>104</v>
      </c>
      <c r="D1" s="3" t="s">
        <v>115</v>
      </c>
      <c r="E1" s="3" t="s">
        <v>116</v>
      </c>
      <c r="F1" s="3" t="s">
        <v>117</v>
      </c>
      <c r="G1" s="3" t="s">
        <v>118</v>
      </c>
      <c r="H1" s="3"/>
      <c r="I1" s="3" t="s">
        <v>116</v>
      </c>
      <c r="J1" s="3" t="s">
        <v>117</v>
      </c>
      <c r="K1" s="3" t="s">
        <v>118</v>
      </c>
      <c r="M1" s="2" t="s">
        <v>150</v>
      </c>
      <c r="O1" s="3"/>
      <c r="P1" s="3"/>
    </row>
    <row r="2" spans="1:20" x14ac:dyDescent="0.3">
      <c r="A2" s="13">
        <v>1</v>
      </c>
      <c r="B2" s="9">
        <v>5</v>
      </c>
      <c r="C2" s="9" t="s">
        <v>76</v>
      </c>
      <c r="D2" s="11" t="s">
        <v>101</v>
      </c>
      <c r="E2" s="4" t="s">
        <v>102</v>
      </c>
      <c r="F2" s="4" t="s">
        <v>103</v>
      </c>
      <c r="G2" s="4" t="s">
        <v>56</v>
      </c>
      <c r="H2" s="5"/>
      <c r="I2" s="6" t="s">
        <v>102</v>
      </c>
      <c r="J2" s="7" t="s">
        <v>111</v>
      </c>
      <c r="K2" s="7" t="s">
        <v>70</v>
      </c>
      <c r="M2" s="2" t="str">
        <f>_xlfn.CONCAT("spc_", C2)</f>
        <v>spc_claim_sequence_number</v>
      </c>
      <c r="N2" s="14" t="s">
        <v>155</v>
      </c>
      <c r="O2" s="2" t="str">
        <f>M2</f>
        <v>spc_claim_sequence_number</v>
      </c>
      <c r="P2" s="2" t="s">
        <v>152</v>
      </c>
      <c r="Q2" s="2" t="str">
        <f>O2</f>
        <v>spc_claim_sequence_number</v>
      </c>
      <c r="R2" s="2" t="s">
        <v>153</v>
      </c>
      <c r="T2" s="2" t="str">
        <f>_xlfn.CONCAT(M2:R2)</f>
        <v>spc_claim_sequence_number = case when trim(spc_claim_sequence_number) = '' then null else trim(spc_claim_sequence_number) end,</v>
      </c>
    </row>
    <row r="3" spans="1:20" x14ac:dyDescent="0.3">
      <c r="A3" s="13"/>
      <c r="B3" s="9">
        <v>6</v>
      </c>
      <c r="C3" s="9" t="s">
        <v>32</v>
      </c>
      <c r="D3" s="11" t="s">
        <v>57</v>
      </c>
      <c r="E3" s="4" t="s">
        <v>102</v>
      </c>
      <c r="F3" s="4" t="s">
        <v>103</v>
      </c>
      <c r="G3" s="4" t="s">
        <v>3</v>
      </c>
      <c r="H3" s="5"/>
      <c r="I3" s="6" t="s">
        <v>102</v>
      </c>
      <c r="J3" s="7" t="s">
        <v>111</v>
      </c>
      <c r="K3" s="7" t="s">
        <v>125</v>
      </c>
      <c r="M3" s="2" t="str">
        <f t="shared" ref="M3:M25" si="0">_xlfn.CONCAT("spc_", C3)</f>
        <v>spc_from_date_of_service</v>
      </c>
      <c r="N3" s="14" t="s">
        <v>155</v>
      </c>
      <c r="O3" s="2" t="str">
        <f t="shared" ref="O3:O26" si="1">M3</f>
        <v>spc_from_date_of_service</v>
      </c>
      <c r="P3" s="2" t="s">
        <v>152</v>
      </c>
      <c r="Q3" s="2" t="str">
        <f t="shared" ref="Q3:Q26" si="2">O3</f>
        <v>spc_from_date_of_service</v>
      </c>
      <c r="R3" s="2" t="s">
        <v>153</v>
      </c>
      <c r="T3" s="2" t="str">
        <f t="shared" ref="T3:T26" si="3">_xlfn.CONCAT(M3:R3)</f>
        <v>spc_from_date_of_service = case when trim(spc_from_date_of_service) = '' then null else trim(spc_from_date_of_service) end,</v>
      </c>
    </row>
    <row r="4" spans="1:20" x14ac:dyDescent="0.3">
      <c r="A4" s="13"/>
      <c r="B4" s="9">
        <v>7</v>
      </c>
      <c r="C4" s="9" t="s">
        <v>33</v>
      </c>
      <c r="D4" s="11" t="s">
        <v>57</v>
      </c>
      <c r="E4" s="4" t="s">
        <v>102</v>
      </c>
      <c r="F4" s="4" t="s">
        <v>103</v>
      </c>
      <c r="G4" s="4" t="s">
        <v>9</v>
      </c>
      <c r="H4" s="5"/>
      <c r="I4" s="6" t="s">
        <v>102</v>
      </c>
      <c r="J4" s="7" t="s">
        <v>111</v>
      </c>
      <c r="K4" s="7" t="s">
        <v>126</v>
      </c>
      <c r="M4" s="2" t="str">
        <f t="shared" si="0"/>
        <v>spc_to_date_of_service</v>
      </c>
      <c r="N4" s="14" t="s">
        <v>155</v>
      </c>
      <c r="O4" s="2" t="str">
        <f t="shared" si="1"/>
        <v>spc_to_date_of_service</v>
      </c>
      <c r="P4" s="2" t="s">
        <v>152</v>
      </c>
      <c r="Q4" s="2" t="str">
        <f t="shared" si="2"/>
        <v>spc_to_date_of_service</v>
      </c>
      <c r="R4" s="2" t="s">
        <v>153</v>
      </c>
      <c r="T4" s="2" t="str">
        <f t="shared" si="3"/>
        <v>spc_to_date_of_service = case when trim(spc_to_date_of_service) = '' then null else trim(spc_to_date_of_service) end,</v>
      </c>
    </row>
    <row r="5" spans="1:20" x14ac:dyDescent="0.3">
      <c r="A5" s="13"/>
      <c r="B5" s="9">
        <v>9</v>
      </c>
      <c r="C5" s="9" t="s">
        <v>78</v>
      </c>
      <c r="D5" s="11" t="s">
        <v>100</v>
      </c>
      <c r="E5" s="4" t="s">
        <v>102</v>
      </c>
      <c r="F5" s="4" t="s">
        <v>103</v>
      </c>
      <c r="G5" s="4" t="s">
        <v>65</v>
      </c>
      <c r="H5" s="5"/>
      <c r="I5" s="6" t="s">
        <v>102</v>
      </c>
      <c r="J5" s="7" t="s">
        <v>111</v>
      </c>
      <c r="K5" s="7" t="s">
        <v>127</v>
      </c>
      <c r="M5" s="2" t="str">
        <f t="shared" si="0"/>
        <v>spc_place_of_service</v>
      </c>
      <c r="N5" s="14" t="s">
        <v>155</v>
      </c>
      <c r="O5" s="2" t="str">
        <f t="shared" si="1"/>
        <v>spc_place_of_service</v>
      </c>
      <c r="P5" s="2" t="s">
        <v>152</v>
      </c>
      <c r="Q5" s="2" t="str">
        <f t="shared" si="2"/>
        <v>spc_place_of_service</v>
      </c>
      <c r="R5" s="2" t="s">
        <v>153</v>
      </c>
      <c r="T5" s="2" t="str">
        <f t="shared" si="3"/>
        <v>spc_place_of_service = case when trim(spc_place_of_service) = '' then null else trim(spc_place_of_service) end,</v>
      </c>
    </row>
    <row r="6" spans="1:20" x14ac:dyDescent="0.3">
      <c r="A6" s="13">
        <v>1</v>
      </c>
      <c r="B6" s="9">
        <v>15</v>
      </c>
      <c r="C6" s="9" t="s">
        <v>82</v>
      </c>
      <c r="D6" s="11" t="s">
        <v>100</v>
      </c>
      <c r="E6" s="4" t="s">
        <v>102</v>
      </c>
      <c r="F6" s="4" t="s">
        <v>103</v>
      </c>
      <c r="G6" s="4" t="s">
        <v>58</v>
      </c>
      <c r="H6" s="5"/>
      <c r="I6" s="6" t="s">
        <v>102</v>
      </c>
      <c r="J6" s="7" t="s">
        <v>111</v>
      </c>
      <c r="K6" s="7" t="s">
        <v>128</v>
      </c>
      <c r="M6" s="2" t="str">
        <f t="shared" si="0"/>
        <v>spc_cpt_hcpcs_cd</v>
      </c>
      <c r="N6" s="14" t="s">
        <v>155</v>
      </c>
      <c r="O6" s="2" t="str">
        <f t="shared" si="1"/>
        <v>spc_cpt_hcpcs_cd</v>
      </c>
      <c r="P6" s="2" t="s">
        <v>152</v>
      </c>
      <c r="Q6" s="2" t="str">
        <f t="shared" si="2"/>
        <v>spc_cpt_hcpcs_cd</v>
      </c>
      <c r="R6" s="2" t="s">
        <v>153</v>
      </c>
      <c r="T6" s="2" t="str">
        <f t="shared" si="3"/>
        <v>spc_cpt_hcpcs_cd = case when trim(spc_cpt_hcpcs_cd) = '' then null else trim(spc_cpt_hcpcs_cd) end,</v>
      </c>
    </row>
    <row r="7" spans="1:20" x14ac:dyDescent="0.3">
      <c r="A7" s="13">
        <v>1</v>
      </c>
      <c r="B7" s="9">
        <v>17</v>
      </c>
      <c r="C7" s="9" t="s">
        <v>63</v>
      </c>
      <c r="D7" s="11" t="s">
        <v>144</v>
      </c>
      <c r="E7" s="4" t="s">
        <v>102</v>
      </c>
      <c r="F7" s="4" t="s">
        <v>103</v>
      </c>
      <c r="G7" s="4" t="s">
        <v>63</v>
      </c>
      <c r="H7" s="5"/>
      <c r="I7" s="6" t="s">
        <v>102</v>
      </c>
      <c r="J7" s="7" t="s">
        <v>111</v>
      </c>
      <c r="K7" s="7" t="s">
        <v>129</v>
      </c>
      <c r="M7" s="2" t="str">
        <f t="shared" si="0"/>
        <v>spc_proc_mod_1</v>
      </c>
      <c r="N7" s="14" t="s">
        <v>155</v>
      </c>
      <c r="O7" s="2" t="str">
        <f t="shared" si="1"/>
        <v>spc_proc_mod_1</v>
      </c>
      <c r="P7" s="2" t="s">
        <v>152</v>
      </c>
      <c r="Q7" s="2" t="str">
        <f t="shared" si="2"/>
        <v>spc_proc_mod_1</v>
      </c>
      <c r="R7" s="2" t="s">
        <v>153</v>
      </c>
      <c r="T7" s="2" t="str">
        <f t="shared" si="3"/>
        <v>spc_proc_mod_1 = case when trim(spc_proc_mod_1) = '' then null else trim(spc_proc_mod_1) end,</v>
      </c>
    </row>
    <row r="8" spans="1:20" x14ac:dyDescent="0.3">
      <c r="A8" s="13">
        <v>1</v>
      </c>
      <c r="B8" s="9">
        <v>18</v>
      </c>
      <c r="C8" s="9" t="s">
        <v>64</v>
      </c>
      <c r="D8" s="11" t="s">
        <v>144</v>
      </c>
      <c r="E8" s="4" t="s">
        <v>102</v>
      </c>
      <c r="F8" s="4" t="s">
        <v>103</v>
      </c>
      <c r="G8" s="4" t="s">
        <v>64</v>
      </c>
      <c r="H8" s="5"/>
      <c r="I8" s="6" t="s">
        <v>102</v>
      </c>
      <c r="J8" s="7" t="s">
        <v>111</v>
      </c>
      <c r="K8" s="7" t="s">
        <v>130</v>
      </c>
      <c r="M8" s="2" t="str">
        <f t="shared" si="0"/>
        <v>spc_proc_mod_2</v>
      </c>
      <c r="N8" s="14" t="s">
        <v>155</v>
      </c>
      <c r="O8" s="2" t="str">
        <f t="shared" si="1"/>
        <v>spc_proc_mod_2</v>
      </c>
      <c r="P8" s="2" t="s">
        <v>152</v>
      </c>
      <c r="Q8" s="2" t="str">
        <f t="shared" si="2"/>
        <v>spc_proc_mod_2</v>
      </c>
      <c r="R8" s="2" t="s">
        <v>153</v>
      </c>
      <c r="T8" s="2" t="str">
        <f t="shared" si="3"/>
        <v>spc_proc_mod_2 = case when trim(spc_proc_mod_2) = '' then null else trim(spc_proc_mod_2) end,</v>
      </c>
    </row>
    <row r="9" spans="1:20" x14ac:dyDescent="0.3">
      <c r="A9" s="13"/>
      <c r="B9" s="9">
        <v>20</v>
      </c>
      <c r="C9" s="9" t="s">
        <v>84</v>
      </c>
      <c r="D9" s="11" t="s">
        <v>144</v>
      </c>
      <c r="E9" s="4" t="s">
        <v>102</v>
      </c>
      <c r="F9" s="4" t="s">
        <v>103</v>
      </c>
      <c r="G9" s="4" t="s">
        <v>66</v>
      </c>
      <c r="H9" s="5"/>
      <c r="I9" s="6" t="s">
        <v>102</v>
      </c>
      <c r="J9" s="7" t="s">
        <v>111</v>
      </c>
      <c r="K9" s="7" t="s">
        <v>131</v>
      </c>
      <c r="M9" s="2" t="str">
        <f t="shared" si="0"/>
        <v>spc_revenue_cd</v>
      </c>
      <c r="N9" s="14" t="s">
        <v>155</v>
      </c>
      <c r="O9" s="2" t="str">
        <f t="shared" si="1"/>
        <v>spc_revenue_cd</v>
      </c>
      <c r="P9" s="2" t="s">
        <v>152</v>
      </c>
      <c r="Q9" s="2" t="str">
        <f t="shared" si="2"/>
        <v>spc_revenue_cd</v>
      </c>
      <c r="R9" s="2" t="s">
        <v>153</v>
      </c>
      <c r="T9" s="2" t="str">
        <f t="shared" si="3"/>
        <v>spc_revenue_cd = case when trim(spc_revenue_cd) = '' then null else trim(spc_revenue_cd) end,</v>
      </c>
    </row>
    <row r="10" spans="1:20" x14ac:dyDescent="0.3">
      <c r="A10" s="13"/>
      <c r="B10" s="9">
        <v>21</v>
      </c>
      <c r="C10" s="9" t="s">
        <v>85</v>
      </c>
      <c r="D10" s="11" t="s">
        <v>60</v>
      </c>
      <c r="E10" s="4" t="s">
        <v>102</v>
      </c>
      <c r="F10" s="4" t="s">
        <v>103</v>
      </c>
      <c r="G10" s="4" t="s">
        <v>59</v>
      </c>
      <c r="H10" s="5"/>
      <c r="I10" s="6" t="s">
        <v>102</v>
      </c>
      <c r="J10" s="7" t="s">
        <v>111</v>
      </c>
      <c r="K10" s="7" t="s">
        <v>132</v>
      </c>
      <c r="M10" s="2" t="str">
        <f t="shared" si="0"/>
        <v>spc_charge_amount</v>
      </c>
      <c r="N10" s="14" t="s">
        <v>155</v>
      </c>
      <c r="O10" s="2" t="str">
        <f t="shared" si="1"/>
        <v>spc_charge_amount</v>
      </c>
      <c r="P10" s="2" t="s">
        <v>152</v>
      </c>
      <c r="Q10" s="2" t="str">
        <f t="shared" si="2"/>
        <v>spc_charge_amount</v>
      </c>
      <c r="R10" s="2" t="s">
        <v>153</v>
      </c>
      <c r="T10" s="2" t="str">
        <f t="shared" si="3"/>
        <v>spc_charge_amount = case when trim(spc_charge_amount) = '' then null else trim(spc_charge_amount) end,</v>
      </c>
    </row>
    <row r="11" spans="1:20" x14ac:dyDescent="0.3">
      <c r="A11" s="13"/>
      <c r="B11" s="9">
        <v>22</v>
      </c>
      <c r="C11" s="9" t="s">
        <v>86</v>
      </c>
      <c r="D11" s="11" t="s">
        <v>60</v>
      </c>
      <c r="E11" s="4" t="s">
        <v>102</v>
      </c>
      <c r="F11" s="4" t="s">
        <v>103</v>
      </c>
      <c r="G11" s="4" t="s">
        <v>61</v>
      </c>
      <c r="H11" s="5"/>
      <c r="I11" s="6" t="s">
        <v>102</v>
      </c>
      <c r="J11" s="7" t="s">
        <v>111</v>
      </c>
      <c r="K11" s="7" t="s">
        <v>133</v>
      </c>
      <c r="M11" s="2" t="str">
        <f t="shared" si="0"/>
        <v>spc_allowed_amount</v>
      </c>
      <c r="N11" s="14" t="s">
        <v>155</v>
      </c>
      <c r="O11" s="2" t="str">
        <f t="shared" si="1"/>
        <v>spc_allowed_amount</v>
      </c>
      <c r="P11" s="2" t="s">
        <v>152</v>
      </c>
      <c r="Q11" s="2" t="str">
        <f t="shared" si="2"/>
        <v>spc_allowed_amount</v>
      </c>
      <c r="R11" s="2" t="s">
        <v>153</v>
      </c>
      <c r="T11" s="2" t="str">
        <f t="shared" si="3"/>
        <v>spc_allowed_amount = case when trim(spc_allowed_amount) = '' then null else trim(spc_allowed_amount) end,</v>
      </c>
    </row>
    <row r="12" spans="1:20" x14ac:dyDescent="0.3">
      <c r="A12" s="13"/>
      <c r="B12" s="9">
        <v>23</v>
      </c>
      <c r="C12" s="9" t="s">
        <v>87</v>
      </c>
      <c r="D12" s="11" t="s">
        <v>60</v>
      </c>
      <c r="E12" s="4" t="s">
        <v>102</v>
      </c>
      <c r="F12" s="4" t="s">
        <v>103</v>
      </c>
      <c r="G12" s="4" t="s">
        <v>62</v>
      </c>
      <c r="H12" s="5"/>
      <c r="I12" s="6"/>
      <c r="J12" s="7"/>
      <c r="K12" s="7" t="s">
        <v>23</v>
      </c>
      <c r="M12" s="2" t="str">
        <f t="shared" si="0"/>
        <v>spc_paid_amount</v>
      </c>
      <c r="N12" s="14" t="s">
        <v>155</v>
      </c>
      <c r="O12" s="2" t="str">
        <f t="shared" si="1"/>
        <v>spc_paid_amount</v>
      </c>
      <c r="P12" s="2" t="s">
        <v>152</v>
      </c>
      <c r="Q12" s="2" t="str">
        <f t="shared" si="2"/>
        <v>spc_paid_amount</v>
      </c>
      <c r="R12" s="2" t="s">
        <v>153</v>
      </c>
      <c r="T12" s="2" t="str">
        <f t="shared" si="3"/>
        <v>spc_paid_amount = case when trim(spc_paid_amount) = '' then null else trim(spc_paid_amount) end,</v>
      </c>
    </row>
    <row r="13" spans="1:20" x14ac:dyDescent="0.3">
      <c r="A13" s="13"/>
      <c r="B13" s="9">
        <v>36</v>
      </c>
      <c r="C13" s="9" t="s">
        <v>12</v>
      </c>
      <c r="D13" s="11" t="s">
        <v>100</v>
      </c>
      <c r="E13" s="4" t="s">
        <v>102</v>
      </c>
      <c r="F13" s="4" t="s">
        <v>103</v>
      </c>
      <c r="G13" s="4" t="s">
        <v>67</v>
      </c>
      <c r="H13" s="5"/>
      <c r="I13" s="6" t="s">
        <v>102</v>
      </c>
      <c r="J13" s="7" t="s">
        <v>111</v>
      </c>
      <c r="K13" s="7" t="s">
        <v>134</v>
      </c>
      <c r="M13" s="2" t="str">
        <f t="shared" si="0"/>
        <v>spc_ref_provider</v>
      </c>
      <c r="N13" s="14" t="s">
        <v>155</v>
      </c>
      <c r="O13" s="2" t="str">
        <f t="shared" si="1"/>
        <v>spc_ref_provider</v>
      </c>
      <c r="P13" s="2" t="s">
        <v>152</v>
      </c>
      <c r="Q13" s="2" t="str">
        <f t="shared" si="2"/>
        <v>spc_ref_provider</v>
      </c>
      <c r="R13" s="2" t="s">
        <v>153</v>
      </c>
      <c r="T13" s="2" t="str">
        <f t="shared" si="3"/>
        <v>spc_ref_provider = case when trim(spc_ref_provider) = '' then null else trim(spc_ref_provider) end,</v>
      </c>
    </row>
    <row r="14" spans="1:20" x14ac:dyDescent="0.3">
      <c r="A14" s="13"/>
      <c r="B14" s="9">
        <v>38</v>
      </c>
      <c r="C14" s="9" t="s">
        <v>97</v>
      </c>
      <c r="D14" s="11" t="s">
        <v>100</v>
      </c>
      <c r="E14" s="4" t="s">
        <v>102</v>
      </c>
      <c r="F14" s="4" t="s">
        <v>103</v>
      </c>
      <c r="G14" s="4" t="s">
        <v>68</v>
      </c>
      <c r="H14" s="5"/>
      <c r="I14" s="6" t="s">
        <v>102</v>
      </c>
      <c r="J14" s="7" t="s">
        <v>111</v>
      </c>
      <c r="K14" s="7" t="s">
        <v>135</v>
      </c>
      <c r="M14" s="2" t="str">
        <f t="shared" si="0"/>
        <v>spc_perf_rn_provider</v>
      </c>
      <c r="N14" s="14" t="s">
        <v>155</v>
      </c>
      <c r="O14" s="2" t="str">
        <f t="shared" si="1"/>
        <v>spc_perf_rn_provider</v>
      </c>
      <c r="P14" s="2" t="s">
        <v>152</v>
      </c>
      <c r="Q14" s="2" t="str">
        <f t="shared" si="2"/>
        <v>spc_perf_rn_provider</v>
      </c>
      <c r="R14" s="2" t="s">
        <v>153</v>
      </c>
      <c r="T14" s="2" t="str">
        <f t="shared" si="3"/>
        <v>spc_perf_rn_provider = case when trim(spc_perf_rn_provider) = '' then null else trim(spc_perf_rn_provider) end,</v>
      </c>
    </row>
    <row r="15" spans="1:20" x14ac:dyDescent="0.3">
      <c r="A15" s="13"/>
      <c r="B15" s="9">
        <v>40</v>
      </c>
      <c r="C15" s="9" t="s">
        <v>98</v>
      </c>
      <c r="D15" s="11" t="s">
        <v>100</v>
      </c>
      <c r="E15" s="4"/>
      <c r="F15" s="4"/>
      <c r="G15" s="4" t="s">
        <v>23</v>
      </c>
      <c r="H15" s="5"/>
      <c r="I15" s="6" t="s">
        <v>102</v>
      </c>
      <c r="J15" s="7" t="s">
        <v>111</v>
      </c>
      <c r="K15" s="7" t="s">
        <v>72</v>
      </c>
      <c r="M15" s="2" t="str">
        <f t="shared" si="0"/>
        <v>spc_perf_op_provider</v>
      </c>
      <c r="N15" s="14" t="s">
        <v>155</v>
      </c>
      <c r="O15" s="2" t="str">
        <f t="shared" si="1"/>
        <v>spc_perf_op_provider</v>
      </c>
      <c r="P15" s="2" t="s">
        <v>152</v>
      </c>
      <c r="Q15" s="2" t="str">
        <f t="shared" si="2"/>
        <v>spc_perf_op_provider</v>
      </c>
      <c r="R15" s="2" t="s">
        <v>153</v>
      </c>
      <c r="T15" s="2" t="str">
        <f t="shared" si="3"/>
        <v>spc_perf_op_provider = case when trim(spc_perf_op_provider) = '' then null else trim(spc_perf_op_provider) end,</v>
      </c>
    </row>
    <row r="16" spans="1:20" x14ac:dyDescent="0.3">
      <c r="A16" s="13"/>
      <c r="B16" s="9">
        <v>44</v>
      </c>
      <c r="C16" s="9" t="s">
        <v>14</v>
      </c>
      <c r="D16" s="9" t="s">
        <v>100</v>
      </c>
      <c r="E16" s="8" t="s">
        <v>102</v>
      </c>
      <c r="F16" s="8" t="s">
        <v>103</v>
      </c>
      <c r="G16" s="8" t="s">
        <v>69</v>
      </c>
      <c r="H16" s="9"/>
      <c r="I16" s="6" t="s">
        <v>102</v>
      </c>
      <c r="J16" s="7" t="s">
        <v>111</v>
      </c>
      <c r="K16" s="10" t="s">
        <v>136</v>
      </c>
      <c r="M16" s="2" t="str">
        <f t="shared" si="0"/>
        <v>spc_provider_type</v>
      </c>
      <c r="N16" s="14" t="s">
        <v>155</v>
      </c>
      <c r="O16" s="2" t="str">
        <f t="shared" si="1"/>
        <v>spc_provider_type</v>
      </c>
      <c r="P16" s="2" t="s">
        <v>152</v>
      </c>
      <c r="Q16" s="2" t="str">
        <f t="shared" si="2"/>
        <v>spc_provider_type</v>
      </c>
      <c r="R16" s="2" t="s">
        <v>153</v>
      </c>
      <c r="T16" s="2" t="str">
        <f t="shared" si="3"/>
        <v>spc_provider_type = case when trim(spc_provider_type) = '' then null else trim(spc_provider_type) end,</v>
      </c>
    </row>
    <row r="17" spans="1:20" x14ac:dyDescent="0.3">
      <c r="A17" s="13"/>
      <c r="B17" s="9">
        <v>12</v>
      </c>
      <c r="C17" s="9" t="s">
        <v>79</v>
      </c>
      <c r="D17" s="11" t="s">
        <v>57</v>
      </c>
      <c r="E17" s="4" t="s">
        <v>102</v>
      </c>
      <c r="F17" s="4" t="s">
        <v>105</v>
      </c>
      <c r="G17" s="4" t="s">
        <v>106</v>
      </c>
      <c r="H17" s="5"/>
      <c r="I17" s="6" t="s">
        <v>102</v>
      </c>
      <c r="J17" s="7" t="s">
        <v>112</v>
      </c>
      <c r="K17" s="7" t="s">
        <v>137</v>
      </c>
      <c r="M17" s="2" t="str">
        <f t="shared" si="0"/>
        <v>spc_admit_date</v>
      </c>
      <c r="N17" s="14" t="s">
        <v>155</v>
      </c>
      <c r="O17" s="2" t="str">
        <f t="shared" si="1"/>
        <v>spc_admit_date</v>
      </c>
      <c r="P17" s="2" t="s">
        <v>152</v>
      </c>
      <c r="Q17" s="2" t="str">
        <f t="shared" si="2"/>
        <v>spc_admit_date</v>
      </c>
      <c r="R17" s="2" t="s">
        <v>153</v>
      </c>
      <c r="T17" s="2" t="str">
        <f t="shared" si="3"/>
        <v>spc_admit_date = case when trim(spc_admit_date) = '' then null else trim(spc_admit_date) end,</v>
      </c>
    </row>
    <row r="18" spans="1:20" x14ac:dyDescent="0.3">
      <c r="A18" s="13"/>
      <c r="B18" s="9">
        <v>13</v>
      </c>
      <c r="C18" s="9" t="s">
        <v>80</v>
      </c>
      <c r="D18" s="11" t="s">
        <v>57</v>
      </c>
      <c r="E18" s="4" t="s">
        <v>102</v>
      </c>
      <c r="F18" s="4" t="s">
        <v>105</v>
      </c>
      <c r="G18" s="4" t="s">
        <v>107</v>
      </c>
      <c r="H18" s="5"/>
      <c r="I18" s="6" t="s">
        <v>102</v>
      </c>
      <c r="J18" s="7" t="s">
        <v>112</v>
      </c>
      <c r="K18" s="7" t="s">
        <v>138</v>
      </c>
      <c r="M18" s="2" t="str">
        <f t="shared" si="0"/>
        <v>spc_discharge_date</v>
      </c>
      <c r="N18" s="14" t="s">
        <v>155</v>
      </c>
      <c r="O18" s="2" t="str">
        <f t="shared" si="1"/>
        <v>spc_discharge_date</v>
      </c>
      <c r="P18" s="2" t="s">
        <v>152</v>
      </c>
      <c r="Q18" s="2" t="str">
        <f t="shared" si="2"/>
        <v>spc_discharge_date</v>
      </c>
      <c r="R18" s="2" t="s">
        <v>153</v>
      </c>
      <c r="T18" s="2" t="str">
        <f t="shared" si="3"/>
        <v>spc_discharge_date = case when trim(spc_discharge_date) = '' then null else trim(spc_discharge_date) end,</v>
      </c>
    </row>
    <row r="19" spans="1:20" x14ac:dyDescent="0.3">
      <c r="A19" s="13"/>
      <c r="B19" s="9">
        <v>14</v>
      </c>
      <c r="C19" s="9" t="s">
        <v>81</v>
      </c>
      <c r="D19" s="11" t="s">
        <v>144</v>
      </c>
      <c r="E19" s="4" t="s">
        <v>102</v>
      </c>
      <c r="F19" s="4" t="s">
        <v>105</v>
      </c>
      <c r="G19" s="4" t="s">
        <v>110</v>
      </c>
      <c r="H19" s="5"/>
      <c r="I19" s="6" t="s">
        <v>102</v>
      </c>
      <c r="J19" s="7" t="s">
        <v>112</v>
      </c>
      <c r="K19" s="7" t="s">
        <v>139</v>
      </c>
      <c r="M19" s="2" t="str">
        <f t="shared" si="0"/>
        <v>spc_discharge_status</v>
      </c>
      <c r="N19" s="14" t="s">
        <v>155</v>
      </c>
      <c r="O19" s="2" t="str">
        <f t="shared" si="1"/>
        <v>spc_discharge_status</v>
      </c>
      <c r="P19" s="2" t="s">
        <v>152</v>
      </c>
      <c r="Q19" s="2" t="str">
        <f t="shared" si="2"/>
        <v>spc_discharge_status</v>
      </c>
      <c r="R19" s="2" t="s">
        <v>153</v>
      </c>
      <c r="T19" s="2" t="str">
        <f t="shared" si="3"/>
        <v>spc_discharge_status = case when trim(spc_discharge_status) = '' then null else trim(spc_discharge_status) end,</v>
      </c>
    </row>
    <row r="20" spans="1:20" x14ac:dyDescent="0.3">
      <c r="A20" s="13"/>
      <c r="B20" s="9">
        <v>41</v>
      </c>
      <c r="C20" s="9" t="s">
        <v>38</v>
      </c>
      <c r="D20" s="11" t="s">
        <v>100</v>
      </c>
      <c r="E20" s="4" t="s">
        <v>102</v>
      </c>
      <c r="F20" s="4" t="s">
        <v>105</v>
      </c>
      <c r="G20" s="4" t="s">
        <v>13</v>
      </c>
      <c r="H20" s="5"/>
      <c r="I20" s="6" t="s">
        <v>102</v>
      </c>
      <c r="J20" s="7" t="s">
        <v>112</v>
      </c>
      <c r="K20" s="7" t="s">
        <v>140</v>
      </c>
      <c r="M20" s="2" t="str">
        <f t="shared" si="0"/>
        <v>spc_claim_id_src</v>
      </c>
      <c r="N20" s="14" t="s">
        <v>155</v>
      </c>
      <c r="O20" s="2" t="str">
        <f t="shared" si="1"/>
        <v>spc_claim_id_src</v>
      </c>
      <c r="P20" s="2" t="s">
        <v>152</v>
      </c>
      <c r="Q20" s="2" t="str">
        <f t="shared" si="2"/>
        <v>spc_claim_id_src</v>
      </c>
      <c r="R20" s="2" t="s">
        <v>153</v>
      </c>
      <c r="T20" s="2" t="str">
        <f t="shared" si="3"/>
        <v>spc_claim_id_src = case when trim(spc_claim_id_src) = '' then null else trim(spc_claim_id_src) end,</v>
      </c>
    </row>
    <row r="21" spans="1:20" x14ac:dyDescent="0.3">
      <c r="A21" s="13"/>
      <c r="B21" s="9">
        <v>19</v>
      </c>
      <c r="C21" s="9" t="s">
        <v>83</v>
      </c>
      <c r="D21" s="11" t="s">
        <v>100</v>
      </c>
      <c r="E21" s="4" t="s">
        <v>102</v>
      </c>
      <c r="F21" s="4" t="s">
        <v>108</v>
      </c>
      <c r="G21" s="4" t="s">
        <v>114</v>
      </c>
      <c r="H21" s="5"/>
      <c r="I21" s="6" t="s">
        <v>102</v>
      </c>
      <c r="J21" s="7" t="s">
        <v>113</v>
      </c>
      <c r="K21" s="7" t="s">
        <v>141</v>
      </c>
      <c r="M21" s="2" t="str">
        <f t="shared" si="0"/>
        <v>spc_drg_cd</v>
      </c>
      <c r="N21" s="14" t="s">
        <v>155</v>
      </c>
      <c r="O21" s="2" t="str">
        <f t="shared" si="1"/>
        <v>spc_drg_cd</v>
      </c>
      <c r="P21" s="2" t="s">
        <v>152</v>
      </c>
      <c r="Q21" s="2" t="str">
        <f t="shared" si="2"/>
        <v>spc_drg_cd</v>
      </c>
      <c r="R21" s="2" t="s">
        <v>153</v>
      </c>
      <c r="T21" s="2" t="str">
        <f t="shared" si="3"/>
        <v>spc_drg_cd = case when trim(spc_drg_cd) = '' then null else trim(spc_drg_cd) end,</v>
      </c>
    </row>
    <row r="22" spans="1:20" x14ac:dyDescent="0.3">
      <c r="A22" s="13"/>
      <c r="B22" s="9">
        <v>28</v>
      </c>
      <c r="C22" s="9" t="s">
        <v>92</v>
      </c>
      <c r="D22" s="11" t="s">
        <v>144</v>
      </c>
      <c r="E22" s="4" t="s">
        <v>102</v>
      </c>
      <c r="F22" s="4" t="s">
        <v>108</v>
      </c>
      <c r="G22" s="4" t="s">
        <v>109</v>
      </c>
      <c r="H22" s="5"/>
      <c r="I22" s="6" t="s">
        <v>102</v>
      </c>
      <c r="J22" s="7" t="s">
        <v>113</v>
      </c>
      <c r="K22" s="7" t="s">
        <v>109</v>
      </c>
      <c r="M22" s="2" t="str">
        <f t="shared" si="0"/>
        <v>spc_bill_type_inst</v>
      </c>
      <c r="N22" s="14" t="s">
        <v>155</v>
      </c>
      <c r="O22" s="2" t="str">
        <f t="shared" si="1"/>
        <v>spc_bill_type_inst</v>
      </c>
      <c r="P22" s="2" t="s">
        <v>152</v>
      </c>
      <c r="Q22" s="2" t="str">
        <f t="shared" si="2"/>
        <v>spc_bill_type_inst</v>
      </c>
      <c r="R22" s="2" t="s">
        <v>153</v>
      </c>
      <c r="T22" s="2" t="str">
        <f t="shared" si="3"/>
        <v>spc_bill_type_inst = case when trim(spc_bill_type_inst) = '' then null else trim(spc_bill_type_inst) end,</v>
      </c>
    </row>
    <row r="23" spans="1:20" x14ac:dyDescent="0.3">
      <c r="A23" s="13"/>
      <c r="B23" s="9">
        <v>29</v>
      </c>
      <c r="C23" s="9" t="s">
        <v>93</v>
      </c>
      <c r="D23" s="11" t="s">
        <v>144</v>
      </c>
      <c r="E23" s="4" t="s">
        <v>102</v>
      </c>
      <c r="F23" s="4" t="s">
        <v>108</v>
      </c>
      <c r="G23" s="4" t="s">
        <v>109</v>
      </c>
      <c r="H23" s="5"/>
      <c r="I23" s="6" t="s">
        <v>102</v>
      </c>
      <c r="J23" s="7" t="s">
        <v>113</v>
      </c>
      <c r="K23" s="7" t="s">
        <v>109</v>
      </c>
      <c r="M23" s="2" t="str">
        <f t="shared" si="0"/>
        <v>spc_bill_type_class</v>
      </c>
      <c r="N23" s="14" t="s">
        <v>155</v>
      </c>
      <c r="O23" s="2" t="str">
        <f t="shared" si="1"/>
        <v>spc_bill_type_class</v>
      </c>
      <c r="P23" s="2" t="s">
        <v>152</v>
      </c>
      <c r="Q23" s="2" t="str">
        <f t="shared" si="2"/>
        <v>spc_bill_type_class</v>
      </c>
      <c r="R23" s="2" t="s">
        <v>153</v>
      </c>
      <c r="T23" s="2" t="str">
        <f t="shared" si="3"/>
        <v>spc_bill_type_class = case when trim(spc_bill_type_class) = '' then null else trim(spc_bill_type_class) end,</v>
      </c>
    </row>
    <row r="24" spans="1:20" x14ac:dyDescent="0.3">
      <c r="A24" s="13"/>
      <c r="B24" s="9">
        <v>30</v>
      </c>
      <c r="C24" s="9" t="s">
        <v>94</v>
      </c>
      <c r="D24" s="11" t="s">
        <v>144</v>
      </c>
      <c r="E24" s="4" t="s">
        <v>102</v>
      </c>
      <c r="F24" s="4" t="s">
        <v>108</v>
      </c>
      <c r="G24" s="4" t="s">
        <v>109</v>
      </c>
      <c r="H24" s="5"/>
      <c r="I24" s="6" t="s">
        <v>102</v>
      </c>
      <c r="J24" s="7" t="s">
        <v>113</v>
      </c>
      <c r="K24" s="7" t="s">
        <v>109</v>
      </c>
      <c r="M24" s="2" t="str">
        <f t="shared" si="0"/>
        <v>spc_bill_type_freq</v>
      </c>
      <c r="N24" s="14" t="s">
        <v>155</v>
      </c>
      <c r="O24" s="2" t="str">
        <f t="shared" si="1"/>
        <v>spc_bill_type_freq</v>
      </c>
      <c r="P24" s="2" t="s">
        <v>152</v>
      </c>
      <c r="Q24" s="2" t="str">
        <f t="shared" si="2"/>
        <v>spc_bill_type_freq</v>
      </c>
      <c r="R24" s="2" t="s">
        <v>153</v>
      </c>
      <c r="T24" s="2" t="str">
        <f t="shared" si="3"/>
        <v>spc_bill_type_freq = case when trim(spc_bill_type_freq) = '' then null else trim(spc_bill_type_freq) end,</v>
      </c>
    </row>
    <row r="25" spans="1:20" x14ac:dyDescent="0.3">
      <c r="A25" s="13"/>
      <c r="B25" s="9">
        <v>31</v>
      </c>
      <c r="C25" s="9" t="s">
        <v>95</v>
      </c>
      <c r="D25" s="11" t="s">
        <v>101</v>
      </c>
      <c r="E25" s="4"/>
      <c r="F25" s="8"/>
      <c r="G25" s="4" t="s">
        <v>23</v>
      </c>
      <c r="H25" s="5"/>
      <c r="I25" s="6" t="s">
        <v>102</v>
      </c>
      <c r="J25" s="7" t="s">
        <v>111</v>
      </c>
      <c r="K25" s="7" t="s">
        <v>71</v>
      </c>
      <c r="M25" s="2" t="str">
        <f t="shared" si="0"/>
        <v>spc_units</v>
      </c>
      <c r="N25" s="14" t="s">
        <v>155</v>
      </c>
      <c r="O25" s="2" t="str">
        <f t="shared" si="1"/>
        <v>spc_units</v>
      </c>
      <c r="P25" s="2" t="s">
        <v>152</v>
      </c>
      <c r="Q25" s="2" t="str">
        <f t="shared" si="2"/>
        <v>spc_units</v>
      </c>
      <c r="R25" s="2" t="s">
        <v>153</v>
      </c>
      <c r="T25" s="2" t="str">
        <f t="shared" si="3"/>
        <v>spc_units = case when trim(spc_units) = '' then null else trim(spc_units) end,</v>
      </c>
    </row>
    <row r="26" spans="1:20" x14ac:dyDescent="0.3">
      <c r="A26" s="13"/>
      <c r="B26" s="9">
        <v>42</v>
      </c>
      <c r="C26" s="9" t="s">
        <v>99</v>
      </c>
      <c r="D26" s="9" t="s">
        <v>100</v>
      </c>
      <c r="E26" s="8" t="s">
        <v>102</v>
      </c>
      <c r="F26" s="8" t="s">
        <v>108</v>
      </c>
      <c r="G26" s="8" t="s">
        <v>142</v>
      </c>
      <c r="H26" s="9"/>
      <c r="I26" s="6" t="s">
        <v>102</v>
      </c>
      <c r="J26" s="7" t="s">
        <v>113</v>
      </c>
      <c r="K26" s="10" t="s">
        <v>143</v>
      </c>
      <c r="M26" s="2" t="str">
        <f>_xlfn.CONCAT("spc_", C26)</f>
        <v>spc_member_id_src</v>
      </c>
      <c r="N26" s="14" t="s">
        <v>155</v>
      </c>
      <c r="O26" s="2" t="str">
        <f t="shared" si="1"/>
        <v>spc_member_id_src</v>
      </c>
      <c r="P26" s="2" t="s">
        <v>152</v>
      </c>
      <c r="Q26" s="2" t="str">
        <f t="shared" si="2"/>
        <v>spc_member_id_src</v>
      </c>
      <c r="R26" s="2" t="s">
        <v>154</v>
      </c>
      <c r="T26" s="2" t="str">
        <f t="shared" si="3"/>
        <v>spc_member_id_src = case when trim(spc_member_id_src) = '' then null else trim(spc_member_id_src) end</v>
      </c>
    </row>
    <row r="28" spans="1:20" x14ac:dyDescent="0.3">
      <c r="M28" s="2" t="s">
        <v>151</v>
      </c>
    </row>
    <row r="29" spans="1:20" x14ac:dyDescent="0.3">
      <c r="O29" s="3" t="s">
        <v>149</v>
      </c>
    </row>
    <row r="32" spans="1:20" x14ac:dyDescent="0.3">
      <c r="M32" s="2" t="s">
        <v>159</v>
      </c>
      <c r="T32" s="2" t="str">
        <f t="shared" ref="T32:T58" si="4">_xlfn.CONCAT(M32:R32)</f>
        <v>select spc_fy,</v>
      </c>
    </row>
    <row r="33" spans="13:20" x14ac:dyDescent="0.3">
      <c r="M33" s="2" t="s">
        <v>53</v>
      </c>
      <c r="N33" s="2" t="str">
        <f>C2</f>
        <v>claim_sequence_number</v>
      </c>
      <c r="O33" s="2" t="s">
        <v>55</v>
      </c>
      <c r="P33" s="2" t="str">
        <f>N33</f>
        <v>claim_sequence_number</v>
      </c>
      <c r="Q33" s="2" t="s">
        <v>160</v>
      </c>
      <c r="R33" s="2" t="s">
        <v>46</v>
      </c>
      <c r="T33" s="2" t="str">
        <f t="shared" si="4"/>
        <v>sum(claim_sequence_number_mismatch) as claim_sequence_number_mismatches,</v>
      </c>
    </row>
    <row r="34" spans="13:20" x14ac:dyDescent="0.3">
      <c r="M34" s="2" t="s">
        <v>53</v>
      </c>
      <c r="N34" s="2" t="str">
        <f t="shared" ref="N34:N56" si="5">C3</f>
        <v>from_date_of_service</v>
      </c>
      <c r="O34" s="2" t="s">
        <v>55</v>
      </c>
      <c r="P34" s="2" t="str">
        <f t="shared" ref="P34:P57" si="6">N34</f>
        <v>from_date_of_service</v>
      </c>
      <c r="Q34" s="2" t="s">
        <v>160</v>
      </c>
      <c r="R34" s="2" t="s">
        <v>46</v>
      </c>
      <c r="T34" s="2" t="str">
        <f t="shared" si="4"/>
        <v>sum(from_date_of_service_mismatch) as from_date_of_service_mismatches,</v>
      </c>
    </row>
    <row r="35" spans="13:20" x14ac:dyDescent="0.3">
      <c r="M35" s="2" t="s">
        <v>53</v>
      </c>
      <c r="N35" s="2" t="str">
        <f t="shared" si="5"/>
        <v>to_date_of_service</v>
      </c>
      <c r="O35" s="2" t="s">
        <v>55</v>
      </c>
      <c r="P35" s="2" t="str">
        <f t="shared" si="6"/>
        <v>to_date_of_service</v>
      </c>
      <c r="Q35" s="2" t="s">
        <v>160</v>
      </c>
      <c r="R35" s="2" t="s">
        <v>46</v>
      </c>
      <c r="T35" s="2" t="str">
        <f t="shared" si="4"/>
        <v>sum(to_date_of_service_mismatch) as to_date_of_service_mismatches,</v>
      </c>
    </row>
    <row r="36" spans="13:20" x14ac:dyDescent="0.3">
      <c r="M36" s="2" t="s">
        <v>53</v>
      </c>
      <c r="N36" s="2" t="str">
        <f t="shared" si="5"/>
        <v>place_of_service</v>
      </c>
      <c r="O36" s="2" t="s">
        <v>55</v>
      </c>
      <c r="P36" s="2" t="str">
        <f t="shared" si="6"/>
        <v>place_of_service</v>
      </c>
      <c r="Q36" s="2" t="s">
        <v>160</v>
      </c>
      <c r="R36" s="2" t="s">
        <v>46</v>
      </c>
      <c r="T36" s="2" t="str">
        <f t="shared" si="4"/>
        <v>sum(place_of_service_mismatch) as place_of_service_mismatches,</v>
      </c>
    </row>
    <row r="37" spans="13:20" x14ac:dyDescent="0.3">
      <c r="M37" s="2" t="s">
        <v>53</v>
      </c>
      <c r="N37" s="2" t="str">
        <f t="shared" si="5"/>
        <v>cpt_hcpcs_cd</v>
      </c>
      <c r="O37" s="2" t="s">
        <v>55</v>
      </c>
      <c r="P37" s="2" t="str">
        <f t="shared" si="6"/>
        <v>cpt_hcpcs_cd</v>
      </c>
      <c r="Q37" s="2" t="s">
        <v>160</v>
      </c>
      <c r="R37" s="2" t="s">
        <v>46</v>
      </c>
      <c r="T37" s="2" t="str">
        <f t="shared" si="4"/>
        <v>sum(cpt_hcpcs_cd_mismatch) as cpt_hcpcs_cd_mismatches,</v>
      </c>
    </row>
    <row r="38" spans="13:20" x14ac:dyDescent="0.3">
      <c r="M38" s="2" t="s">
        <v>53</v>
      </c>
      <c r="N38" s="2" t="str">
        <f t="shared" si="5"/>
        <v>proc_mod_1</v>
      </c>
      <c r="O38" s="2" t="s">
        <v>55</v>
      </c>
      <c r="P38" s="2" t="str">
        <f t="shared" si="6"/>
        <v>proc_mod_1</v>
      </c>
      <c r="Q38" s="2" t="s">
        <v>160</v>
      </c>
      <c r="R38" s="2" t="s">
        <v>46</v>
      </c>
      <c r="T38" s="2" t="str">
        <f t="shared" si="4"/>
        <v>sum(proc_mod_1_mismatch) as proc_mod_1_mismatches,</v>
      </c>
    </row>
    <row r="39" spans="13:20" x14ac:dyDescent="0.3">
      <c r="M39" s="2" t="s">
        <v>53</v>
      </c>
      <c r="N39" s="2" t="str">
        <f t="shared" si="5"/>
        <v>proc_mod_2</v>
      </c>
      <c r="O39" s="2" t="s">
        <v>55</v>
      </c>
      <c r="P39" s="2" t="str">
        <f t="shared" si="6"/>
        <v>proc_mod_2</v>
      </c>
      <c r="Q39" s="2" t="s">
        <v>160</v>
      </c>
      <c r="R39" s="2" t="s">
        <v>46</v>
      </c>
      <c r="T39" s="2" t="str">
        <f t="shared" si="4"/>
        <v>sum(proc_mod_2_mismatch) as proc_mod_2_mismatches,</v>
      </c>
    </row>
    <row r="40" spans="13:20" x14ac:dyDescent="0.3">
      <c r="M40" s="2" t="s">
        <v>53</v>
      </c>
      <c r="N40" s="2" t="str">
        <f t="shared" si="5"/>
        <v>revenue_cd</v>
      </c>
      <c r="O40" s="2" t="s">
        <v>55</v>
      </c>
      <c r="P40" s="2" t="str">
        <f t="shared" si="6"/>
        <v>revenue_cd</v>
      </c>
      <c r="Q40" s="2" t="s">
        <v>160</v>
      </c>
      <c r="R40" s="2" t="s">
        <v>46</v>
      </c>
      <c r="T40" s="2" t="str">
        <f t="shared" si="4"/>
        <v>sum(revenue_cd_mismatch) as revenue_cd_mismatches,</v>
      </c>
    </row>
    <row r="41" spans="13:20" x14ac:dyDescent="0.3">
      <c r="M41" s="2" t="s">
        <v>53</v>
      </c>
      <c r="N41" s="2" t="str">
        <f t="shared" si="5"/>
        <v>charge_amount</v>
      </c>
      <c r="O41" s="2" t="s">
        <v>55</v>
      </c>
      <c r="P41" s="2" t="str">
        <f t="shared" si="6"/>
        <v>charge_amount</v>
      </c>
      <c r="Q41" s="2" t="s">
        <v>160</v>
      </c>
      <c r="R41" s="2" t="s">
        <v>46</v>
      </c>
      <c r="T41" s="2" t="str">
        <f t="shared" si="4"/>
        <v>sum(charge_amount_mismatch) as charge_amount_mismatches,</v>
      </c>
    </row>
    <row r="42" spans="13:20" x14ac:dyDescent="0.3">
      <c r="M42" s="2" t="s">
        <v>53</v>
      </c>
      <c r="N42" s="2" t="str">
        <f t="shared" si="5"/>
        <v>allowed_amount</v>
      </c>
      <c r="O42" s="2" t="s">
        <v>55</v>
      </c>
      <c r="P42" s="2" t="str">
        <f t="shared" si="6"/>
        <v>allowed_amount</v>
      </c>
      <c r="Q42" s="2" t="s">
        <v>160</v>
      </c>
      <c r="R42" s="2" t="s">
        <v>46</v>
      </c>
      <c r="T42" s="2" t="str">
        <f t="shared" si="4"/>
        <v>sum(allowed_amount_mismatch) as allowed_amount_mismatches,</v>
      </c>
    </row>
    <row r="43" spans="13:20" x14ac:dyDescent="0.3">
      <c r="M43" s="2" t="s">
        <v>53</v>
      </c>
      <c r="N43" s="2" t="str">
        <f t="shared" si="5"/>
        <v>paid_amount</v>
      </c>
      <c r="O43" s="2" t="s">
        <v>55</v>
      </c>
      <c r="P43" s="2" t="str">
        <f t="shared" si="6"/>
        <v>paid_amount</v>
      </c>
      <c r="Q43" s="2" t="s">
        <v>160</v>
      </c>
      <c r="R43" s="2" t="s">
        <v>46</v>
      </c>
      <c r="T43" s="2" t="str">
        <f t="shared" si="4"/>
        <v>sum(paid_amount_mismatch) as paid_amount_mismatches,</v>
      </c>
    </row>
    <row r="44" spans="13:20" x14ac:dyDescent="0.3">
      <c r="M44" s="2" t="s">
        <v>53</v>
      </c>
      <c r="N44" s="2" t="str">
        <f t="shared" si="5"/>
        <v>ref_provider</v>
      </c>
      <c r="O44" s="2" t="s">
        <v>55</v>
      </c>
      <c r="P44" s="2" t="str">
        <f t="shared" si="6"/>
        <v>ref_provider</v>
      </c>
      <c r="Q44" s="2" t="s">
        <v>160</v>
      </c>
      <c r="R44" s="2" t="s">
        <v>46</v>
      </c>
      <c r="T44" s="2" t="str">
        <f t="shared" si="4"/>
        <v>sum(ref_provider_mismatch) as ref_provider_mismatches,</v>
      </c>
    </row>
    <row r="45" spans="13:20" x14ac:dyDescent="0.3">
      <c r="M45" s="2" t="s">
        <v>53</v>
      </c>
      <c r="N45" s="2" t="str">
        <f t="shared" si="5"/>
        <v>perf_rn_provider</v>
      </c>
      <c r="O45" s="2" t="s">
        <v>55</v>
      </c>
      <c r="P45" s="2" t="str">
        <f t="shared" si="6"/>
        <v>perf_rn_provider</v>
      </c>
      <c r="Q45" s="2" t="s">
        <v>160</v>
      </c>
      <c r="R45" s="2" t="s">
        <v>46</v>
      </c>
      <c r="T45" s="2" t="str">
        <f t="shared" si="4"/>
        <v>sum(perf_rn_provider_mismatch) as perf_rn_provider_mismatches,</v>
      </c>
    </row>
    <row r="46" spans="13:20" x14ac:dyDescent="0.3">
      <c r="M46" s="2" t="s">
        <v>53</v>
      </c>
      <c r="N46" s="2" t="str">
        <f t="shared" si="5"/>
        <v>perf_op_provider</v>
      </c>
      <c r="O46" s="2" t="s">
        <v>55</v>
      </c>
      <c r="P46" s="2" t="str">
        <f t="shared" si="6"/>
        <v>perf_op_provider</v>
      </c>
      <c r="Q46" s="2" t="s">
        <v>160</v>
      </c>
      <c r="R46" s="2" t="s">
        <v>46</v>
      </c>
      <c r="T46" s="2" t="str">
        <f t="shared" si="4"/>
        <v>sum(perf_op_provider_mismatch) as perf_op_provider_mismatches,</v>
      </c>
    </row>
    <row r="47" spans="13:20" x14ac:dyDescent="0.3">
      <c r="M47" s="2" t="s">
        <v>53</v>
      </c>
      <c r="N47" s="2" t="str">
        <f t="shared" si="5"/>
        <v>provider_type</v>
      </c>
      <c r="O47" s="2" t="s">
        <v>55</v>
      </c>
      <c r="P47" s="2" t="str">
        <f t="shared" si="6"/>
        <v>provider_type</v>
      </c>
      <c r="Q47" s="2" t="s">
        <v>160</v>
      </c>
      <c r="R47" s="2" t="s">
        <v>46</v>
      </c>
      <c r="T47" s="2" t="str">
        <f t="shared" si="4"/>
        <v>sum(provider_type_mismatch) as provider_type_mismatches,</v>
      </c>
    </row>
    <row r="48" spans="13:20" x14ac:dyDescent="0.3">
      <c r="M48" s="2" t="s">
        <v>53</v>
      </c>
      <c r="N48" s="2" t="str">
        <f t="shared" si="5"/>
        <v>admit_date</v>
      </c>
      <c r="O48" s="2" t="s">
        <v>55</v>
      </c>
      <c r="P48" s="2" t="str">
        <f t="shared" si="6"/>
        <v>admit_date</v>
      </c>
      <c r="Q48" s="2" t="s">
        <v>160</v>
      </c>
      <c r="R48" s="2" t="s">
        <v>46</v>
      </c>
      <c r="T48" s="2" t="str">
        <f t="shared" si="4"/>
        <v>sum(admit_date_mismatch) as admit_date_mismatches,</v>
      </c>
    </row>
    <row r="49" spans="13:20" x14ac:dyDescent="0.3">
      <c r="M49" s="2" t="s">
        <v>53</v>
      </c>
      <c r="N49" s="2" t="str">
        <f t="shared" si="5"/>
        <v>discharge_date</v>
      </c>
      <c r="O49" s="2" t="s">
        <v>55</v>
      </c>
      <c r="P49" s="2" t="str">
        <f t="shared" si="6"/>
        <v>discharge_date</v>
      </c>
      <c r="Q49" s="2" t="s">
        <v>160</v>
      </c>
      <c r="R49" s="2" t="s">
        <v>46</v>
      </c>
      <c r="T49" s="2" t="str">
        <f t="shared" si="4"/>
        <v>sum(discharge_date_mismatch) as discharge_date_mismatches,</v>
      </c>
    </row>
    <row r="50" spans="13:20" x14ac:dyDescent="0.3">
      <c r="M50" s="2" t="s">
        <v>53</v>
      </c>
      <c r="N50" s="2" t="str">
        <f t="shared" si="5"/>
        <v>discharge_status</v>
      </c>
      <c r="O50" s="2" t="s">
        <v>55</v>
      </c>
      <c r="P50" s="2" t="str">
        <f t="shared" si="6"/>
        <v>discharge_status</v>
      </c>
      <c r="Q50" s="2" t="s">
        <v>160</v>
      </c>
      <c r="R50" s="2" t="s">
        <v>46</v>
      </c>
      <c r="T50" s="2" t="str">
        <f t="shared" si="4"/>
        <v>sum(discharge_status_mismatch) as discharge_status_mismatches,</v>
      </c>
    </row>
    <row r="51" spans="13:20" x14ac:dyDescent="0.3">
      <c r="M51" s="2" t="s">
        <v>53</v>
      </c>
      <c r="N51" s="2" t="str">
        <f>C20</f>
        <v>claim_id_src</v>
      </c>
      <c r="O51" s="2" t="s">
        <v>55</v>
      </c>
      <c r="P51" s="2" t="str">
        <f t="shared" si="6"/>
        <v>claim_id_src</v>
      </c>
      <c r="Q51" s="2" t="s">
        <v>160</v>
      </c>
      <c r="R51" s="2" t="s">
        <v>46</v>
      </c>
      <c r="T51" s="2" t="str">
        <f t="shared" si="4"/>
        <v>sum(claim_id_src_mismatch) as claim_id_src_mismatches,</v>
      </c>
    </row>
    <row r="52" spans="13:20" x14ac:dyDescent="0.3">
      <c r="M52" s="2" t="s">
        <v>53</v>
      </c>
      <c r="N52" s="2" t="str">
        <f t="shared" si="5"/>
        <v>drg_cd</v>
      </c>
      <c r="O52" s="2" t="s">
        <v>55</v>
      </c>
      <c r="P52" s="2" t="str">
        <f t="shared" si="6"/>
        <v>drg_cd</v>
      </c>
      <c r="Q52" s="2" t="s">
        <v>160</v>
      </c>
      <c r="R52" s="2" t="s">
        <v>46</v>
      </c>
      <c r="T52" s="2" t="str">
        <f t="shared" si="4"/>
        <v>sum(drg_cd_mismatch) as drg_cd_mismatches,</v>
      </c>
    </row>
    <row r="53" spans="13:20" x14ac:dyDescent="0.3">
      <c r="M53" s="2" t="s">
        <v>53</v>
      </c>
      <c r="N53" s="2" t="str">
        <f t="shared" si="5"/>
        <v>bill_type_inst</v>
      </c>
      <c r="O53" s="2" t="s">
        <v>55</v>
      </c>
      <c r="P53" s="2" t="str">
        <f t="shared" si="6"/>
        <v>bill_type_inst</v>
      </c>
      <c r="Q53" s="2" t="s">
        <v>160</v>
      </c>
      <c r="R53" s="2" t="s">
        <v>46</v>
      </c>
      <c r="T53" s="2" t="str">
        <f t="shared" si="4"/>
        <v>sum(bill_type_inst_mismatch) as bill_type_inst_mismatches,</v>
      </c>
    </row>
    <row r="54" spans="13:20" x14ac:dyDescent="0.3">
      <c r="M54" s="2" t="s">
        <v>53</v>
      </c>
      <c r="N54" s="2" t="str">
        <f t="shared" si="5"/>
        <v>bill_type_class</v>
      </c>
      <c r="O54" s="2" t="s">
        <v>55</v>
      </c>
      <c r="P54" s="2" t="str">
        <f t="shared" si="6"/>
        <v>bill_type_class</v>
      </c>
      <c r="Q54" s="2" t="s">
        <v>160</v>
      </c>
      <c r="R54" s="2" t="s">
        <v>46</v>
      </c>
      <c r="T54" s="2" t="str">
        <f t="shared" si="4"/>
        <v>sum(bill_type_class_mismatch) as bill_type_class_mismatches,</v>
      </c>
    </row>
    <row r="55" spans="13:20" x14ac:dyDescent="0.3">
      <c r="M55" s="2" t="s">
        <v>53</v>
      </c>
      <c r="N55" s="2" t="str">
        <f t="shared" si="5"/>
        <v>bill_type_freq</v>
      </c>
      <c r="O55" s="2" t="s">
        <v>55</v>
      </c>
      <c r="P55" s="2" t="str">
        <f t="shared" si="6"/>
        <v>bill_type_freq</v>
      </c>
      <c r="Q55" s="2" t="s">
        <v>160</v>
      </c>
      <c r="R55" s="2" t="s">
        <v>46</v>
      </c>
      <c r="T55" s="2" t="str">
        <f t="shared" si="4"/>
        <v>sum(bill_type_freq_mismatch) as bill_type_freq_mismatches,</v>
      </c>
    </row>
    <row r="56" spans="13:20" x14ac:dyDescent="0.3">
      <c r="M56" s="2" t="s">
        <v>53</v>
      </c>
      <c r="N56" s="2" t="str">
        <f t="shared" si="5"/>
        <v>units</v>
      </c>
      <c r="O56" s="2" t="s">
        <v>55</v>
      </c>
      <c r="P56" s="2" t="str">
        <f t="shared" si="6"/>
        <v>units</v>
      </c>
      <c r="Q56" s="2" t="s">
        <v>160</v>
      </c>
      <c r="R56" s="2" t="s">
        <v>46</v>
      </c>
      <c r="T56" s="2" t="str">
        <f t="shared" si="4"/>
        <v>sum(units_mismatch) as units_mismatches,</v>
      </c>
    </row>
    <row r="57" spans="13:20" x14ac:dyDescent="0.3">
      <c r="M57" s="2" t="s">
        <v>53</v>
      </c>
      <c r="N57" s="2" t="str">
        <f>C26</f>
        <v>member_id_src</v>
      </c>
      <c r="O57" s="2" t="s">
        <v>55</v>
      </c>
      <c r="P57" s="2" t="str">
        <f t="shared" si="6"/>
        <v>member_id_src</v>
      </c>
      <c r="Q57" s="2" t="s">
        <v>160</v>
      </c>
      <c r="R57" s="2" t="s">
        <v>46</v>
      </c>
      <c r="T57" s="2" t="str">
        <f t="shared" si="4"/>
        <v>sum(member_id_src_mismatch) as member_id_src_mismatches,</v>
      </c>
    </row>
    <row r="58" spans="13:20" x14ac:dyDescent="0.3">
      <c r="M58" s="2" t="s">
        <v>161</v>
      </c>
      <c r="T58" s="2" t="str">
        <f t="shared" si="4"/>
        <v>count(*) as rows_checked</v>
      </c>
    </row>
  </sheetData>
  <autoFilter ref="A1:K77" xr:uid="{7E911EDF-A115-4727-8786-0B67BB922E0F}">
    <sortState xmlns:xlrd2="http://schemas.microsoft.com/office/spreadsheetml/2017/richdata2" ref="A2:K76">
      <sortCondition ref="B1:B77"/>
    </sortState>
  </autoFilter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7552-4987-4FA4-A1A4-3D6F7B780A7E}">
  <dimension ref="A1:T65"/>
  <sheetViews>
    <sheetView tabSelected="1" workbookViewId="0">
      <selection activeCell="E12" sqref="E12"/>
    </sheetView>
  </sheetViews>
  <sheetFormatPr defaultRowHeight="13.8" x14ac:dyDescent="0.3"/>
  <cols>
    <col min="1" max="1" width="5.21875" style="16" bestFit="1" customWidth="1"/>
    <col min="2" max="2" width="22.109375" style="16" bestFit="1" customWidth="1"/>
    <col min="3" max="3" width="9.5546875" style="16" bestFit="1" customWidth="1"/>
    <col min="4" max="4" width="5.6640625" style="16" bestFit="1" customWidth="1"/>
    <col min="5" max="5" width="33.33203125" style="16" bestFit="1" customWidth="1"/>
    <col min="6" max="7" width="8.88671875" style="16"/>
    <col min="8" max="8" width="13.44140625" style="16" bestFit="1" customWidth="1"/>
    <col min="9" max="9" width="13.44140625" style="16" customWidth="1"/>
    <col min="10" max="10" width="17.88671875" style="16" bestFit="1" customWidth="1"/>
    <col min="11" max="11" width="13.44140625" style="16" customWidth="1"/>
    <col min="12" max="12" width="21.44140625" style="16" bestFit="1" customWidth="1"/>
    <col min="13" max="13" width="13.44140625" style="16" customWidth="1"/>
    <col min="14" max="14" width="12.88671875" style="16" bestFit="1" customWidth="1"/>
    <col min="15" max="15" width="17.88671875" style="16" bestFit="1" customWidth="1"/>
    <col min="16" max="16" width="23.5546875" style="16" customWidth="1"/>
    <col min="17" max="17" width="17.88671875" style="16" bestFit="1" customWidth="1"/>
    <col min="18" max="18" width="10" style="16" bestFit="1" customWidth="1"/>
    <col min="19" max="16384" width="8.88671875" style="16"/>
  </cols>
  <sheetData>
    <row r="1" spans="1:16" x14ac:dyDescent="0.3">
      <c r="A1" s="18" t="s">
        <v>40</v>
      </c>
      <c r="B1" s="18" t="s">
        <v>194</v>
      </c>
      <c r="C1" s="18" t="s">
        <v>115</v>
      </c>
      <c r="D1" s="18" t="s">
        <v>230</v>
      </c>
      <c r="E1" s="18" t="s">
        <v>102</v>
      </c>
      <c r="G1" s="16" t="s">
        <v>234</v>
      </c>
      <c r="P1" s="16" t="str">
        <f>_xlfn.CONCAT(G1:N1)</f>
        <v>select top 50</v>
      </c>
    </row>
    <row r="2" spans="1:16" x14ac:dyDescent="0.3">
      <c r="A2" s="16">
        <v>5</v>
      </c>
      <c r="B2" s="16" t="s">
        <v>168</v>
      </c>
      <c r="C2" s="16" t="s">
        <v>57</v>
      </c>
      <c r="D2" s="16">
        <v>1</v>
      </c>
      <c r="E2" s="16" t="s">
        <v>217</v>
      </c>
      <c r="H2" s="19" t="s">
        <v>232</v>
      </c>
      <c r="I2" s="16" t="s">
        <v>119</v>
      </c>
      <c r="J2" s="16" t="s">
        <v>8</v>
      </c>
      <c r="N2" s="16" t="s">
        <v>46</v>
      </c>
      <c r="P2" s="16" t="str">
        <f t="shared" ref="P2:P15" si="0">_xlfn.CONCAT(G2:N2)</f>
        <v>'2012' as spc_fy,</v>
      </c>
    </row>
    <row r="3" spans="1:16" x14ac:dyDescent="0.3">
      <c r="A3" s="16">
        <v>6</v>
      </c>
      <c r="B3" s="16" t="s">
        <v>169</v>
      </c>
      <c r="C3" s="16" t="s">
        <v>195</v>
      </c>
      <c r="D3" s="16">
        <v>1</v>
      </c>
      <c r="E3" s="16" t="s">
        <v>169</v>
      </c>
      <c r="H3" s="19" t="s">
        <v>231</v>
      </c>
      <c r="I3" s="16" t="s">
        <v>119</v>
      </c>
      <c r="J3" s="16" t="s">
        <v>117</v>
      </c>
      <c r="N3" s="16" t="s">
        <v>46</v>
      </c>
      <c r="P3" s="16" t="str">
        <f t="shared" si="0"/>
        <v>'chip' as spc_table,</v>
      </c>
    </row>
    <row r="4" spans="1:16" x14ac:dyDescent="0.3">
      <c r="A4" s="16">
        <v>7</v>
      </c>
      <c r="B4" s="16" t="s">
        <v>170</v>
      </c>
      <c r="C4" s="16" t="s">
        <v>196</v>
      </c>
      <c r="D4" s="16">
        <v>1</v>
      </c>
      <c r="E4" s="16" t="s">
        <v>218</v>
      </c>
      <c r="H4" s="16" t="str">
        <f>E2</f>
        <v>rx_fill_dt</v>
      </c>
      <c r="I4" s="16" t="s">
        <v>119</v>
      </c>
      <c r="J4" s="16" t="str">
        <f>B2</f>
        <v>fill_date</v>
      </c>
      <c r="N4" s="16" t="s">
        <v>46</v>
      </c>
      <c r="P4" s="16" t="str">
        <f t="shared" si="0"/>
        <v>rx_fill_dt as spc_fill_date,</v>
      </c>
    </row>
    <row r="5" spans="1:16" x14ac:dyDescent="0.3">
      <c r="A5" s="16">
        <v>8</v>
      </c>
      <c r="B5" s="16" t="s">
        <v>171</v>
      </c>
      <c r="C5" s="16" t="s">
        <v>100</v>
      </c>
      <c r="D5" s="16">
        <v>1</v>
      </c>
      <c r="E5" s="16" t="s">
        <v>219</v>
      </c>
      <c r="H5" s="16" t="str">
        <f>E3</f>
        <v>ndc</v>
      </c>
      <c r="I5" s="16" t="s">
        <v>119</v>
      </c>
      <c r="J5" s="16" t="str">
        <f>B3</f>
        <v>ndc</v>
      </c>
      <c r="N5" s="16" t="s">
        <v>46</v>
      </c>
      <c r="P5" s="16" t="str">
        <f t="shared" si="0"/>
        <v>ndc as spc_ndc,</v>
      </c>
    </row>
    <row r="6" spans="1:16" x14ac:dyDescent="0.3">
      <c r="A6" s="16">
        <v>9</v>
      </c>
      <c r="B6" s="16" t="s">
        <v>172</v>
      </c>
      <c r="C6" s="16" t="s">
        <v>196</v>
      </c>
      <c r="D6" s="16">
        <v>1</v>
      </c>
      <c r="E6" s="16" t="s">
        <v>220</v>
      </c>
      <c r="H6" s="16" t="str">
        <f>E4</f>
        <v>rx_days_supply</v>
      </c>
      <c r="I6" s="16" t="s">
        <v>119</v>
      </c>
      <c r="J6" s="16" t="str">
        <f>B4</f>
        <v>days_supply</v>
      </c>
      <c r="N6" s="16" t="s">
        <v>46</v>
      </c>
      <c r="P6" s="16" t="str">
        <f t="shared" si="0"/>
        <v>rx_days_supply as spc_days_supply,</v>
      </c>
    </row>
    <row r="7" spans="1:16" x14ac:dyDescent="0.3">
      <c r="A7" s="16">
        <v>14</v>
      </c>
      <c r="B7" s="16" t="s">
        <v>173</v>
      </c>
      <c r="C7" s="16" t="s">
        <v>198</v>
      </c>
      <c r="D7" s="16">
        <v>1</v>
      </c>
      <c r="E7" s="16" t="s">
        <v>221</v>
      </c>
      <c r="H7" s="16" t="str">
        <f>E5</f>
        <v>rx_nbr</v>
      </c>
      <c r="I7" s="16" t="s">
        <v>119</v>
      </c>
      <c r="J7" s="16" t="str">
        <f>B5</f>
        <v>script_id</v>
      </c>
      <c r="N7" s="16" t="s">
        <v>46</v>
      </c>
      <c r="P7" s="16" t="str">
        <f t="shared" si="0"/>
        <v>rx_nbr as spc_script_id,</v>
      </c>
    </row>
    <row r="8" spans="1:16" x14ac:dyDescent="0.3">
      <c r="A8" s="16">
        <v>15</v>
      </c>
      <c r="B8" s="16" t="s">
        <v>174</v>
      </c>
      <c r="C8" s="16" t="s">
        <v>100</v>
      </c>
      <c r="D8" s="16">
        <v>1</v>
      </c>
      <c r="E8" s="16" t="s">
        <v>222</v>
      </c>
      <c r="H8" s="16" t="str">
        <f>E6</f>
        <v>refill_nbr</v>
      </c>
      <c r="I8" s="16" t="s">
        <v>119</v>
      </c>
      <c r="J8" s="16" t="str">
        <f>B6</f>
        <v>refill_count</v>
      </c>
      <c r="N8" s="16" t="s">
        <v>46</v>
      </c>
      <c r="P8" s="16" t="str">
        <f t="shared" si="0"/>
        <v>refill_nbr as spc_refill_count,</v>
      </c>
    </row>
    <row r="9" spans="1:16" x14ac:dyDescent="0.3">
      <c r="A9" s="16">
        <v>16</v>
      </c>
      <c r="B9" s="16" t="s">
        <v>175</v>
      </c>
      <c r="C9" s="16" t="s">
        <v>100</v>
      </c>
      <c r="D9" s="16">
        <v>1</v>
      </c>
      <c r="E9" s="16" t="s">
        <v>223</v>
      </c>
      <c r="H9" s="16" t="str">
        <f>E7</f>
        <v>qty_prescribed</v>
      </c>
      <c r="I9" s="16" t="s">
        <v>119</v>
      </c>
      <c r="J9" s="16" t="str">
        <f>B7</f>
        <v>quantity</v>
      </c>
      <c r="N9" s="16" t="s">
        <v>46</v>
      </c>
      <c r="P9" s="16" t="str">
        <f t="shared" si="0"/>
        <v>qty_prescribed as spc_quantity,</v>
      </c>
    </row>
    <row r="10" spans="1:16" x14ac:dyDescent="0.3">
      <c r="A10" s="16">
        <v>17</v>
      </c>
      <c r="B10" s="16" t="s">
        <v>34</v>
      </c>
      <c r="C10" s="16" t="s">
        <v>60</v>
      </c>
      <c r="D10" s="16">
        <v>1</v>
      </c>
      <c r="E10" s="16" t="s">
        <v>224</v>
      </c>
      <c r="H10" s="16" t="str">
        <f>E8</f>
        <v>prescriber_npi</v>
      </c>
      <c r="I10" s="16" t="s">
        <v>119</v>
      </c>
      <c r="J10" s="16" t="str">
        <f>B8</f>
        <v>provider_npi</v>
      </c>
      <c r="N10" s="16" t="s">
        <v>46</v>
      </c>
      <c r="P10" s="16" t="str">
        <f t="shared" si="0"/>
        <v>prescriber_npi as spc_provider_npi,</v>
      </c>
    </row>
    <row r="11" spans="1:16" x14ac:dyDescent="0.3">
      <c r="A11" s="16">
        <v>19</v>
      </c>
      <c r="B11" s="16" t="s">
        <v>36</v>
      </c>
      <c r="C11" s="16" t="s">
        <v>60</v>
      </c>
      <c r="D11" s="16">
        <v>1</v>
      </c>
      <c r="E11" s="16" t="s">
        <v>225</v>
      </c>
      <c r="H11" s="16" t="str">
        <f>E9</f>
        <v>phmcy_nbr</v>
      </c>
      <c r="I11" s="16" t="s">
        <v>119</v>
      </c>
      <c r="J11" s="16" t="str">
        <f>B9</f>
        <v>pharmacy_id</v>
      </c>
      <c r="N11" s="16" t="s">
        <v>46</v>
      </c>
      <c r="P11" s="16" t="str">
        <f t="shared" si="0"/>
        <v>phmcy_nbr as spc_pharmacy_id,</v>
      </c>
    </row>
    <row r="12" spans="1:16" x14ac:dyDescent="0.3">
      <c r="A12" s="16">
        <v>36</v>
      </c>
      <c r="B12" s="16" t="s">
        <v>99</v>
      </c>
      <c r="C12" s="16" t="s">
        <v>100</v>
      </c>
      <c r="D12" s="16">
        <v>1</v>
      </c>
      <c r="E12" s="16" t="s">
        <v>142</v>
      </c>
      <c r="H12" s="16" t="str">
        <f>E10</f>
        <v xml:space="preserve">gross_amt_due </v>
      </c>
      <c r="I12" s="16" t="s">
        <v>119</v>
      </c>
      <c r="J12" s="16" t="str">
        <f>B10</f>
        <v>total_charge_amount</v>
      </c>
      <c r="N12" s="16" t="s">
        <v>46</v>
      </c>
      <c r="P12" s="16" t="str">
        <f t="shared" si="0"/>
        <v>gross_amt_due  as spc_total_charge_amount,</v>
      </c>
    </row>
    <row r="13" spans="1:16" x14ac:dyDescent="0.3">
      <c r="A13" s="16">
        <v>24</v>
      </c>
      <c r="B13" s="16" t="s">
        <v>37</v>
      </c>
      <c r="C13" s="16" t="s">
        <v>196</v>
      </c>
      <c r="E13" s="16" t="s">
        <v>226</v>
      </c>
      <c r="H13" s="16" t="str">
        <f>E11</f>
        <v>amount_paid</v>
      </c>
      <c r="I13" s="16" t="s">
        <v>119</v>
      </c>
      <c r="J13" s="16" t="str">
        <f>B11</f>
        <v>total_paid_amount</v>
      </c>
      <c r="N13" s="16" t="s">
        <v>46</v>
      </c>
      <c r="P13" s="16" t="str">
        <f t="shared" si="0"/>
        <v>amount_paid as spc_total_paid_amount,</v>
      </c>
    </row>
    <row r="14" spans="1:16" x14ac:dyDescent="0.3">
      <c r="A14" s="16">
        <v>1</v>
      </c>
      <c r="B14" s="16" t="s">
        <v>73</v>
      </c>
      <c r="C14" s="16" t="s">
        <v>195</v>
      </c>
      <c r="E14" s="17" t="s">
        <v>227</v>
      </c>
      <c r="H14" s="16" t="str">
        <f>E12</f>
        <v>pcn</v>
      </c>
      <c r="I14" s="16" t="s">
        <v>119</v>
      </c>
      <c r="J14" s="16" t="str">
        <f>B12</f>
        <v>member_id_src</v>
      </c>
      <c r="N14" s="16" t="s">
        <v>46</v>
      </c>
      <c r="P14" s="16" t="str">
        <f t="shared" si="0"/>
        <v>pcn as spc_member_id_src,</v>
      </c>
    </row>
    <row r="15" spans="1:16" x14ac:dyDescent="0.3">
      <c r="A15" s="16">
        <v>2</v>
      </c>
      <c r="B15" s="16" t="s">
        <v>74</v>
      </c>
      <c r="C15" s="16" t="s">
        <v>196</v>
      </c>
      <c r="E15" s="16" t="s">
        <v>228</v>
      </c>
      <c r="H15" s="16" t="s">
        <v>236</v>
      </c>
      <c r="P15" s="16" t="str">
        <f t="shared" si="0"/>
        <v>concat(pcn, ndc, replace(rx_fill_dt, '-', '')) as rx_id</v>
      </c>
    </row>
    <row r="16" spans="1:16" x14ac:dyDescent="0.3">
      <c r="A16" s="16">
        <v>3</v>
      </c>
      <c r="B16" s="16" t="s">
        <v>167</v>
      </c>
      <c r="C16" s="16" t="s">
        <v>197</v>
      </c>
      <c r="E16" s="16" t="s">
        <v>167</v>
      </c>
      <c r="G16" s="16" t="s">
        <v>233</v>
      </c>
      <c r="P16" s="16" t="str">
        <f>_xlfn.CONCAT(G16:N16)</f>
        <v>from medicaid.dbo.chip_rx_fy12 tablesample(6000 rows);</v>
      </c>
    </row>
    <row r="17" spans="1:20" x14ac:dyDescent="0.3">
      <c r="A17" s="16">
        <v>4</v>
      </c>
      <c r="B17" s="16" t="s">
        <v>75</v>
      </c>
      <c r="C17" s="16" t="s">
        <v>197</v>
      </c>
      <c r="E17" s="16" t="s">
        <v>75</v>
      </c>
    </row>
    <row r="18" spans="1:20" x14ac:dyDescent="0.3">
      <c r="A18" s="16">
        <v>10</v>
      </c>
      <c r="B18" s="16" t="s">
        <v>77</v>
      </c>
      <c r="C18" s="16" t="s">
        <v>198</v>
      </c>
      <c r="E18" s="16" t="s">
        <v>229</v>
      </c>
    </row>
    <row r="19" spans="1:20" x14ac:dyDescent="0.3">
      <c r="A19" s="16">
        <v>11</v>
      </c>
      <c r="B19" s="16" t="s">
        <v>199</v>
      </c>
      <c r="C19" s="16" t="s">
        <v>195</v>
      </c>
      <c r="G19" s="16" t="s">
        <v>146</v>
      </c>
      <c r="T19" s="16" t="str">
        <f>_xlfn.CONCAT(G19:R19)</f>
        <v>select a.*,</v>
      </c>
    </row>
    <row r="20" spans="1:20" x14ac:dyDescent="0.3">
      <c r="A20" s="16">
        <v>12</v>
      </c>
      <c r="B20" s="16" t="s">
        <v>200</v>
      </c>
      <c r="C20" s="16" t="s">
        <v>100</v>
      </c>
      <c r="G20" s="16" t="s">
        <v>120</v>
      </c>
      <c r="H20" s="16" t="str">
        <f>B2</f>
        <v>fill_date</v>
      </c>
      <c r="I20" s="16" t="s">
        <v>46</v>
      </c>
      <c r="T20" s="16" t="str">
        <f t="shared" ref="T20:T46" si="1">_xlfn.CONCAT(G20:R20)</f>
        <v>b.fill_date,</v>
      </c>
    </row>
    <row r="21" spans="1:20" x14ac:dyDescent="0.3">
      <c r="A21" s="16">
        <v>13</v>
      </c>
      <c r="B21" s="16" t="s">
        <v>201</v>
      </c>
      <c r="C21" s="16" t="s">
        <v>100</v>
      </c>
      <c r="G21" s="16" t="s">
        <v>120</v>
      </c>
      <c r="H21" s="16" t="str">
        <f>B3</f>
        <v>ndc</v>
      </c>
      <c r="I21" s="16" t="s">
        <v>46</v>
      </c>
      <c r="T21" s="16" t="str">
        <f t="shared" si="1"/>
        <v>b.ndc,</v>
      </c>
    </row>
    <row r="22" spans="1:20" x14ac:dyDescent="0.3">
      <c r="A22" s="16">
        <v>18</v>
      </c>
      <c r="B22" s="16" t="s">
        <v>35</v>
      </c>
      <c r="C22" s="16" t="s">
        <v>60</v>
      </c>
      <c r="G22" s="16" t="s">
        <v>120</v>
      </c>
      <c r="H22" s="16" t="str">
        <f>B4</f>
        <v>days_supply</v>
      </c>
      <c r="I22" s="16" t="s">
        <v>46</v>
      </c>
      <c r="T22" s="16" t="str">
        <f t="shared" si="1"/>
        <v>b.days_supply,</v>
      </c>
    </row>
    <row r="23" spans="1:20" x14ac:dyDescent="0.3">
      <c r="A23" s="16">
        <v>20</v>
      </c>
      <c r="B23" s="16" t="s">
        <v>89</v>
      </c>
      <c r="C23" s="16" t="s">
        <v>60</v>
      </c>
      <c r="G23" s="16" t="s">
        <v>120</v>
      </c>
      <c r="H23" s="16" t="str">
        <f>B5</f>
        <v>script_id</v>
      </c>
      <c r="I23" s="16" t="s">
        <v>46</v>
      </c>
      <c r="T23" s="16" t="str">
        <f t="shared" si="1"/>
        <v>b.script_id,</v>
      </c>
    </row>
    <row r="24" spans="1:20" x14ac:dyDescent="0.3">
      <c r="A24" s="16">
        <v>21</v>
      </c>
      <c r="B24" s="16" t="s">
        <v>88</v>
      </c>
      <c r="C24" s="16" t="s">
        <v>60</v>
      </c>
      <c r="G24" s="16" t="s">
        <v>120</v>
      </c>
      <c r="H24" s="16" t="str">
        <f>B6</f>
        <v>refill_count</v>
      </c>
      <c r="I24" s="16" t="s">
        <v>46</v>
      </c>
      <c r="T24" s="16" t="str">
        <f t="shared" si="1"/>
        <v>b.refill_count,</v>
      </c>
    </row>
    <row r="25" spans="1:20" x14ac:dyDescent="0.3">
      <c r="A25" s="16">
        <v>22</v>
      </c>
      <c r="B25" s="16" t="s">
        <v>90</v>
      </c>
      <c r="C25" s="16" t="s">
        <v>60</v>
      </c>
      <c r="G25" s="16" t="s">
        <v>120</v>
      </c>
      <c r="H25" s="16" t="str">
        <f>B7</f>
        <v>quantity</v>
      </c>
      <c r="I25" s="16" t="s">
        <v>46</v>
      </c>
      <c r="T25" s="16" t="str">
        <f t="shared" si="1"/>
        <v>b.quantity,</v>
      </c>
    </row>
    <row r="26" spans="1:20" x14ac:dyDescent="0.3">
      <c r="A26" s="16">
        <v>23</v>
      </c>
      <c r="B26" s="16" t="s">
        <v>91</v>
      </c>
      <c r="C26" s="16" t="s">
        <v>60</v>
      </c>
      <c r="G26" s="16" t="s">
        <v>120</v>
      </c>
      <c r="H26" s="16" t="str">
        <f>B8</f>
        <v>provider_npi</v>
      </c>
      <c r="I26" s="16" t="s">
        <v>46</v>
      </c>
      <c r="T26" s="16" t="str">
        <f t="shared" si="1"/>
        <v>b.provider_npi,</v>
      </c>
    </row>
    <row r="27" spans="1:20" x14ac:dyDescent="0.3">
      <c r="A27" s="16">
        <v>25</v>
      </c>
      <c r="B27" s="16" t="s">
        <v>96</v>
      </c>
      <c r="C27" s="16" t="s">
        <v>196</v>
      </c>
      <c r="G27" s="16" t="s">
        <v>120</v>
      </c>
      <c r="H27" s="16" t="str">
        <f>B9</f>
        <v>pharmacy_id</v>
      </c>
      <c r="I27" s="16" t="s">
        <v>46</v>
      </c>
      <c r="T27" s="16" t="str">
        <f t="shared" si="1"/>
        <v>b.pharmacy_id,</v>
      </c>
    </row>
    <row r="28" spans="1:20" x14ac:dyDescent="0.3">
      <c r="A28" s="16">
        <v>26</v>
      </c>
      <c r="B28" s="16" t="s">
        <v>202</v>
      </c>
      <c r="C28" s="16" t="s">
        <v>100</v>
      </c>
      <c r="G28" s="16" t="s">
        <v>120</v>
      </c>
      <c r="H28" s="16" t="str">
        <f>B10</f>
        <v>total_charge_amount</v>
      </c>
      <c r="I28" s="16" t="s">
        <v>46</v>
      </c>
      <c r="T28" s="16" t="str">
        <f t="shared" si="1"/>
        <v>b.total_charge_amount,</v>
      </c>
    </row>
    <row r="29" spans="1:20" x14ac:dyDescent="0.3">
      <c r="A29" s="16">
        <v>27</v>
      </c>
      <c r="B29" s="16" t="s">
        <v>203</v>
      </c>
      <c r="C29" s="16" t="s">
        <v>100</v>
      </c>
      <c r="G29" s="16" t="s">
        <v>120</v>
      </c>
      <c r="H29" s="16" t="str">
        <f>B11</f>
        <v>total_paid_amount</v>
      </c>
      <c r="I29" s="16" t="s">
        <v>46</v>
      </c>
      <c r="T29" s="16" t="str">
        <f t="shared" si="1"/>
        <v>b.total_paid_amount,</v>
      </c>
    </row>
    <row r="30" spans="1:20" x14ac:dyDescent="0.3">
      <c r="A30" s="16">
        <v>28</v>
      </c>
      <c r="B30" s="16" t="s">
        <v>204</v>
      </c>
      <c r="C30" s="16" t="s">
        <v>195</v>
      </c>
      <c r="G30" s="16" t="s">
        <v>120</v>
      </c>
      <c r="H30" s="16" t="str">
        <f>B12</f>
        <v>member_id_src</v>
      </c>
      <c r="I30" s="16" t="s">
        <v>46</v>
      </c>
      <c r="T30" s="16" t="str">
        <f t="shared" si="1"/>
        <v>b.member_id_src,</v>
      </c>
    </row>
    <row r="31" spans="1:20" x14ac:dyDescent="0.3">
      <c r="A31" s="16">
        <v>29</v>
      </c>
      <c r="B31" s="16" t="s">
        <v>205</v>
      </c>
      <c r="C31" s="16" t="s">
        <v>195</v>
      </c>
      <c r="G31" s="16" t="s">
        <v>120</v>
      </c>
      <c r="H31" s="16" t="str">
        <f>B13</f>
        <v>fiscal_year</v>
      </c>
      <c r="I31" s="16" t="s">
        <v>46</v>
      </c>
      <c r="T31" s="16" t="str">
        <f t="shared" si="1"/>
        <v>b.fiscal_year,</v>
      </c>
    </row>
    <row r="32" spans="1:20" x14ac:dyDescent="0.3">
      <c r="A32" s="16">
        <v>30</v>
      </c>
      <c r="B32" s="16" t="s">
        <v>206</v>
      </c>
      <c r="C32" s="16" t="s">
        <v>195</v>
      </c>
      <c r="G32" s="16" t="s">
        <v>147</v>
      </c>
      <c r="H32" s="16" t="s">
        <v>120</v>
      </c>
      <c r="I32" s="16" t="str">
        <f>H20</f>
        <v>fill_date</v>
      </c>
      <c r="J32" s="16" t="s">
        <v>156</v>
      </c>
      <c r="K32" s="16" t="str">
        <f>H20</f>
        <v>fill_date</v>
      </c>
      <c r="L32" s="16" t="s">
        <v>157</v>
      </c>
      <c r="M32" s="16" t="str">
        <f>I32</f>
        <v>fill_date</v>
      </c>
      <c r="N32" s="16" t="s">
        <v>158</v>
      </c>
      <c r="O32" s="16" t="str">
        <f>M32</f>
        <v>fill_date</v>
      </c>
      <c r="P32" s="16" t="s">
        <v>45</v>
      </c>
      <c r="Q32" s="16" t="str">
        <f>O32</f>
        <v>fill_date</v>
      </c>
      <c r="R32" s="16" t="s">
        <v>148</v>
      </c>
      <c r="T32" s="16" t="str">
        <f t="shared" si="1"/>
        <v>case when b.fill_date is null and a.spc_fill_date is not null then 1 when b.fill_date::text != a.spc_fill_date then 1 else 0 end as fill_date_mismatch,</v>
      </c>
    </row>
    <row r="33" spans="1:20" x14ac:dyDescent="0.3">
      <c r="A33" s="16">
        <v>31</v>
      </c>
      <c r="B33" s="16" t="s">
        <v>207</v>
      </c>
      <c r="C33" s="16" t="s">
        <v>195</v>
      </c>
      <c r="G33" s="16" t="s">
        <v>147</v>
      </c>
      <c r="H33" s="16" t="s">
        <v>120</v>
      </c>
      <c r="I33" s="16" t="str">
        <f t="shared" ref="I33:I43" si="2">H21</f>
        <v>ndc</v>
      </c>
      <c r="J33" s="16" t="s">
        <v>156</v>
      </c>
      <c r="K33" s="16" t="str">
        <f t="shared" ref="K33:K43" si="3">H21</f>
        <v>ndc</v>
      </c>
      <c r="L33" s="16" t="s">
        <v>157</v>
      </c>
      <c r="M33" s="16" t="str">
        <f t="shared" ref="M33:M43" si="4">I33</f>
        <v>ndc</v>
      </c>
      <c r="N33" s="16" t="s">
        <v>158</v>
      </c>
      <c r="O33" s="16" t="str">
        <f t="shared" ref="O33:O43" si="5">M33</f>
        <v>ndc</v>
      </c>
      <c r="P33" s="16" t="s">
        <v>45</v>
      </c>
      <c r="Q33" s="16" t="str">
        <f t="shared" ref="Q33:Q43" si="6">O33</f>
        <v>ndc</v>
      </c>
      <c r="R33" s="16" t="s">
        <v>148</v>
      </c>
      <c r="T33" s="16" t="str">
        <f t="shared" si="1"/>
        <v>case when b.ndc is null and a.spc_ndc is not null then 1 when b.ndc::text != a.spc_ndc then 1 else 0 end as ndc_mismatch,</v>
      </c>
    </row>
    <row r="34" spans="1:20" x14ac:dyDescent="0.3">
      <c r="A34" s="16">
        <v>32</v>
      </c>
      <c r="B34" s="16" t="s">
        <v>208</v>
      </c>
      <c r="C34" s="16" t="s">
        <v>195</v>
      </c>
      <c r="G34" s="16" t="s">
        <v>147</v>
      </c>
      <c r="H34" s="16" t="s">
        <v>120</v>
      </c>
      <c r="I34" s="16" t="str">
        <f t="shared" si="2"/>
        <v>days_supply</v>
      </c>
      <c r="J34" s="16" t="s">
        <v>156</v>
      </c>
      <c r="K34" s="16" t="str">
        <f t="shared" si="3"/>
        <v>days_supply</v>
      </c>
      <c r="L34" s="16" t="s">
        <v>157</v>
      </c>
      <c r="M34" s="16" t="str">
        <f t="shared" si="4"/>
        <v>days_supply</v>
      </c>
      <c r="N34" s="16" t="s">
        <v>158</v>
      </c>
      <c r="O34" s="16" t="str">
        <f t="shared" si="5"/>
        <v>days_supply</v>
      </c>
      <c r="P34" s="16" t="s">
        <v>45</v>
      </c>
      <c r="Q34" s="16" t="str">
        <f t="shared" si="6"/>
        <v>days_supply</v>
      </c>
      <c r="R34" s="16" t="s">
        <v>148</v>
      </c>
      <c r="T34" s="16" t="str">
        <f t="shared" si="1"/>
        <v>case when b.days_supply is null and a.spc_days_supply is not null then 1 when b.days_supply::text != a.spc_days_supply then 1 else 0 end as days_supply_mismatch,</v>
      </c>
    </row>
    <row r="35" spans="1:20" x14ac:dyDescent="0.3">
      <c r="A35" s="16">
        <v>33</v>
      </c>
      <c r="B35" s="16" t="s">
        <v>209</v>
      </c>
      <c r="C35" s="16" t="s">
        <v>195</v>
      </c>
      <c r="G35" s="16" t="s">
        <v>147</v>
      </c>
      <c r="H35" s="16" t="s">
        <v>120</v>
      </c>
      <c r="I35" s="16" t="str">
        <f t="shared" si="2"/>
        <v>script_id</v>
      </c>
      <c r="J35" s="16" t="s">
        <v>156</v>
      </c>
      <c r="K35" s="16" t="str">
        <f t="shared" si="3"/>
        <v>script_id</v>
      </c>
      <c r="L35" s="16" t="s">
        <v>157</v>
      </c>
      <c r="M35" s="16" t="str">
        <f t="shared" si="4"/>
        <v>script_id</v>
      </c>
      <c r="N35" s="16" t="s">
        <v>158</v>
      </c>
      <c r="O35" s="16" t="str">
        <f t="shared" si="5"/>
        <v>script_id</v>
      </c>
      <c r="P35" s="16" t="s">
        <v>45</v>
      </c>
      <c r="Q35" s="16" t="str">
        <f t="shared" si="6"/>
        <v>script_id</v>
      </c>
      <c r="R35" s="16" t="s">
        <v>148</v>
      </c>
      <c r="T35" s="16" t="str">
        <f t="shared" si="1"/>
        <v>case when b.script_id is null and a.spc_script_id is not null then 1 when b.script_id::text != a.spc_script_id then 1 else 0 end as script_id_mismatch,</v>
      </c>
    </row>
    <row r="36" spans="1:20" x14ac:dyDescent="0.3">
      <c r="A36" s="16">
        <v>34</v>
      </c>
      <c r="B36" s="16" t="s">
        <v>210</v>
      </c>
      <c r="C36" s="16" t="s">
        <v>195</v>
      </c>
      <c r="G36" s="16" t="s">
        <v>147</v>
      </c>
      <c r="H36" s="16" t="s">
        <v>120</v>
      </c>
      <c r="I36" s="16" t="str">
        <f t="shared" si="2"/>
        <v>refill_count</v>
      </c>
      <c r="J36" s="16" t="s">
        <v>156</v>
      </c>
      <c r="K36" s="16" t="str">
        <f t="shared" si="3"/>
        <v>refill_count</v>
      </c>
      <c r="L36" s="16" t="s">
        <v>157</v>
      </c>
      <c r="M36" s="16" t="str">
        <f t="shared" si="4"/>
        <v>refill_count</v>
      </c>
      <c r="N36" s="16" t="s">
        <v>158</v>
      </c>
      <c r="O36" s="16" t="str">
        <f t="shared" si="5"/>
        <v>refill_count</v>
      </c>
      <c r="P36" s="16" t="s">
        <v>45</v>
      </c>
      <c r="Q36" s="16" t="str">
        <f t="shared" si="6"/>
        <v>refill_count</v>
      </c>
      <c r="R36" s="16" t="s">
        <v>148</v>
      </c>
      <c r="T36" s="16" t="str">
        <f t="shared" si="1"/>
        <v>case when b.refill_count is null and a.spc_refill_count is not null then 1 when b.refill_count::text != a.spc_refill_count then 1 else 0 end as refill_count_mismatch,</v>
      </c>
    </row>
    <row r="37" spans="1:20" x14ac:dyDescent="0.3">
      <c r="A37" s="16">
        <v>35</v>
      </c>
      <c r="B37" s="16" t="s">
        <v>176</v>
      </c>
      <c r="C37" s="16" t="s">
        <v>100</v>
      </c>
      <c r="E37" s="16" t="s">
        <v>214</v>
      </c>
      <c r="G37" s="16" t="s">
        <v>147</v>
      </c>
      <c r="H37" s="16" t="s">
        <v>120</v>
      </c>
      <c r="I37" s="16" t="str">
        <f t="shared" si="2"/>
        <v>quantity</v>
      </c>
      <c r="J37" s="16" t="s">
        <v>156</v>
      </c>
      <c r="K37" s="16" t="str">
        <f t="shared" si="3"/>
        <v>quantity</v>
      </c>
      <c r="L37" s="16" t="s">
        <v>157</v>
      </c>
      <c r="M37" s="16" t="str">
        <f t="shared" si="4"/>
        <v>quantity</v>
      </c>
      <c r="N37" s="16" t="s">
        <v>162</v>
      </c>
      <c r="O37" s="16" t="str">
        <f t="shared" si="5"/>
        <v>quantity</v>
      </c>
      <c r="P37" s="16" t="s">
        <v>163</v>
      </c>
      <c r="Q37" s="16" t="str">
        <f t="shared" si="6"/>
        <v>quantity</v>
      </c>
      <c r="R37" s="16" t="s">
        <v>148</v>
      </c>
      <c r="T37" s="16" t="str">
        <f t="shared" si="1"/>
        <v>case when b.quantity is null and a.spc_quantity is not null then 1 when b.quantity::float != a.spc_quantity::float then 1 else 0 end as quantity_mismatch,</v>
      </c>
    </row>
    <row r="38" spans="1:20" x14ac:dyDescent="0.3">
      <c r="A38" s="16">
        <v>37</v>
      </c>
      <c r="B38" s="16" t="s">
        <v>177</v>
      </c>
      <c r="C38" s="16" t="s">
        <v>100</v>
      </c>
      <c r="E38" s="16" t="s">
        <v>216</v>
      </c>
      <c r="G38" s="16" t="s">
        <v>147</v>
      </c>
      <c r="H38" s="16" t="s">
        <v>120</v>
      </c>
      <c r="I38" s="16" t="str">
        <f t="shared" si="2"/>
        <v>provider_npi</v>
      </c>
      <c r="J38" s="16" t="s">
        <v>156</v>
      </c>
      <c r="K38" s="16" t="str">
        <f t="shared" si="3"/>
        <v>provider_npi</v>
      </c>
      <c r="L38" s="16" t="s">
        <v>157</v>
      </c>
      <c r="M38" s="16" t="str">
        <f t="shared" si="4"/>
        <v>provider_npi</v>
      </c>
      <c r="N38" s="16" t="s">
        <v>158</v>
      </c>
      <c r="O38" s="16" t="str">
        <f t="shared" si="5"/>
        <v>provider_npi</v>
      </c>
      <c r="P38" s="16" t="s">
        <v>45</v>
      </c>
      <c r="Q38" s="16" t="str">
        <f t="shared" si="6"/>
        <v>provider_npi</v>
      </c>
      <c r="R38" s="16" t="s">
        <v>148</v>
      </c>
      <c r="T38" s="16" t="str">
        <f t="shared" si="1"/>
        <v>case when b.provider_npi is null and a.spc_provider_npi is not null then 1 when b.provider_npi::text != a.spc_provider_npi then 1 else 0 end as provider_npi_mismatch,</v>
      </c>
    </row>
    <row r="39" spans="1:20" x14ac:dyDescent="0.3">
      <c r="A39" s="16">
        <v>38</v>
      </c>
      <c r="B39" s="16" t="s">
        <v>211</v>
      </c>
      <c r="C39" s="16" t="s">
        <v>197</v>
      </c>
      <c r="G39" s="16" t="s">
        <v>147</v>
      </c>
      <c r="H39" s="16" t="s">
        <v>120</v>
      </c>
      <c r="I39" s="16" t="str">
        <f t="shared" si="2"/>
        <v>pharmacy_id</v>
      </c>
      <c r="J39" s="16" t="s">
        <v>156</v>
      </c>
      <c r="K39" s="16" t="str">
        <f t="shared" si="3"/>
        <v>pharmacy_id</v>
      </c>
      <c r="L39" s="16" t="s">
        <v>157</v>
      </c>
      <c r="M39" s="16" t="str">
        <f t="shared" si="4"/>
        <v>pharmacy_id</v>
      </c>
      <c r="N39" s="16" t="s">
        <v>158</v>
      </c>
      <c r="O39" s="16" t="str">
        <f t="shared" si="5"/>
        <v>pharmacy_id</v>
      </c>
      <c r="P39" s="16" t="s">
        <v>45</v>
      </c>
      <c r="Q39" s="16" t="str">
        <f t="shared" si="6"/>
        <v>pharmacy_id</v>
      </c>
      <c r="R39" s="16" t="s">
        <v>148</v>
      </c>
      <c r="T39" s="16" t="str">
        <f t="shared" si="1"/>
        <v>case when b.pharmacy_id is null and a.spc_pharmacy_id is not null then 1 when b.pharmacy_id::text != a.spc_pharmacy_id then 1 else 0 end as pharmacy_id_mismatch,</v>
      </c>
    </row>
    <row r="40" spans="1:20" x14ac:dyDescent="0.3">
      <c r="A40" s="16">
        <v>39</v>
      </c>
      <c r="B40" s="16" t="s">
        <v>212</v>
      </c>
      <c r="C40" s="16" t="s">
        <v>57</v>
      </c>
      <c r="G40" s="16" t="s">
        <v>147</v>
      </c>
      <c r="H40" s="16" t="s">
        <v>120</v>
      </c>
      <c r="I40" s="16" t="str">
        <f t="shared" si="2"/>
        <v>total_charge_amount</v>
      </c>
      <c r="J40" s="16" t="s">
        <v>156</v>
      </c>
      <c r="K40" s="16" t="str">
        <f t="shared" si="3"/>
        <v>total_charge_amount</v>
      </c>
      <c r="L40" s="16" t="s">
        <v>157</v>
      </c>
      <c r="M40" s="16" t="str">
        <f t="shared" si="4"/>
        <v>total_charge_amount</v>
      </c>
      <c r="N40" s="16" t="s">
        <v>162</v>
      </c>
      <c r="O40" s="16" t="str">
        <f t="shared" si="5"/>
        <v>total_charge_amount</v>
      </c>
      <c r="P40" s="16" t="s">
        <v>163</v>
      </c>
      <c r="Q40" s="16" t="str">
        <f t="shared" si="6"/>
        <v>total_charge_amount</v>
      </c>
      <c r="R40" s="16" t="s">
        <v>148</v>
      </c>
      <c r="T40" s="16" t="str">
        <f t="shared" si="1"/>
        <v>case when b.total_charge_amount is null and a.spc_total_charge_amount is not null then 1 when b.total_charge_amount::float != a.spc_total_charge_amount::float then 1 else 0 end as total_charge_amount_mismatch,</v>
      </c>
    </row>
    <row r="41" spans="1:20" x14ac:dyDescent="0.3">
      <c r="G41" s="16" t="s">
        <v>147</v>
      </c>
      <c r="H41" s="16" t="s">
        <v>120</v>
      </c>
      <c r="I41" s="16" t="str">
        <f t="shared" si="2"/>
        <v>total_paid_amount</v>
      </c>
      <c r="J41" s="16" t="s">
        <v>156</v>
      </c>
      <c r="K41" s="16" t="str">
        <f t="shared" si="3"/>
        <v>total_paid_amount</v>
      </c>
      <c r="L41" s="16" t="s">
        <v>157</v>
      </c>
      <c r="M41" s="16" t="str">
        <f t="shared" si="4"/>
        <v>total_paid_amount</v>
      </c>
      <c r="N41" s="16" t="s">
        <v>162</v>
      </c>
      <c r="O41" s="16" t="str">
        <f t="shared" si="5"/>
        <v>total_paid_amount</v>
      </c>
      <c r="P41" s="16" t="s">
        <v>163</v>
      </c>
      <c r="Q41" s="16" t="str">
        <f t="shared" si="6"/>
        <v>total_paid_amount</v>
      </c>
      <c r="R41" s="16" t="s">
        <v>148</v>
      </c>
      <c r="T41" s="16" t="str">
        <f t="shared" si="1"/>
        <v>case when b.total_paid_amount is null and a.spc_total_paid_amount is not null then 1 when b.total_paid_amount::float != a.spc_total_paid_amount::float then 1 else 0 end as total_paid_amount_mismatch,</v>
      </c>
    </row>
    <row r="42" spans="1:20" x14ac:dyDescent="0.3">
      <c r="G42" s="16" t="s">
        <v>147</v>
      </c>
      <c r="H42" s="16" t="s">
        <v>120</v>
      </c>
      <c r="I42" s="16" t="str">
        <f t="shared" si="2"/>
        <v>member_id_src</v>
      </c>
      <c r="J42" s="16" t="s">
        <v>156</v>
      </c>
      <c r="K42" s="16" t="str">
        <f t="shared" si="3"/>
        <v>member_id_src</v>
      </c>
      <c r="L42" s="16" t="s">
        <v>157</v>
      </c>
      <c r="M42" s="16" t="str">
        <f t="shared" si="4"/>
        <v>member_id_src</v>
      </c>
      <c r="N42" s="16" t="s">
        <v>158</v>
      </c>
      <c r="O42" s="16" t="str">
        <f t="shared" si="5"/>
        <v>member_id_src</v>
      </c>
      <c r="P42" s="16" t="s">
        <v>45</v>
      </c>
      <c r="Q42" s="16" t="str">
        <f t="shared" si="6"/>
        <v>member_id_src</v>
      </c>
      <c r="R42" s="16" t="s">
        <v>148</v>
      </c>
      <c r="T42" s="16" t="str">
        <f t="shared" si="1"/>
        <v>case when b.member_id_src is null and a.spc_member_id_src is not null then 1 when b.member_id_src::text != a.spc_member_id_src then 1 else 0 end as member_id_src_mismatch,</v>
      </c>
    </row>
    <row r="43" spans="1:20" x14ac:dyDescent="0.3">
      <c r="G43" s="16" t="s">
        <v>147</v>
      </c>
      <c r="H43" s="16" t="s">
        <v>120</v>
      </c>
      <c r="I43" s="16" t="str">
        <f t="shared" si="2"/>
        <v>fiscal_year</v>
      </c>
      <c r="J43" s="16" t="s">
        <v>156</v>
      </c>
      <c r="K43" s="16" t="s">
        <v>8</v>
      </c>
      <c r="L43" s="16" t="s">
        <v>157</v>
      </c>
      <c r="M43" s="16" t="str">
        <f t="shared" si="4"/>
        <v>fiscal_year</v>
      </c>
      <c r="N43" s="16" t="s">
        <v>158</v>
      </c>
      <c r="O43" s="16" t="str">
        <f>K43</f>
        <v>fy</v>
      </c>
      <c r="P43" s="16" t="s">
        <v>45</v>
      </c>
      <c r="Q43" s="16" t="str">
        <f>O43</f>
        <v>fy</v>
      </c>
      <c r="R43" s="16" t="s">
        <v>148</v>
      </c>
      <c r="T43" s="16" t="str">
        <f t="shared" si="1"/>
        <v>case when b.fiscal_year is null and a.spc_fy is not null then 1 when b.fiscal_year::text != a.spc_fy then 1 else 0 end as fy_mismatch,</v>
      </c>
    </row>
    <row r="44" spans="1:20" x14ac:dyDescent="0.3">
      <c r="G44" s="16" t="s">
        <v>164</v>
      </c>
      <c r="T44" s="16" t="str">
        <f t="shared" si="1"/>
        <v>into dev.xz_dwqa_temp2</v>
      </c>
    </row>
    <row r="45" spans="1:20" x14ac:dyDescent="0.3">
      <c r="G45" s="16" t="s">
        <v>235</v>
      </c>
      <c r="T45" s="16" t="str">
        <f t="shared" si="1"/>
        <v>from dev.xz_dwqa_temp1 a left join dw_staging.pharmacy_claims b</v>
      </c>
    </row>
    <row r="46" spans="1:20" x14ac:dyDescent="0.3">
      <c r="G46" s="16" t="s">
        <v>237</v>
      </c>
      <c r="H46" s="16" t="s">
        <v>238</v>
      </c>
      <c r="I46" s="16" t="s">
        <v>239</v>
      </c>
      <c r="J46" s="16" t="s">
        <v>120</v>
      </c>
      <c r="K46" s="16" t="s">
        <v>176</v>
      </c>
      <c r="L46" s="16" t="s">
        <v>240</v>
      </c>
      <c r="T46" s="16" t="str">
        <f t="shared" si="1"/>
        <v>on a.rx_id = b.rx_claim_id_src;</v>
      </c>
    </row>
    <row r="49" spans="7:13" x14ac:dyDescent="0.3">
      <c r="G49" s="16" t="s">
        <v>246</v>
      </c>
      <c r="H49" s="16" t="s">
        <v>241</v>
      </c>
      <c r="M49" s="16" t="str">
        <f>_xlfn.CONCAT(G49:K49)</f>
        <v>select spc_fy,</v>
      </c>
    </row>
    <row r="50" spans="7:13" x14ac:dyDescent="0.3">
      <c r="G50" s="16" t="s">
        <v>53</v>
      </c>
      <c r="H50" s="16" t="str">
        <f>Q32</f>
        <v>fill_date</v>
      </c>
      <c r="I50" s="16" t="s">
        <v>55</v>
      </c>
      <c r="J50" s="16" t="str">
        <f>H50</f>
        <v>fill_date</v>
      </c>
      <c r="K50" s="16" t="s">
        <v>54</v>
      </c>
      <c r="M50" s="16" t="str">
        <f t="shared" ref="M50:M65" si="7">_xlfn.CONCAT(G50:K50)</f>
        <v>sum(fill_date_mismatch) as fill_date_mismatches,</v>
      </c>
    </row>
    <row r="51" spans="7:13" x14ac:dyDescent="0.3">
      <c r="G51" s="16" t="s">
        <v>53</v>
      </c>
      <c r="H51" s="16" t="str">
        <f t="shared" ref="H51:H64" si="8">Q33</f>
        <v>ndc</v>
      </c>
      <c r="I51" s="16" t="s">
        <v>55</v>
      </c>
      <c r="J51" s="16" t="str">
        <f t="shared" ref="J51:J61" si="9">H51</f>
        <v>ndc</v>
      </c>
      <c r="K51" s="16" t="s">
        <v>54</v>
      </c>
      <c r="M51" s="16" t="str">
        <f t="shared" si="7"/>
        <v>sum(ndc_mismatch) as ndc_mismatches,</v>
      </c>
    </row>
    <row r="52" spans="7:13" x14ac:dyDescent="0.3">
      <c r="G52" s="16" t="s">
        <v>53</v>
      </c>
      <c r="H52" s="16" t="str">
        <f t="shared" si="8"/>
        <v>days_supply</v>
      </c>
      <c r="I52" s="16" t="s">
        <v>55</v>
      </c>
      <c r="J52" s="16" t="str">
        <f t="shared" si="9"/>
        <v>days_supply</v>
      </c>
      <c r="K52" s="16" t="s">
        <v>54</v>
      </c>
      <c r="M52" s="16" t="str">
        <f t="shared" si="7"/>
        <v>sum(days_supply_mismatch) as days_supply_mismatches,</v>
      </c>
    </row>
    <row r="53" spans="7:13" x14ac:dyDescent="0.3">
      <c r="G53" s="16" t="s">
        <v>53</v>
      </c>
      <c r="H53" s="16" t="str">
        <f t="shared" si="8"/>
        <v>script_id</v>
      </c>
      <c r="I53" s="16" t="s">
        <v>55</v>
      </c>
      <c r="J53" s="16" t="str">
        <f t="shared" si="9"/>
        <v>script_id</v>
      </c>
      <c r="K53" s="16" t="s">
        <v>54</v>
      </c>
      <c r="M53" s="16" t="str">
        <f t="shared" si="7"/>
        <v>sum(script_id_mismatch) as script_id_mismatches,</v>
      </c>
    </row>
    <row r="54" spans="7:13" x14ac:dyDescent="0.3">
      <c r="G54" s="16" t="s">
        <v>53</v>
      </c>
      <c r="H54" s="16" t="str">
        <f t="shared" si="8"/>
        <v>refill_count</v>
      </c>
      <c r="I54" s="16" t="s">
        <v>55</v>
      </c>
      <c r="J54" s="16" t="str">
        <f t="shared" si="9"/>
        <v>refill_count</v>
      </c>
      <c r="K54" s="16" t="s">
        <v>54</v>
      </c>
      <c r="M54" s="16" t="str">
        <f t="shared" si="7"/>
        <v>sum(refill_count_mismatch) as refill_count_mismatches,</v>
      </c>
    </row>
    <row r="55" spans="7:13" x14ac:dyDescent="0.3">
      <c r="G55" s="16" t="s">
        <v>53</v>
      </c>
      <c r="H55" s="16" t="str">
        <f t="shared" si="8"/>
        <v>quantity</v>
      </c>
      <c r="I55" s="16" t="s">
        <v>55</v>
      </c>
      <c r="J55" s="16" t="str">
        <f t="shared" si="9"/>
        <v>quantity</v>
      </c>
      <c r="K55" s="16" t="s">
        <v>54</v>
      </c>
      <c r="M55" s="16" t="str">
        <f t="shared" si="7"/>
        <v>sum(quantity_mismatch) as quantity_mismatches,</v>
      </c>
    </row>
    <row r="56" spans="7:13" x14ac:dyDescent="0.3">
      <c r="G56" s="16" t="s">
        <v>53</v>
      </c>
      <c r="H56" s="16" t="str">
        <f t="shared" si="8"/>
        <v>provider_npi</v>
      </c>
      <c r="I56" s="16" t="s">
        <v>55</v>
      </c>
      <c r="J56" s="16" t="str">
        <f t="shared" si="9"/>
        <v>provider_npi</v>
      </c>
      <c r="K56" s="16" t="s">
        <v>54</v>
      </c>
      <c r="M56" s="16" t="str">
        <f t="shared" si="7"/>
        <v>sum(provider_npi_mismatch) as provider_npi_mismatches,</v>
      </c>
    </row>
    <row r="57" spans="7:13" x14ac:dyDescent="0.3">
      <c r="G57" s="16" t="s">
        <v>53</v>
      </c>
      <c r="H57" s="16" t="str">
        <f t="shared" si="8"/>
        <v>pharmacy_id</v>
      </c>
      <c r="I57" s="16" t="s">
        <v>55</v>
      </c>
      <c r="J57" s="16" t="str">
        <f t="shared" si="9"/>
        <v>pharmacy_id</v>
      </c>
      <c r="K57" s="16" t="s">
        <v>54</v>
      </c>
      <c r="M57" s="16" t="str">
        <f t="shared" si="7"/>
        <v>sum(pharmacy_id_mismatch) as pharmacy_id_mismatches,</v>
      </c>
    </row>
    <row r="58" spans="7:13" x14ac:dyDescent="0.3">
      <c r="G58" s="16" t="s">
        <v>53</v>
      </c>
      <c r="H58" s="16" t="str">
        <f t="shared" si="8"/>
        <v>total_charge_amount</v>
      </c>
      <c r="I58" s="16" t="s">
        <v>55</v>
      </c>
      <c r="J58" s="16" t="str">
        <f t="shared" si="9"/>
        <v>total_charge_amount</v>
      </c>
      <c r="K58" s="16" t="s">
        <v>54</v>
      </c>
      <c r="M58" s="16" t="str">
        <f t="shared" si="7"/>
        <v>sum(total_charge_amount_mismatch) as total_charge_amount_mismatches,</v>
      </c>
    </row>
    <row r="59" spans="7:13" x14ac:dyDescent="0.3">
      <c r="G59" s="16" t="s">
        <v>53</v>
      </c>
      <c r="H59" s="16" t="str">
        <f t="shared" si="8"/>
        <v>total_paid_amount</v>
      </c>
      <c r="I59" s="16" t="s">
        <v>55</v>
      </c>
      <c r="J59" s="16" t="str">
        <f t="shared" si="9"/>
        <v>total_paid_amount</v>
      </c>
      <c r="K59" s="16" t="s">
        <v>54</v>
      </c>
      <c r="M59" s="16" t="str">
        <f t="shared" si="7"/>
        <v>sum(total_paid_amount_mismatch) as total_paid_amount_mismatches,</v>
      </c>
    </row>
    <row r="60" spans="7:13" x14ac:dyDescent="0.3">
      <c r="G60" s="16" t="s">
        <v>53</v>
      </c>
      <c r="H60" s="16" t="str">
        <f t="shared" si="8"/>
        <v>member_id_src</v>
      </c>
      <c r="I60" s="16" t="s">
        <v>55</v>
      </c>
      <c r="J60" s="16" t="str">
        <f t="shared" si="9"/>
        <v>member_id_src</v>
      </c>
      <c r="K60" s="16" t="s">
        <v>54</v>
      </c>
      <c r="M60" s="16" t="str">
        <f t="shared" si="7"/>
        <v>sum(member_id_src_mismatch) as member_id_src_mismatches,</v>
      </c>
    </row>
    <row r="61" spans="7:13" x14ac:dyDescent="0.3">
      <c r="G61" s="16" t="s">
        <v>53</v>
      </c>
      <c r="H61" s="16" t="str">
        <f t="shared" si="8"/>
        <v>fy</v>
      </c>
      <c r="I61" s="16" t="s">
        <v>55</v>
      </c>
      <c r="J61" s="16" t="str">
        <f t="shared" si="9"/>
        <v>fy</v>
      </c>
      <c r="K61" s="16" t="s">
        <v>54</v>
      </c>
      <c r="M61" s="16" t="str">
        <f t="shared" si="7"/>
        <v>sum(fy_mismatch) as fy_mismatches,</v>
      </c>
    </row>
    <row r="62" spans="7:13" x14ac:dyDescent="0.3">
      <c r="G62" s="16" t="s">
        <v>161</v>
      </c>
      <c r="M62" s="16" t="str">
        <f t="shared" si="7"/>
        <v>count(*) as rows_checked</v>
      </c>
    </row>
    <row r="63" spans="7:13" x14ac:dyDescent="0.3">
      <c r="G63" s="16" t="s">
        <v>242</v>
      </c>
      <c r="H63" s="16" t="s">
        <v>243</v>
      </c>
      <c r="M63" s="16" t="str">
        <f t="shared" si="7"/>
        <v>from devxz_dwqa_temp2</v>
      </c>
    </row>
    <row r="64" spans="7:13" x14ac:dyDescent="0.3">
      <c r="G64" s="16" t="s">
        <v>244</v>
      </c>
      <c r="M64" s="16" t="str">
        <f t="shared" si="7"/>
        <v>group by spc_fy</v>
      </c>
    </row>
    <row r="65" spans="7:13" x14ac:dyDescent="0.3">
      <c r="G65" s="16" t="s">
        <v>245</v>
      </c>
      <c r="M65" s="16" t="str">
        <f t="shared" si="7"/>
        <v>order by spc_fy;</v>
      </c>
    </row>
  </sheetData>
  <autoFilter ref="A1:E40" xr:uid="{D7E27552-4987-4FA4-A1A4-3D6F7B780A7E}">
    <sortState xmlns:xlrd2="http://schemas.microsoft.com/office/spreadsheetml/2017/richdata2" ref="A2:E40">
      <sortCondition ref="D1:D40"/>
    </sortState>
  </autoFilter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3DC9-354E-4678-8B3F-935D83272409}">
  <dimension ref="A1:S4"/>
  <sheetViews>
    <sheetView workbookViewId="0">
      <selection activeCell="S4" sqref="A4:S4"/>
    </sheetView>
  </sheetViews>
  <sheetFormatPr defaultRowHeight="14.4" x14ac:dyDescent="0.3"/>
  <cols>
    <col min="1" max="1" width="11.33203125" bestFit="1" customWidth="1"/>
    <col min="2" max="2" width="14.21875" customWidth="1"/>
    <col min="3" max="3" width="14.88671875" bestFit="1" customWidth="1"/>
    <col min="4" max="4" width="15" bestFit="1" customWidth="1"/>
    <col min="12" max="12" width="42.6640625" bestFit="1" customWidth="1"/>
    <col min="14" max="14" width="19.5546875" bestFit="1" customWidth="1"/>
    <col min="15" max="15" width="19.5546875" customWidth="1"/>
  </cols>
  <sheetData>
    <row r="1" spans="1:19" x14ac:dyDescent="0.3">
      <c r="A1" t="s">
        <v>73</v>
      </c>
      <c r="B1" t="s">
        <v>74</v>
      </c>
      <c r="C1" t="s">
        <v>167</v>
      </c>
      <c r="D1" t="s">
        <v>75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188</v>
      </c>
      <c r="K1" t="s">
        <v>173</v>
      </c>
      <c r="L1" t="s">
        <v>174</v>
      </c>
      <c r="M1" t="s">
        <v>175</v>
      </c>
      <c r="N1" t="s">
        <v>34</v>
      </c>
      <c r="O1" t="s">
        <v>36</v>
      </c>
      <c r="P1" t="s">
        <v>37</v>
      </c>
      <c r="Q1" t="s">
        <v>176</v>
      </c>
      <c r="R1" t="s">
        <v>99</v>
      </c>
      <c r="S1" t="s">
        <v>177</v>
      </c>
    </row>
    <row r="4" spans="1:19" x14ac:dyDescent="0.3">
      <c r="A4" s="15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186</v>
      </c>
      <c r="J4" t="s">
        <v>187</v>
      </c>
      <c r="K4" t="s">
        <v>189</v>
      </c>
      <c r="L4" t="s">
        <v>190</v>
      </c>
      <c r="M4" t="s">
        <v>191</v>
      </c>
      <c r="N4" t="s">
        <v>192</v>
      </c>
      <c r="O4" t="s">
        <v>193</v>
      </c>
      <c r="P4" t="s">
        <v>213</v>
      </c>
      <c r="Q4" t="s">
        <v>214</v>
      </c>
      <c r="R4" t="s">
        <v>215</v>
      </c>
      <c r="S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header</vt:lpstr>
      <vt:lpstr>details</vt:lpstr>
      <vt:lpstr>details 2</vt:lpstr>
      <vt:lpstr>details 3</vt:lpstr>
      <vt:lpstr>rx</vt:lpstr>
      <vt:lpstr>rx_scratch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2022-11-16T21:58:07Z</dcterms:created>
  <dcterms:modified xsi:type="dcterms:W3CDTF">2022-11-28T20:35:27Z</dcterms:modified>
</cp:coreProperties>
</file>