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ingburgas-my.sharepoint.com/personal/dmkalchev18_codingburgas_bg/Documents/Documents/"/>
    </mc:Choice>
  </mc:AlternateContent>
  <xr:revisionPtr revIDLastSave="208" documentId="8_{8251C511-B373-42B4-8C2A-BCB6E5333D8D}" xr6:coauthVersionLast="46" xr6:coauthVersionMax="46" xr10:uidLastSave="{4CE9DB63-EB2F-4E8A-87CE-6DD262ADF909}"/>
  <bookViews>
    <workbookView xWindow="-120" yWindow="-120" windowWidth="29040" windowHeight="15840" activeTab="2" xr2:uid="{48DB72F8-19DE-4E5C-AAF4-1D6F73D1C91E}"/>
  </bookViews>
  <sheets>
    <sheet name="SinglePlayerGame" sheetId="1" r:id="rId1"/>
    <sheet name="SinglePlayerClient" sheetId="2" r:id="rId2"/>
    <sheet name="MultiPlayerGame" sheetId="3" r:id="rId3"/>
    <sheet name="Client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4" l="1"/>
  <c r="F63" i="4"/>
  <c r="F57" i="4"/>
  <c r="F56" i="4"/>
  <c r="F50" i="4"/>
  <c r="F49" i="4"/>
  <c r="F43" i="4"/>
  <c r="F20" i="4"/>
  <c r="F37" i="4"/>
  <c r="F36" i="4"/>
  <c r="F35" i="4"/>
  <c r="F34" i="4"/>
  <c r="F33" i="4"/>
  <c r="F32" i="4"/>
  <c r="F26" i="4"/>
  <c r="F19" i="4"/>
  <c r="F18" i="4"/>
  <c r="F17" i="4"/>
  <c r="F16" i="4"/>
  <c r="F15" i="4"/>
  <c r="F9" i="4"/>
  <c r="F59" i="3"/>
  <c r="F58" i="3"/>
  <c r="F3" i="4"/>
  <c r="F35" i="3"/>
  <c r="F51" i="3"/>
  <c r="F46" i="3"/>
  <c r="F52" i="3"/>
  <c r="F49" i="3"/>
  <c r="F50" i="3"/>
  <c r="F48" i="3"/>
  <c r="F47" i="3"/>
  <c r="F45" i="3"/>
  <c r="F44" i="3"/>
  <c r="F43" i="3"/>
  <c r="F42" i="3"/>
  <c r="F36" i="3"/>
  <c r="F29" i="3"/>
  <c r="F28" i="3"/>
  <c r="F22" i="3"/>
  <c r="F21" i="3"/>
  <c r="F15" i="3"/>
  <c r="F14" i="3"/>
  <c r="F13" i="3"/>
  <c r="F12" i="3"/>
  <c r="F3" i="3"/>
  <c r="F4" i="3"/>
  <c r="F5" i="3"/>
  <c r="F6" i="3"/>
  <c r="F26" i="2"/>
  <c r="F25" i="2"/>
  <c r="F24" i="2"/>
  <c r="F18" i="2"/>
  <c r="F12" i="2"/>
  <c r="F11" i="2"/>
  <c r="F5" i="2"/>
  <c r="F4" i="2"/>
  <c r="F3" i="2"/>
  <c r="F49" i="1"/>
  <c r="F48" i="1"/>
  <c r="F42" i="1"/>
  <c r="F41" i="1"/>
  <c r="F40" i="1"/>
  <c r="F39" i="1"/>
  <c r="F38" i="1"/>
  <c r="F32" i="1"/>
  <c r="F31" i="1"/>
  <c r="F30" i="1"/>
  <c r="F29" i="1"/>
  <c r="F28" i="1"/>
  <c r="F20" i="1"/>
  <c r="F21" i="1"/>
  <c r="F22" i="1"/>
  <c r="F4" i="1"/>
  <c r="F14" i="1"/>
  <c r="F3" i="1"/>
  <c r="F5" i="1"/>
  <c r="F6" i="1"/>
  <c r="F7" i="1"/>
  <c r="F8" i="1"/>
</calcChain>
</file>

<file path=xl/sharedStrings.xml><?xml version="1.0" encoding="utf-8"?>
<sst xmlns="http://schemas.openxmlformats.org/spreadsheetml/2006/main" count="441" uniqueCount="167">
  <si>
    <t>id</t>
  </si>
  <si>
    <t>Description</t>
  </si>
  <si>
    <t>checkUserInput</t>
  </si>
  <si>
    <t>Input</t>
  </si>
  <si>
    <t>Expected result</t>
  </si>
  <si>
    <t>Result</t>
  </si>
  <si>
    <t>Status</t>
  </si>
  <si>
    <t>Should return an error if the length is not 4</t>
  </si>
  <si>
    <t>Should return an error if the numbers repeat</t>
  </si>
  <si>
    <t>Should return an error if the input is not a number</t>
  </si>
  <si>
    <t>Should return an error if the input is out of range 0-7</t>
  </si>
  <si>
    <t>Should not return an error if the input is correct</t>
  </si>
  <si>
    <t>error</t>
  </si>
  <si>
    <t>Should return an error if the input is repeated</t>
  </si>
  <si>
    <t>""</t>
  </si>
  <si>
    <r>
      <t>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]</t>
    </r>
  </si>
  <si>
    <r>
      <t>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6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]</t>
    </r>
  </si>
  <si>
    <r>
      <t>"test"</t>
    </r>
    <r>
      <rPr>
        <sz val="12"/>
        <color rgb="FFBBBBBB"/>
        <rFont val="Consolas"/>
        <family val="3"/>
        <charset val="204"/>
      </rPr>
      <t>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</t>
    </r>
    <r>
      <rPr>
        <sz val="12"/>
        <color rgb="FFB58900"/>
        <rFont val="Consolas"/>
        <family val="3"/>
        <charset val="204"/>
      </rPr>
      <t>true</t>
    </r>
  </si>
  <si>
    <r>
      <t>[</t>
    </r>
    <r>
      <rPr>
        <sz val="12"/>
        <color rgb="FF859900"/>
        <rFont val="Consolas"/>
        <family val="3"/>
        <charset val="204"/>
      </rPr>
      <t>-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859900"/>
        <rFont val="Consolas"/>
        <family val="3"/>
        <charset val="204"/>
      </rPr>
      <t>-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7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8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9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10</t>
    </r>
    <r>
      <rPr>
        <sz val="12"/>
        <color rgb="FFBBBBBB"/>
        <rFont val="Consolas"/>
        <family val="3"/>
        <charset val="204"/>
      </rPr>
      <t>]</t>
    </r>
  </si>
  <si>
    <r>
      <t>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]</t>
    </r>
  </si>
  <si>
    <r>
      <t>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6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7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]</t>
    </r>
  </si>
  <si>
    <t>generateGameNumbers</t>
  </si>
  <si>
    <t>Should return non repeatable numbers in level 1</t>
  </si>
  <si>
    <t>non repeatable numbers</t>
  </si>
  <si>
    <t>checkVictoryConditions</t>
  </si>
  <si>
    <t>countCorrectPositions</t>
  </si>
  <si>
    <t>0 guessed positions</t>
  </si>
  <si>
    <t>1 guessed positions</t>
  </si>
  <si>
    <t>2 guessed positions</t>
  </si>
  <si>
    <t>3 guessed positions</t>
  </si>
  <si>
    <t>4 guessed positions</t>
  </si>
  <si>
    <t>4 correct positions</t>
  </si>
  <si>
    <r>
      <t>VICTORY</t>
    </r>
    <r>
      <rPr>
        <sz val="11"/>
        <color theme="1"/>
        <rFont val="Consolas"/>
        <family val="3"/>
        <charset val="204"/>
      </rPr>
      <t>.BRITISH</t>
    </r>
  </si>
  <si>
    <r>
      <t>VICTORY</t>
    </r>
    <r>
      <rPr>
        <sz val="11"/>
        <color theme="1"/>
        <rFont val="Consolas"/>
        <family val="3"/>
        <charset val="204"/>
      </rPr>
      <t>.GERMAN</t>
    </r>
  </si>
  <si>
    <r>
      <t>VICTORY</t>
    </r>
    <r>
      <rPr>
        <sz val="11"/>
        <color theme="1"/>
        <rFont val="Consolas"/>
        <family val="3"/>
        <charset val="204"/>
      </rPr>
      <t>.NONE</t>
    </r>
  </si>
  <si>
    <t>countCorrectNums</t>
  </si>
  <si>
    <t>0 guessed numbers</t>
  </si>
  <si>
    <t>1 guessed numbers</t>
  </si>
  <si>
    <t>2 guessed numbers</t>
  </si>
  <si>
    <t>3 guessed numbers</t>
  </si>
  <si>
    <t>4 guessed numbers</t>
  </si>
  <si>
    <t>getLevel</t>
  </si>
  <si>
    <t>Should update the variable level with the given number</t>
  </si>
  <si>
    <t>displayHistory</t>
  </si>
  <si>
    <t>user's guess</t>
  </si>
  <si>
    <t>Should display the count of the correct numbers after each turn</t>
  </si>
  <si>
    <t>Should display the user's guess after each turn</t>
  </si>
  <si>
    <t>Should display the count of the correct positions after each turn</t>
  </si>
  <si>
    <t>the count of the correct numbers</t>
  </si>
  <si>
    <t>the count of the correct positions</t>
  </si>
  <si>
    <t>the user's guess</t>
  </si>
  <si>
    <t>reportError</t>
  </si>
  <si>
    <t>Should return error if there is an error</t>
  </si>
  <si>
    <t>Should return an empty string if there is not an error</t>
  </si>
  <si>
    <t>extractNumbers</t>
  </si>
  <si>
    <t>Should convert the inputed string into array of numbers</t>
  </si>
  <si>
    <t>array of numbers</t>
  </si>
  <si>
    <t>Should display a progress button after the end of level 1</t>
  </si>
  <si>
    <t>Should display "BRITISH VICTORY" after the british win</t>
  </si>
  <si>
    <t>Should display "GERMAN VICTORY" after the germans win</t>
  </si>
  <si>
    <t>useScan</t>
  </si>
  <si>
    <t>Should decrease the value of points by 10</t>
  </si>
  <si>
    <t>decreased value by 10</t>
  </si>
  <si>
    <t>Should decrease the value of goldPerTurn by 100</t>
  </si>
  <si>
    <t>decreased value by 100</t>
  </si>
  <si>
    <t>Should return false if there is no farm at the targeted province</t>
  </si>
  <si>
    <t>initMapProvinces</t>
  </si>
  <si>
    <t>Should initialise the provinces for the germans</t>
  </si>
  <si>
    <t>Initialised german provinces</t>
  </si>
  <si>
    <t>Should initialise the provinces for the the british</t>
  </si>
  <si>
    <t>Initialised british provinces</t>
  </si>
  <si>
    <t>createFarm</t>
  </si>
  <si>
    <t>Should create a farm for the germans</t>
  </si>
  <si>
    <t>Should increase the value of goldPerTurn by 100</t>
  </si>
  <si>
    <t>created farm</t>
  </si>
  <si>
    <t>Increased value</t>
  </si>
  <si>
    <t>calculatePoints</t>
  </si>
  <si>
    <t>Should increase points by 0.5 for each guessed number</t>
  </si>
  <si>
    <t>increased value by 1</t>
  </si>
  <si>
    <t>increased value by 0.5</t>
  </si>
  <si>
    <t>reset</t>
  </si>
  <si>
    <t>Should update round with value 0</t>
  </si>
  <si>
    <t>Should update global_nums as an empty array</t>
  </si>
  <si>
    <t>Should update history as an empty array</t>
  </si>
  <si>
    <t>Should update gameOver with value false</t>
  </si>
  <si>
    <t>Should update germanProvinces as an empty array</t>
  </si>
  <si>
    <t>Should update britishProvinces as an empty array</t>
  </si>
  <si>
    <t>Should update fleets as an empty array</t>
  </si>
  <si>
    <t>Should update gold with value 235</t>
  </si>
  <si>
    <t>Should update points with value 0</t>
  </si>
  <si>
    <t>Should update goldPerTurn with value 0</t>
  </si>
  <si>
    <t>Should update guessedNums as an empty array</t>
  </si>
  <si>
    <t>empty array</t>
  </si>
  <si>
    <t>round == 0</t>
  </si>
  <si>
    <t>points == 0</t>
  </si>
  <si>
    <t>goldPerTurn == 0</t>
  </si>
  <si>
    <t>gameOver == false</t>
  </si>
  <si>
    <t>gold == 235</t>
  </si>
  <si>
    <t>printSquares</t>
  </si>
  <si>
    <t>Should display the squares based on the count of the guessed numbers and positions</t>
  </si>
  <si>
    <t>squares</t>
  </si>
  <si>
    <t>symbols</t>
  </si>
  <si>
    <t>clearHistoryAndGuessedNums</t>
  </si>
  <si>
    <t>Should initialise history as an empty array</t>
  </si>
  <si>
    <t>Should initialise guessedNums as an empty array</t>
  </si>
  <si>
    <t>deselectScan</t>
  </si>
  <si>
    <t>Should make the map unselectable</t>
  </si>
  <si>
    <t>unselectable map</t>
  </si>
  <si>
    <t>scan</t>
  </si>
  <si>
    <t>Should color the hovered province with yellow</t>
  </si>
  <si>
    <t>Should color the unhovored province with white</t>
  </si>
  <si>
    <t>Should not destroy a farm if the user has not guessed the right province</t>
  </si>
  <si>
    <t>selectable map</t>
  </si>
  <si>
    <t>hovered province in yellow</t>
  </si>
  <si>
    <t>hovered province in white</t>
  </si>
  <si>
    <t>destroyed farm</t>
  </si>
  <si>
    <t>error msg</t>
  </si>
  <si>
    <t>deselectFarm</t>
  </si>
  <si>
    <t>Should stop placing farm functionality</t>
  </si>
  <si>
    <t>stop placing farm functionality</t>
  </si>
  <si>
    <t>Should make the map selectable for the germans in their provinces</t>
  </si>
  <si>
    <t>Should destroy a farm if the user has guessed the a province with a farm</t>
  </si>
  <si>
    <t>Should create a farm if the user has chosen a province without a farm</t>
  </si>
  <si>
    <t>Should display an error message if the user has chosen a province with a farm</t>
  </si>
  <si>
    <t>Should decrease german's gold by 200</t>
  </si>
  <si>
    <t>gold -= 200</t>
  </si>
  <si>
    <t>points -= 10</t>
  </si>
  <si>
    <t>hideElements</t>
  </si>
  <si>
    <t>hide elements</t>
  </si>
  <si>
    <t>lockFleetMenu</t>
  </si>
  <si>
    <t>locked menu</t>
  </si>
  <si>
    <t>unlock menu</t>
  </si>
  <si>
    <t>chat</t>
  </si>
  <si>
    <t>not sended message</t>
  </si>
  <si>
    <t>Should not send the message when the length is 0</t>
  </si>
  <si>
    <t>Should send the message when the length isn't 0</t>
  </si>
  <si>
    <t>send message</t>
  </si>
  <si>
    <t>endTurn</t>
  </si>
  <si>
    <t>end turn</t>
  </si>
  <si>
    <t>Should return "VICTORY.BRITISH" if the number was guessed</t>
  </si>
  <si>
    <t>Should return "VICTORY.GERMAN" if 13 rounds have passed</t>
  </si>
  <si>
    <t>Should return "VICTORY.NONE" if no one has won yet</t>
  </si>
  <si>
    <t>Should return 0 if 0 positions are guessed</t>
  </si>
  <si>
    <t>Should return 2 if 2 positions are guessed</t>
  </si>
  <si>
    <t>Should return 3 if 3 positions are guessed</t>
  </si>
  <si>
    <t>Should return 4 if 4 positions are guessed</t>
  </si>
  <si>
    <t>Should return 1 if 1 position is guessed</t>
  </si>
  <si>
    <t>Should return 0 if 0 numbers are guessed</t>
  </si>
  <si>
    <t>Should return 2 if 2 numbers are guessed</t>
  </si>
  <si>
    <t>Should return 3 if 3 numbers are guessed</t>
  </si>
  <si>
    <t>Should return 4 if 4 numbers are guessed</t>
  </si>
  <si>
    <t>Should return 1 if 1 number is guessed</t>
  </si>
  <si>
    <t>Should return "VICTORY.BRITISH" if 13 rounds have passed and the attack is under 100</t>
  </si>
  <si>
    <t>Should return "VICTORY.GERMAN" if 13 rounds have passed and the attack is over 100</t>
  </si>
  <si>
    <t>Should destroy a farm if it exist at the targeted province</t>
  </si>
  <si>
    <t>destroy a farm</t>
  </si>
  <si>
    <t>Should increase points by 1 for each guessed position</t>
  </si>
  <si>
    <t>Should make the map selectable for the british in the germans' provinces</t>
  </si>
  <si>
    <t>Should decrease the british's points by 10</t>
  </si>
  <si>
    <t>Should color the hovered province with white</t>
  </si>
  <si>
    <t>Should color the unhovored province with green</t>
  </si>
  <si>
    <t>Should hide unessesary elements at the start for both countries</t>
  </si>
  <si>
    <t>Should unlock the fleet menu on the germans' turn</t>
  </si>
  <si>
    <t>Should disable the fleet menu on the british's turn</t>
  </si>
  <si>
    <t>When it's the british's turn it should end their turn</t>
  </si>
  <si>
    <t>When it's the germans' turn it should end their turn</t>
  </si>
  <si>
    <t>province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</si>
</sst>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BBBBBB"/>
      <name val="Consolas"/>
      <family val="3"/>
      <charset val="204"/>
    </font>
    <font>
      <sz val="12"/>
      <color rgb="FFD33682"/>
      <name val="Consolas"/>
      <family val="3"/>
      <charset val="204"/>
    </font>
    <font>
      <sz val="12"/>
      <color rgb="FF859900"/>
      <name val="Consolas"/>
      <family val="3"/>
      <charset val="204"/>
    </font>
    <font>
      <sz val="12"/>
      <color rgb="FF2AA198"/>
      <name val="Consolas"/>
      <family val="3"/>
      <charset val="204"/>
    </font>
    <font>
      <sz val="12"/>
      <color rgb="FFB58900"/>
      <name val="Consolas"/>
      <family val="3"/>
      <charset val="204"/>
    </font>
    <font>
      <sz val="11"/>
      <color rgb="FF268BD2"/>
      <name val="Consolas"/>
      <family val="3"/>
      <charset val="204"/>
    </font>
    <font>
      <b/>
      <sz val="14"/>
      <color theme="0"/>
      <name val="Calibri"/>
      <family val="2"/>
      <scheme val="minor"/>
    </font>
    <font>
      <sz val="11"/>
      <color rgb="FFD33682"/>
      <name val="Consolas"/>
      <family val="3"/>
      <charset val="204"/>
    </font>
    <font>
      <sz val="11"/>
      <color rgb="FF2AA198"/>
      <name val="Consolas"/>
      <family val="3"/>
      <charset val="204"/>
    </font>
    <font>
      <sz val="11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10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F1AE5D-1643-4CE5-8E37-84D0A5E18793}" name="Table3" displayName="Table3" ref="A2:F8" totalsRowShown="0" headerRowDxfId="193" dataDxfId="192">
  <autoFilter ref="A2:F8" xr:uid="{A4B20F47-7EE5-4A2B-AD26-016A85EB02F8}"/>
  <tableColumns count="6">
    <tableColumn id="1" xr3:uid="{3740942A-41F4-4B70-A6C9-CB40DEDC1602}" name="id" dataDxfId="191"/>
    <tableColumn id="2" xr3:uid="{98B008A7-411C-487C-8E6B-5AA4C3267F44}" name="Description" dataDxfId="168"/>
    <tableColumn id="3" xr3:uid="{ED0D0D49-CD43-4497-ABCF-CE0895D08406}" name="Input" dataDxfId="190"/>
    <tableColumn id="4" xr3:uid="{5CCD2969-8240-4FDC-85C0-C839CFE6D3CD}" name="Expected result" dataDxfId="189"/>
    <tableColumn id="5" xr3:uid="{5E0A3F03-F31E-448E-82F4-0428C5299784}" name="Result" dataDxfId="188"/>
    <tableColumn id="6" xr3:uid="{719B56C9-AB92-44EF-960A-02A3EBEAFC49}" name="Status" dataDxfId="187">
      <calculatedColumnFormula>IF(Table3[[#This Row],[Expected result]]=Table3[[#This Row],[Result]],"PASS","FAIL")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C9BC8D-7F92-423A-B6FE-DC43ACCDECDB}" name="Table33912" displayName="Table33912" ref="A23:F26" totalsRowShown="0" headerRowDxfId="122" dataDxfId="121">
  <autoFilter ref="A23:F26" xr:uid="{149A3A74-FF76-4EE2-A17F-64501DF0A695}"/>
  <tableColumns count="6">
    <tableColumn id="1" xr3:uid="{6FFC9721-A752-4C90-994C-E1BFA7132A05}" name="id" dataDxfId="120"/>
    <tableColumn id="2" xr3:uid="{92CD4E31-5B48-435A-94D6-915F871FA49E}" name="Description" dataDxfId="119"/>
    <tableColumn id="3" xr3:uid="{10A782DE-8869-4E3A-B8C5-288CA6CCCC16}" name="Input" dataDxfId="118"/>
    <tableColumn id="4" xr3:uid="{734F1A51-41F8-4CE1-8CFE-2F935D72EA06}" name="Expected result" dataDxfId="117"/>
    <tableColumn id="5" xr3:uid="{955E0316-1724-4C5B-AE84-6A4DFA6C5D9C}" name="Result" dataDxfId="116"/>
    <tableColumn id="6" xr3:uid="{C4F67A9C-8780-4212-9320-80FD6B246518}" name="Status" dataDxfId="115">
      <calculatedColumnFormula>IF(Table33912[[#This Row],[Expected result]]=Table33912[[#This Row],[Result]],"PASS","FAIL")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A72988-83BF-4323-A677-D2290E9376CA}" name="Table614" displayName="Table614" ref="A2:F6" totalsRowShown="0" headerRowDxfId="114" dataDxfId="113">
  <autoFilter ref="A2:F6" xr:uid="{B8B1512E-4432-4816-82F2-1E9E56BBC700}"/>
  <tableColumns count="6">
    <tableColumn id="1" xr3:uid="{DE32142A-7752-4B70-8192-D062D4E3A4E4}" name="id" dataDxfId="112"/>
    <tableColumn id="2" xr3:uid="{C1784B7E-CA4D-4A60-8035-25530CAEA778}" name="Description" dataDxfId="111"/>
    <tableColumn id="3" xr3:uid="{B96E23C0-8614-412A-9689-45459BC8F01F}" name="Input"/>
    <tableColumn id="4" xr3:uid="{0EA1DC66-B501-46E2-98E6-71C6B1792532}" name="Expected result" dataDxfId="110"/>
    <tableColumn id="5" xr3:uid="{ECA5E924-0DA1-4785-BC87-97CBCF66557B}" name="Result" dataDxfId="109"/>
    <tableColumn id="6" xr3:uid="{67A85F37-C033-4CC2-B73B-279BC122A120}" name="Status" dataDxfId="108">
      <calculatedColumnFormula>IF(Table614[[#This Row],[Expected result]]=Table614[[#This Row],[Result]],"PASS","FAIL")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0AB4A3-F4F1-4823-B623-263F31EF837F}" name="Table61415" displayName="Table61415" ref="A11:F15" totalsRowShown="0" headerRowDxfId="107" dataDxfId="106">
  <autoFilter ref="A11:F15" xr:uid="{B22CAC35-EE49-42E9-9950-A346D0C55D11}"/>
  <tableColumns count="6">
    <tableColumn id="1" xr3:uid="{1A654267-8184-453F-B9C6-7C397ADF3DA6}" name="id" dataDxfId="105"/>
    <tableColumn id="2" xr3:uid="{344557A9-8B55-4EB5-8456-E8F78A360554}" name="Description" dataDxfId="104"/>
    <tableColumn id="3" xr3:uid="{C1B47494-5EC8-4A39-9740-20340C6320C6}" name="Input"/>
    <tableColumn id="4" xr3:uid="{042C4D25-7B15-4671-AD04-7FD4EAC36C59}" name="Expected result" dataDxfId="103"/>
    <tableColumn id="5" xr3:uid="{FAA46B14-1DB7-4B20-9FD0-F2D16B089942}" name="Result" dataDxfId="102"/>
    <tableColumn id="6" xr3:uid="{9CD734E6-EAD0-436E-8F84-D73A41790800}" name="Status" dataDxfId="101">
      <calculatedColumnFormula>IF(Table61415[[#This Row],[Expected result]]=Table61415[[#This Row],[Result]],"PASS","FAIL")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8434EF-5846-4679-B46E-C22A3C640CCC}" name="Table6141516" displayName="Table6141516" ref="A20:F22" totalsRowShown="0" headerRowDxfId="100" dataDxfId="99">
  <autoFilter ref="A20:F22" xr:uid="{452F041E-9EB7-469C-9132-13438520E839}"/>
  <tableColumns count="6">
    <tableColumn id="1" xr3:uid="{B00FE975-BC89-4018-B5FF-25F819933F3F}" name="id" dataDxfId="98"/>
    <tableColumn id="2" xr3:uid="{73560687-160B-482E-BF4F-1277406E4165}" name="Description" dataDxfId="97"/>
    <tableColumn id="3" xr3:uid="{52A7EDA0-5BF2-408E-88FB-F3711A219273}" name="Input"/>
    <tableColumn id="4" xr3:uid="{5D1412EA-6077-44CC-9103-11793DC74143}" name="Expected result" dataDxfId="96"/>
    <tableColumn id="5" xr3:uid="{85CD904E-4FA9-463E-BEFE-468F36FD094A}" name="Result" dataDxfId="95"/>
    <tableColumn id="6" xr3:uid="{5F017FC3-B849-4B69-AE36-D9E3F003A30A}" name="Status" dataDxfId="94">
      <calculatedColumnFormula>IF(Table6141516[[#This Row],[Expected result]]=Table6141516[[#This Row],[Result]],"PASS","FAIL")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05ABDC7-B91E-4A36-A350-542AE20707DE}" name="Table614151617" displayName="Table614151617" ref="A27:F29" totalsRowShown="0" headerRowDxfId="93" dataDxfId="92">
  <autoFilter ref="A27:F29" xr:uid="{FB2D8B8F-C3EB-4470-A7E7-F650276EDF3B}"/>
  <tableColumns count="6">
    <tableColumn id="1" xr3:uid="{751BB16E-3543-4A2D-A0C9-019889D7120B}" name="id" dataDxfId="91"/>
    <tableColumn id="2" xr3:uid="{DBB2B299-BF9F-48E8-A304-38B09456CE9D}" name="Description" dataDxfId="90"/>
    <tableColumn id="3" xr3:uid="{3ECE849F-59C6-4571-8000-604FBDE07026}" name="Input"/>
    <tableColumn id="4" xr3:uid="{ED8B1C3E-DA77-4AF3-BB38-F935071C908F}" name="Expected result" dataDxfId="89"/>
    <tableColumn id="5" xr3:uid="{3FCCB432-8897-472C-9731-B71ECACDB829}" name="Result" dataDxfId="88"/>
    <tableColumn id="6" xr3:uid="{A10546C5-431C-43E0-95EA-55F0FA1938BC}" name="Status" dataDxfId="87">
      <calculatedColumnFormula>IF(Table614151617[[#This Row],[Expected result]]=Table614151617[[#This Row],[Result]],"PASS","FAIL")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1B6D29-1FB6-46A8-AF06-D8910FF445C5}" name="Table6141518" displayName="Table6141518" ref="A34:F36" totalsRowShown="0" headerRowDxfId="86" dataDxfId="85">
  <autoFilter ref="A34:F36" xr:uid="{5BC479ED-2F6B-4AE8-8E58-93D445343410}"/>
  <tableColumns count="6">
    <tableColumn id="1" xr3:uid="{CF560C01-33E3-4BA4-BB62-A3C4184D6966}" name="id" dataDxfId="84"/>
    <tableColumn id="2" xr3:uid="{988E9B85-F1B1-4D47-8BA4-F9C4EFDB464E}" name="Description" dataDxfId="83"/>
    <tableColumn id="3" xr3:uid="{672FB9C6-99C3-4BF2-B196-4F93C048F946}" name="Input"/>
    <tableColumn id="4" xr3:uid="{FDE338EA-CD9B-45C9-932E-41B15A84E4C1}" name="Expected result" dataDxfId="82"/>
    <tableColumn id="5" xr3:uid="{B89C2EA3-2A5C-4409-8C81-3B1817BC0A5B}" name="Result" dataDxfId="81"/>
    <tableColumn id="6" xr3:uid="{7F62C656-0297-43C8-BE60-E25B43FCF2E6}" name="Status" dataDxfId="80">
      <calculatedColumnFormula>IF(Table6141518[[#This Row],[Expected result]]=Table6141518[[#This Row],[Result]],"PASS","FAIL")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1B3E30C-3B1A-482A-AB31-EFB80435ABA7}" name="Table3319" displayName="Table3319" ref="A41:F52" totalsRowShown="0" headerRowDxfId="79" dataDxfId="78">
  <autoFilter ref="A41:F52" xr:uid="{6788F4A0-3D79-41D4-A219-23BE9CC013FA}"/>
  <tableColumns count="6">
    <tableColumn id="1" xr3:uid="{B7C6B8FC-4400-4EB2-9ED4-65C067C9FFFB}" name="id" dataDxfId="77"/>
    <tableColumn id="2" xr3:uid="{A1E37121-65E2-4939-8195-329753EEBF12}" name="Description" dataDxfId="76"/>
    <tableColumn id="3" xr3:uid="{933A2D10-1D1A-4EB9-8C95-BF1002149C7F}" name="Input" dataDxfId="75"/>
    <tableColumn id="4" xr3:uid="{20DD44F9-535D-423A-9337-99B05D18D919}" name="Expected result" dataDxfId="74"/>
    <tableColumn id="5" xr3:uid="{44032420-3CB7-4763-BB86-FAA15955D34E}" name="Result" dataDxfId="73"/>
    <tableColumn id="6" xr3:uid="{B3C99F18-AB45-42D0-9C30-8031667F99B0}" name="Status" dataDxfId="72">
      <calculatedColumnFormula>IF(Table3319[[#This Row],[Expected result]]=Table3319[[#This Row],[Result]],"PASS","FAIL")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A285220-3E63-4614-A3B2-EC15388086FE}" name="Table614151821" displayName="Table614151821" ref="A57:F59" totalsRowShown="0" headerRowDxfId="62" dataDxfId="61">
  <autoFilter ref="A57:F59" xr:uid="{A2E0E060-19A8-40AB-8157-DCFEB6EA1A87}"/>
  <tableColumns count="6">
    <tableColumn id="1" xr3:uid="{E5458B69-17C0-4988-840E-F3345FD4CCCB}" name="id" dataDxfId="60"/>
    <tableColumn id="2" xr3:uid="{D88C54DC-100D-4DA0-BEAA-612CB140B080}" name="Description" dataDxfId="59"/>
    <tableColumn id="3" xr3:uid="{159D836D-BCA9-44AA-AE72-5C94B31F2B50}" name="Input"/>
    <tableColumn id="4" xr3:uid="{825C12EB-8766-4FA9-AA78-CFD43628ED80}" name="Expected result" dataDxfId="58"/>
    <tableColumn id="5" xr3:uid="{77397816-AF00-4F6D-BC02-DB50652FA49B}" name="Result" dataDxfId="57"/>
    <tableColumn id="6" xr3:uid="{51A65FBF-16CE-4820-BBB0-3C913941EA73}" name="Status" dataDxfId="56">
      <calculatedColumnFormula>IF(Table614151821[[#This Row],[Expected result]]=Table614151821[[#This Row],[Result]],"PASS","FAIL")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3A5D767-F4DF-42DE-8102-D063B864F53F}" name="Table19" displayName="Table19" ref="A2:F3" totalsRowShown="0" headerRowDxfId="64" dataDxfId="65" tableBorderDxfId="71">
  <autoFilter ref="A2:F3" xr:uid="{E3275E0F-B14D-4483-8D30-F8973D23B284}"/>
  <tableColumns count="6">
    <tableColumn id="1" xr3:uid="{9903F537-4A8D-4476-BF32-32C3B241338A}" name="id" dataDxfId="70"/>
    <tableColumn id="2" xr3:uid="{AA0AD911-8FED-4D94-9E3E-62DEB7EE7D52}" name="Description" dataDxfId="69"/>
    <tableColumn id="3" xr3:uid="{979EF62B-BECD-4664-9828-9809AB5A9D21}" name="Input" dataDxfId="68"/>
    <tableColumn id="4" xr3:uid="{93EF7B95-4C62-46F1-B8AE-77FD3A1D8D6E}" name="Expected result" dataDxfId="67"/>
    <tableColumn id="5" xr3:uid="{7386D173-2D7D-466D-82DA-22F2D56CC27F}" name="Result" dataDxfId="66"/>
    <tableColumn id="6" xr3:uid="{BBFE51DD-F8EA-4356-8A42-019529C45371}" name="Status" dataDxfId="63">
      <calculatedColumnFormula>IF(Table19[[#This Row],[Expected result]]=Table19[[#This Row],[Result]],"PASS","FAIL")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28DF3F-941A-4C51-A0AB-AB111296C3A2}" name="Table614151622" displayName="Table614151622" ref="A8:F9" totalsRowShown="0" headerRowDxfId="55" dataDxfId="54">
  <autoFilter ref="A8:F9" xr:uid="{3585AB4A-047A-4E5C-A38E-6D0747FD10BD}"/>
  <tableColumns count="6">
    <tableColumn id="1" xr3:uid="{DA104A86-0613-4F0F-8233-C5F76F2233E3}" name="id" dataDxfId="53"/>
    <tableColumn id="2" xr3:uid="{D4E9CDF0-A280-4096-B7B2-9DC73F5C2FFF}" name="Description" dataDxfId="52"/>
    <tableColumn id="3" xr3:uid="{EA0D24E5-210D-4967-8FE2-C5A816302424}" name="Input"/>
    <tableColumn id="4" xr3:uid="{6BDC9F1B-7D2E-412B-9FDB-0506FEAEC049}" name="Expected result" dataDxfId="49"/>
    <tableColumn id="5" xr3:uid="{69BF190F-D114-4D31-A455-21ACA5637BB8}" name="Result" dataDxfId="51"/>
    <tableColumn id="6" xr3:uid="{46EA5003-8C1A-450D-9EFA-88B1277D788C}" name="Status" dataDxfId="50">
      <calculatedColumnFormula>IF(Table614151622[[#This Row],[Expected result]]=Table614151622[[#This Row],[Result]],"PASS","FAIL")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705BF-D288-4CCA-88FA-EBB2D744F52D}" name="Table35" displayName="Table35" ref="A13:F14" totalsRowShown="0" headerRowDxfId="186" dataDxfId="185">
  <autoFilter ref="A13:F14" xr:uid="{C67D0D0E-12FB-492E-A7A6-F5603AAE0EC7}"/>
  <tableColumns count="6">
    <tableColumn id="1" xr3:uid="{DCAFDB2C-E285-494D-AF91-D2ED22A973DC}" name="id" dataDxfId="184"/>
    <tableColumn id="2" xr3:uid="{8F8F637C-4427-4666-8B89-92059036B4CB}" name="Description" dataDxfId="155"/>
    <tableColumn id="3" xr3:uid="{60129890-B23E-418F-BDFE-6276C3070F99}" name="Input" dataDxfId="183"/>
    <tableColumn id="4" xr3:uid="{5E776B86-6F7A-44F0-88CC-8115C7AAAD9A}" name="Expected result" dataDxfId="182"/>
    <tableColumn id="5" xr3:uid="{FC3BB0FA-CB57-4B5C-A74B-1134699E49DE}" name="Result" dataDxfId="181"/>
    <tableColumn id="6" xr3:uid="{75BBE541-9C71-4A87-8A34-0A04102B172C}" name="Status" dataDxfId="180">
      <calculatedColumnFormula>IF(Table35[[#This Row],[Expected result]]=Table35[[#This Row],[Result]],"PASS","FAIL")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8ADA23A-8DD7-409E-AAEA-6C21D6885567}" name="Table614151623" displayName="Table614151623" ref="A14:F20" totalsRowShown="0" headerRowDxfId="48" dataDxfId="47">
  <autoFilter ref="A14:F20" xr:uid="{BCF883C6-DDE6-4CEF-A793-8102F093AA9D}"/>
  <tableColumns count="6">
    <tableColumn id="1" xr3:uid="{A610366E-9D32-4AD7-B4F5-24BDF2F1F1E7}" name="id" dataDxfId="46"/>
    <tableColumn id="2" xr3:uid="{DE98A026-50B3-4C98-8EE5-BC3D7F83D125}" name="Description" dataDxfId="45"/>
    <tableColumn id="3" xr3:uid="{FCFF0B84-30E9-4D70-93BC-80253D1D51D5}" name="Input"/>
    <tableColumn id="4" xr3:uid="{FACE3E55-FE4E-4CFE-A923-A1BADDB8014D}" name="Expected result" dataDxfId="44"/>
    <tableColumn id="5" xr3:uid="{B8EFCE6E-CB5C-4E07-B61F-AA5F31E839D2}" name="Result" dataDxfId="43"/>
    <tableColumn id="6" xr3:uid="{1D49BDDD-4361-437A-B826-632E7A19DFBF}" name="Status" dataDxfId="42">
      <calculatedColumnFormula>IF(Table614151623[[#This Row],[Expected result]]=Table614151623[[#This Row],[Result]],"PASS","FAIL")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61D7502-E958-4C24-92F2-00C075264453}" name="Table61415162324" displayName="Table61415162324" ref="A25:F26" totalsRowShown="0" headerRowDxfId="41" dataDxfId="40">
  <autoFilter ref="A25:F26" xr:uid="{688E3F46-82CA-4110-8DDB-0F3308319493}"/>
  <tableColumns count="6">
    <tableColumn id="1" xr3:uid="{81767E77-58BE-443E-87B3-930623CAA5D5}" name="id" dataDxfId="39"/>
    <tableColumn id="2" xr3:uid="{7B38D62B-10A9-4E46-B665-3AEC239A9856}" name="Description" dataDxfId="38"/>
    <tableColumn id="3" xr3:uid="{FA0A5359-4AA6-42C2-AAFD-26AF031164A3}" name="Input"/>
    <tableColumn id="4" xr3:uid="{E4A7BF77-94CF-484E-B09F-36F1863184E7}" name="Expected result" dataDxfId="37"/>
    <tableColumn id="5" xr3:uid="{FC574B93-C7C5-42FF-87C9-4AF9F8F883CD}" name="Result" dataDxfId="36"/>
    <tableColumn id="6" xr3:uid="{86EB4B15-075A-49A5-B837-0967830D4CFB}" name="Status" dataDxfId="35">
      <calculatedColumnFormula>IF(Table61415162324[[#This Row],[Expected result]]=Table61415162324[[#This Row],[Result]],"PASS","FAIL")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1A304DF-9B3F-425B-BD3F-FD36EA542410}" name="Table61415162325" displayName="Table61415162325" ref="A31:F37" totalsRowShown="0" headerRowDxfId="34" dataDxfId="33">
  <autoFilter ref="A31:F37" xr:uid="{EA630D4D-51A6-44C5-93A7-5CAA730629E1}"/>
  <tableColumns count="6">
    <tableColumn id="1" xr3:uid="{52BDA544-8C15-4FFF-8DF3-71731AD0B114}" name="id" dataDxfId="32"/>
    <tableColumn id="2" xr3:uid="{EAB79D8B-F23C-42EE-91CE-5067C0732751}" name="Description" dataDxfId="31"/>
    <tableColumn id="3" xr3:uid="{E977C5C4-F913-4F09-8E3F-B7479BE1A310}" name="Input"/>
    <tableColumn id="4" xr3:uid="{B29B850C-A02F-4D9B-B504-DC0B8BB59567}" name="Expected result" dataDxfId="30"/>
    <tableColumn id="5" xr3:uid="{547C233D-2DBF-40D4-A1E9-D1CE31E1E5DE}" name="Result" dataDxfId="29"/>
    <tableColumn id="6" xr3:uid="{D748A4EA-7B24-48BE-9FC6-E5766CE47EC5}" name="Status" dataDxfId="28">
      <calculatedColumnFormula>IF(Table61415162325[[#This Row],[Expected result]]=Table61415162325[[#This Row],[Result]],"PASS","FAIL")</calculatedColumnFormula>
    </tableColumn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A76054-9EDF-4C81-947A-D0A75659DE9C}" name="Table6141516232526" displayName="Table6141516232526" ref="A42:F43" totalsRowShown="0" headerRowDxfId="27" dataDxfId="26">
  <autoFilter ref="A42:F43" xr:uid="{4CF34D7E-AB21-4501-B4DE-5B7C40D0CC16}"/>
  <tableColumns count="6">
    <tableColumn id="1" xr3:uid="{68598941-CEC4-4631-8249-B4FD7B7F9DEE}" name="id" dataDxfId="25"/>
    <tableColumn id="2" xr3:uid="{99AE1933-698C-479A-B8BC-995B5D5952A1}" name="Description" dataDxfId="24"/>
    <tableColumn id="3" xr3:uid="{A433871E-A172-432D-99B7-E4AF9D03A6ED}" name="Input"/>
    <tableColumn id="4" xr3:uid="{2063D73C-1CBA-4A45-881B-140210601F14}" name="Expected result" dataDxfId="23"/>
    <tableColumn id="5" xr3:uid="{DF993497-9C89-44E4-AED5-1F74006E009D}" name="Result" dataDxfId="22"/>
    <tableColumn id="6" xr3:uid="{12D6DFC6-CE61-497C-83C4-250817AEF71E}" name="Status" dataDxfId="21">
      <calculatedColumnFormula>IF(Table6141516232526[[#This Row],[Expected result]]=Table6141516232526[[#This Row],[Result]],"PASS","FAIL")</calculatedColumnFormula>
    </tableColumn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2A21B28-0A66-47E8-A6E6-A9CA809E0066}" name="Table61415162327" displayName="Table61415162327" ref="A48:F50" totalsRowShown="0" headerRowDxfId="20" dataDxfId="19">
  <autoFilter ref="A48:F50" xr:uid="{0A1AFC77-AEC2-4DD2-9659-31B34ABC3B9A}"/>
  <tableColumns count="6">
    <tableColumn id="1" xr3:uid="{9197AAB7-E7FD-47D7-9A0D-6B60E2F83C22}" name="id" dataDxfId="18"/>
    <tableColumn id="2" xr3:uid="{68159A80-BB18-46F8-98EE-113D3F154D73}" name="Description" dataDxfId="17"/>
    <tableColumn id="3" xr3:uid="{744AAF1B-8286-4F4F-B1D7-1C6733F6429F}" name="Input"/>
    <tableColumn id="4" xr3:uid="{204D3A05-2505-4F19-9A10-457A327DA7F0}" name="Expected result" dataDxfId="16"/>
    <tableColumn id="5" xr3:uid="{06098C57-3A9F-47C8-89E7-32DEB74006C1}" name="Result" dataDxfId="15"/>
    <tableColumn id="6" xr3:uid="{635AC060-18F1-4B62-9DBD-A0B4D24CA6D0}" name="Status" dataDxfId="14">
      <calculatedColumnFormula>IF(Table61415162327[[#This Row],[Expected result]]=Table61415162327[[#This Row],[Result]],"PASS","FAIL")</calculatedColumnFormula>
    </tableColumn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3087475-4553-4B46-B0C5-ACEF42E1EDB8}" name="Table6141516232528" displayName="Table6141516232528" ref="A55:F57" totalsRowShown="0" headerRowDxfId="13" dataDxfId="12">
  <autoFilter ref="A55:F57" xr:uid="{511611AA-3213-4D13-83DD-9B7FDC7B4CD7}"/>
  <tableColumns count="6">
    <tableColumn id="1" xr3:uid="{E35CA739-4586-482F-8C1C-E9169615611E}" name="id" dataDxfId="11"/>
    <tableColumn id="2" xr3:uid="{A9126B06-FA9E-4845-8A3B-B43B5CE9E002}" name="Description" dataDxfId="10"/>
    <tableColumn id="3" xr3:uid="{E8A51AEC-9975-46A9-A6CD-CE0E3A509658}" name="Input"/>
    <tableColumn id="4" xr3:uid="{FFA277D7-8508-4BD0-B560-2F1FAEF93E4F}" name="Expected result" dataDxfId="9"/>
    <tableColumn id="5" xr3:uid="{307B75ED-9D3A-4E0D-BA6B-4C5901197CA3}" name="Result" dataDxfId="8"/>
    <tableColumn id="6" xr3:uid="{A854A536-8C51-465A-90F1-A69C971935B5}" name="Status" dataDxfId="7">
      <calculatedColumnFormula>IF(Table6141516232528[[#This Row],[Expected result]]=Table6141516232528[[#This Row],[Result]],"PASS","FAIL")</calculatedColumnFormula>
    </tableColumn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E6DEE0B-8049-4F9C-ABCA-63E93D0AD354}" name="Table614151623252829" displayName="Table614151623252829" ref="A62:F64" totalsRowShown="0" headerRowDxfId="6" dataDxfId="5">
  <autoFilter ref="A62:F64" xr:uid="{822B9EC3-3BC2-4342-BEDF-DD8E5419A853}"/>
  <tableColumns count="6">
    <tableColumn id="1" xr3:uid="{CB16565A-B977-4F1B-925A-D176AAFE2A64}" name="id" dataDxfId="4"/>
    <tableColumn id="2" xr3:uid="{4746E869-0BD8-4FFC-BC4F-C8AE082C9BAB}" name="Description" dataDxfId="3"/>
    <tableColumn id="3" xr3:uid="{FAB3B0E2-3697-4A76-9068-E77829F582BA}" name="Input"/>
    <tableColumn id="4" xr3:uid="{0B444E81-A7DD-4B8A-97CE-3063E4A9309D}" name="Expected result" dataDxfId="2"/>
    <tableColumn id="5" xr3:uid="{B0B12DC1-F1B7-4C6B-ABAD-D6A8B353603F}" name="Result" dataDxfId="1"/>
    <tableColumn id="6" xr3:uid="{C24F61D8-4D1D-41F0-A069-3B991701DBD7}" name="Status" dataDxfId="0">
      <calculatedColumnFormula>IF(Table614151623252829[[#This Row],[Expected result]]=Table614151623252829[[#This Row],[Result]],"PASS","FAIL")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6D3C37-0454-43A2-A46E-016301E7122A}" name="Table6" displayName="Table6" ref="A19:F22" totalsRowShown="0" headerRowDxfId="179" dataDxfId="178">
  <autoFilter ref="A19:F22" xr:uid="{1FD44C4D-C5C8-475E-98BA-0D8350ED9AE5}"/>
  <tableColumns count="6">
    <tableColumn id="1" xr3:uid="{B5F43176-B2A9-43DA-A852-2A76F84CBBE4}" name="id" dataDxfId="177"/>
    <tableColumn id="2" xr3:uid="{2A5D65F3-71F2-4507-878B-C1A023C1C731}" name="Description" dataDxfId="167"/>
    <tableColumn id="3" xr3:uid="{E8E981DB-DFDF-4AE7-AC5F-0562D0BA87EF}" name="Input"/>
    <tableColumn id="4" xr3:uid="{19AD84EA-AA87-4619-BC34-ECA2ACB3C3C1}" name="Expected result" dataDxfId="165"/>
    <tableColumn id="5" xr3:uid="{583E310A-A379-4627-9988-D0193E4CD93F}" name="Result" dataDxfId="164"/>
    <tableColumn id="6" xr3:uid="{65E6B5C2-100D-4FA0-A609-AFF6296F89AD}" name="Status" dataDxfId="176">
      <calculatedColumnFormula>IF(Table6[[#This Row],[Expected result]]=Table6[[#This Row],[Result]],"PASS", "FAIL")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BA329-63F4-40AA-9951-CABC31D68642}" name="Table33" displayName="Table33" ref="A27:F32" totalsRowShown="0" headerRowDxfId="175" dataDxfId="174">
  <autoFilter ref="A27:F32" xr:uid="{3C180636-3BE5-4E61-B97D-BC1EC21CEA7D}"/>
  <tableColumns count="6">
    <tableColumn id="1" xr3:uid="{D1C61DC8-7F84-4186-853B-0895F9CCB9A9}" name="id" dataDxfId="173"/>
    <tableColumn id="2" xr3:uid="{DFE5D18C-5A76-4873-9990-1BC69F90B9A4}" name="Description" dataDxfId="166"/>
    <tableColumn id="3" xr3:uid="{2EADBDCF-08C7-47E5-9FF5-38D6870EDF2F}" name="Input" dataDxfId="169"/>
    <tableColumn id="4" xr3:uid="{9BBA204A-9B50-4D44-B635-BA6C8F46CCF6}" name="Expected result" dataDxfId="172"/>
    <tableColumn id="5" xr3:uid="{FE056FBA-557B-4AE0-AECC-AA179C5C65FA}" name="Result" dataDxfId="171"/>
    <tableColumn id="6" xr3:uid="{844B7B18-F38A-4BF6-9C1D-B63AD2B1045F}" name="Status" dataDxfId="170">
      <calculatedColumnFormula>IF(Table33[[#This Row],[Expected result]]=Table33[[#This Row],[Result]],"PASS","FAIL")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A50C1B-3F19-46A5-A218-DBA45D9CAB91}" name="Table336" displayName="Table336" ref="A37:F42" totalsRowShown="0" headerRowDxfId="163" dataDxfId="162">
  <autoFilter ref="A37:F42" xr:uid="{0064C487-72E9-411B-A80E-05D18BA924AA}"/>
  <tableColumns count="6">
    <tableColumn id="1" xr3:uid="{17F0CF01-7BF9-4E7B-A214-AAFB36F81F9E}" name="id" dataDxfId="161"/>
    <tableColumn id="2" xr3:uid="{2CDD6AA2-1F5A-4354-A685-2399BFAF6857}" name="Description" dataDxfId="160"/>
    <tableColumn id="3" xr3:uid="{B31594AA-0177-4D9A-9FC2-851BB6520524}" name="Input" dataDxfId="159"/>
    <tableColumn id="4" xr3:uid="{DB400891-53C2-4996-A482-5491EB1148B2}" name="Expected result" dataDxfId="158"/>
    <tableColumn id="5" xr3:uid="{8D87F144-5952-441D-BBF7-7CDE8B15D8B5}" name="Result" dataDxfId="157"/>
    <tableColumn id="6" xr3:uid="{67866D4E-EE63-4DF1-9A55-318C39469E9A}" name="Status" dataDxfId="156">
      <calculatedColumnFormula>IF(Table336[[#This Row],[Expected result]]=Table336[[#This Row],[Result]],"PASS","FAIL")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F12836-7C8D-4695-A29A-8526FD160BCC}" name="Table68" displayName="Table68" ref="A47:F49" totalsRowShown="0" headerRowDxfId="154" dataDxfId="153">
  <autoFilter ref="A47:F49" xr:uid="{A6551908-9156-4600-B4EE-1631601036AB}"/>
  <tableColumns count="6">
    <tableColumn id="1" xr3:uid="{01BFBE4B-806D-406E-BEA4-19B7F12B7118}" name="id" dataDxfId="152"/>
    <tableColumn id="2" xr3:uid="{08A2C623-DC80-4A13-B809-BB4A5DEF25FF}" name="Description" dataDxfId="149"/>
    <tableColumn id="3" xr3:uid="{32475F3B-CB7F-40F9-A325-9D0E3EF0567A}" name="Input" dataDxfId="147"/>
    <tableColumn id="4" xr3:uid="{42AAEBBD-4951-4A8E-A81B-C48937DAB346}" name="Expected result" dataDxfId="148"/>
    <tableColumn id="5" xr3:uid="{A98DEDEE-B351-4D8D-9A91-968E4EAFAA70}" name="Result" dataDxfId="151"/>
    <tableColumn id="6" xr3:uid="{EA531A0B-2225-4461-AB90-BD793A689841}" name="Status" dataDxfId="150">
      <calculatedColumnFormula>IF(Table68[[#This Row],[Expected result]]=Table68[[#This Row],[Result]],"PASS", "FAIL")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9A8220-F7AA-41B3-AE91-4D15848B98F2}" name="Table339" displayName="Table339" ref="A2:F5" totalsRowShown="0" headerRowDxfId="146" dataDxfId="145">
  <autoFilter ref="A2:F5" xr:uid="{A473DFBE-81EA-40E8-B55C-338BBC973786}"/>
  <tableColumns count="6">
    <tableColumn id="1" xr3:uid="{2F1467BB-D709-4362-91D0-6FDB66093174}" name="id" dataDxfId="144"/>
    <tableColumn id="2" xr3:uid="{7B06B8D8-33C1-4F0E-99F7-E7A2FC072017}" name="Description" dataDxfId="143"/>
    <tableColumn id="3" xr3:uid="{DE581FFE-65CF-4F45-A6A1-985443D83A1B}" name="Input" dataDxfId="142"/>
    <tableColumn id="4" xr3:uid="{7EE8D91B-5046-43F3-9BE0-7CF0D81071F1}" name="Expected result" dataDxfId="141"/>
    <tableColumn id="5" xr3:uid="{46320869-59FC-437E-9514-E80AB088E810}" name="Result" dataDxfId="140"/>
    <tableColumn id="6" xr3:uid="{5420943B-7076-4917-889C-A5423679BB09}" name="Status" dataDxfId="139">
      <calculatedColumnFormula>IF(Table339[[#This Row],[Expected result]]=Table339[[#This Row],[Result]],"PASS","FAIL")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F40A17-09FA-4BAC-8976-9C8467901A79}" name="Table33910" displayName="Table33910" ref="A10:F12" totalsRowShown="0" headerRowDxfId="138" dataDxfId="137">
  <autoFilter ref="A10:F12" xr:uid="{6C244109-230E-4D3C-B02E-EF31DA0CFEA1}"/>
  <tableColumns count="6">
    <tableColumn id="1" xr3:uid="{D17D2FFC-6C45-4210-A885-FA7BF9603093}" name="id" dataDxfId="136"/>
    <tableColumn id="2" xr3:uid="{99CE520B-74FA-4233-970C-A39A7CA5A5EC}" name="Description" dataDxfId="135"/>
    <tableColumn id="3" xr3:uid="{BA23045C-5616-42DB-9047-F179B36218EC}" name="Input" dataDxfId="134"/>
    <tableColumn id="4" xr3:uid="{44FAEDEF-4A77-4D14-AD05-967E395E2EA9}" name="Expected result" dataDxfId="133"/>
    <tableColumn id="5" xr3:uid="{158FB72C-AC1F-4A34-9BC0-D1CE3FADF2B0}" name="Result" dataDxfId="132"/>
    <tableColumn id="6" xr3:uid="{25526F87-E1F8-4E98-8102-2818C70766BD}" name="Status" dataDxfId="131">
      <calculatedColumnFormula>IF(Table33910[[#This Row],[Expected result]]=Table33910[[#This Row],[Result]],"PASS","FAIL")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006177-58F3-4F92-80DC-A6669108D89D}" name="Table3391011" displayName="Table3391011" ref="A17:F18" totalsRowShown="0" headerRowDxfId="130" dataDxfId="129">
  <autoFilter ref="A17:F18" xr:uid="{EC2CF8AC-03F7-4C1D-A526-7B0FA2C13B42}"/>
  <tableColumns count="6">
    <tableColumn id="1" xr3:uid="{16FD9317-8861-439A-82D2-090F924FA5B0}" name="id" dataDxfId="128"/>
    <tableColumn id="2" xr3:uid="{9389A304-7DA2-44C5-968A-C6911BA6D275}" name="Description" dataDxfId="127"/>
    <tableColumn id="3" xr3:uid="{1B95A48A-1113-48B5-AE41-2607BC9497D5}" name="Input" dataDxfId="126"/>
    <tableColumn id="4" xr3:uid="{5CCE8A59-B743-4716-A84A-88ABC3978F2A}" name="Expected result" dataDxfId="125"/>
    <tableColumn id="5" xr3:uid="{6F881A48-A10B-4612-AA99-ACA60B67AEF2}" name="Result" dataDxfId="124"/>
    <tableColumn id="6" xr3:uid="{3F0D80F7-7E57-43D9-BBD2-269BC1CB7417}" name="Status" dataDxfId="123">
      <calculatedColumnFormula>IF(Table3391011[[#This Row],[Expected result]]=Table3391011[[#This Row],[Result]],"PASS","FAIL")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845C-0CF7-4C18-909F-2A3AD0A04D81}">
  <dimension ref="A1:F49"/>
  <sheetViews>
    <sheetView topLeftCell="A29" zoomScale="145" zoomScaleNormal="145" workbookViewId="0">
      <selection activeCell="C34" sqref="C34"/>
    </sheetView>
  </sheetViews>
  <sheetFormatPr defaultRowHeight="15" x14ac:dyDescent="0.25"/>
  <cols>
    <col min="1" max="1" width="8" bestFit="1" customWidth="1"/>
    <col min="2" max="2" width="75.28515625" bestFit="1" customWidth="1"/>
    <col min="3" max="3" width="41.28515625" bestFit="1" customWidth="1"/>
    <col min="4" max="5" width="25.140625" bestFit="1" customWidth="1"/>
    <col min="6" max="6" width="13" bestFit="1" customWidth="1"/>
    <col min="7" max="7" width="13.42578125" bestFit="1" customWidth="1"/>
    <col min="8" max="11" width="11" customWidth="1"/>
  </cols>
  <sheetData>
    <row r="1" spans="1:6" ht="18.75" x14ac:dyDescent="0.3">
      <c r="A1" s="6" t="s">
        <v>2</v>
      </c>
      <c r="B1" s="6"/>
      <c r="C1" s="6"/>
      <c r="D1" s="6"/>
      <c r="E1" s="6"/>
      <c r="F1" s="6"/>
    </row>
    <row r="2" spans="1:6" ht="18.75" x14ac:dyDescent="0.3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x14ac:dyDescent="0.25">
      <c r="A3" s="1">
        <v>1</v>
      </c>
      <c r="B3" s="8" t="s">
        <v>7</v>
      </c>
      <c r="C3" s="3" t="s">
        <v>15</v>
      </c>
      <c r="D3" s="1" t="s">
        <v>12</v>
      </c>
      <c r="E3" s="1" t="s">
        <v>12</v>
      </c>
      <c r="F3" s="1" t="str">
        <f>IF(Table3[[#This Row],[Expected result]]=Table3[[#This Row],[Result]],"PASS","FAIL")</f>
        <v>PASS</v>
      </c>
    </row>
    <row r="4" spans="1:6" ht="15.75" x14ac:dyDescent="0.25">
      <c r="A4" s="1">
        <v>2</v>
      </c>
      <c r="B4" s="8" t="s">
        <v>8</v>
      </c>
      <c r="C4" s="3" t="s">
        <v>16</v>
      </c>
      <c r="D4" s="1" t="s">
        <v>12</v>
      </c>
      <c r="E4" s="1" t="s">
        <v>12</v>
      </c>
      <c r="F4" s="1" t="str">
        <f>IF(Table3[[#This Row],[Expected result]]=Table3[[#This Row],[Result]],"PASS","FAIL")</f>
        <v>PASS</v>
      </c>
    </row>
    <row r="5" spans="1:6" ht="15.75" x14ac:dyDescent="0.25">
      <c r="A5" s="1">
        <v>3</v>
      </c>
      <c r="B5" s="8" t="s">
        <v>9</v>
      </c>
      <c r="C5" s="4" t="s">
        <v>17</v>
      </c>
      <c r="D5" s="1" t="s">
        <v>12</v>
      </c>
      <c r="E5" s="1" t="s">
        <v>12</v>
      </c>
      <c r="F5" s="1" t="str">
        <f>IF(Table3[[#This Row],[Expected result]]=Table3[[#This Row],[Result]],"PASS","FAIL")</f>
        <v>PASS</v>
      </c>
    </row>
    <row r="6" spans="1:6" ht="15.75" x14ac:dyDescent="0.25">
      <c r="A6" s="1">
        <v>4</v>
      </c>
      <c r="B6" s="8" t="s">
        <v>10</v>
      </c>
      <c r="C6" s="3" t="s">
        <v>18</v>
      </c>
      <c r="D6" s="1" t="s">
        <v>12</v>
      </c>
      <c r="E6" s="1" t="s">
        <v>12</v>
      </c>
      <c r="F6" s="1" t="str">
        <f>IF(Table3[[#This Row],[Expected result]]=Table3[[#This Row],[Result]],"PASS","FAIL")</f>
        <v>PASS</v>
      </c>
    </row>
    <row r="7" spans="1:6" ht="15.75" x14ac:dyDescent="0.25">
      <c r="A7" s="1">
        <v>5</v>
      </c>
      <c r="B7" s="8" t="s">
        <v>13</v>
      </c>
      <c r="C7" s="3" t="s">
        <v>19</v>
      </c>
      <c r="D7" s="1" t="s">
        <v>12</v>
      </c>
      <c r="E7" s="1" t="s">
        <v>12</v>
      </c>
      <c r="F7" s="1" t="str">
        <f>IF(Table3[[#This Row],[Expected result]]=Table3[[#This Row],[Result]],"PASS","FAIL")</f>
        <v>PASS</v>
      </c>
    </row>
    <row r="8" spans="1:6" ht="15.75" x14ac:dyDescent="0.25">
      <c r="A8" s="1">
        <v>6</v>
      </c>
      <c r="B8" s="8" t="s">
        <v>11</v>
      </c>
      <c r="C8" s="3" t="s">
        <v>20</v>
      </c>
      <c r="D8" s="1" t="s">
        <v>14</v>
      </c>
      <c r="E8" s="1" t="s">
        <v>14</v>
      </c>
      <c r="F8" s="1" t="str">
        <f>IF(Table3[[#This Row],[Expected result]]=Table3[[#This Row],[Result]],"PASS","FAIL")</f>
        <v>PASS</v>
      </c>
    </row>
    <row r="12" spans="1:6" ht="18.75" x14ac:dyDescent="0.3">
      <c r="A12" s="6" t="s">
        <v>21</v>
      </c>
      <c r="B12" s="6"/>
      <c r="C12" s="6"/>
      <c r="D12" s="6"/>
      <c r="E12" s="6"/>
      <c r="F12" s="6"/>
    </row>
    <row r="13" spans="1:6" ht="18.75" x14ac:dyDescent="0.3">
      <c r="A13" s="2" t="s">
        <v>0</v>
      </c>
      <c r="B13" s="2" t="s">
        <v>1</v>
      </c>
      <c r="C13" s="2" t="s">
        <v>3</v>
      </c>
      <c r="D13" s="2" t="s">
        <v>4</v>
      </c>
      <c r="E13" s="2" t="s">
        <v>5</v>
      </c>
      <c r="F13" s="2" t="s">
        <v>6</v>
      </c>
    </row>
    <row r="14" spans="1:6" ht="15.75" x14ac:dyDescent="0.25">
      <c r="A14" s="1">
        <v>1</v>
      </c>
      <c r="B14" s="8" t="s">
        <v>22</v>
      </c>
      <c r="C14" s="3"/>
      <c r="D14" s="1" t="s">
        <v>23</v>
      </c>
      <c r="E14" s="1" t="s">
        <v>23</v>
      </c>
      <c r="F14" s="1" t="str">
        <f>IF(Table35[[#This Row],[Expected result]]=Table35[[#This Row],[Result]],"PASS","FAIL")</f>
        <v>PASS</v>
      </c>
    </row>
    <row r="16" spans="1:6" x14ac:dyDescent="0.25">
      <c r="B16" s="7"/>
    </row>
    <row r="17" spans="1:6" x14ac:dyDescent="0.25">
      <c r="B17" s="8"/>
      <c r="C17" s="5"/>
    </row>
    <row r="18" spans="1:6" ht="18.75" x14ac:dyDescent="0.3">
      <c r="A18" s="6" t="s">
        <v>24</v>
      </c>
      <c r="B18" s="6"/>
      <c r="C18" s="6"/>
      <c r="D18" s="6"/>
      <c r="E18" s="6"/>
      <c r="F18" s="6"/>
    </row>
    <row r="19" spans="1:6" ht="18.75" x14ac:dyDescent="0.3">
      <c r="A19" s="2" t="s">
        <v>0</v>
      </c>
      <c r="B19" s="2" t="s">
        <v>1</v>
      </c>
      <c r="C19" s="2" t="s">
        <v>3</v>
      </c>
      <c r="D19" s="2" t="s">
        <v>4</v>
      </c>
      <c r="E19" s="2" t="s">
        <v>5</v>
      </c>
      <c r="F19" s="2" t="s">
        <v>6</v>
      </c>
    </row>
    <row r="20" spans="1:6" ht="15.75" x14ac:dyDescent="0.25">
      <c r="A20" s="1">
        <v>1</v>
      </c>
      <c r="B20" s="8" t="s">
        <v>139</v>
      </c>
      <c r="C20" s="7" t="s">
        <v>31</v>
      </c>
      <c r="D20" s="1" t="s">
        <v>32</v>
      </c>
      <c r="E20" s="1" t="s">
        <v>32</v>
      </c>
      <c r="F20" s="1" t="str">
        <f>IF(Table6[[#This Row],[Expected result]]=Table6[[#This Row],[Result]],"PASS", "FAIL")</f>
        <v>PASS</v>
      </c>
    </row>
    <row r="21" spans="1:6" ht="15.75" x14ac:dyDescent="0.25">
      <c r="A21" s="1">
        <v>2</v>
      </c>
      <c r="B21" s="8" t="s">
        <v>140</v>
      </c>
      <c r="C21" s="3"/>
      <c r="D21" s="1" t="s">
        <v>33</v>
      </c>
      <c r="E21" s="1" t="s">
        <v>33</v>
      </c>
      <c r="F21" s="1" t="str">
        <f>IF(Table6[[#This Row],[Expected result]]=Table6[[#This Row],[Result]],"PASS", "FAIL")</f>
        <v>PASS</v>
      </c>
    </row>
    <row r="22" spans="1:6" ht="15.75" x14ac:dyDescent="0.25">
      <c r="A22" s="1">
        <v>3</v>
      </c>
      <c r="B22" s="8" t="s">
        <v>141</v>
      </c>
      <c r="C22" s="4"/>
      <c r="D22" s="1" t="s">
        <v>34</v>
      </c>
      <c r="E22" s="1" t="s">
        <v>34</v>
      </c>
      <c r="F22" s="1" t="str">
        <f>IF(Table6[[#This Row],[Expected result]]=Table6[[#This Row],[Result]],"PASS", "FAIL")</f>
        <v>PASS</v>
      </c>
    </row>
    <row r="24" spans="1:6" x14ac:dyDescent="0.25">
      <c r="B24" s="7"/>
    </row>
    <row r="26" spans="1:6" ht="18.75" x14ac:dyDescent="0.3">
      <c r="A26" s="6" t="s">
        <v>25</v>
      </c>
      <c r="B26" s="6"/>
      <c r="C26" s="6"/>
      <c r="D26" s="6"/>
      <c r="E26" s="6"/>
      <c r="F26" s="6"/>
    </row>
    <row r="27" spans="1:6" ht="18.75" x14ac:dyDescent="0.3">
      <c r="A27" s="2" t="s">
        <v>0</v>
      </c>
      <c r="B27" s="2" t="s">
        <v>1</v>
      </c>
      <c r="C27" s="2" t="s">
        <v>3</v>
      </c>
      <c r="D27" s="2" t="s">
        <v>4</v>
      </c>
      <c r="E27" s="2" t="s">
        <v>5</v>
      </c>
      <c r="F27" s="2" t="s">
        <v>6</v>
      </c>
    </row>
    <row r="28" spans="1:6" ht="15.75" x14ac:dyDescent="0.25">
      <c r="A28" s="1">
        <v>1</v>
      </c>
      <c r="B28" s="8" t="s">
        <v>142</v>
      </c>
      <c r="C28" s="7" t="s">
        <v>26</v>
      </c>
      <c r="D28" s="1" t="s">
        <v>26</v>
      </c>
      <c r="E28" s="1" t="s">
        <v>26</v>
      </c>
      <c r="F28" s="1" t="str">
        <f>IF(Table33[[#This Row],[Expected result]]=Table33[[#This Row],[Result]],"PASS","FAIL")</f>
        <v>PASS</v>
      </c>
    </row>
    <row r="29" spans="1:6" ht="15.75" x14ac:dyDescent="0.25">
      <c r="A29" s="1">
        <v>2</v>
      </c>
      <c r="B29" s="8" t="s">
        <v>146</v>
      </c>
      <c r="C29" s="7" t="s">
        <v>27</v>
      </c>
      <c r="D29" s="1" t="s">
        <v>27</v>
      </c>
      <c r="E29" s="1" t="s">
        <v>27</v>
      </c>
      <c r="F29" s="1" t="str">
        <f>IF(Table33[[#This Row],[Expected result]]=Table33[[#This Row],[Result]],"PASS","FAIL")</f>
        <v>PASS</v>
      </c>
    </row>
    <row r="30" spans="1:6" ht="15.75" x14ac:dyDescent="0.25">
      <c r="A30" s="1">
        <v>3</v>
      </c>
      <c r="B30" s="8" t="s">
        <v>143</v>
      </c>
      <c r="C30" s="7" t="s">
        <v>28</v>
      </c>
      <c r="D30" s="1" t="s">
        <v>28</v>
      </c>
      <c r="E30" s="1" t="s">
        <v>28</v>
      </c>
      <c r="F30" s="1" t="str">
        <f>IF(Table33[[#This Row],[Expected result]]=Table33[[#This Row],[Result]],"PASS","FAIL")</f>
        <v>PASS</v>
      </c>
    </row>
    <row r="31" spans="1:6" ht="15.75" x14ac:dyDescent="0.25">
      <c r="A31" s="1">
        <v>4</v>
      </c>
      <c r="B31" s="8" t="s">
        <v>144</v>
      </c>
      <c r="C31" s="7" t="s">
        <v>29</v>
      </c>
      <c r="D31" s="1" t="s">
        <v>29</v>
      </c>
      <c r="E31" s="1" t="s">
        <v>29</v>
      </c>
      <c r="F31" s="1" t="str">
        <f>IF(Table33[[#This Row],[Expected result]]=Table33[[#This Row],[Result]],"PASS","FAIL")</f>
        <v>PASS</v>
      </c>
    </row>
    <row r="32" spans="1:6" ht="15.75" x14ac:dyDescent="0.25">
      <c r="A32" s="1">
        <v>5</v>
      </c>
      <c r="B32" s="8" t="s">
        <v>145</v>
      </c>
      <c r="C32" s="7" t="s">
        <v>30</v>
      </c>
      <c r="D32" s="1" t="s">
        <v>30</v>
      </c>
      <c r="E32" s="1" t="s">
        <v>30</v>
      </c>
      <c r="F32" s="1" t="str">
        <f>IF(Table33[[#This Row],[Expected result]]=Table33[[#This Row],[Result]],"PASS","FAIL")</f>
        <v>PASS</v>
      </c>
    </row>
    <row r="36" spans="1:6" ht="18.75" x14ac:dyDescent="0.3">
      <c r="A36" s="6" t="s">
        <v>35</v>
      </c>
      <c r="B36" s="6"/>
      <c r="C36" s="6"/>
      <c r="D36" s="6"/>
      <c r="E36" s="6"/>
      <c r="F36" s="6"/>
    </row>
    <row r="37" spans="1:6" ht="18.75" x14ac:dyDescent="0.3">
      <c r="A37" s="2" t="s">
        <v>0</v>
      </c>
      <c r="B37" s="2" t="s">
        <v>1</v>
      </c>
      <c r="C37" s="2" t="s">
        <v>3</v>
      </c>
      <c r="D37" s="2" t="s">
        <v>4</v>
      </c>
      <c r="E37" s="2" t="s">
        <v>5</v>
      </c>
      <c r="F37" s="2" t="s">
        <v>6</v>
      </c>
    </row>
    <row r="38" spans="1:6" ht="15.75" x14ac:dyDescent="0.25">
      <c r="A38" s="1">
        <v>1</v>
      </c>
      <c r="B38" s="8" t="s">
        <v>147</v>
      </c>
      <c r="C38" s="7" t="s">
        <v>36</v>
      </c>
      <c r="D38" s="1" t="s">
        <v>36</v>
      </c>
      <c r="E38" s="1" t="s">
        <v>36</v>
      </c>
      <c r="F38" s="1" t="str">
        <f>IF(Table336[[#This Row],[Expected result]]=Table336[[#This Row],[Result]],"PASS","FAIL")</f>
        <v>PASS</v>
      </c>
    </row>
    <row r="39" spans="1:6" ht="15.75" x14ac:dyDescent="0.25">
      <c r="A39" s="1">
        <v>2</v>
      </c>
      <c r="B39" s="8" t="s">
        <v>151</v>
      </c>
      <c r="C39" s="7" t="s">
        <v>37</v>
      </c>
      <c r="D39" s="1" t="s">
        <v>37</v>
      </c>
      <c r="E39" s="1" t="s">
        <v>37</v>
      </c>
      <c r="F39" s="1" t="str">
        <f>IF(Table336[[#This Row],[Expected result]]=Table336[[#This Row],[Result]],"PASS","FAIL")</f>
        <v>PASS</v>
      </c>
    </row>
    <row r="40" spans="1:6" ht="15.75" x14ac:dyDescent="0.25">
      <c r="A40" s="1">
        <v>3</v>
      </c>
      <c r="B40" s="8" t="s">
        <v>148</v>
      </c>
      <c r="C40" s="7" t="s">
        <v>38</v>
      </c>
      <c r="D40" s="1" t="s">
        <v>38</v>
      </c>
      <c r="E40" s="1" t="s">
        <v>38</v>
      </c>
      <c r="F40" s="1" t="str">
        <f>IF(Table336[[#This Row],[Expected result]]=Table336[[#This Row],[Result]],"PASS","FAIL")</f>
        <v>PASS</v>
      </c>
    </row>
    <row r="41" spans="1:6" ht="15.75" x14ac:dyDescent="0.25">
      <c r="A41" s="1">
        <v>4</v>
      </c>
      <c r="B41" s="8" t="s">
        <v>149</v>
      </c>
      <c r="C41" s="7" t="s">
        <v>39</v>
      </c>
      <c r="D41" s="1" t="s">
        <v>39</v>
      </c>
      <c r="E41" s="1" t="s">
        <v>39</v>
      </c>
      <c r="F41" s="1" t="str">
        <f>IF(Table336[[#This Row],[Expected result]]=Table336[[#This Row],[Result]],"PASS","FAIL")</f>
        <v>PASS</v>
      </c>
    </row>
    <row r="42" spans="1:6" ht="15.75" x14ac:dyDescent="0.25">
      <c r="A42" s="1">
        <v>5</v>
      </c>
      <c r="B42" s="8" t="s">
        <v>150</v>
      </c>
      <c r="C42" s="7" t="s">
        <v>40</v>
      </c>
      <c r="D42" s="1" t="s">
        <v>40</v>
      </c>
      <c r="E42" s="1" t="s">
        <v>40</v>
      </c>
      <c r="F42" s="1" t="str">
        <f>IF(Table336[[#This Row],[Expected result]]=Table336[[#This Row],[Result]],"PASS","FAIL")</f>
        <v>PASS</v>
      </c>
    </row>
    <row r="46" spans="1:6" ht="18.75" x14ac:dyDescent="0.3">
      <c r="A46" s="6" t="s">
        <v>41</v>
      </c>
      <c r="B46" s="6"/>
      <c r="C46" s="6"/>
      <c r="D46" s="6"/>
      <c r="E46" s="6"/>
      <c r="F46" s="6"/>
    </row>
    <row r="47" spans="1:6" ht="18.75" x14ac:dyDescent="0.3">
      <c r="A47" s="2" t="s">
        <v>0</v>
      </c>
      <c r="B47" s="2" t="s">
        <v>1</v>
      </c>
      <c r="C47" s="2" t="s">
        <v>3</v>
      </c>
      <c r="D47" s="2" t="s">
        <v>4</v>
      </c>
      <c r="E47" s="2" t="s">
        <v>5</v>
      </c>
      <c r="F47" s="2" t="s">
        <v>6</v>
      </c>
    </row>
    <row r="48" spans="1:6" ht="15.75" x14ac:dyDescent="0.25">
      <c r="A48" s="1">
        <v>1</v>
      </c>
      <c r="B48" s="8" t="s">
        <v>42</v>
      </c>
      <c r="C48" s="9">
        <v>1</v>
      </c>
      <c r="D48" s="1">
        <v>1</v>
      </c>
      <c r="E48" s="1">
        <v>1</v>
      </c>
      <c r="F48" s="1" t="str">
        <f>IF(Table68[[#This Row],[Expected result]]=Table68[[#This Row],[Result]],"PASS", "FAIL")</f>
        <v>PASS</v>
      </c>
    </row>
    <row r="49" spans="1:6" ht="15.75" x14ac:dyDescent="0.25">
      <c r="A49" s="1">
        <v>2</v>
      </c>
      <c r="B49" s="8" t="s">
        <v>42</v>
      </c>
      <c r="C49" s="9">
        <v>2</v>
      </c>
      <c r="D49" s="1">
        <v>2</v>
      </c>
      <c r="E49" s="1">
        <v>2</v>
      </c>
      <c r="F49" s="1" t="str">
        <f>IF(Table68[[#This Row],[Expected result]]=Table68[[#This Row],[Result]],"PASS", "FAIL")</f>
        <v>PASS</v>
      </c>
    </row>
  </sheetData>
  <mergeCells count="6">
    <mergeCell ref="A46:F46"/>
    <mergeCell ref="A1:F1"/>
    <mergeCell ref="A12:F12"/>
    <mergeCell ref="A18:F18"/>
    <mergeCell ref="A26:F26"/>
    <mergeCell ref="A36:F36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A015-EEE5-467A-8B55-A05D044C8227}">
  <dimension ref="A1:F26"/>
  <sheetViews>
    <sheetView topLeftCell="A13" zoomScale="160" zoomScaleNormal="160" workbookViewId="0">
      <selection activeCell="A8" sqref="A8"/>
    </sheetView>
  </sheetViews>
  <sheetFormatPr defaultRowHeight="15" x14ac:dyDescent="0.25"/>
  <cols>
    <col min="1" max="1" width="8" bestFit="1" customWidth="1"/>
    <col min="2" max="2" width="80" bestFit="1" customWidth="1"/>
    <col min="3" max="3" width="23.140625" bestFit="1" customWidth="1"/>
    <col min="4" max="5" width="32.42578125" bestFit="1" customWidth="1"/>
    <col min="6" max="6" width="13" bestFit="1" customWidth="1"/>
  </cols>
  <sheetData>
    <row r="1" spans="1:6" ht="18.75" x14ac:dyDescent="0.3">
      <c r="A1" s="6" t="s">
        <v>43</v>
      </c>
      <c r="B1" s="6"/>
      <c r="C1" s="6"/>
      <c r="D1" s="6"/>
      <c r="E1" s="6"/>
      <c r="F1" s="6"/>
    </row>
    <row r="2" spans="1:6" ht="18.75" x14ac:dyDescent="0.3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x14ac:dyDescent="0.25">
      <c r="A3" s="1">
        <v>1</v>
      </c>
      <c r="B3" s="8" t="s">
        <v>45</v>
      </c>
      <c r="C3" s="7" t="s">
        <v>44</v>
      </c>
      <c r="D3" s="1" t="s">
        <v>48</v>
      </c>
      <c r="E3" s="1" t="s">
        <v>48</v>
      </c>
      <c r="F3" s="1" t="str">
        <f>IF(Table339[[#This Row],[Expected result]]=Table339[[#This Row],[Result]],"PASS","FAIL")</f>
        <v>PASS</v>
      </c>
    </row>
    <row r="4" spans="1:6" ht="15.75" x14ac:dyDescent="0.25">
      <c r="A4" s="1">
        <v>2</v>
      </c>
      <c r="B4" s="8" t="s">
        <v>46</v>
      </c>
      <c r="C4" s="7" t="s">
        <v>44</v>
      </c>
      <c r="D4" s="1" t="s">
        <v>50</v>
      </c>
      <c r="E4" s="1" t="s">
        <v>50</v>
      </c>
      <c r="F4" s="1" t="str">
        <f>IF(Table339[[#This Row],[Expected result]]=Table339[[#This Row],[Result]],"PASS","FAIL")</f>
        <v>PASS</v>
      </c>
    </row>
    <row r="5" spans="1:6" ht="15.75" x14ac:dyDescent="0.25">
      <c r="A5" s="1">
        <v>3</v>
      </c>
      <c r="B5" s="8" t="s">
        <v>47</v>
      </c>
      <c r="C5" s="7" t="s">
        <v>44</v>
      </c>
      <c r="D5" s="1" t="s">
        <v>49</v>
      </c>
      <c r="E5" s="1" t="s">
        <v>49</v>
      </c>
      <c r="F5" s="1" t="str">
        <f>IF(Table339[[#This Row],[Expected result]]=Table339[[#This Row],[Result]],"PASS","FAIL")</f>
        <v>PASS</v>
      </c>
    </row>
    <row r="9" spans="1:6" ht="18.75" x14ac:dyDescent="0.3">
      <c r="A9" s="6" t="s">
        <v>51</v>
      </c>
      <c r="B9" s="6"/>
      <c r="C9" s="6"/>
      <c r="D9" s="6"/>
      <c r="E9" s="6"/>
      <c r="F9" s="6"/>
    </row>
    <row r="10" spans="1:6" ht="18.75" x14ac:dyDescent="0.3">
      <c r="A10" s="2" t="s">
        <v>0</v>
      </c>
      <c r="B10" s="2" t="s">
        <v>1</v>
      </c>
      <c r="C10" s="2" t="s">
        <v>3</v>
      </c>
      <c r="D10" s="2" t="s">
        <v>4</v>
      </c>
      <c r="E10" s="2" t="s">
        <v>5</v>
      </c>
      <c r="F10" s="2" t="s">
        <v>6</v>
      </c>
    </row>
    <row r="11" spans="1:6" ht="15.75" x14ac:dyDescent="0.25">
      <c r="A11" s="1">
        <v>1</v>
      </c>
      <c r="B11" s="8" t="s">
        <v>52</v>
      </c>
      <c r="C11" s="7"/>
      <c r="D11" s="1" t="s">
        <v>12</v>
      </c>
      <c r="E11" s="1" t="s">
        <v>12</v>
      </c>
      <c r="F11" s="1" t="str">
        <f>IF(Table33910[[#This Row],[Expected result]]=Table33910[[#This Row],[Result]],"PASS","FAIL")</f>
        <v>PASS</v>
      </c>
    </row>
    <row r="12" spans="1:6" ht="15.75" x14ac:dyDescent="0.25">
      <c r="A12" s="1">
        <v>2</v>
      </c>
      <c r="B12" s="8" t="s">
        <v>53</v>
      </c>
      <c r="C12" s="7"/>
      <c r="D12" s="1" t="s">
        <v>14</v>
      </c>
      <c r="E12" s="1" t="s">
        <v>14</v>
      </c>
      <c r="F12" s="1" t="str">
        <f>IF(Table33910[[#This Row],[Expected result]]=Table33910[[#This Row],[Result]],"PASS","FAIL")</f>
        <v>PASS</v>
      </c>
    </row>
    <row r="16" spans="1:6" ht="18.75" x14ac:dyDescent="0.3">
      <c r="A16" s="6" t="s">
        <v>54</v>
      </c>
      <c r="B16" s="6"/>
      <c r="C16" s="6"/>
      <c r="D16" s="6"/>
      <c r="E16" s="6"/>
      <c r="F16" s="6"/>
    </row>
    <row r="17" spans="1:6" ht="18.75" x14ac:dyDescent="0.3">
      <c r="A17" s="2" t="s">
        <v>0</v>
      </c>
      <c r="B17" s="2" t="s">
        <v>1</v>
      </c>
      <c r="C17" s="2" t="s">
        <v>3</v>
      </c>
      <c r="D17" s="2" t="s">
        <v>4</v>
      </c>
      <c r="E17" s="2" t="s">
        <v>5</v>
      </c>
      <c r="F17" s="2" t="s">
        <v>6</v>
      </c>
    </row>
    <row r="18" spans="1:6" ht="15.75" x14ac:dyDescent="0.25">
      <c r="A18" s="1">
        <v>1</v>
      </c>
      <c r="B18" s="8" t="s">
        <v>55</v>
      </c>
      <c r="C18" s="7"/>
      <c r="D18" s="1" t="s">
        <v>56</v>
      </c>
      <c r="E18" s="1" t="s">
        <v>56</v>
      </c>
      <c r="F18" s="1" t="str">
        <f>IF(Table3391011[[#This Row],[Expected result]]=Table3391011[[#This Row],[Result]],"PASS","FAIL")</f>
        <v>PASS</v>
      </c>
    </row>
    <row r="22" spans="1:6" ht="18.75" x14ac:dyDescent="0.3">
      <c r="A22" s="6" t="s">
        <v>24</v>
      </c>
      <c r="B22" s="6"/>
      <c r="C22" s="6"/>
      <c r="D22" s="6"/>
      <c r="E22" s="6"/>
      <c r="F22" s="6"/>
    </row>
    <row r="23" spans="1:6" ht="18.75" x14ac:dyDescent="0.3">
      <c r="A23" s="2" t="s">
        <v>0</v>
      </c>
      <c r="B23" s="2" t="s">
        <v>1</v>
      </c>
      <c r="C23" s="2" t="s">
        <v>3</v>
      </c>
      <c r="D23" s="2" t="s">
        <v>4</v>
      </c>
      <c r="E23" s="2" t="s">
        <v>5</v>
      </c>
      <c r="F23" s="2" t="s">
        <v>6</v>
      </c>
    </row>
    <row r="24" spans="1:6" ht="15.75" x14ac:dyDescent="0.25">
      <c r="A24" s="1">
        <v>1</v>
      </c>
      <c r="B24" s="8" t="s">
        <v>57</v>
      </c>
      <c r="C24" s="7"/>
      <c r="D24" s="1" t="s">
        <v>48</v>
      </c>
      <c r="E24" s="1" t="s">
        <v>48</v>
      </c>
      <c r="F24" s="1" t="str">
        <f>IF(Table33912[[#This Row],[Expected result]]=Table33912[[#This Row],[Result]],"PASS","FAIL")</f>
        <v>PASS</v>
      </c>
    </row>
    <row r="25" spans="1:6" ht="15.75" x14ac:dyDescent="0.25">
      <c r="A25" s="1">
        <v>2</v>
      </c>
      <c r="B25" s="8" t="s">
        <v>58</v>
      </c>
      <c r="C25" s="7"/>
      <c r="D25" s="1" t="s">
        <v>50</v>
      </c>
      <c r="E25" s="1" t="s">
        <v>50</v>
      </c>
      <c r="F25" s="1" t="str">
        <f>IF(Table33912[[#This Row],[Expected result]]=Table33912[[#This Row],[Result]],"PASS","FAIL")</f>
        <v>PASS</v>
      </c>
    </row>
    <row r="26" spans="1:6" ht="15.75" x14ac:dyDescent="0.25">
      <c r="A26" s="1">
        <v>3</v>
      </c>
      <c r="B26" s="8" t="s">
        <v>59</v>
      </c>
      <c r="C26" s="7"/>
      <c r="D26" s="1" t="s">
        <v>49</v>
      </c>
      <c r="E26" s="1" t="s">
        <v>49</v>
      </c>
      <c r="F26" s="1" t="str">
        <f>IF(Table33912[[#This Row],[Expected result]]=Table33912[[#This Row],[Result]],"PASS","FAIL")</f>
        <v>PASS</v>
      </c>
    </row>
  </sheetData>
  <mergeCells count="4">
    <mergeCell ref="A1:F1"/>
    <mergeCell ref="A9:F9"/>
    <mergeCell ref="A16:F16"/>
    <mergeCell ref="A22:F2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631-BC74-459C-9805-F840CE43CAD3}">
  <dimension ref="A1:F59"/>
  <sheetViews>
    <sheetView tabSelected="1" topLeftCell="A37" zoomScaleNormal="100" workbookViewId="0">
      <selection activeCell="J45" sqref="J45"/>
    </sheetView>
  </sheetViews>
  <sheetFormatPr defaultRowHeight="15" x14ac:dyDescent="0.25"/>
  <cols>
    <col min="1" max="1" width="8" bestFit="1" customWidth="1"/>
    <col min="2" max="2" width="103.5703125" bestFit="1" customWidth="1"/>
    <col min="3" max="3" width="23.140625" bestFit="1" customWidth="1"/>
    <col min="4" max="4" width="31.28515625" bestFit="1" customWidth="1"/>
    <col min="5" max="5" width="28.42578125" bestFit="1" customWidth="1"/>
    <col min="6" max="6" width="13" bestFit="1" customWidth="1"/>
  </cols>
  <sheetData>
    <row r="1" spans="1:6" ht="18.75" x14ac:dyDescent="0.3">
      <c r="A1" s="6" t="s">
        <v>24</v>
      </c>
      <c r="B1" s="6"/>
      <c r="C1" s="6"/>
      <c r="D1" s="6"/>
      <c r="E1" s="6"/>
      <c r="F1" s="6"/>
    </row>
    <row r="2" spans="1:6" ht="18.75" x14ac:dyDescent="0.3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x14ac:dyDescent="0.25">
      <c r="A3" s="1">
        <v>1</v>
      </c>
      <c r="B3" s="8" t="s">
        <v>139</v>
      </c>
      <c r="C3" s="7" t="s">
        <v>31</v>
      </c>
      <c r="D3" s="1" t="s">
        <v>32</v>
      </c>
      <c r="E3" s="1" t="s">
        <v>32</v>
      </c>
      <c r="F3" s="1" t="str">
        <f>IF(Table614[[#This Row],[Expected result]]=Table614[[#This Row],[Result]],"PASS","FAIL")</f>
        <v>PASS</v>
      </c>
    </row>
    <row r="4" spans="1:6" ht="15.75" x14ac:dyDescent="0.25">
      <c r="A4" s="1">
        <v>2</v>
      </c>
      <c r="B4" s="16" t="s">
        <v>152</v>
      </c>
      <c r="C4" s="17"/>
      <c r="D4" s="18" t="s">
        <v>32</v>
      </c>
      <c r="E4" s="18" t="s">
        <v>32</v>
      </c>
      <c r="F4" s="19" t="str">
        <f>IF(Table614[[#This Row],[Expected result]]=Table614[[#This Row],[Result]],"PASS","FAIL")</f>
        <v>PASS</v>
      </c>
    </row>
    <row r="5" spans="1:6" ht="15.75" x14ac:dyDescent="0.25">
      <c r="A5" s="1">
        <v>3</v>
      </c>
      <c r="B5" s="11" t="s">
        <v>153</v>
      </c>
      <c r="C5" s="12"/>
      <c r="D5" s="13" t="s">
        <v>33</v>
      </c>
      <c r="E5" s="13" t="s">
        <v>33</v>
      </c>
      <c r="F5" s="14" t="str">
        <f>IF(Table614[[#This Row],[Expected result]]=Table614[[#This Row],[Result]],"PASS","FAIL")</f>
        <v>PASS</v>
      </c>
    </row>
    <row r="6" spans="1:6" ht="15.75" x14ac:dyDescent="0.25">
      <c r="A6" s="1">
        <v>4</v>
      </c>
      <c r="B6" s="11" t="s">
        <v>141</v>
      </c>
      <c r="C6" s="15"/>
      <c r="D6" s="13" t="s">
        <v>34</v>
      </c>
      <c r="E6" s="13" t="s">
        <v>34</v>
      </c>
      <c r="F6" s="14" t="str">
        <f>IF(Table614[[#This Row],[Expected result]]=Table614[[#This Row],[Result]],"PASS","FAIL")</f>
        <v>PASS</v>
      </c>
    </row>
    <row r="10" spans="1:6" ht="18.75" x14ac:dyDescent="0.3">
      <c r="A10" s="6" t="s">
        <v>60</v>
      </c>
      <c r="B10" s="6"/>
      <c r="C10" s="6"/>
      <c r="D10" s="6"/>
      <c r="E10" s="6"/>
      <c r="F10" s="6"/>
    </row>
    <row r="11" spans="1:6" ht="18.75" x14ac:dyDescent="0.3">
      <c r="A11" s="2" t="s">
        <v>0</v>
      </c>
      <c r="B11" s="2" t="s">
        <v>1</v>
      </c>
      <c r="C11" s="2" t="s">
        <v>3</v>
      </c>
      <c r="D11" s="2" t="s">
        <v>4</v>
      </c>
      <c r="E11" s="2" t="s">
        <v>5</v>
      </c>
      <c r="F11" s="2" t="s">
        <v>6</v>
      </c>
    </row>
    <row r="12" spans="1:6" ht="15.75" x14ac:dyDescent="0.25">
      <c r="A12" s="1">
        <v>1</v>
      </c>
      <c r="B12" s="8" t="s">
        <v>61</v>
      </c>
      <c r="C12" s="7" t="s">
        <v>166</v>
      </c>
      <c r="D12" s="1" t="s">
        <v>62</v>
      </c>
      <c r="E12" s="1" t="s">
        <v>62</v>
      </c>
      <c r="F12" s="1" t="str">
        <f>IF(Table61415[[#This Row],[Expected result]]=Table61415[[#This Row],[Result]],"PASS","FAIL")</f>
        <v>PASS</v>
      </c>
    </row>
    <row r="13" spans="1:6" ht="15.75" x14ac:dyDescent="0.25">
      <c r="A13" s="1">
        <v>2</v>
      </c>
      <c r="B13" s="16" t="s">
        <v>154</v>
      </c>
      <c r="C13" s="7" t="s">
        <v>166</v>
      </c>
      <c r="D13" s="18" t="s">
        <v>155</v>
      </c>
      <c r="E13" s="18" t="s">
        <v>155</v>
      </c>
      <c r="F13" s="19" t="str">
        <f>IF(Table61415[[#This Row],[Expected result]]=Table61415[[#This Row],[Result]],"PASS","FAIL")</f>
        <v>PASS</v>
      </c>
    </row>
    <row r="14" spans="1:6" ht="15.75" x14ac:dyDescent="0.25">
      <c r="A14" s="1">
        <v>3</v>
      </c>
      <c r="B14" s="11" t="s">
        <v>63</v>
      </c>
      <c r="C14" s="7" t="s">
        <v>166</v>
      </c>
      <c r="D14" s="1" t="s">
        <v>64</v>
      </c>
      <c r="E14" s="1" t="s">
        <v>64</v>
      </c>
      <c r="F14" s="14" t="str">
        <f>IF(Table61415[[#This Row],[Expected result]]=Table61415[[#This Row],[Result]],"PASS","FAIL")</f>
        <v>PASS</v>
      </c>
    </row>
    <row r="15" spans="1:6" ht="15.75" x14ac:dyDescent="0.25">
      <c r="A15" s="1">
        <v>4</v>
      </c>
      <c r="B15" s="11" t="s">
        <v>65</v>
      </c>
      <c r="C15" s="7" t="s">
        <v>166</v>
      </c>
      <c r="D15" s="13" t="b">
        <v>0</v>
      </c>
      <c r="E15" s="13" t="b">
        <v>0</v>
      </c>
      <c r="F15" s="14" t="str">
        <f>IF(Table61415[[#This Row],[Expected result]]=Table61415[[#This Row],[Result]],"PASS","FAIL")</f>
        <v>PASS</v>
      </c>
    </row>
    <row r="19" spans="1:6" ht="18.75" x14ac:dyDescent="0.3">
      <c r="A19" s="21" t="s">
        <v>66</v>
      </c>
      <c r="B19" s="21"/>
      <c r="C19" s="21"/>
      <c r="D19" s="21"/>
      <c r="E19" s="21"/>
      <c r="F19" s="21"/>
    </row>
    <row r="20" spans="1:6" ht="18.75" x14ac:dyDescent="0.3">
      <c r="A20" s="2" t="s">
        <v>0</v>
      </c>
      <c r="B20" s="2" t="s">
        <v>1</v>
      </c>
      <c r="C20" s="2" t="s">
        <v>3</v>
      </c>
      <c r="D20" s="2" t="s">
        <v>4</v>
      </c>
      <c r="E20" s="2" t="s">
        <v>5</v>
      </c>
      <c r="F20" s="2" t="s">
        <v>6</v>
      </c>
    </row>
    <row r="21" spans="1:6" ht="15.75" x14ac:dyDescent="0.25">
      <c r="A21" s="1">
        <v>1</v>
      </c>
      <c r="B21" s="8" t="s">
        <v>67</v>
      </c>
      <c r="C21" s="7"/>
      <c r="D21" s="1" t="s">
        <v>68</v>
      </c>
      <c r="E21" s="1" t="s">
        <v>68</v>
      </c>
      <c r="F21" s="1" t="str">
        <f>IF(Table6141516[[#This Row],[Expected result]]=Table6141516[[#This Row],[Result]],"PASS","FAIL")</f>
        <v>PASS</v>
      </c>
    </row>
    <row r="22" spans="1:6" ht="15.75" x14ac:dyDescent="0.25">
      <c r="A22" s="1">
        <v>2</v>
      </c>
      <c r="B22" s="16" t="s">
        <v>69</v>
      </c>
      <c r="C22" s="17"/>
      <c r="D22" s="1" t="s">
        <v>70</v>
      </c>
      <c r="E22" s="1" t="s">
        <v>70</v>
      </c>
      <c r="F22" s="19" t="str">
        <f>IF(Table6141516[[#This Row],[Expected result]]=Table6141516[[#This Row],[Result]],"PASS","FAIL")</f>
        <v>PASS</v>
      </c>
    </row>
    <row r="26" spans="1:6" ht="18.75" x14ac:dyDescent="0.3">
      <c r="A26" s="21" t="s">
        <v>71</v>
      </c>
      <c r="B26" s="21"/>
      <c r="C26" s="21"/>
      <c r="D26" s="21"/>
      <c r="E26" s="21"/>
      <c r="F26" s="21"/>
    </row>
    <row r="27" spans="1:6" ht="18.75" x14ac:dyDescent="0.3">
      <c r="A27" s="2" t="s">
        <v>0</v>
      </c>
      <c r="B27" s="2" t="s">
        <v>1</v>
      </c>
      <c r="C27" s="2" t="s">
        <v>3</v>
      </c>
      <c r="D27" s="2" t="s">
        <v>4</v>
      </c>
      <c r="E27" s="2" t="s">
        <v>5</v>
      </c>
      <c r="F27" s="2" t="s">
        <v>6</v>
      </c>
    </row>
    <row r="28" spans="1:6" ht="15.75" x14ac:dyDescent="0.25">
      <c r="A28" s="1">
        <v>1</v>
      </c>
      <c r="B28" s="8" t="s">
        <v>72</v>
      </c>
      <c r="C28" s="7"/>
      <c r="D28" s="1" t="s">
        <v>74</v>
      </c>
      <c r="E28" s="1" t="s">
        <v>74</v>
      </c>
      <c r="F28" s="1" t="str">
        <f>IF(Table614151617[[#This Row],[Expected result]]=Table614151617[[#This Row],[Result]],"PASS","FAIL")</f>
        <v>PASS</v>
      </c>
    </row>
    <row r="29" spans="1:6" ht="15.75" x14ac:dyDescent="0.25">
      <c r="A29" s="1">
        <v>2</v>
      </c>
      <c r="B29" s="16" t="s">
        <v>73</v>
      </c>
      <c r="C29" s="17"/>
      <c r="D29" s="1" t="s">
        <v>75</v>
      </c>
      <c r="E29" s="1" t="s">
        <v>75</v>
      </c>
      <c r="F29" s="19" t="str">
        <f>IF(Table614151617[[#This Row],[Expected result]]=Table614151617[[#This Row],[Result]],"PASS","FAIL")</f>
        <v>PASS</v>
      </c>
    </row>
    <row r="33" spans="1:6" ht="18.75" x14ac:dyDescent="0.3">
      <c r="A33" s="21" t="s">
        <v>76</v>
      </c>
      <c r="B33" s="21"/>
      <c r="C33" s="21"/>
      <c r="D33" s="21"/>
      <c r="E33" s="21"/>
      <c r="F33" s="21"/>
    </row>
    <row r="34" spans="1:6" ht="18.75" x14ac:dyDescent="0.3">
      <c r="A34" s="2" t="s">
        <v>0</v>
      </c>
      <c r="B34" s="2" t="s">
        <v>1</v>
      </c>
      <c r="C34" s="2" t="s">
        <v>3</v>
      </c>
      <c r="D34" s="2" t="s">
        <v>4</v>
      </c>
      <c r="E34" s="2" t="s">
        <v>5</v>
      </c>
      <c r="F34" s="2" t="s">
        <v>6</v>
      </c>
    </row>
    <row r="35" spans="1:6" ht="15.75" x14ac:dyDescent="0.25">
      <c r="A35" s="1">
        <v>1</v>
      </c>
      <c r="B35" s="8" t="s">
        <v>156</v>
      </c>
      <c r="C35" s="7"/>
      <c r="D35" s="1" t="s">
        <v>78</v>
      </c>
      <c r="E35" s="1" t="s">
        <v>78</v>
      </c>
      <c r="F35" s="1" t="str">
        <f>IF(Table6141518[[#This Row],[Expected result]]=Table6141518[[#This Row],[Result]],"PASS","FAIL")</f>
        <v>PASS</v>
      </c>
    </row>
    <row r="36" spans="1:6" ht="15.75" x14ac:dyDescent="0.25">
      <c r="A36" s="1">
        <v>2</v>
      </c>
      <c r="B36" s="8" t="s">
        <v>77</v>
      </c>
      <c r="C36" s="17"/>
      <c r="D36" s="1" t="s">
        <v>79</v>
      </c>
      <c r="E36" s="1" t="s">
        <v>79</v>
      </c>
      <c r="F36" s="19" t="str">
        <f>IF(Table6141518[[#This Row],[Expected result]]=Table6141518[[#This Row],[Result]],"PASS","FAIL")</f>
        <v>PASS</v>
      </c>
    </row>
    <row r="40" spans="1:6" ht="18.75" x14ac:dyDescent="0.3">
      <c r="A40" s="21" t="s">
        <v>80</v>
      </c>
      <c r="B40" s="21"/>
      <c r="C40" s="21"/>
      <c r="D40" s="21"/>
      <c r="E40" s="21"/>
      <c r="F40" s="21"/>
    </row>
    <row r="41" spans="1:6" ht="18.75" x14ac:dyDescent="0.3">
      <c r="A41" s="2" t="s">
        <v>0</v>
      </c>
      <c r="B41" s="2" t="s">
        <v>1</v>
      </c>
      <c r="C41" s="2" t="s">
        <v>3</v>
      </c>
      <c r="D41" s="2" t="s">
        <v>4</v>
      </c>
      <c r="E41" s="2" t="s">
        <v>5</v>
      </c>
      <c r="F41" s="2" t="s">
        <v>6</v>
      </c>
    </row>
    <row r="42" spans="1:6" ht="15.75" x14ac:dyDescent="0.25">
      <c r="A42" s="1">
        <v>1</v>
      </c>
      <c r="B42" s="8" t="s">
        <v>81</v>
      </c>
      <c r="C42" s="7"/>
      <c r="D42" s="1" t="s">
        <v>93</v>
      </c>
      <c r="E42" s="1" t="s">
        <v>93</v>
      </c>
      <c r="F42" s="1" t="str">
        <f>IF(Table3319[[#This Row],[Expected result]]=Table3319[[#This Row],[Result]],"PASS","FAIL")</f>
        <v>PASS</v>
      </c>
    </row>
    <row r="43" spans="1:6" ht="15.75" x14ac:dyDescent="0.25">
      <c r="A43" s="1">
        <v>2</v>
      </c>
      <c r="B43" s="8" t="s">
        <v>82</v>
      </c>
      <c r="C43" s="7"/>
      <c r="D43" s="1" t="s">
        <v>92</v>
      </c>
      <c r="E43" s="1" t="s">
        <v>92</v>
      </c>
      <c r="F43" s="1" t="str">
        <f>IF(Table3319[[#This Row],[Expected result]]=Table3319[[#This Row],[Result]],"PASS","FAIL")</f>
        <v>PASS</v>
      </c>
    </row>
    <row r="44" spans="1:6" ht="15.75" x14ac:dyDescent="0.25">
      <c r="A44" s="1">
        <v>3</v>
      </c>
      <c r="B44" s="8" t="s">
        <v>83</v>
      </c>
      <c r="C44" s="7"/>
      <c r="D44" s="1" t="s">
        <v>92</v>
      </c>
      <c r="E44" s="1" t="s">
        <v>92</v>
      </c>
      <c r="F44" s="1" t="str">
        <f>IF(Table3319[[#This Row],[Expected result]]=Table3319[[#This Row],[Result]],"PASS","FAIL")</f>
        <v>PASS</v>
      </c>
    </row>
    <row r="45" spans="1:6" ht="15.75" x14ac:dyDescent="0.25">
      <c r="A45" s="1">
        <v>4</v>
      </c>
      <c r="B45" s="8" t="s">
        <v>84</v>
      </c>
      <c r="C45" s="7"/>
      <c r="D45" s="1" t="s">
        <v>96</v>
      </c>
      <c r="E45" s="1" t="s">
        <v>96</v>
      </c>
      <c r="F45" s="1" t="str">
        <f>IF(Table3319[[#This Row],[Expected result]]=Table3319[[#This Row],[Result]],"PASS","FAIL")</f>
        <v>PASS</v>
      </c>
    </row>
    <row r="46" spans="1:6" ht="15.75" x14ac:dyDescent="0.25">
      <c r="A46" s="1">
        <v>5</v>
      </c>
      <c r="B46" s="8" t="s">
        <v>85</v>
      </c>
      <c r="C46" s="7"/>
      <c r="D46" s="1" t="s">
        <v>92</v>
      </c>
      <c r="E46" s="1" t="s">
        <v>92</v>
      </c>
      <c r="F46" s="1" t="str">
        <f>IF(Table3319[[#This Row],[Expected result]]=Table3319[[#This Row],[Result]],"PASS","FAIL")</f>
        <v>PASS</v>
      </c>
    </row>
    <row r="47" spans="1:6" ht="15.75" x14ac:dyDescent="0.25">
      <c r="A47" s="1">
        <v>6</v>
      </c>
      <c r="B47" s="8" t="s">
        <v>86</v>
      </c>
      <c r="C47" s="22"/>
      <c r="D47" s="1" t="s">
        <v>92</v>
      </c>
      <c r="E47" s="1" t="s">
        <v>92</v>
      </c>
      <c r="F47" s="10" t="str">
        <f>IF(Table3319[[#This Row],[Expected result]]=Table3319[[#This Row],[Result]],"PASS","FAIL")</f>
        <v>PASS</v>
      </c>
    </row>
    <row r="48" spans="1:6" ht="15.75" x14ac:dyDescent="0.25">
      <c r="A48" s="1">
        <v>7</v>
      </c>
      <c r="B48" s="8" t="s">
        <v>87</v>
      </c>
      <c r="C48" s="22"/>
      <c r="D48" s="1" t="s">
        <v>92</v>
      </c>
      <c r="E48" s="1" t="s">
        <v>92</v>
      </c>
      <c r="F48" s="10" t="str">
        <f>IF(Table3319[[#This Row],[Expected result]]=Table3319[[#This Row],[Result]],"PASS","FAIL")</f>
        <v>PASS</v>
      </c>
    </row>
    <row r="49" spans="1:6" ht="15.75" x14ac:dyDescent="0.25">
      <c r="A49" s="1">
        <v>8</v>
      </c>
      <c r="B49" s="8" t="s">
        <v>88</v>
      </c>
      <c r="C49" s="22"/>
      <c r="D49" s="1" t="s">
        <v>97</v>
      </c>
      <c r="E49" s="1" t="s">
        <v>97</v>
      </c>
      <c r="F49" s="10" t="str">
        <f>IF(Table3319[[#This Row],[Expected result]]=Table3319[[#This Row],[Result]],"PASS","FAIL")</f>
        <v>PASS</v>
      </c>
    </row>
    <row r="50" spans="1:6" ht="15.75" x14ac:dyDescent="0.25">
      <c r="A50" s="1">
        <v>9</v>
      </c>
      <c r="B50" s="8" t="s">
        <v>89</v>
      </c>
      <c r="C50" s="22"/>
      <c r="D50" s="1" t="s">
        <v>94</v>
      </c>
      <c r="E50" s="1" t="s">
        <v>94</v>
      </c>
      <c r="F50" s="10" t="str">
        <f>IF(Table3319[[#This Row],[Expected result]]=Table3319[[#This Row],[Result]],"PASS","FAIL")</f>
        <v>PASS</v>
      </c>
    </row>
    <row r="51" spans="1:6" ht="15.75" x14ac:dyDescent="0.25">
      <c r="A51" s="1">
        <v>10</v>
      </c>
      <c r="B51" s="8" t="s">
        <v>90</v>
      </c>
      <c r="C51" s="22"/>
      <c r="D51" s="1" t="s">
        <v>95</v>
      </c>
      <c r="E51" s="1" t="s">
        <v>95</v>
      </c>
      <c r="F51" s="10" t="str">
        <f>IF(Table3319[[#This Row],[Expected result]]=Table3319[[#This Row],[Result]],"PASS","FAIL")</f>
        <v>PASS</v>
      </c>
    </row>
    <row r="52" spans="1:6" ht="15.75" x14ac:dyDescent="0.25">
      <c r="A52" s="1">
        <v>11</v>
      </c>
      <c r="B52" s="8" t="s">
        <v>91</v>
      </c>
      <c r="C52" s="22"/>
      <c r="D52" s="1" t="s">
        <v>92</v>
      </c>
      <c r="E52" s="1" t="s">
        <v>92</v>
      </c>
      <c r="F52" s="10" t="str">
        <f>IF(Table3319[[#This Row],[Expected result]]=Table3319[[#This Row],[Result]],"PASS","FAIL")</f>
        <v>PASS</v>
      </c>
    </row>
    <row r="56" spans="1:6" ht="18.75" x14ac:dyDescent="0.3">
      <c r="A56" s="21" t="s">
        <v>102</v>
      </c>
      <c r="B56" s="21"/>
      <c r="C56" s="21"/>
      <c r="D56" s="21"/>
      <c r="E56" s="21"/>
      <c r="F56" s="21"/>
    </row>
    <row r="57" spans="1:6" ht="18.75" x14ac:dyDescent="0.3">
      <c r="A57" s="2" t="s">
        <v>0</v>
      </c>
      <c r="B57" s="2" t="s">
        <v>1</v>
      </c>
      <c r="C57" s="2" t="s">
        <v>3</v>
      </c>
      <c r="D57" s="2" t="s">
        <v>4</v>
      </c>
      <c r="E57" s="2" t="s">
        <v>5</v>
      </c>
      <c r="F57" s="2" t="s">
        <v>6</v>
      </c>
    </row>
    <row r="58" spans="1:6" ht="15.75" x14ac:dyDescent="0.25">
      <c r="A58" s="1">
        <v>1</v>
      </c>
      <c r="B58" s="8" t="s">
        <v>103</v>
      </c>
      <c r="C58" s="7"/>
      <c r="D58" s="1" t="s">
        <v>92</v>
      </c>
      <c r="E58" s="1" t="s">
        <v>92</v>
      </c>
      <c r="F58" s="1" t="str">
        <f>IF(Table614151821[[#This Row],[Expected result]]=Table614151821[[#This Row],[Result]],"PASS","FAIL")</f>
        <v>PASS</v>
      </c>
    </row>
    <row r="59" spans="1:6" ht="15.75" x14ac:dyDescent="0.25">
      <c r="A59" s="1">
        <v>2</v>
      </c>
      <c r="B59" s="8" t="s">
        <v>104</v>
      </c>
      <c r="C59" s="17"/>
      <c r="D59" s="1" t="s">
        <v>92</v>
      </c>
      <c r="E59" s="1" t="s">
        <v>92</v>
      </c>
      <c r="F59" s="19" t="str">
        <f>IF(Table614151821[[#This Row],[Expected result]]=Table614151821[[#This Row],[Result]],"PASS","FAIL")</f>
        <v>PASS</v>
      </c>
    </row>
  </sheetData>
  <mergeCells count="7">
    <mergeCell ref="A40:F40"/>
    <mergeCell ref="A56:F56"/>
    <mergeCell ref="A1:F1"/>
    <mergeCell ref="A10:F10"/>
    <mergeCell ref="A19:F19"/>
    <mergeCell ref="A26:F26"/>
    <mergeCell ref="A33:F33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E24E-0024-45C8-8BCE-1EC901EF4965}">
  <dimension ref="A1:F64"/>
  <sheetViews>
    <sheetView zoomScale="115" zoomScaleNormal="115" workbookViewId="0">
      <selection activeCell="A24" sqref="A24:F24"/>
    </sheetView>
  </sheetViews>
  <sheetFormatPr defaultRowHeight="15" x14ac:dyDescent="0.25"/>
  <cols>
    <col min="1" max="1" width="8" bestFit="1" customWidth="1"/>
    <col min="2" max="2" width="97.7109375" bestFit="1" customWidth="1"/>
    <col min="3" max="3" width="11.85546875" bestFit="1" customWidth="1"/>
    <col min="4" max="5" width="30.85546875" bestFit="1" customWidth="1"/>
    <col min="6" max="6" width="13" bestFit="1" customWidth="1"/>
  </cols>
  <sheetData>
    <row r="1" spans="1:6" ht="18.75" x14ac:dyDescent="0.3">
      <c r="A1" s="21" t="s">
        <v>98</v>
      </c>
      <c r="B1" s="21"/>
      <c r="C1" s="21"/>
      <c r="D1" s="21"/>
      <c r="E1" s="21"/>
      <c r="F1" s="21"/>
    </row>
    <row r="2" spans="1:6" ht="18.75" x14ac:dyDescent="0.3">
      <c r="A2" s="23" t="s">
        <v>0</v>
      </c>
      <c r="B2" s="23" t="s">
        <v>1</v>
      </c>
      <c r="C2" s="23" t="s">
        <v>3</v>
      </c>
      <c r="D2" s="23" t="s">
        <v>4</v>
      </c>
      <c r="E2" s="23" t="s">
        <v>5</v>
      </c>
      <c r="F2" s="23" t="s">
        <v>6</v>
      </c>
    </row>
    <row r="3" spans="1:6" ht="15.75" x14ac:dyDescent="0.25">
      <c r="A3" s="13">
        <v>1</v>
      </c>
      <c r="B3" s="11" t="s">
        <v>99</v>
      </c>
      <c r="C3" s="20"/>
      <c r="D3" s="13" t="s">
        <v>100</v>
      </c>
      <c r="E3" s="13" t="s">
        <v>101</v>
      </c>
      <c r="F3" s="1" t="str">
        <f>IF(Table19[[#This Row],[Expected result]]=Table19[[#This Row],[Result]],"PASS","FAIL")</f>
        <v>FAIL</v>
      </c>
    </row>
    <row r="7" spans="1:6" ht="18.75" x14ac:dyDescent="0.3">
      <c r="A7" s="21" t="s">
        <v>105</v>
      </c>
      <c r="B7" s="21"/>
      <c r="C7" s="21"/>
      <c r="D7" s="21"/>
      <c r="E7" s="21"/>
      <c r="F7" s="21"/>
    </row>
    <row r="8" spans="1:6" ht="18.75" x14ac:dyDescent="0.3">
      <c r="A8" s="2" t="s">
        <v>0</v>
      </c>
      <c r="B8" s="2" t="s">
        <v>1</v>
      </c>
      <c r="C8" s="2" t="s">
        <v>3</v>
      </c>
      <c r="D8" s="2" t="s">
        <v>4</v>
      </c>
      <c r="E8" s="2" t="s">
        <v>5</v>
      </c>
      <c r="F8" s="2" t="s">
        <v>6</v>
      </c>
    </row>
    <row r="9" spans="1:6" ht="15.75" x14ac:dyDescent="0.25">
      <c r="A9" s="1">
        <v>1</v>
      </c>
      <c r="B9" s="8" t="s">
        <v>106</v>
      </c>
      <c r="C9" s="7"/>
      <c r="D9" s="1" t="s">
        <v>107</v>
      </c>
      <c r="E9" s="1" t="s">
        <v>107</v>
      </c>
      <c r="F9" s="1" t="str">
        <f>IF(Table614151622[[#This Row],[Expected result]]=Table614151622[[#This Row],[Result]],"PASS","FAIL")</f>
        <v>PASS</v>
      </c>
    </row>
    <row r="13" spans="1:6" ht="18.75" x14ac:dyDescent="0.3">
      <c r="A13" s="21" t="s">
        <v>108</v>
      </c>
      <c r="B13" s="21"/>
      <c r="C13" s="21"/>
      <c r="D13" s="21"/>
      <c r="E13" s="21"/>
      <c r="F13" s="21"/>
    </row>
    <row r="14" spans="1:6" ht="18.75" x14ac:dyDescent="0.3">
      <c r="A14" s="2" t="s">
        <v>0</v>
      </c>
      <c r="B14" s="2" t="s">
        <v>1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6" ht="15.75" x14ac:dyDescent="0.25">
      <c r="A15" s="1">
        <v>1</v>
      </c>
      <c r="B15" s="8" t="s">
        <v>157</v>
      </c>
      <c r="C15" s="7"/>
      <c r="D15" s="1" t="s">
        <v>112</v>
      </c>
      <c r="E15" s="1" t="s">
        <v>112</v>
      </c>
      <c r="F15" s="1" t="str">
        <f>IF(Table614151623[[#This Row],[Expected result]]=Table614151623[[#This Row],[Result]],"PASS","FAIL")</f>
        <v>PASS</v>
      </c>
    </row>
    <row r="16" spans="1:6" ht="15.75" x14ac:dyDescent="0.25">
      <c r="A16" s="1">
        <v>2</v>
      </c>
      <c r="B16" s="16" t="s">
        <v>109</v>
      </c>
      <c r="C16" s="17"/>
      <c r="D16" s="1" t="s">
        <v>113</v>
      </c>
      <c r="E16" s="1" t="s">
        <v>113</v>
      </c>
      <c r="F16" s="19" t="str">
        <f>IF(Table614151623[[#This Row],[Expected result]]=Table614151623[[#This Row],[Result]],"PASS","FAIL")</f>
        <v>PASS</v>
      </c>
    </row>
    <row r="17" spans="1:6" ht="15.75" x14ac:dyDescent="0.25">
      <c r="A17" s="1">
        <v>3</v>
      </c>
      <c r="B17" s="8" t="s">
        <v>110</v>
      </c>
      <c r="C17" s="24"/>
      <c r="D17" s="1" t="s">
        <v>114</v>
      </c>
      <c r="E17" s="1" t="s">
        <v>114</v>
      </c>
      <c r="F17" s="25" t="str">
        <f>IF(Table614151623[[#This Row],[Expected result]]=Table614151623[[#This Row],[Result]],"PASS","FAIL")</f>
        <v>PASS</v>
      </c>
    </row>
    <row r="18" spans="1:6" ht="15.75" x14ac:dyDescent="0.25">
      <c r="A18" s="1">
        <v>4</v>
      </c>
      <c r="B18" s="16" t="s">
        <v>121</v>
      </c>
      <c r="C18" s="24"/>
      <c r="D18" s="1" t="s">
        <v>115</v>
      </c>
      <c r="E18" s="1" t="s">
        <v>115</v>
      </c>
      <c r="F18" s="25" t="str">
        <f>IF(Table614151623[[#This Row],[Expected result]]=Table614151623[[#This Row],[Result]],"PASS","FAIL")</f>
        <v>PASS</v>
      </c>
    </row>
    <row r="19" spans="1:6" ht="15.75" x14ac:dyDescent="0.25">
      <c r="A19" s="1">
        <v>5</v>
      </c>
      <c r="B19" s="8" t="s">
        <v>111</v>
      </c>
      <c r="C19" s="24"/>
      <c r="D19" s="1" t="s">
        <v>116</v>
      </c>
      <c r="E19" s="1" t="s">
        <v>116</v>
      </c>
      <c r="F19" s="25" t="str">
        <f>IF(Table614151623[[#This Row],[Expected result]]=Table614151623[[#This Row],[Result]],"PASS","FAIL")</f>
        <v>PASS</v>
      </c>
    </row>
    <row r="20" spans="1:6" ht="15.75" x14ac:dyDescent="0.25">
      <c r="A20" s="1">
        <v>6</v>
      </c>
      <c r="B20" s="8" t="s">
        <v>158</v>
      </c>
      <c r="C20" s="24"/>
      <c r="D20" s="1" t="s">
        <v>126</v>
      </c>
      <c r="E20" s="1" t="s">
        <v>126</v>
      </c>
      <c r="F20" s="25" t="str">
        <f>IF(Table614151623[[#This Row],[Expected result]]=Table614151623[[#This Row],[Result]],"PASS","FAIL")</f>
        <v>PASS</v>
      </c>
    </row>
    <row r="24" spans="1:6" ht="18.75" x14ac:dyDescent="0.3">
      <c r="A24" s="21" t="s">
        <v>117</v>
      </c>
      <c r="B24" s="21"/>
      <c r="C24" s="21"/>
      <c r="D24" s="21"/>
      <c r="E24" s="21"/>
      <c r="F24" s="21"/>
    </row>
    <row r="25" spans="1:6" ht="18.75" x14ac:dyDescent="0.3">
      <c r="A25" s="2" t="s">
        <v>0</v>
      </c>
      <c r="B25" s="2" t="s">
        <v>1</v>
      </c>
      <c r="C25" s="2" t="s">
        <v>3</v>
      </c>
      <c r="D25" s="2" t="s">
        <v>4</v>
      </c>
      <c r="E25" s="2" t="s">
        <v>5</v>
      </c>
      <c r="F25" s="2" t="s">
        <v>6</v>
      </c>
    </row>
    <row r="26" spans="1:6" ht="15.75" x14ac:dyDescent="0.25">
      <c r="A26" s="1">
        <v>1</v>
      </c>
      <c r="B26" s="8" t="s">
        <v>118</v>
      </c>
      <c r="C26" s="7"/>
      <c r="D26" s="1" t="s">
        <v>119</v>
      </c>
      <c r="E26" s="1" t="s">
        <v>119</v>
      </c>
      <c r="F26" s="1" t="str">
        <f>IF(Table61415162324[[#This Row],[Expected result]]=Table61415162324[[#This Row],[Result]],"PASS","FAIL")</f>
        <v>PASS</v>
      </c>
    </row>
    <row r="30" spans="1:6" ht="18.75" x14ac:dyDescent="0.3">
      <c r="A30" s="21" t="s">
        <v>71</v>
      </c>
      <c r="B30" s="21"/>
      <c r="C30" s="21"/>
      <c r="D30" s="21"/>
      <c r="E30" s="21"/>
      <c r="F30" s="21"/>
    </row>
    <row r="31" spans="1:6" ht="18.75" x14ac:dyDescent="0.3">
      <c r="A31" s="2" t="s">
        <v>0</v>
      </c>
      <c r="B31" s="2" t="s">
        <v>1</v>
      </c>
      <c r="C31" s="2" t="s">
        <v>3</v>
      </c>
      <c r="D31" s="2" t="s">
        <v>4</v>
      </c>
      <c r="E31" s="2" t="s">
        <v>5</v>
      </c>
      <c r="F31" s="2" t="s">
        <v>6</v>
      </c>
    </row>
    <row r="32" spans="1:6" ht="15.75" x14ac:dyDescent="0.25">
      <c r="A32" s="1">
        <v>1</v>
      </c>
      <c r="B32" s="8" t="s">
        <v>120</v>
      </c>
      <c r="C32" s="7"/>
      <c r="D32" s="1" t="s">
        <v>112</v>
      </c>
      <c r="E32" s="1" t="s">
        <v>112</v>
      </c>
      <c r="F32" s="1" t="str">
        <f>IF(Table61415162325[[#This Row],[Expected result]]=Table61415162325[[#This Row],[Result]],"PASS","FAIL")</f>
        <v>PASS</v>
      </c>
    </row>
    <row r="33" spans="1:6" ht="15.75" x14ac:dyDescent="0.25">
      <c r="A33" s="1">
        <v>2</v>
      </c>
      <c r="B33" s="16" t="s">
        <v>159</v>
      </c>
      <c r="C33" s="17"/>
      <c r="D33" s="1" t="s">
        <v>113</v>
      </c>
      <c r="E33" s="1" t="s">
        <v>113</v>
      </c>
      <c r="F33" s="19" t="str">
        <f>IF(Table61415162325[[#This Row],[Expected result]]=Table61415162325[[#This Row],[Result]],"PASS","FAIL")</f>
        <v>PASS</v>
      </c>
    </row>
    <row r="34" spans="1:6" ht="15.75" x14ac:dyDescent="0.25">
      <c r="A34" s="1">
        <v>3</v>
      </c>
      <c r="B34" s="8" t="s">
        <v>160</v>
      </c>
      <c r="C34" s="24"/>
      <c r="D34" s="1" t="s">
        <v>114</v>
      </c>
      <c r="E34" s="1" t="s">
        <v>114</v>
      </c>
      <c r="F34" s="25" t="str">
        <f>IF(Table61415162325[[#This Row],[Expected result]]=Table61415162325[[#This Row],[Result]],"PASS","FAIL")</f>
        <v>PASS</v>
      </c>
    </row>
    <row r="35" spans="1:6" ht="15.75" x14ac:dyDescent="0.25">
      <c r="A35" s="1">
        <v>4</v>
      </c>
      <c r="B35" s="16" t="s">
        <v>122</v>
      </c>
      <c r="C35" s="24"/>
      <c r="D35" s="1" t="s">
        <v>74</v>
      </c>
      <c r="E35" s="1" t="s">
        <v>74</v>
      </c>
      <c r="F35" s="25" t="str">
        <f>IF(Table61415162325[[#This Row],[Expected result]]=Table61415162325[[#This Row],[Result]],"PASS","FAIL")</f>
        <v>PASS</v>
      </c>
    </row>
    <row r="36" spans="1:6" ht="15.75" x14ac:dyDescent="0.25">
      <c r="A36" s="1">
        <v>5</v>
      </c>
      <c r="B36" s="8" t="s">
        <v>123</v>
      </c>
      <c r="C36" s="24"/>
      <c r="D36" s="1" t="s">
        <v>116</v>
      </c>
      <c r="E36" s="1" t="s">
        <v>116</v>
      </c>
      <c r="F36" s="25" t="str">
        <f>IF(Table61415162325[[#This Row],[Expected result]]=Table61415162325[[#This Row],[Result]],"PASS","FAIL")</f>
        <v>PASS</v>
      </c>
    </row>
    <row r="37" spans="1:6" ht="15.75" x14ac:dyDescent="0.25">
      <c r="A37" s="1">
        <v>6</v>
      </c>
      <c r="B37" s="8" t="s">
        <v>124</v>
      </c>
      <c r="C37" s="24"/>
      <c r="D37" s="1" t="s">
        <v>125</v>
      </c>
      <c r="E37" s="1" t="s">
        <v>125</v>
      </c>
      <c r="F37" s="25" t="str">
        <f>IF(Table61415162325[[#This Row],[Expected result]]=Table61415162325[[#This Row],[Result]],"PASS","FAIL")</f>
        <v>PASS</v>
      </c>
    </row>
    <row r="41" spans="1:6" ht="18.75" x14ac:dyDescent="0.3">
      <c r="A41" s="21" t="s">
        <v>127</v>
      </c>
      <c r="B41" s="21"/>
      <c r="C41" s="21"/>
      <c r="D41" s="21"/>
      <c r="E41" s="21"/>
      <c r="F41" s="21"/>
    </row>
    <row r="42" spans="1:6" ht="18.75" x14ac:dyDescent="0.3">
      <c r="A42" s="2" t="s">
        <v>0</v>
      </c>
      <c r="B42" s="2" t="s">
        <v>1</v>
      </c>
      <c r="C42" s="2" t="s">
        <v>3</v>
      </c>
      <c r="D42" s="2" t="s">
        <v>4</v>
      </c>
      <c r="E42" s="2" t="s">
        <v>5</v>
      </c>
      <c r="F42" s="2" t="s">
        <v>6</v>
      </c>
    </row>
    <row r="43" spans="1:6" ht="15.75" x14ac:dyDescent="0.25">
      <c r="A43" s="1">
        <v>1</v>
      </c>
      <c r="B43" s="8" t="s">
        <v>161</v>
      </c>
      <c r="C43" s="7"/>
      <c r="D43" s="1" t="s">
        <v>128</v>
      </c>
      <c r="E43" s="1" t="s">
        <v>128</v>
      </c>
      <c r="F43" s="1" t="str">
        <f>IF(Table6141516232526[[#This Row],[Expected result]]=Table6141516232526[[#This Row],[Result]],"PASS","FAIL")</f>
        <v>PASS</v>
      </c>
    </row>
    <row r="47" spans="1:6" ht="18.75" x14ac:dyDescent="0.3">
      <c r="A47" s="21" t="s">
        <v>129</v>
      </c>
      <c r="B47" s="21"/>
      <c r="C47" s="21"/>
      <c r="D47" s="21"/>
      <c r="E47" s="21"/>
      <c r="F47" s="21"/>
    </row>
    <row r="48" spans="1:6" ht="18.75" x14ac:dyDescent="0.3">
      <c r="A48" s="2" t="s">
        <v>0</v>
      </c>
      <c r="B48" s="2" t="s">
        <v>1</v>
      </c>
      <c r="C48" s="2" t="s">
        <v>3</v>
      </c>
      <c r="D48" s="2" t="s">
        <v>4</v>
      </c>
      <c r="E48" s="2" t="s">
        <v>5</v>
      </c>
      <c r="F48" s="2" t="s">
        <v>6</v>
      </c>
    </row>
    <row r="49" spans="1:6" ht="15.75" x14ac:dyDescent="0.25">
      <c r="A49" s="1">
        <v>1</v>
      </c>
      <c r="B49" s="8" t="s">
        <v>163</v>
      </c>
      <c r="C49" s="7"/>
      <c r="D49" s="1" t="s">
        <v>130</v>
      </c>
      <c r="E49" s="1" t="s">
        <v>130</v>
      </c>
      <c r="F49" s="1" t="str">
        <f>IF(Table61415162327[[#This Row],[Expected result]]=Table61415162327[[#This Row],[Result]],"PASS","FAIL")</f>
        <v>PASS</v>
      </c>
    </row>
    <row r="50" spans="1:6" ht="15.75" x14ac:dyDescent="0.25">
      <c r="A50" s="1">
        <v>2</v>
      </c>
      <c r="B50" s="16" t="s">
        <v>162</v>
      </c>
      <c r="C50" s="17"/>
      <c r="D50" s="1" t="s">
        <v>131</v>
      </c>
      <c r="E50" s="1" t="s">
        <v>131</v>
      </c>
      <c r="F50" s="19" t="str">
        <f>IF(Table61415162327[[#This Row],[Expected result]]=Table61415162327[[#This Row],[Result]],"PASS","FAIL")</f>
        <v>PASS</v>
      </c>
    </row>
    <row r="54" spans="1:6" ht="18.75" x14ac:dyDescent="0.3">
      <c r="A54" s="21" t="s">
        <v>132</v>
      </c>
      <c r="B54" s="21"/>
      <c r="C54" s="21"/>
      <c r="D54" s="21"/>
      <c r="E54" s="21"/>
      <c r="F54" s="21"/>
    </row>
    <row r="55" spans="1:6" ht="18.75" x14ac:dyDescent="0.3">
      <c r="A55" s="2" t="s">
        <v>0</v>
      </c>
      <c r="B55" s="2" t="s">
        <v>1</v>
      </c>
      <c r="C55" s="2" t="s">
        <v>3</v>
      </c>
      <c r="D55" s="2" t="s">
        <v>4</v>
      </c>
      <c r="E55" s="2" t="s">
        <v>5</v>
      </c>
      <c r="F55" s="2" t="s">
        <v>6</v>
      </c>
    </row>
    <row r="56" spans="1:6" ht="15.75" x14ac:dyDescent="0.25">
      <c r="A56" s="1">
        <v>1</v>
      </c>
      <c r="B56" s="8" t="s">
        <v>134</v>
      </c>
      <c r="C56" s="7"/>
      <c r="D56" s="1" t="s">
        <v>133</v>
      </c>
      <c r="E56" s="1" t="s">
        <v>133</v>
      </c>
      <c r="F56" s="1" t="str">
        <f>IF(Table6141516232528[[#This Row],[Expected result]]=Table6141516232528[[#This Row],[Result]],"PASS","FAIL")</f>
        <v>PASS</v>
      </c>
    </row>
    <row r="57" spans="1:6" ht="15.75" x14ac:dyDescent="0.25">
      <c r="A57" s="1">
        <v>2</v>
      </c>
      <c r="B57" s="16" t="s">
        <v>135</v>
      </c>
      <c r="C57" s="17"/>
      <c r="D57" s="1" t="s">
        <v>136</v>
      </c>
      <c r="E57" s="1" t="s">
        <v>136</v>
      </c>
      <c r="F57" s="19" t="str">
        <f>IF(Table6141516232528[[#This Row],[Expected result]]=Table6141516232528[[#This Row],[Result]],"PASS","FAIL")</f>
        <v>PASS</v>
      </c>
    </row>
    <row r="61" spans="1:6" ht="18.75" x14ac:dyDescent="0.3">
      <c r="A61" s="21" t="s">
        <v>137</v>
      </c>
      <c r="B61" s="21"/>
      <c r="C61" s="21"/>
      <c r="D61" s="21"/>
      <c r="E61" s="21"/>
      <c r="F61" s="21"/>
    </row>
    <row r="62" spans="1:6" ht="18.75" x14ac:dyDescent="0.3">
      <c r="A62" s="2" t="s">
        <v>0</v>
      </c>
      <c r="B62" s="2" t="s">
        <v>1</v>
      </c>
      <c r="C62" s="2" t="s">
        <v>3</v>
      </c>
      <c r="D62" s="2" t="s">
        <v>4</v>
      </c>
      <c r="E62" s="2" t="s">
        <v>5</v>
      </c>
      <c r="F62" s="2" t="s">
        <v>6</v>
      </c>
    </row>
    <row r="63" spans="1:6" ht="15.75" x14ac:dyDescent="0.25">
      <c r="A63" s="1">
        <v>1</v>
      </c>
      <c r="B63" s="8" t="s">
        <v>164</v>
      </c>
      <c r="C63" s="7"/>
      <c r="D63" s="1" t="s">
        <v>138</v>
      </c>
      <c r="E63" s="1" t="s">
        <v>138</v>
      </c>
      <c r="F63" s="1" t="str">
        <f>IF(Table614151623252829[[#This Row],[Expected result]]=Table614151623252829[[#This Row],[Result]],"PASS","FAIL")</f>
        <v>PASS</v>
      </c>
    </row>
    <row r="64" spans="1:6" ht="15.75" x14ac:dyDescent="0.25">
      <c r="A64" s="1">
        <v>2</v>
      </c>
      <c r="B64" s="16" t="s">
        <v>165</v>
      </c>
      <c r="C64" s="17"/>
      <c r="D64" s="1" t="s">
        <v>138</v>
      </c>
      <c r="E64" s="1" t="s">
        <v>138</v>
      </c>
      <c r="F64" s="19" t="str">
        <f>IF(Table614151623252829[[#This Row],[Expected result]]=Table614151623252829[[#This Row],[Result]],"PASS","FAIL")</f>
        <v>PASS</v>
      </c>
    </row>
  </sheetData>
  <mergeCells count="9">
    <mergeCell ref="A47:F47"/>
    <mergeCell ref="A54:F54"/>
    <mergeCell ref="A61:F61"/>
    <mergeCell ref="A1:F1"/>
    <mergeCell ref="A7:F7"/>
    <mergeCell ref="A13:F13"/>
    <mergeCell ref="A24:F24"/>
    <mergeCell ref="A30:F30"/>
    <mergeCell ref="A41:F41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SinglePlayerGame</vt:lpstr>
      <vt:lpstr>SinglePlayerClient</vt:lpstr>
      <vt:lpstr>MultiPlayerGame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PCX</dc:creator>
  <cp:lastModifiedBy>Dimitur Klachev</cp:lastModifiedBy>
  <dcterms:created xsi:type="dcterms:W3CDTF">2021-01-10T13:26:57Z</dcterms:created>
  <dcterms:modified xsi:type="dcterms:W3CDTF">2021-01-13T02:53:04Z</dcterms:modified>
</cp:coreProperties>
</file>