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sh\SkyDrive\Projects\NeedsAssessment\data\"/>
    </mc:Choice>
  </mc:AlternateContent>
  <bookViews>
    <workbookView xWindow="0" yWindow="0" windowWidth="13716" windowHeight="8784"/>
  </bookViews>
  <sheets>
    <sheet name="TotalFY11-12" sheetId="5" r:id="rId1"/>
    <sheet name="FY11-12QTR1" sheetId="2" r:id="rId2"/>
    <sheet name="FY11-12QTR2" sheetId="3" r:id="rId3"/>
    <sheet name="FY11-12QTR3" sheetId="4" r:id="rId4"/>
    <sheet name="FY11-12QTR4" sheetId="1" r:id="rId5"/>
    <sheet name="TotalCTLcalls-AccessScreens" sheetId="6" state="hidden" r:id="rId6"/>
    <sheet name="SubstanceAbuse Services" sheetId="7" state="hidden" r:id="rId7"/>
    <sheet name="QuarterTotals" sheetId="8" state="hidden" r:id="rId8"/>
  </sheets>
  <calcPr calcId="152511"/>
</workbook>
</file>

<file path=xl/calcChain.xml><?xml version="1.0" encoding="utf-8"?>
<calcChain xmlns="http://schemas.openxmlformats.org/spreadsheetml/2006/main">
  <c r="G20" i="5" l="1"/>
  <c r="G14" i="5"/>
  <c r="G25" i="5"/>
  <c r="G23" i="5"/>
  <c r="G13" i="5"/>
  <c r="G12" i="5"/>
  <c r="G11" i="5"/>
  <c r="G7" i="5"/>
  <c r="E47" i="8" l="1"/>
  <c r="D47" i="8"/>
  <c r="C47" i="8"/>
  <c r="B47" i="8"/>
  <c r="G46" i="8"/>
  <c r="G45" i="8"/>
  <c r="G47" i="8" s="1"/>
  <c r="G42" i="8"/>
  <c r="G39" i="8"/>
  <c r="E36" i="8"/>
  <c r="D36" i="8"/>
  <c r="C36" i="8"/>
  <c r="B36" i="8"/>
  <c r="G35" i="8"/>
  <c r="G33" i="8"/>
  <c r="G32" i="8"/>
  <c r="G36" i="8" s="1"/>
  <c r="G29" i="8"/>
  <c r="G27" i="8"/>
  <c r="D19" i="4"/>
  <c r="D21" i="4" s="1"/>
  <c r="E19" i="4"/>
  <c r="E21" i="4" s="1"/>
  <c r="F19" i="4"/>
  <c r="F21" i="4" s="1"/>
  <c r="C19" i="4"/>
  <c r="C21" i="4" s="1"/>
  <c r="G24" i="4"/>
  <c r="F6" i="4"/>
  <c r="M22" i="8"/>
  <c r="L22" i="8"/>
  <c r="K22" i="8"/>
  <c r="J22" i="8"/>
  <c r="O21" i="8"/>
  <c r="O20" i="8"/>
  <c r="O17" i="8"/>
  <c r="O14" i="8"/>
  <c r="O11" i="8"/>
  <c r="M11" i="8"/>
  <c r="L11" i="8"/>
  <c r="K11" i="8"/>
  <c r="J11" i="8"/>
  <c r="O4" i="8"/>
  <c r="O2" i="8"/>
  <c r="E21" i="3"/>
  <c r="F19" i="3"/>
  <c r="F21" i="3" s="1"/>
  <c r="D19" i="3"/>
  <c r="D21" i="3" s="1"/>
  <c r="E19" i="3"/>
  <c r="C19" i="3"/>
  <c r="C21" i="3" s="1"/>
  <c r="F6" i="3"/>
  <c r="E22" i="8"/>
  <c r="D22" i="8"/>
  <c r="C22" i="8"/>
  <c r="B22" i="8"/>
  <c r="G21" i="8"/>
  <c r="G20" i="8"/>
  <c r="G17" i="8"/>
  <c r="G14" i="8"/>
  <c r="E11" i="8"/>
  <c r="D11" i="8"/>
  <c r="C11" i="8"/>
  <c r="B11" i="8"/>
  <c r="G8" i="8"/>
  <c r="G7" i="8"/>
  <c r="G4" i="8"/>
  <c r="G2" i="8"/>
  <c r="F21" i="2"/>
  <c r="C21" i="2"/>
  <c r="D19" i="2"/>
  <c r="D21" i="2" s="1"/>
  <c r="E19" i="2"/>
  <c r="E21" i="2" s="1"/>
  <c r="C19" i="2"/>
  <c r="G11" i="8" l="1"/>
  <c r="G22" i="8"/>
  <c r="O22" i="8"/>
  <c r="F10" i="2"/>
  <c r="F6" i="2"/>
  <c r="C13" i="7" l="1"/>
  <c r="C10" i="7"/>
  <c r="C7" i="7"/>
  <c r="C4" i="7"/>
  <c r="B14" i="7"/>
  <c r="O14" i="6" l="1"/>
  <c r="O10" i="6"/>
  <c r="O6" i="6"/>
  <c r="O18" i="6"/>
  <c r="J18" i="6"/>
  <c r="J14" i="6"/>
  <c r="J10" i="6"/>
  <c r="J6" i="6"/>
  <c r="E18" i="6"/>
  <c r="E14" i="6"/>
  <c r="E10" i="6"/>
  <c r="E6" i="6"/>
  <c r="G28" i="4" l="1"/>
  <c r="G27" i="4"/>
  <c r="G26" i="4"/>
  <c r="G25" i="4"/>
  <c r="G23" i="4"/>
  <c r="G22" i="4"/>
  <c r="G21" i="4"/>
  <c r="G20" i="4"/>
  <c r="G19" i="4"/>
  <c r="G18" i="4"/>
  <c r="G17" i="4"/>
  <c r="G16" i="4"/>
  <c r="G13" i="4"/>
  <c r="G12" i="4"/>
  <c r="G11" i="4"/>
  <c r="G9" i="4"/>
  <c r="G28" i="3"/>
  <c r="G27" i="3"/>
  <c r="G26" i="3"/>
  <c r="G25" i="3"/>
  <c r="G23" i="3"/>
  <c r="G22" i="3"/>
  <c r="G21" i="3"/>
  <c r="G20" i="3"/>
  <c r="G19" i="3"/>
  <c r="G18" i="3"/>
  <c r="G17" i="3"/>
  <c r="G16" i="3"/>
  <c r="G13" i="3"/>
  <c r="G12" i="3"/>
  <c r="G11" i="3"/>
  <c r="G9" i="3"/>
  <c r="G27" i="2"/>
  <c r="G26" i="2"/>
  <c r="G25" i="2"/>
  <c r="G23" i="2"/>
  <c r="G22" i="2"/>
  <c r="G20" i="2"/>
  <c r="G21" i="2"/>
  <c r="G18" i="2"/>
  <c r="G17" i="2"/>
  <c r="G16" i="2"/>
  <c r="G9" i="2"/>
  <c r="G19" i="2" l="1"/>
  <c r="G9" i="1"/>
  <c r="D21" i="1"/>
  <c r="E21" i="1"/>
  <c r="D19" i="1"/>
  <c r="E19" i="1"/>
  <c r="F19" i="1"/>
  <c r="F21" i="1" s="1"/>
  <c r="C19" i="1"/>
  <c r="C21" i="1" s="1"/>
  <c r="D13" i="1"/>
  <c r="E13" i="1"/>
  <c r="C13" i="1"/>
  <c r="G13" i="1" s="1"/>
  <c r="G17" i="1"/>
  <c r="G18" i="1"/>
  <c r="G20" i="1"/>
  <c r="G22" i="1"/>
  <c r="G25" i="1"/>
  <c r="G26" i="1"/>
  <c r="G27" i="1"/>
  <c r="G16" i="1"/>
  <c r="G21" i="1" l="1"/>
  <c r="G19" i="1"/>
  <c r="G11" i="1"/>
  <c r="G12" i="1"/>
</calcChain>
</file>

<file path=xl/sharedStrings.xml><?xml version="1.0" encoding="utf-8"?>
<sst xmlns="http://schemas.openxmlformats.org/spreadsheetml/2006/main" count="540" uniqueCount="114">
  <si>
    <t>Period: July 1 2012- September 30 2012, Quarter 4</t>
  </si>
  <si>
    <t>Report on the Requests for Services and Disposition of Requests</t>
  </si>
  <si>
    <t>CMHSP Point of Entry-Screening</t>
  </si>
  <si>
    <t>DD All Ages</t>
  </si>
  <si>
    <t>Adults with MI</t>
  </si>
  <si>
    <t>Children with SED</t>
  </si>
  <si>
    <t>Unknown and All Others</t>
  </si>
  <si>
    <t>Total</t>
  </si>
  <si>
    <t>CMHSP-Assessment</t>
  </si>
  <si>
    <t>12a</t>
  </si>
  <si>
    <t>12b</t>
  </si>
  <si>
    <t>16a</t>
  </si>
  <si>
    <t>16b</t>
  </si>
  <si>
    <t>Total # of people who telephoned or walked in</t>
  </si>
  <si>
    <t>Is info on row 1 an unduplicated count? (Y/N)</t>
  </si>
  <si>
    <t>No</t>
  </si>
  <si>
    <t># referred out due to non MH needs (of row 1)</t>
  </si>
  <si>
    <t># seeking substance abuse services (of row 1)</t>
  </si>
  <si>
    <t>Total # who requested services the CMHSP provides (of Row 1)</t>
  </si>
  <si>
    <t>of the # in Row 5 - How many people did not meet eligibility through phone or other screen</t>
  </si>
  <si>
    <t>of the # in Row 5 - How many people were scheduled for assessment</t>
  </si>
  <si>
    <t>of the # in Row 7 - How many did not receive eligibility determination (dropped out, no show, ect.)</t>
  </si>
  <si>
    <t>of the # in Row 7 - How many were not served because they were MA FFS enrolled and referred to other MA FFS providers (not health plan)</t>
  </si>
  <si>
    <t>out of the # in Row 7 - how many were not served because they were MA HP enrolled and referred out to MA Health Plan</t>
  </si>
  <si>
    <t>Of the # in Row 7 - how many otherwise did not meet cmhsp non-entitlement eligibility criteria</t>
  </si>
  <si>
    <t>Of the # in Row 12 - How many were referred out to other mental health providers</t>
  </si>
  <si>
    <t>Of the # in Row 12 - How many were not referred out to other mental health providers</t>
  </si>
  <si>
    <t>Of the # in Row 7- How many people met the cmhsp eligibilty criteria</t>
  </si>
  <si>
    <t>Of the # in Row 7 - How many met emergency/urgent conditions criteria</t>
  </si>
  <si>
    <t>Of the # in Row 13 - How many met immediate admission criteria</t>
  </si>
  <si>
    <t>Of the # in Row 13 - how many were put on a waiting list</t>
  </si>
  <si>
    <t>Of the # in Row 16 - How many received some cmhsp services, but wait listed for other services</t>
  </si>
  <si>
    <t>Of the # in Row 16 - How many were wait listed for all cmhsp services</t>
  </si>
  <si>
    <t>other-explain</t>
  </si>
  <si>
    <t>no</t>
  </si>
  <si>
    <t>other--(eligibility could not be determined, withdrew services, declined services, elevated to emergent)</t>
  </si>
  <si>
    <t>ELIGIBLES</t>
  </si>
  <si>
    <t>INELIGIBLES</t>
  </si>
  <si>
    <t>TOTAL ACCESS #s</t>
  </si>
  <si>
    <t>MEDICAID FFS and NOT ELIGIBLE</t>
  </si>
  <si>
    <t>MEDICAID HMO and NOT ELIGIBLE</t>
  </si>
  <si>
    <t>INELIGIBLES minus (#10&amp;11)</t>
  </si>
  <si>
    <t>(INELIGBLE, other than FFS and HMO)</t>
  </si>
  <si>
    <t>INELIGBLE, other than FFS and HMO, Other community Services/Private Insurance Network</t>
  </si>
  <si>
    <t>#12 minus 12a</t>
  </si>
  <si>
    <t>Same as #8</t>
  </si>
  <si>
    <t xml:space="preserve"> ELIGIBLES (same as #7)</t>
  </si>
  <si>
    <t>ELIGIBLES (no waiting list)</t>
  </si>
  <si>
    <t>Period: October 1 2011- December 31 2011, Quarter 1</t>
  </si>
  <si>
    <t>Period: January 1 2012- March 31 2012, Quarter 2</t>
  </si>
  <si>
    <t>Period: April 1 2012- June 30 2012, Quarter 3</t>
  </si>
  <si>
    <t>Row 1</t>
  </si>
  <si>
    <t>Total Number of People who telephoned or walked in</t>
  </si>
  <si>
    <t xml:space="preserve">Total CTL calls: </t>
  </si>
  <si>
    <t>Qtr 1</t>
  </si>
  <si>
    <t>Oct</t>
  </si>
  <si>
    <t>Nov</t>
  </si>
  <si>
    <t>Dec</t>
  </si>
  <si>
    <t>Qtr 2</t>
  </si>
  <si>
    <t>Jan</t>
  </si>
  <si>
    <t>Feb</t>
  </si>
  <si>
    <t>Mar</t>
  </si>
  <si>
    <t xml:space="preserve">Qtr 3 </t>
  </si>
  <si>
    <t>Apr</t>
  </si>
  <si>
    <t>May</t>
  </si>
  <si>
    <t>Jun</t>
  </si>
  <si>
    <t>Qtr 4</t>
  </si>
  <si>
    <t>Jul</t>
  </si>
  <si>
    <t>Aug</t>
  </si>
  <si>
    <t>Sept</t>
  </si>
  <si>
    <t>Total Access Calls: (Included in Total CTL calls)</t>
  </si>
  <si>
    <t>Total Access Screenings: (Included in Total Access Calls)</t>
  </si>
  <si>
    <t>&lt;--</t>
  </si>
  <si>
    <t>Of the # in Row 13 - How many met emergency/urgent conditions criteria</t>
  </si>
  <si>
    <t>Substance Abuse Services</t>
  </si>
  <si>
    <t>Sep</t>
  </si>
  <si>
    <t>N/A</t>
  </si>
  <si>
    <t>* CTL  (called about substance abuse services)</t>
  </si>
  <si>
    <t>-</t>
  </si>
  <si>
    <t>QUARTER 1</t>
  </si>
  <si>
    <t>Adults MI</t>
  </si>
  <si>
    <t>Adult DD</t>
  </si>
  <si>
    <t>Kids SED</t>
  </si>
  <si>
    <t>Kids DD</t>
  </si>
  <si>
    <t>Unknown Eligibility</t>
  </si>
  <si>
    <t>Inelgible</t>
  </si>
  <si>
    <t>Eligible</t>
  </si>
  <si>
    <t>Eligibilty could not be determined</t>
  </si>
  <si>
    <t>9 Adults+ 2 Kids= 11</t>
  </si>
  <si>
    <t>Patient declined services</t>
  </si>
  <si>
    <t>20 Adults + 3 Kids= 23</t>
  </si>
  <si>
    <t xml:space="preserve">Elevated to Emergent </t>
  </si>
  <si>
    <t>3 Adults+ 0 Kids = 3</t>
  </si>
  <si>
    <t>Unknown</t>
  </si>
  <si>
    <t>4 Adults + 4 Kids= 8</t>
  </si>
  <si>
    <t>Medicaid FFS and NOT Eligible</t>
  </si>
  <si>
    <t>Medicaid HMO and NOT Eligible</t>
  </si>
  <si>
    <t>Not Eligible Other Community Services</t>
  </si>
  <si>
    <t>Not Eligible Private Insurance Network</t>
  </si>
  <si>
    <t>Total Referred out to other MH providers</t>
  </si>
  <si>
    <t>QUARTER 2</t>
  </si>
  <si>
    <t>QUARTER 3</t>
  </si>
  <si>
    <t>Total Calls</t>
  </si>
  <si>
    <t>Qtr Totals</t>
  </si>
  <si>
    <t>* Elevated to Emergent is an eligibility determination, so those would not technically be considered eligible or ineligible (we never found out))</t>
  </si>
  <si>
    <t>3 Adults + 1 Kid =4</t>
  </si>
  <si>
    <t>40 Adults + 3 Kids=43</t>
  </si>
  <si>
    <t xml:space="preserve">1 Adult = 1 </t>
  </si>
  <si>
    <t>6 Adults + 4 Kids = 10</t>
  </si>
  <si>
    <t>18 Adults + 1 Kid= 19</t>
  </si>
  <si>
    <t>22 Adults + 2 Kids = 24</t>
  </si>
  <si>
    <t>2 Adults + 4 Kids = 6</t>
  </si>
  <si>
    <t>Period: October 1 2011- September 30 2012</t>
  </si>
  <si>
    <t>Oakland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</si>
</sst>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39997558519241921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/>
    <xf numFmtId="0" fontId="1" fillId="0" borderId="3" xfId="0" applyFont="1" applyBorder="1"/>
    <xf numFmtId="0" fontId="1" fillId="0" borderId="1" xfId="0" applyFont="1" applyBorder="1"/>
    <xf numFmtId="0" fontId="1" fillId="0" borderId="8" xfId="0" applyFont="1" applyBorder="1"/>
    <xf numFmtId="0" fontId="0" fillId="2" borderId="4" xfId="0" applyFill="1" applyBorder="1"/>
    <xf numFmtId="0" fontId="0" fillId="2" borderId="6" xfId="0" applyFill="1" applyBorder="1"/>
    <xf numFmtId="0" fontId="0" fillId="2" borderId="9" xfId="0" applyFill="1" applyBorder="1"/>
    <xf numFmtId="0" fontId="0" fillId="0" borderId="2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7" xfId="0" applyBorder="1" applyAlignment="1">
      <alignment horizontal="right"/>
    </xf>
    <xf numFmtId="0" fontId="1" fillId="0" borderId="1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0" borderId="8" xfId="0" applyFont="1" applyBorder="1" applyAlignment="1">
      <alignment wrapText="1"/>
    </xf>
    <xf numFmtId="0" fontId="1" fillId="0" borderId="0" xfId="0" applyFont="1"/>
    <xf numFmtId="0" fontId="1" fillId="0" borderId="0" xfId="0" applyFont="1" applyAlignment="1">
      <alignment wrapText="1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right"/>
    </xf>
    <xf numFmtId="0" fontId="3" fillId="0" borderId="0" xfId="0" applyFont="1"/>
    <xf numFmtId="0" fontId="0" fillId="11" borderId="1" xfId="0" applyFill="1" applyBorder="1"/>
    <xf numFmtId="0" fontId="0" fillId="12" borderId="1" xfId="0" applyFill="1" applyBorder="1"/>
    <xf numFmtId="0" fontId="0" fillId="11" borderId="0" xfId="0" applyFill="1" applyBorder="1"/>
    <xf numFmtId="0" fontId="0" fillId="12" borderId="0" xfId="0" applyFill="1" applyBorder="1"/>
    <xf numFmtId="0" fontId="0" fillId="0" borderId="0" xfId="0" applyBorder="1"/>
    <xf numFmtId="0" fontId="0" fillId="11" borderId="11" xfId="0" applyFill="1" applyBorder="1"/>
    <xf numFmtId="0" fontId="0" fillId="12" borderId="11" xfId="0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2" fillId="13" borderId="10" xfId="0" applyFont="1" applyFill="1" applyBorder="1" applyAlignment="1">
      <alignment horizontal="center"/>
    </xf>
    <xf numFmtId="0" fontId="0" fillId="10" borderId="1" xfId="0" applyFill="1" applyBorder="1"/>
    <xf numFmtId="0" fontId="0" fillId="4" borderId="1" xfId="0" applyFill="1" applyBorder="1"/>
    <xf numFmtId="0" fontId="0" fillId="0" borderId="3" xfId="0" applyBorder="1" applyAlignment="1">
      <alignment horizontal="right"/>
    </xf>
    <xf numFmtId="0" fontId="0" fillId="0" borderId="6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tabSelected="1" workbookViewId="0">
      <selection activeCell="F1" sqref="F1"/>
    </sheetView>
  </sheetViews>
  <sheetFormatPr defaultRowHeight="14.4" x14ac:dyDescent="0.3"/>
  <cols>
    <col min="1" max="1" width="4.44140625" customWidth="1"/>
    <col min="2" max="2" width="40" customWidth="1"/>
    <col min="3" max="3" width="11.109375" bestFit="1" customWidth="1"/>
    <col min="4" max="4" width="14" bestFit="1" customWidth="1"/>
    <col min="5" max="5" width="16.88671875" bestFit="1" customWidth="1"/>
    <col min="6" max="6" width="16.44140625" customWidth="1"/>
    <col min="7" max="7" width="13.88671875" customWidth="1"/>
    <col min="8" max="8" width="31.33203125" customWidth="1"/>
  </cols>
  <sheetData>
    <row r="1" spans="1:8" x14ac:dyDescent="0.3">
      <c r="F1" t="s">
        <v>113</v>
      </c>
    </row>
    <row r="2" spans="1:8" x14ac:dyDescent="0.3">
      <c r="B2" t="s">
        <v>112</v>
      </c>
    </row>
    <row r="4" spans="1:8" x14ac:dyDescent="0.3">
      <c r="B4" t="s">
        <v>1</v>
      </c>
    </row>
    <row r="6" spans="1:8" ht="29.4" thickBot="1" x14ac:dyDescent="0.35">
      <c r="B6" s="11" t="s">
        <v>2</v>
      </c>
      <c r="C6" s="11" t="s">
        <v>3</v>
      </c>
      <c r="D6" s="11" t="s">
        <v>4</v>
      </c>
      <c r="E6" s="11" t="s">
        <v>5</v>
      </c>
      <c r="F6" s="1" t="s">
        <v>6</v>
      </c>
      <c r="G6" s="11" t="s">
        <v>7</v>
      </c>
    </row>
    <row r="7" spans="1:8" x14ac:dyDescent="0.3">
      <c r="A7" s="3">
        <v>1</v>
      </c>
      <c r="B7" s="12" t="s">
        <v>13</v>
      </c>
      <c r="C7" s="4">
        <v>470</v>
      </c>
      <c r="D7" s="4">
        <v>3877</v>
      </c>
      <c r="E7" s="4">
        <v>1172</v>
      </c>
      <c r="F7" s="4">
        <v>31135</v>
      </c>
      <c r="G7" s="15">
        <f>SUM(C7:F7)</f>
        <v>36654</v>
      </c>
    </row>
    <row r="8" spans="1:8" x14ac:dyDescent="0.3">
      <c r="A8" s="5">
        <v>2</v>
      </c>
      <c r="B8" s="13" t="s">
        <v>14</v>
      </c>
      <c r="C8" s="2" t="s">
        <v>34</v>
      </c>
      <c r="D8" s="2" t="s">
        <v>34</v>
      </c>
      <c r="E8" s="2" t="s">
        <v>34</v>
      </c>
      <c r="F8" s="2" t="s">
        <v>34</v>
      </c>
      <c r="G8" s="6" t="s">
        <v>34</v>
      </c>
    </row>
    <row r="9" spans="1:8" x14ac:dyDescent="0.3">
      <c r="A9" s="5">
        <v>3</v>
      </c>
      <c r="B9" s="13" t="s">
        <v>16</v>
      </c>
      <c r="C9" s="2">
        <v>0</v>
      </c>
      <c r="D9" s="2">
        <v>0</v>
      </c>
      <c r="E9" s="2">
        <v>0</v>
      </c>
      <c r="F9" s="2">
        <v>0</v>
      </c>
      <c r="G9" s="54">
        <v>0</v>
      </c>
    </row>
    <row r="10" spans="1:8" x14ac:dyDescent="0.3">
      <c r="A10" s="5">
        <v>4</v>
      </c>
      <c r="B10" s="13" t="s">
        <v>17</v>
      </c>
      <c r="C10" s="2">
        <v>0</v>
      </c>
      <c r="D10" s="2">
        <v>0</v>
      </c>
      <c r="E10" s="2">
        <v>0</v>
      </c>
      <c r="F10" s="2">
        <v>2084</v>
      </c>
      <c r="G10" s="16">
        <v>2084</v>
      </c>
    </row>
    <row r="11" spans="1:8" ht="24.6" x14ac:dyDescent="0.3">
      <c r="A11" s="5">
        <v>5</v>
      </c>
      <c r="B11" s="21" t="s">
        <v>18</v>
      </c>
      <c r="C11" s="2">
        <v>470</v>
      </c>
      <c r="D11" s="2">
        <v>3877</v>
      </c>
      <c r="E11" s="2">
        <v>1172</v>
      </c>
      <c r="F11" s="2">
        <v>209</v>
      </c>
      <c r="G11" s="16">
        <f>SUM(C11:F11)</f>
        <v>5728</v>
      </c>
      <c r="H11" s="24"/>
    </row>
    <row r="12" spans="1:8" ht="24.6" x14ac:dyDescent="0.3">
      <c r="A12" s="5">
        <v>6</v>
      </c>
      <c r="B12" s="21" t="s">
        <v>19</v>
      </c>
      <c r="C12" s="2">
        <v>18</v>
      </c>
      <c r="D12" s="2">
        <v>1089</v>
      </c>
      <c r="E12" s="2">
        <v>286</v>
      </c>
      <c r="F12" s="2">
        <v>0</v>
      </c>
      <c r="G12" s="16">
        <f>SUM(C12:F12)</f>
        <v>1393</v>
      </c>
      <c r="H12" s="24"/>
    </row>
    <row r="13" spans="1:8" ht="24.6" x14ac:dyDescent="0.3">
      <c r="A13" s="5">
        <v>7</v>
      </c>
      <c r="B13" s="21" t="s">
        <v>20</v>
      </c>
      <c r="C13" s="2">
        <v>470</v>
      </c>
      <c r="D13" s="2">
        <v>2755</v>
      </c>
      <c r="E13" s="2">
        <v>873</v>
      </c>
      <c r="F13" s="2">
        <v>0</v>
      </c>
      <c r="G13" s="16">
        <f>SUM(C13:F13)</f>
        <v>4098</v>
      </c>
      <c r="H13" s="24"/>
    </row>
    <row r="14" spans="1:8" ht="25.2" thickBot="1" x14ac:dyDescent="0.35">
      <c r="A14" s="7">
        <v>8</v>
      </c>
      <c r="B14" s="23" t="s">
        <v>35</v>
      </c>
      <c r="C14" s="8">
        <v>12</v>
      </c>
      <c r="D14" s="8">
        <v>33</v>
      </c>
      <c r="E14" s="8">
        <v>13</v>
      </c>
      <c r="F14" s="8">
        <v>209</v>
      </c>
      <c r="G14" s="16">
        <f>SUM(C14:F14)</f>
        <v>267</v>
      </c>
    </row>
    <row r="16" spans="1:8" ht="29.4" thickBot="1" x14ac:dyDescent="0.35">
      <c r="B16" s="9" t="s">
        <v>8</v>
      </c>
      <c r="C16" s="9" t="s">
        <v>3</v>
      </c>
      <c r="D16" s="9" t="s">
        <v>4</v>
      </c>
      <c r="E16" s="9" t="s">
        <v>5</v>
      </c>
      <c r="F16" s="10" t="s">
        <v>6</v>
      </c>
      <c r="G16" s="9" t="s">
        <v>7</v>
      </c>
    </row>
    <row r="17" spans="1:12" ht="24.6" x14ac:dyDescent="0.3">
      <c r="A17" s="18">
        <v>9</v>
      </c>
      <c r="B17" s="22" t="s">
        <v>21</v>
      </c>
      <c r="C17" s="4">
        <v>12</v>
      </c>
      <c r="D17" s="4">
        <v>33</v>
      </c>
      <c r="E17" s="4">
        <v>13</v>
      </c>
      <c r="F17" s="4">
        <v>209</v>
      </c>
      <c r="G17" s="15">
        <v>267</v>
      </c>
    </row>
    <row r="18" spans="1:12" ht="36.6" x14ac:dyDescent="0.3">
      <c r="A18" s="19">
        <v>10</v>
      </c>
      <c r="B18" s="21" t="s">
        <v>22</v>
      </c>
      <c r="C18" s="2">
        <v>0</v>
      </c>
      <c r="D18" s="2">
        <v>80</v>
      </c>
      <c r="E18" s="2">
        <v>22</v>
      </c>
      <c r="F18" s="2">
        <v>0</v>
      </c>
      <c r="G18" s="16">
        <v>102</v>
      </c>
      <c r="H18" s="24"/>
      <c r="I18" s="24"/>
      <c r="J18" s="24"/>
      <c r="K18" s="24"/>
      <c r="L18" s="24"/>
    </row>
    <row r="19" spans="1:12" ht="36.6" x14ac:dyDescent="0.3">
      <c r="A19" s="19">
        <v>11</v>
      </c>
      <c r="B19" s="21" t="s">
        <v>23</v>
      </c>
      <c r="C19" s="2">
        <v>4</v>
      </c>
      <c r="D19" s="2">
        <v>247</v>
      </c>
      <c r="E19" s="2">
        <v>223</v>
      </c>
      <c r="F19" s="2">
        <v>0</v>
      </c>
      <c r="G19" s="16">
        <v>474</v>
      </c>
      <c r="H19" s="24"/>
      <c r="I19" s="24"/>
      <c r="J19" s="24"/>
      <c r="K19" s="24"/>
      <c r="L19" s="24"/>
    </row>
    <row r="20" spans="1:12" ht="24.6" x14ac:dyDescent="0.3">
      <c r="A20" s="19">
        <v>12</v>
      </c>
      <c r="B20" s="21" t="s">
        <v>24</v>
      </c>
      <c r="C20" s="2">
        <v>14</v>
      </c>
      <c r="D20" s="2">
        <v>762</v>
      </c>
      <c r="E20" s="2">
        <v>41</v>
      </c>
      <c r="F20" s="2">
        <v>0</v>
      </c>
      <c r="G20" s="16">
        <f>SUM(C20:F20)</f>
        <v>817</v>
      </c>
      <c r="H20" s="24"/>
      <c r="I20" s="24"/>
      <c r="J20" s="24"/>
      <c r="K20" s="24"/>
      <c r="L20" s="24"/>
    </row>
    <row r="21" spans="1:12" ht="24.6" x14ac:dyDescent="0.3">
      <c r="A21" s="19" t="s">
        <v>9</v>
      </c>
      <c r="B21" s="21" t="s">
        <v>25</v>
      </c>
      <c r="C21" s="2">
        <v>10</v>
      </c>
      <c r="D21" s="2">
        <v>352</v>
      </c>
      <c r="E21" s="2">
        <v>29</v>
      </c>
      <c r="F21" s="2">
        <v>0</v>
      </c>
      <c r="G21" s="16">
        <v>391</v>
      </c>
      <c r="H21" s="25"/>
      <c r="I21" s="24"/>
      <c r="J21" s="24"/>
      <c r="K21" s="24"/>
      <c r="L21" s="24"/>
    </row>
    <row r="22" spans="1:12" ht="24.6" x14ac:dyDescent="0.3">
      <c r="A22" s="19" t="s">
        <v>10</v>
      </c>
      <c r="B22" s="21" t="s">
        <v>26</v>
      </c>
      <c r="C22" s="2">
        <v>4</v>
      </c>
      <c r="D22" s="2">
        <v>410</v>
      </c>
      <c r="E22" s="2">
        <v>12</v>
      </c>
      <c r="F22" s="2">
        <v>0</v>
      </c>
      <c r="G22" s="16">
        <v>426</v>
      </c>
      <c r="H22" s="24"/>
    </row>
    <row r="23" spans="1:12" ht="24.6" x14ac:dyDescent="0.3">
      <c r="A23" s="19">
        <v>13</v>
      </c>
      <c r="B23" s="21" t="s">
        <v>27</v>
      </c>
      <c r="C23" s="2">
        <v>440</v>
      </c>
      <c r="D23" s="2">
        <v>2755</v>
      </c>
      <c r="E23" s="2">
        <v>873</v>
      </c>
      <c r="F23" s="2">
        <v>0</v>
      </c>
      <c r="G23" s="16">
        <f>SUM(C23:F23)</f>
        <v>4068</v>
      </c>
      <c r="H23" s="24"/>
    </row>
    <row r="24" spans="1:12" ht="24.6" x14ac:dyDescent="0.3">
      <c r="A24" s="19">
        <v>14</v>
      </c>
      <c r="B24" s="21" t="s">
        <v>28</v>
      </c>
      <c r="C24" s="2">
        <v>0</v>
      </c>
      <c r="D24" s="2">
        <v>0</v>
      </c>
      <c r="E24" s="2">
        <v>0</v>
      </c>
      <c r="F24" s="2">
        <v>0</v>
      </c>
      <c r="G24" s="16">
        <v>0</v>
      </c>
    </row>
    <row r="25" spans="1:12" ht="24.6" x14ac:dyDescent="0.3">
      <c r="A25" s="19">
        <v>15</v>
      </c>
      <c r="B25" s="21" t="s">
        <v>29</v>
      </c>
      <c r="C25" s="2">
        <v>440</v>
      </c>
      <c r="D25" s="2">
        <v>2755</v>
      </c>
      <c r="E25" s="2">
        <v>873</v>
      </c>
      <c r="F25" s="2">
        <v>0</v>
      </c>
      <c r="G25" s="16">
        <f>SUM(C25:F25)</f>
        <v>4068</v>
      </c>
      <c r="H25" s="24"/>
    </row>
    <row r="26" spans="1:12" x14ac:dyDescent="0.3">
      <c r="A26" s="19">
        <v>16</v>
      </c>
      <c r="B26" s="21" t="s">
        <v>30</v>
      </c>
      <c r="C26" s="2">
        <v>0</v>
      </c>
      <c r="D26" s="2">
        <v>0</v>
      </c>
      <c r="E26" s="2">
        <v>0</v>
      </c>
      <c r="F26" s="2">
        <v>0</v>
      </c>
      <c r="G26" s="16">
        <v>0</v>
      </c>
    </row>
    <row r="27" spans="1:12" ht="24.6" x14ac:dyDescent="0.3">
      <c r="A27" s="19" t="s">
        <v>11</v>
      </c>
      <c r="B27" s="21" t="s">
        <v>31</v>
      </c>
      <c r="C27" s="2">
        <v>0</v>
      </c>
      <c r="D27" s="2">
        <v>0</v>
      </c>
      <c r="E27" s="2">
        <v>0</v>
      </c>
      <c r="F27" s="2">
        <v>0</v>
      </c>
      <c r="G27" s="16">
        <v>0</v>
      </c>
    </row>
    <row r="28" spans="1:12" ht="24.6" x14ac:dyDescent="0.3">
      <c r="A28" s="19" t="s">
        <v>12</v>
      </c>
      <c r="B28" s="21" t="s">
        <v>32</v>
      </c>
      <c r="C28" s="2">
        <v>0</v>
      </c>
      <c r="D28" s="2">
        <v>0</v>
      </c>
      <c r="E28" s="2">
        <v>0</v>
      </c>
      <c r="F28" s="2">
        <v>0</v>
      </c>
      <c r="G28" s="16">
        <v>0</v>
      </c>
    </row>
    <row r="29" spans="1:12" ht="15" thickBot="1" x14ac:dyDescent="0.35">
      <c r="A29" s="20">
        <v>17</v>
      </c>
      <c r="B29" s="14" t="s">
        <v>33</v>
      </c>
      <c r="C29" s="8">
        <v>0</v>
      </c>
      <c r="D29" s="8">
        <v>0</v>
      </c>
      <c r="E29" s="8">
        <v>0</v>
      </c>
      <c r="F29" s="8">
        <v>0</v>
      </c>
      <c r="G29" s="1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workbookViewId="0">
      <selection activeCell="J13" sqref="J13"/>
    </sheetView>
  </sheetViews>
  <sheetFormatPr defaultRowHeight="14.4" x14ac:dyDescent="0.3"/>
  <cols>
    <col min="1" max="1" width="4.44140625" customWidth="1"/>
    <col min="2" max="2" width="40" customWidth="1"/>
    <col min="3" max="3" width="11.109375" bestFit="1" customWidth="1"/>
    <col min="4" max="4" width="14" bestFit="1" customWidth="1"/>
    <col min="5" max="5" width="16.88671875" bestFit="1" customWidth="1"/>
    <col min="6" max="6" width="16.44140625" customWidth="1"/>
    <col min="7" max="7" width="13.88671875" customWidth="1"/>
    <col min="8" max="8" width="31.33203125" customWidth="1"/>
  </cols>
  <sheetData>
    <row r="1" spans="1:8" x14ac:dyDescent="0.3">
      <c r="B1" t="s">
        <v>48</v>
      </c>
    </row>
    <row r="3" spans="1:8" x14ac:dyDescent="0.3">
      <c r="B3" t="s">
        <v>1</v>
      </c>
    </row>
    <row r="5" spans="1:8" ht="29.4" thickBot="1" x14ac:dyDescent="0.35">
      <c r="B5" s="11" t="s">
        <v>2</v>
      </c>
      <c r="C5" s="11" t="s">
        <v>3</v>
      </c>
      <c r="D5" s="11" t="s">
        <v>4</v>
      </c>
      <c r="E5" s="11" t="s">
        <v>5</v>
      </c>
      <c r="F5" s="1" t="s">
        <v>6</v>
      </c>
      <c r="G5" s="11" t="s">
        <v>7</v>
      </c>
    </row>
    <row r="6" spans="1:8" x14ac:dyDescent="0.3">
      <c r="A6" s="3">
        <v>1</v>
      </c>
      <c r="B6" s="12" t="s">
        <v>13</v>
      </c>
      <c r="C6" s="4">
        <v>119</v>
      </c>
      <c r="D6" s="4">
        <v>997</v>
      </c>
      <c r="E6" s="4">
        <v>289</v>
      </c>
      <c r="F6" s="4">
        <f>G6-(C6+D6+E6)</f>
        <v>7207</v>
      </c>
      <c r="G6" s="15">
        <v>8612</v>
      </c>
    </row>
    <row r="7" spans="1:8" x14ac:dyDescent="0.3">
      <c r="A7" s="5">
        <v>2</v>
      </c>
      <c r="B7" s="13" t="s">
        <v>14</v>
      </c>
      <c r="C7" s="2" t="s">
        <v>34</v>
      </c>
      <c r="D7" s="2" t="s">
        <v>34</v>
      </c>
      <c r="E7" s="2" t="s">
        <v>34</v>
      </c>
      <c r="F7" s="2" t="s">
        <v>34</v>
      </c>
      <c r="G7" s="6" t="s">
        <v>15</v>
      </c>
    </row>
    <row r="8" spans="1:8" x14ac:dyDescent="0.3">
      <c r="A8" s="5">
        <v>3</v>
      </c>
      <c r="B8" s="13" t="s">
        <v>16</v>
      </c>
      <c r="C8" s="2" t="s">
        <v>76</v>
      </c>
      <c r="D8" s="2" t="s">
        <v>76</v>
      </c>
      <c r="E8" s="2" t="s">
        <v>76</v>
      </c>
      <c r="F8" s="2" t="s">
        <v>76</v>
      </c>
      <c r="G8" s="2" t="s">
        <v>76</v>
      </c>
    </row>
    <row r="9" spans="1:8" x14ac:dyDescent="0.3">
      <c r="A9" s="5">
        <v>4</v>
      </c>
      <c r="B9" s="13" t="s">
        <v>17</v>
      </c>
      <c r="C9" s="33" t="s">
        <v>78</v>
      </c>
      <c r="D9" s="33" t="s">
        <v>78</v>
      </c>
      <c r="E9" s="33" t="s">
        <v>78</v>
      </c>
      <c r="F9" s="2">
        <v>453</v>
      </c>
      <c r="G9" s="16">
        <f>SUM(C9:F9)</f>
        <v>453</v>
      </c>
      <c r="H9" t="s">
        <v>77</v>
      </c>
    </row>
    <row r="10" spans="1:8" ht="24.6" x14ac:dyDescent="0.3">
      <c r="A10" s="5">
        <v>5</v>
      </c>
      <c r="B10" s="21" t="s">
        <v>18</v>
      </c>
      <c r="C10" s="2">
        <v>119</v>
      </c>
      <c r="D10" s="2">
        <v>997</v>
      </c>
      <c r="E10" s="2">
        <v>289</v>
      </c>
      <c r="F10" s="2">
        <f>G10-(C10+D10+E10)</f>
        <v>45</v>
      </c>
      <c r="G10" s="16">
        <v>1450</v>
      </c>
      <c r="H10" s="24" t="s">
        <v>38</v>
      </c>
    </row>
    <row r="11" spans="1:8" ht="24.6" x14ac:dyDescent="0.3">
      <c r="A11" s="5">
        <v>6</v>
      </c>
      <c r="B11" s="21" t="s">
        <v>19</v>
      </c>
      <c r="C11" s="2">
        <v>8</v>
      </c>
      <c r="D11" s="2">
        <v>283</v>
      </c>
      <c r="E11" s="2">
        <v>57</v>
      </c>
      <c r="F11" s="34">
        <v>0</v>
      </c>
      <c r="G11" s="16">
        <v>348</v>
      </c>
      <c r="H11" s="24" t="s">
        <v>37</v>
      </c>
    </row>
    <row r="12" spans="1:8" ht="24.6" x14ac:dyDescent="0.3">
      <c r="A12" s="5">
        <v>7</v>
      </c>
      <c r="B12" s="21" t="s">
        <v>20</v>
      </c>
      <c r="C12" s="2">
        <v>108</v>
      </c>
      <c r="D12" s="2">
        <v>709</v>
      </c>
      <c r="E12" s="2">
        <v>228</v>
      </c>
      <c r="F12" s="34">
        <v>0</v>
      </c>
      <c r="G12" s="16">
        <v>1045</v>
      </c>
      <c r="H12" s="24" t="s">
        <v>36</v>
      </c>
    </row>
    <row r="13" spans="1:8" ht="25.2" thickBot="1" x14ac:dyDescent="0.35">
      <c r="A13" s="7">
        <v>8</v>
      </c>
      <c r="B13" s="23" t="s">
        <v>35</v>
      </c>
      <c r="C13" s="8">
        <v>3</v>
      </c>
      <c r="D13" s="8">
        <v>5</v>
      </c>
      <c r="E13" s="8">
        <v>4</v>
      </c>
      <c r="F13" s="8">
        <v>45</v>
      </c>
      <c r="G13" s="16">
        <v>57</v>
      </c>
    </row>
    <row r="15" spans="1:8" ht="29.4" thickBot="1" x14ac:dyDescent="0.35">
      <c r="B15" s="9" t="s">
        <v>8</v>
      </c>
      <c r="C15" s="9" t="s">
        <v>3</v>
      </c>
      <c r="D15" s="9" t="s">
        <v>4</v>
      </c>
      <c r="E15" s="9" t="s">
        <v>5</v>
      </c>
      <c r="F15" s="10" t="s">
        <v>6</v>
      </c>
      <c r="G15" s="9" t="s">
        <v>7</v>
      </c>
    </row>
    <row r="16" spans="1:8" ht="24.6" x14ac:dyDescent="0.3">
      <c r="A16" s="18">
        <v>9</v>
      </c>
      <c r="B16" s="22" t="s">
        <v>21</v>
      </c>
      <c r="C16" s="4">
        <v>3</v>
      </c>
      <c r="D16" s="4">
        <v>5</v>
      </c>
      <c r="E16" s="4">
        <v>4</v>
      </c>
      <c r="F16" s="4">
        <v>45</v>
      </c>
      <c r="G16" s="15">
        <f>SUM(C16:F16)</f>
        <v>57</v>
      </c>
      <c r="H16" t="s">
        <v>45</v>
      </c>
    </row>
    <row r="17" spans="1:12" ht="36.6" x14ac:dyDescent="0.3">
      <c r="A17" s="19">
        <v>10</v>
      </c>
      <c r="B17" s="21" t="s">
        <v>22</v>
      </c>
      <c r="C17" s="2">
        <v>0</v>
      </c>
      <c r="D17" s="2">
        <v>32</v>
      </c>
      <c r="E17" s="2">
        <v>3</v>
      </c>
      <c r="F17" s="2">
        <v>0</v>
      </c>
      <c r="G17" s="16">
        <f t="shared" ref="G17:G27" si="0">SUM(C17:F17)</f>
        <v>35</v>
      </c>
      <c r="H17" s="24" t="s">
        <v>39</v>
      </c>
      <c r="I17" s="24"/>
      <c r="J17" s="24"/>
      <c r="K17" s="24"/>
      <c r="L17" s="24"/>
    </row>
    <row r="18" spans="1:12" ht="36.6" x14ac:dyDescent="0.3">
      <c r="A18" s="19">
        <v>11</v>
      </c>
      <c r="B18" s="21" t="s">
        <v>23</v>
      </c>
      <c r="C18" s="2">
        <v>2</v>
      </c>
      <c r="D18" s="2">
        <v>60</v>
      </c>
      <c r="E18" s="2">
        <v>45</v>
      </c>
      <c r="F18" s="2">
        <v>0</v>
      </c>
      <c r="G18" s="16">
        <f t="shared" si="0"/>
        <v>107</v>
      </c>
      <c r="H18" s="24" t="s">
        <v>40</v>
      </c>
      <c r="I18" s="24"/>
      <c r="J18" s="24"/>
      <c r="K18" s="24"/>
      <c r="L18" s="24"/>
    </row>
    <row r="19" spans="1:12" ht="24.6" x14ac:dyDescent="0.3">
      <c r="A19" s="19">
        <v>12</v>
      </c>
      <c r="B19" s="21" t="s">
        <v>24</v>
      </c>
      <c r="C19" s="2">
        <f>C11-(C17+C18)</f>
        <v>6</v>
      </c>
      <c r="D19" s="2">
        <f t="shared" ref="D19:E19" si="1">D11-(D17+D18)</f>
        <v>191</v>
      </c>
      <c r="E19" s="2">
        <f t="shared" si="1"/>
        <v>9</v>
      </c>
      <c r="F19" s="34">
        <v>0</v>
      </c>
      <c r="G19" s="16">
        <f t="shared" si="0"/>
        <v>206</v>
      </c>
      <c r="H19" s="24" t="s">
        <v>41</v>
      </c>
      <c r="I19" s="24" t="s">
        <v>42</v>
      </c>
      <c r="J19" s="24"/>
      <c r="K19" s="24"/>
      <c r="L19" s="24"/>
    </row>
    <row r="20" spans="1:12" ht="36.6" x14ac:dyDescent="0.3">
      <c r="A20" s="19" t="s">
        <v>9</v>
      </c>
      <c r="B20" s="21" t="s">
        <v>25</v>
      </c>
      <c r="C20" s="2">
        <v>6</v>
      </c>
      <c r="D20" s="2">
        <v>107</v>
      </c>
      <c r="E20" s="2">
        <v>9</v>
      </c>
      <c r="F20" s="2">
        <v>0</v>
      </c>
      <c r="G20" s="16">
        <f t="shared" si="0"/>
        <v>122</v>
      </c>
      <c r="H20" s="25" t="s">
        <v>43</v>
      </c>
      <c r="I20" s="24"/>
      <c r="J20" s="24"/>
      <c r="K20" s="24"/>
      <c r="L20" s="24"/>
    </row>
    <row r="21" spans="1:12" ht="24.6" x14ac:dyDescent="0.3">
      <c r="A21" s="19" t="s">
        <v>10</v>
      </c>
      <c r="B21" s="21" t="s">
        <v>26</v>
      </c>
      <c r="C21" s="2">
        <f>C19-C20</f>
        <v>0</v>
      </c>
      <c r="D21" s="2">
        <f t="shared" ref="D21:F21" si="2">D19-D20</f>
        <v>84</v>
      </c>
      <c r="E21" s="2">
        <f t="shared" si="2"/>
        <v>0</v>
      </c>
      <c r="F21" s="2">
        <f t="shared" si="2"/>
        <v>0</v>
      </c>
      <c r="G21" s="16">
        <f t="shared" si="0"/>
        <v>84</v>
      </c>
      <c r="H21" s="24" t="s">
        <v>44</v>
      </c>
    </row>
    <row r="22" spans="1:12" ht="24.6" x14ac:dyDescent="0.3">
      <c r="A22" s="19">
        <v>13</v>
      </c>
      <c r="B22" s="21" t="s">
        <v>27</v>
      </c>
      <c r="C22" s="2">
        <v>108</v>
      </c>
      <c r="D22" s="2">
        <v>709</v>
      </c>
      <c r="E22" s="2">
        <v>228</v>
      </c>
      <c r="F22" s="34">
        <v>0</v>
      </c>
      <c r="G22" s="16">
        <f t="shared" si="0"/>
        <v>1045</v>
      </c>
      <c r="H22" s="24" t="s">
        <v>46</v>
      </c>
    </row>
    <row r="23" spans="1:12" ht="24.6" x14ac:dyDescent="0.3">
      <c r="A23" s="19">
        <v>14</v>
      </c>
      <c r="B23" s="21" t="s">
        <v>28</v>
      </c>
      <c r="C23" s="2">
        <v>0</v>
      </c>
      <c r="D23" s="2">
        <v>0</v>
      </c>
      <c r="E23" s="2">
        <v>0</v>
      </c>
      <c r="F23" s="34">
        <v>0</v>
      </c>
      <c r="G23" s="16">
        <f t="shared" si="0"/>
        <v>0</v>
      </c>
      <c r="H23" s="35" t="s">
        <v>104</v>
      </c>
    </row>
    <row r="24" spans="1:12" ht="24.6" x14ac:dyDescent="0.3">
      <c r="A24" s="19">
        <v>15</v>
      </c>
      <c r="B24" s="21" t="s">
        <v>29</v>
      </c>
      <c r="C24" s="2">
        <v>108</v>
      </c>
      <c r="D24" s="2">
        <v>709</v>
      </c>
      <c r="E24" s="2">
        <v>228</v>
      </c>
      <c r="F24" s="34">
        <v>0</v>
      </c>
      <c r="G24" s="16"/>
      <c r="H24" s="24" t="s">
        <v>47</v>
      </c>
    </row>
    <row r="25" spans="1:12" x14ac:dyDescent="0.3">
      <c r="A25" s="19">
        <v>16</v>
      </c>
      <c r="B25" s="21" t="s">
        <v>30</v>
      </c>
      <c r="C25" s="2">
        <v>0</v>
      </c>
      <c r="D25" s="2">
        <v>0</v>
      </c>
      <c r="E25" s="2">
        <v>0</v>
      </c>
      <c r="F25" s="2">
        <v>0</v>
      </c>
      <c r="G25" s="16">
        <f t="shared" si="0"/>
        <v>0</v>
      </c>
    </row>
    <row r="26" spans="1:12" ht="24.6" x14ac:dyDescent="0.3">
      <c r="A26" s="19" t="s">
        <v>11</v>
      </c>
      <c r="B26" s="21" t="s">
        <v>31</v>
      </c>
      <c r="C26" s="2">
        <v>0</v>
      </c>
      <c r="D26" s="2">
        <v>0</v>
      </c>
      <c r="E26" s="2">
        <v>0</v>
      </c>
      <c r="F26" s="2">
        <v>0</v>
      </c>
      <c r="G26" s="16">
        <f t="shared" si="0"/>
        <v>0</v>
      </c>
    </row>
    <row r="27" spans="1:12" ht="24.6" x14ac:dyDescent="0.3">
      <c r="A27" s="19" t="s">
        <v>12</v>
      </c>
      <c r="B27" s="21" t="s">
        <v>32</v>
      </c>
      <c r="C27" s="2">
        <v>0</v>
      </c>
      <c r="D27" s="2">
        <v>0</v>
      </c>
      <c r="E27" s="2">
        <v>0</v>
      </c>
      <c r="F27" s="2">
        <v>0</v>
      </c>
      <c r="G27" s="16">
        <f t="shared" si="0"/>
        <v>0</v>
      </c>
    </row>
    <row r="28" spans="1:12" ht="15" thickBot="1" x14ac:dyDescent="0.35">
      <c r="A28" s="20">
        <v>17</v>
      </c>
      <c r="B28" s="14" t="s">
        <v>33</v>
      </c>
      <c r="C28" s="8"/>
      <c r="D28" s="8"/>
      <c r="E28" s="8"/>
      <c r="F28" s="8"/>
      <c r="G28" s="17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workbookViewId="0">
      <selection activeCell="J16" sqref="J16"/>
    </sheetView>
  </sheetViews>
  <sheetFormatPr defaultRowHeight="14.4" x14ac:dyDescent="0.3"/>
  <cols>
    <col min="1" max="1" width="4.44140625" customWidth="1"/>
    <col min="2" max="2" width="40" customWidth="1"/>
    <col min="3" max="3" width="11.109375" bestFit="1" customWidth="1"/>
    <col min="4" max="4" width="14" bestFit="1" customWidth="1"/>
    <col min="5" max="5" width="16.88671875" bestFit="1" customWidth="1"/>
    <col min="6" max="6" width="16.44140625" customWidth="1"/>
    <col min="7" max="7" width="13.88671875" customWidth="1"/>
    <col min="8" max="8" width="31.33203125" customWidth="1"/>
  </cols>
  <sheetData>
    <row r="1" spans="1:8" x14ac:dyDescent="0.3">
      <c r="B1" t="s">
        <v>49</v>
      </c>
    </row>
    <row r="3" spans="1:8" x14ac:dyDescent="0.3">
      <c r="B3" t="s">
        <v>1</v>
      </c>
    </row>
    <row r="5" spans="1:8" ht="29.4" thickBot="1" x14ac:dyDescent="0.35">
      <c r="B5" s="11" t="s">
        <v>2</v>
      </c>
      <c r="C5" s="11" t="s">
        <v>3</v>
      </c>
      <c r="D5" s="11" t="s">
        <v>4</v>
      </c>
      <c r="E5" s="11" t="s">
        <v>5</v>
      </c>
      <c r="F5" s="1" t="s">
        <v>6</v>
      </c>
      <c r="G5" s="11" t="s">
        <v>7</v>
      </c>
    </row>
    <row r="6" spans="1:8" x14ac:dyDescent="0.3">
      <c r="A6" s="3">
        <v>1</v>
      </c>
      <c r="B6" s="12" t="s">
        <v>13</v>
      </c>
      <c r="C6" s="4">
        <v>108</v>
      </c>
      <c r="D6" s="4">
        <v>1015</v>
      </c>
      <c r="E6" s="4">
        <v>319</v>
      </c>
      <c r="F6" s="4">
        <f>G6-(C6+D6+E6)</f>
        <v>7847</v>
      </c>
      <c r="G6" s="15">
        <v>9289</v>
      </c>
    </row>
    <row r="7" spans="1:8" x14ac:dyDescent="0.3">
      <c r="A7" s="5">
        <v>2</v>
      </c>
      <c r="B7" s="13" t="s">
        <v>14</v>
      </c>
      <c r="C7" s="2" t="s">
        <v>34</v>
      </c>
      <c r="D7" s="2" t="s">
        <v>34</v>
      </c>
      <c r="E7" s="2" t="s">
        <v>34</v>
      </c>
      <c r="F7" s="2" t="s">
        <v>34</v>
      </c>
      <c r="G7" s="6" t="s">
        <v>34</v>
      </c>
    </row>
    <row r="8" spans="1:8" x14ac:dyDescent="0.3">
      <c r="A8" s="5">
        <v>3</v>
      </c>
      <c r="B8" s="13" t="s">
        <v>16</v>
      </c>
      <c r="C8" s="2" t="s">
        <v>76</v>
      </c>
      <c r="D8" s="2" t="s">
        <v>76</v>
      </c>
      <c r="E8" s="2" t="s">
        <v>76</v>
      </c>
      <c r="F8" s="2" t="s">
        <v>76</v>
      </c>
      <c r="G8" s="2" t="s">
        <v>76</v>
      </c>
    </row>
    <row r="9" spans="1:8" x14ac:dyDescent="0.3">
      <c r="A9" s="5">
        <v>4</v>
      </c>
      <c r="B9" s="13" t="s">
        <v>17</v>
      </c>
      <c r="C9" s="33" t="s">
        <v>78</v>
      </c>
      <c r="D9" s="33" t="s">
        <v>78</v>
      </c>
      <c r="E9" s="33" t="s">
        <v>78</v>
      </c>
      <c r="F9" s="2">
        <v>556</v>
      </c>
      <c r="G9" s="16">
        <f>SUM(C9:F9)</f>
        <v>556</v>
      </c>
      <c r="H9" t="s">
        <v>77</v>
      </c>
    </row>
    <row r="10" spans="1:8" ht="24.6" x14ac:dyDescent="0.3">
      <c r="A10" s="5">
        <v>5</v>
      </c>
      <c r="B10" s="21" t="s">
        <v>18</v>
      </c>
      <c r="C10" s="2">
        <v>108</v>
      </c>
      <c r="D10" s="2">
        <v>1015</v>
      </c>
      <c r="E10" s="2">
        <v>319</v>
      </c>
      <c r="F10" s="2">
        <v>58</v>
      </c>
      <c r="G10" s="16">
        <v>1500</v>
      </c>
      <c r="H10" s="24" t="s">
        <v>38</v>
      </c>
    </row>
    <row r="11" spans="1:8" ht="24.6" x14ac:dyDescent="0.3">
      <c r="A11" s="5">
        <v>6</v>
      </c>
      <c r="B11" s="21" t="s">
        <v>19</v>
      </c>
      <c r="C11" s="2">
        <v>3</v>
      </c>
      <c r="D11" s="2">
        <v>329</v>
      </c>
      <c r="E11" s="2">
        <v>85</v>
      </c>
      <c r="F11" s="34">
        <v>0</v>
      </c>
      <c r="G11" s="16">
        <f t="shared" ref="G11:G12" si="0">SUM(C11:F11)</f>
        <v>417</v>
      </c>
      <c r="H11" s="24" t="s">
        <v>37</v>
      </c>
    </row>
    <row r="12" spans="1:8" ht="24.6" x14ac:dyDescent="0.3">
      <c r="A12" s="5">
        <v>7</v>
      </c>
      <c r="B12" s="21" t="s">
        <v>20</v>
      </c>
      <c r="C12" s="2">
        <v>102</v>
      </c>
      <c r="D12" s="2">
        <v>680</v>
      </c>
      <c r="E12" s="2">
        <v>228</v>
      </c>
      <c r="F12" s="34">
        <v>0</v>
      </c>
      <c r="G12" s="16">
        <f t="shared" si="0"/>
        <v>1010</v>
      </c>
      <c r="H12" s="24" t="s">
        <v>36</v>
      </c>
    </row>
    <row r="13" spans="1:8" ht="25.2" thickBot="1" x14ac:dyDescent="0.35">
      <c r="A13" s="7">
        <v>8</v>
      </c>
      <c r="B13" s="23" t="s">
        <v>35</v>
      </c>
      <c r="C13" s="8">
        <v>3</v>
      </c>
      <c r="D13" s="8">
        <v>6</v>
      </c>
      <c r="E13" s="8">
        <v>6</v>
      </c>
      <c r="F13" s="8">
        <v>58</v>
      </c>
      <c r="G13" s="16">
        <f>SUM(C13:F13)</f>
        <v>73</v>
      </c>
    </row>
    <row r="15" spans="1:8" ht="29.4" thickBot="1" x14ac:dyDescent="0.35">
      <c r="B15" s="9" t="s">
        <v>8</v>
      </c>
      <c r="C15" s="9" t="s">
        <v>3</v>
      </c>
      <c r="D15" s="9" t="s">
        <v>4</v>
      </c>
      <c r="E15" s="9" t="s">
        <v>5</v>
      </c>
      <c r="F15" s="10" t="s">
        <v>6</v>
      </c>
      <c r="G15" s="9" t="s">
        <v>7</v>
      </c>
    </row>
    <row r="16" spans="1:8" ht="24.6" x14ac:dyDescent="0.3">
      <c r="A16" s="18">
        <v>9</v>
      </c>
      <c r="B16" s="22" t="s">
        <v>21</v>
      </c>
      <c r="C16" s="4">
        <v>3</v>
      </c>
      <c r="D16" s="4">
        <v>6</v>
      </c>
      <c r="E16" s="4">
        <v>6</v>
      </c>
      <c r="F16" s="53">
        <v>58</v>
      </c>
      <c r="G16" s="15">
        <f>SUM(C16:F16)</f>
        <v>73</v>
      </c>
      <c r="H16" t="s">
        <v>45</v>
      </c>
    </row>
    <row r="17" spans="1:12" ht="36.6" x14ac:dyDescent="0.3">
      <c r="A17" s="19">
        <v>10</v>
      </c>
      <c r="B17" s="21" t="s">
        <v>22</v>
      </c>
      <c r="C17" s="2">
        <v>0</v>
      </c>
      <c r="D17" s="2">
        <v>28</v>
      </c>
      <c r="E17" s="2">
        <v>9</v>
      </c>
      <c r="F17" s="34">
        <v>0</v>
      </c>
      <c r="G17" s="16">
        <f t="shared" ref="G17:G28" si="1">SUM(C17:F17)</f>
        <v>37</v>
      </c>
      <c r="H17" s="24" t="s">
        <v>39</v>
      </c>
      <c r="I17" s="24"/>
      <c r="J17" s="24"/>
      <c r="K17" s="24"/>
      <c r="L17" s="24"/>
    </row>
    <row r="18" spans="1:12" ht="36.6" x14ac:dyDescent="0.3">
      <c r="A18" s="19">
        <v>11</v>
      </c>
      <c r="B18" s="21" t="s">
        <v>23</v>
      </c>
      <c r="C18" s="2">
        <v>0</v>
      </c>
      <c r="D18" s="2">
        <v>76</v>
      </c>
      <c r="E18" s="2">
        <v>66</v>
      </c>
      <c r="F18" s="34">
        <v>0</v>
      </c>
      <c r="G18" s="16">
        <f t="shared" si="1"/>
        <v>142</v>
      </c>
      <c r="H18" s="24" t="s">
        <v>40</v>
      </c>
      <c r="I18" s="24"/>
      <c r="J18" s="24"/>
      <c r="K18" s="24"/>
      <c r="L18" s="24"/>
    </row>
    <row r="19" spans="1:12" ht="24.6" x14ac:dyDescent="0.3">
      <c r="A19" s="19">
        <v>12</v>
      </c>
      <c r="B19" s="21" t="s">
        <v>24</v>
      </c>
      <c r="C19" s="2">
        <f>C11-(C17+C18)</f>
        <v>3</v>
      </c>
      <c r="D19" s="2">
        <f t="shared" ref="D19" si="2">D11-(D17+D18)</f>
        <v>225</v>
      </c>
      <c r="E19" s="2">
        <f>E11-(E17+E18)</f>
        <v>10</v>
      </c>
      <c r="F19" s="2">
        <f>F11-(F17+F18)</f>
        <v>0</v>
      </c>
      <c r="G19" s="16">
        <f>SUM(C19:F19)</f>
        <v>238</v>
      </c>
      <c r="H19" s="24" t="s">
        <v>41</v>
      </c>
      <c r="I19" s="24" t="s">
        <v>42</v>
      </c>
      <c r="J19" s="24"/>
      <c r="K19" s="24"/>
      <c r="L19" s="24"/>
    </row>
    <row r="20" spans="1:12" ht="36.6" x14ac:dyDescent="0.3">
      <c r="A20" s="19" t="s">
        <v>9</v>
      </c>
      <c r="B20" s="21" t="s">
        <v>25</v>
      </c>
      <c r="C20" s="2">
        <v>2</v>
      </c>
      <c r="D20" s="2">
        <v>97</v>
      </c>
      <c r="E20" s="2">
        <v>8</v>
      </c>
      <c r="F20" s="34">
        <v>0</v>
      </c>
      <c r="G20" s="16">
        <f t="shared" si="1"/>
        <v>107</v>
      </c>
      <c r="H20" s="25" t="s">
        <v>43</v>
      </c>
      <c r="I20" s="24"/>
      <c r="J20" s="24"/>
      <c r="K20" s="24"/>
      <c r="L20" s="24"/>
    </row>
    <row r="21" spans="1:12" ht="24.6" x14ac:dyDescent="0.3">
      <c r="A21" s="19" t="s">
        <v>10</v>
      </c>
      <c r="B21" s="21" t="s">
        <v>26</v>
      </c>
      <c r="C21" s="2">
        <f>C19-C20</f>
        <v>1</v>
      </c>
      <c r="D21" s="2">
        <f t="shared" ref="D21:F21" si="3">D19-D20</f>
        <v>128</v>
      </c>
      <c r="E21" s="2">
        <f t="shared" si="3"/>
        <v>2</v>
      </c>
      <c r="F21" s="2">
        <f t="shared" si="3"/>
        <v>0</v>
      </c>
      <c r="G21" s="16">
        <f t="shared" si="1"/>
        <v>131</v>
      </c>
      <c r="H21" s="24" t="s">
        <v>44</v>
      </c>
    </row>
    <row r="22" spans="1:12" ht="24.6" x14ac:dyDescent="0.3">
      <c r="A22" s="19">
        <v>13</v>
      </c>
      <c r="B22" s="21" t="s">
        <v>27</v>
      </c>
      <c r="C22" s="2">
        <v>102</v>
      </c>
      <c r="D22" s="2">
        <v>680</v>
      </c>
      <c r="E22" s="2">
        <v>228</v>
      </c>
      <c r="F22" s="34">
        <v>0</v>
      </c>
      <c r="G22" s="16">
        <f t="shared" si="1"/>
        <v>1010</v>
      </c>
      <c r="H22" s="24" t="s">
        <v>46</v>
      </c>
    </row>
    <row r="23" spans="1:12" ht="24.6" x14ac:dyDescent="0.3">
      <c r="A23" s="19">
        <v>14</v>
      </c>
      <c r="B23" s="21" t="s">
        <v>28</v>
      </c>
      <c r="C23" s="2">
        <v>0</v>
      </c>
      <c r="D23" s="2">
        <v>0</v>
      </c>
      <c r="E23" s="2">
        <v>0</v>
      </c>
      <c r="F23" s="34">
        <v>0</v>
      </c>
      <c r="G23" s="16">
        <f t="shared" si="1"/>
        <v>0</v>
      </c>
      <c r="H23" s="35" t="s">
        <v>104</v>
      </c>
    </row>
    <row r="24" spans="1:12" ht="24.6" x14ac:dyDescent="0.3">
      <c r="A24" s="19">
        <v>15</v>
      </c>
      <c r="B24" s="21" t="s">
        <v>29</v>
      </c>
      <c r="C24" s="2">
        <v>102</v>
      </c>
      <c r="D24" s="2">
        <v>680</v>
      </c>
      <c r="E24" s="2">
        <v>228</v>
      </c>
      <c r="F24" s="34">
        <v>0</v>
      </c>
      <c r="G24" s="16"/>
      <c r="H24" s="24" t="s">
        <v>47</v>
      </c>
    </row>
    <row r="25" spans="1:12" x14ac:dyDescent="0.3">
      <c r="A25" s="19">
        <v>16</v>
      </c>
      <c r="B25" s="21" t="s">
        <v>30</v>
      </c>
      <c r="C25" s="2">
        <v>0</v>
      </c>
      <c r="D25" s="2">
        <v>0</v>
      </c>
      <c r="E25" s="2">
        <v>0</v>
      </c>
      <c r="F25" s="34">
        <v>0</v>
      </c>
      <c r="G25" s="16">
        <f t="shared" si="1"/>
        <v>0</v>
      </c>
    </row>
    <row r="26" spans="1:12" ht="24.6" x14ac:dyDescent="0.3">
      <c r="A26" s="19" t="s">
        <v>11</v>
      </c>
      <c r="B26" s="21" t="s">
        <v>31</v>
      </c>
      <c r="C26" s="2">
        <v>0</v>
      </c>
      <c r="D26" s="2">
        <v>0</v>
      </c>
      <c r="E26" s="2">
        <v>0</v>
      </c>
      <c r="F26" s="34">
        <v>0</v>
      </c>
      <c r="G26" s="16">
        <f t="shared" si="1"/>
        <v>0</v>
      </c>
    </row>
    <row r="27" spans="1:12" ht="24.6" x14ac:dyDescent="0.3">
      <c r="A27" s="19" t="s">
        <v>12</v>
      </c>
      <c r="B27" s="21" t="s">
        <v>32</v>
      </c>
      <c r="C27" s="2">
        <v>0</v>
      </c>
      <c r="D27" s="2">
        <v>0</v>
      </c>
      <c r="E27" s="2">
        <v>0</v>
      </c>
      <c r="F27" s="34">
        <v>0</v>
      </c>
      <c r="G27" s="16">
        <f t="shared" si="1"/>
        <v>0</v>
      </c>
    </row>
    <row r="28" spans="1:12" ht="15" thickBot="1" x14ac:dyDescent="0.35">
      <c r="A28" s="20">
        <v>17</v>
      </c>
      <c r="B28" s="14" t="s">
        <v>33</v>
      </c>
      <c r="C28" s="8"/>
      <c r="D28" s="8"/>
      <c r="E28" s="8"/>
      <c r="F28" s="8"/>
      <c r="G28" s="17">
        <f t="shared" si="1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workbookViewId="0">
      <selection activeCell="J14" sqref="J14"/>
    </sheetView>
  </sheetViews>
  <sheetFormatPr defaultRowHeight="14.4" x14ac:dyDescent="0.3"/>
  <cols>
    <col min="1" max="1" width="4.44140625" customWidth="1"/>
    <col min="2" max="2" width="40" customWidth="1"/>
    <col min="3" max="3" width="11.109375" bestFit="1" customWidth="1"/>
    <col min="4" max="4" width="14" bestFit="1" customWidth="1"/>
    <col min="5" max="5" width="16.88671875" bestFit="1" customWidth="1"/>
    <col min="6" max="6" width="16.44140625" customWidth="1"/>
    <col min="7" max="7" width="13.88671875" customWidth="1"/>
    <col min="8" max="8" width="31.33203125" customWidth="1"/>
  </cols>
  <sheetData>
    <row r="1" spans="1:8" x14ac:dyDescent="0.3">
      <c r="B1" t="s">
        <v>50</v>
      </c>
    </row>
    <row r="3" spans="1:8" x14ac:dyDescent="0.3">
      <c r="B3" t="s">
        <v>1</v>
      </c>
    </row>
    <row r="5" spans="1:8" ht="29.4" thickBot="1" x14ac:dyDescent="0.35">
      <c r="B5" s="11" t="s">
        <v>2</v>
      </c>
      <c r="C5" s="11" t="s">
        <v>3</v>
      </c>
      <c r="D5" s="11" t="s">
        <v>4</v>
      </c>
      <c r="E5" s="11" t="s">
        <v>5</v>
      </c>
      <c r="F5" s="1" t="s">
        <v>6</v>
      </c>
      <c r="G5" s="11" t="s">
        <v>7</v>
      </c>
    </row>
    <row r="6" spans="1:8" x14ac:dyDescent="0.3">
      <c r="A6" s="3">
        <v>1</v>
      </c>
      <c r="B6" s="12" t="s">
        <v>13</v>
      </c>
      <c r="C6" s="4">
        <v>98</v>
      </c>
      <c r="D6" s="4">
        <v>876</v>
      </c>
      <c r="E6" s="4">
        <v>265</v>
      </c>
      <c r="F6" s="4">
        <f>G6-(C6+D6+E6)</f>
        <v>8036</v>
      </c>
      <c r="G6" s="15">
        <v>9275</v>
      </c>
    </row>
    <row r="7" spans="1:8" x14ac:dyDescent="0.3">
      <c r="A7" s="5">
        <v>2</v>
      </c>
      <c r="B7" s="13" t="s">
        <v>14</v>
      </c>
      <c r="C7" s="2" t="s">
        <v>34</v>
      </c>
      <c r="D7" s="2" t="s">
        <v>34</v>
      </c>
      <c r="E7" s="2" t="s">
        <v>34</v>
      </c>
      <c r="F7" s="2" t="s">
        <v>34</v>
      </c>
      <c r="G7" s="6" t="s">
        <v>34</v>
      </c>
    </row>
    <row r="8" spans="1:8" x14ac:dyDescent="0.3">
      <c r="A8" s="5">
        <v>3</v>
      </c>
      <c r="B8" s="13" t="s">
        <v>16</v>
      </c>
      <c r="C8" s="2" t="s">
        <v>76</v>
      </c>
      <c r="D8" s="2" t="s">
        <v>76</v>
      </c>
      <c r="E8" s="2" t="s">
        <v>76</v>
      </c>
      <c r="F8" s="2" t="s">
        <v>76</v>
      </c>
      <c r="G8" s="2" t="s">
        <v>76</v>
      </c>
    </row>
    <row r="9" spans="1:8" x14ac:dyDescent="0.3">
      <c r="A9" s="5">
        <v>4</v>
      </c>
      <c r="B9" s="13" t="s">
        <v>17</v>
      </c>
      <c r="C9" s="33" t="s">
        <v>78</v>
      </c>
      <c r="D9" s="33" t="s">
        <v>78</v>
      </c>
      <c r="E9" s="33" t="s">
        <v>78</v>
      </c>
      <c r="F9" s="2">
        <v>529</v>
      </c>
      <c r="G9" s="16">
        <f>SUM(C9:F9)</f>
        <v>529</v>
      </c>
      <c r="H9" t="s">
        <v>77</v>
      </c>
    </row>
    <row r="10" spans="1:8" ht="24.6" x14ac:dyDescent="0.3">
      <c r="A10" s="5">
        <v>5</v>
      </c>
      <c r="B10" s="21" t="s">
        <v>18</v>
      </c>
      <c r="C10" s="2">
        <v>98</v>
      </c>
      <c r="D10" s="2">
        <v>876</v>
      </c>
      <c r="E10" s="2">
        <v>265</v>
      </c>
      <c r="F10" s="2">
        <v>49</v>
      </c>
      <c r="G10" s="16">
        <v>1288</v>
      </c>
      <c r="H10" s="24" t="s">
        <v>38</v>
      </c>
    </row>
    <row r="11" spans="1:8" ht="24.6" x14ac:dyDescent="0.3">
      <c r="A11" s="5">
        <v>6</v>
      </c>
      <c r="B11" s="21" t="s">
        <v>19</v>
      </c>
      <c r="C11" s="2">
        <v>4</v>
      </c>
      <c r="D11" s="2">
        <v>236</v>
      </c>
      <c r="E11" s="2">
        <v>68</v>
      </c>
      <c r="F11" s="34">
        <v>0</v>
      </c>
      <c r="G11" s="16">
        <f t="shared" ref="G11:G12" si="0">SUM(C11:F11)</f>
        <v>308</v>
      </c>
      <c r="H11" s="24" t="s">
        <v>37</v>
      </c>
    </row>
    <row r="12" spans="1:8" ht="24.6" x14ac:dyDescent="0.3">
      <c r="A12" s="5">
        <v>7</v>
      </c>
      <c r="B12" s="21" t="s">
        <v>20</v>
      </c>
      <c r="C12" s="2">
        <v>91</v>
      </c>
      <c r="D12" s="2">
        <v>627</v>
      </c>
      <c r="E12" s="2">
        <v>195</v>
      </c>
      <c r="F12" s="34">
        <v>0</v>
      </c>
      <c r="G12" s="16">
        <f t="shared" si="0"/>
        <v>913</v>
      </c>
      <c r="H12" s="24" t="s">
        <v>36</v>
      </c>
    </row>
    <row r="13" spans="1:8" ht="25.2" thickBot="1" x14ac:dyDescent="0.35">
      <c r="A13" s="7">
        <v>8</v>
      </c>
      <c r="B13" s="23" t="s">
        <v>35</v>
      </c>
      <c r="C13" s="8">
        <v>3</v>
      </c>
      <c r="D13" s="8">
        <v>13</v>
      </c>
      <c r="E13" s="8">
        <v>2</v>
      </c>
      <c r="F13" s="8">
        <v>49</v>
      </c>
      <c r="G13" s="16">
        <f>SUM(C13:F13)</f>
        <v>67</v>
      </c>
    </row>
    <row r="15" spans="1:8" ht="29.4" thickBot="1" x14ac:dyDescent="0.35">
      <c r="B15" s="9" t="s">
        <v>8</v>
      </c>
      <c r="C15" s="9" t="s">
        <v>3</v>
      </c>
      <c r="D15" s="9" t="s">
        <v>4</v>
      </c>
      <c r="E15" s="9" t="s">
        <v>5</v>
      </c>
      <c r="F15" s="10" t="s">
        <v>6</v>
      </c>
      <c r="G15" s="9" t="s">
        <v>7</v>
      </c>
    </row>
    <row r="16" spans="1:8" ht="24.6" x14ac:dyDescent="0.3">
      <c r="A16" s="18">
        <v>9</v>
      </c>
      <c r="B16" s="22" t="s">
        <v>21</v>
      </c>
      <c r="C16" s="4">
        <v>3</v>
      </c>
      <c r="D16" s="4">
        <v>13</v>
      </c>
      <c r="E16" s="4">
        <v>2</v>
      </c>
      <c r="F16" s="4">
        <v>49</v>
      </c>
      <c r="G16" s="15">
        <f>SUM(C16:F16)</f>
        <v>67</v>
      </c>
      <c r="H16" t="s">
        <v>45</v>
      </c>
    </row>
    <row r="17" spans="1:12" ht="36.6" x14ac:dyDescent="0.3">
      <c r="A17" s="19">
        <v>10</v>
      </c>
      <c r="B17" s="21" t="s">
        <v>22</v>
      </c>
      <c r="C17" s="2">
        <v>0</v>
      </c>
      <c r="D17" s="2">
        <v>10</v>
      </c>
      <c r="E17" s="2">
        <v>3</v>
      </c>
      <c r="F17" s="2">
        <v>0</v>
      </c>
      <c r="G17" s="16">
        <f t="shared" ref="G17:G28" si="1">SUM(C17:F17)</f>
        <v>13</v>
      </c>
      <c r="H17" s="24" t="s">
        <v>39</v>
      </c>
      <c r="I17" s="24"/>
      <c r="J17" s="24"/>
      <c r="K17" s="24"/>
      <c r="L17" s="24"/>
    </row>
    <row r="18" spans="1:12" ht="36.6" x14ac:dyDescent="0.3">
      <c r="A18" s="19">
        <v>11</v>
      </c>
      <c r="B18" s="21" t="s">
        <v>23</v>
      </c>
      <c r="C18" s="2">
        <v>2</v>
      </c>
      <c r="D18" s="2">
        <v>53</v>
      </c>
      <c r="E18" s="2">
        <v>52</v>
      </c>
      <c r="F18" s="2">
        <v>0</v>
      </c>
      <c r="G18" s="16">
        <f t="shared" si="1"/>
        <v>107</v>
      </c>
      <c r="H18" s="24" t="s">
        <v>40</v>
      </c>
      <c r="I18" s="24"/>
      <c r="J18" s="24"/>
      <c r="K18" s="24"/>
      <c r="L18" s="24"/>
    </row>
    <row r="19" spans="1:12" ht="24.6" x14ac:dyDescent="0.3">
      <c r="A19" s="19">
        <v>12</v>
      </c>
      <c r="B19" s="21" t="s">
        <v>24</v>
      </c>
      <c r="C19" s="2">
        <f>C11-(C17+C18)</f>
        <v>2</v>
      </c>
      <c r="D19" s="2">
        <f t="shared" ref="D19:F19" si="2">D11-(D17+D18)</f>
        <v>173</v>
      </c>
      <c r="E19" s="2">
        <f t="shared" si="2"/>
        <v>13</v>
      </c>
      <c r="F19" s="2">
        <f t="shared" si="2"/>
        <v>0</v>
      </c>
      <c r="G19" s="16">
        <f t="shared" si="1"/>
        <v>188</v>
      </c>
      <c r="H19" s="24" t="s">
        <v>41</v>
      </c>
      <c r="I19" s="24" t="s">
        <v>42</v>
      </c>
      <c r="J19" s="24"/>
      <c r="K19" s="24"/>
      <c r="L19" s="24"/>
    </row>
    <row r="20" spans="1:12" ht="36.6" x14ac:dyDescent="0.3">
      <c r="A20" s="19" t="s">
        <v>9</v>
      </c>
      <c r="B20" s="21" t="s">
        <v>25</v>
      </c>
      <c r="C20" s="2">
        <v>1</v>
      </c>
      <c r="D20" s="2">
        <v>87</v>
      </c>
      <c r="E20" s="2">
        <v>7</v>
      </c>
      <c r="F20" s="2">
        <v>0</v>
      </c>
      <c r="G20" s="16">
        <f t="shared" si="1"/>
        <v>95</v>
      </c>
      <c r="H20" s="25" t="s">
        <v>43</v>
      </c>
      <c r="I20" s="24"/>
      <c r="J20" s="24"/>
      <c r="K20" s="24"/>
      <c r="L20" s="24"/>
    </row>
    <row r="21" spans="1:12" ht="24.6" x14ac:dyDescent="0.3">
      <c r="A21" s="19" t="s">
        <v>10</v>
      </c>
      <c r="B21" s="21" t="s">
        <v>26</v>
      </c>
      <c r="C21" s="2">
        <f>C19-C20</f>
        <v>1</v>
      </c>
      <c r="D21" s="2">
        <f t="shared" ref="D21:F21" si="3">D19-D20</f>
        <v>86</v>
      </c>
      <c r="E21" s="2">
        <f t="shared" si="3"/>
        <v>6</v>
      </c>
      <c r="F21" s="2">
        <f t="shared" si="3"/>
        <v>0</v>
      </c>
      <c r="G21" s="16">
        <f t="shared" si="1"/>
        <v>93</v>
      </c>
      <c r="H21" s="24" t="s">
        <v>44</v>
      </c>
    </row>
    <row r="22" spans="1:12" ht="24.6" x14ac:dyDescent="0.3">
      <c r="A22" s="19">
        <v>13</v>
      </c>
      <c r="B22" s="21" t="s">
        <v>27</v>
      </c>
      <c r="C22" s="2">
        <v>91</v>
      </c>
      <c r="D22" s="2">
        <v>627</v>
      </c>
      <c r="E22" s="2">
        <v>195</v>
      </c>
      <c r="F22" s="2">
        <v>0</v>
      </c>
      <c r="G22" s="16">
        <f t="shared" si="1"/>
        <v>913</v>
      </c>
      <c r="H22" s="24" t="s">
        <v>46</v>
      </c>
    </row>
    <row r="23" spans="1:12" ht="24.6" x14ac:dyDescent="0.3">
      <c r="A23" s="19">
        <v>14</v>
      </c>
      <c r="B23" s="21" t="s">
        <v>28</v>
      </c>
      <c r="C23" s="2">
        <v>0</v>
      </c>
      <c r="D23" s="2">
        <v>0</v>
      </c>
      <c r="E23" s="2">
        <v>0</v>
      </c>
      <c r="F23" s="2">
        <v>0</v>
      </c>
      <c r="G23" s="16">
        <f t="shared" si="1"/>
        <v>0</v>
      </c>
      <c r="H23" s="35" t="s">
        <v>104</v>
      </c>
    </row>
    <row r="24" spans="1:12" ht="24.6" x14ac:dyDescent="0.3">
      <c r="A24" s="19">
        <v>15</v>
      </c>
      <c r="B24" s="21" t="s">
        <v>29</v>
      </c>
      <c r="C24" s="2">
        <v>91</v>
      </c>
      <c r="D24" s="2">
        <v>627</v>
      </c>
      <c r="E24" s="2">
        <v>195</v>
      </c>
      <c r="F24" s="2">
        <v>0</v>
      </c>
      <c r="G24" s="16">
        <f t="shared" si="1"/>
        <v>913</v>
      </c>
      <c r="H24" s="24" t="s">
        <v>47</v>
      </c>
    </row>
    <row r="25" spans="1:12" x14ac:dyDescent="0.3">
      <c r="A25" s="19">
        <v>16</v>
      </c>
      <c r="B25" s="21" t="s">
        <v>30</v>
      </c>
      <c r="C25" s="2">
        <v>0</v>
      </c>
      <c r="D25" s="2">
        <v>0</v>
      </c>
      <c r="E25" s="2">
        <v>0</v>
      </c>
      <c r="F25" s="2">
        <v>0</v>
      </c>
      <c r="G25" s="16">
        <f t="shared" si="1"/>
        <v>0</v>
      </c>
    </row>
    <row r="26" spans="1:12" ht="24.6" x14ac:dyDescent="0.3">
      <c r="A26" s="19" t="s">
        <v>11</v>
      </c>
      <c r="B26" s="21" t="s">
        <v>31</v>
      </c>
      <c r="C26" s="2">
        <v>0</v>
      </c>
      <c r="D26" s="2">
        <v>0</v>
      </c>
      <c r="E26" s="2">
        <v>0</v>
      </c>
      <c r="F26" s="2">
        <v>0</v>
      </c>
      <c r="G26" s="16">
        <f t="shared" si="1"/>
        <v>0</v>
      </c>
    </row>
    <row r="27" spans="1:12" ht="24.6" x14ac:dyDescent="0.3">
      <c r="A27" s="19" t="s">
        <v>12</v>
      </c>
      <c r="B27" s="21" t="s">
        <v>32</v>
      </c>
      <c r="C27" s="2">
        <v>0</v>
      </c>
      <c r="D27" s="2">
        <v>0</v>
      </c>
      <c r="E27" s="2">
        <v>0</v>
      </c>
      <c r="F27" s="2">
        <v>0</v>
      </c>
      <c r="G27" s="16">
        <f t="shared" si="1"/>
        <v>0</v>
      </c>
    </row>
    <row r="28" spans="1:12" ht="15" thickBot="1" x14ac:dyDescent="0.35">
      <c r="A28" s="20">
        <v>17</v>
      </c>
      <c r="B28" s="14" t="s">
        <v>33</v>
      </c>
      <c r="C28" s="8"/>
      <c r="D28" s="8"/>
      <c r="E28" s="8"/>
      <c r="F28" s="8"/>
      <c r="G28" s="17">
        <f t="shared" si="1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workbookViewId="0">
      <selection activeCell="J16" sqref="J16"/>
    </sheetView>
  </sheetViews>
  <sheetFormatPr defaultRowHeight="14.4" x14ac:dyDescent="0.3"/>
  <cols>
    <col min="1" max="1" width="4.44140625" customWidth="1"/>
    <col min="2" max="2" width="40" customWidth="1"/>
    <col min="3" max="3" width="11.109375" bestFit="1" customWidth="1"/>
    <col min="4" max="4" width="14" bestFit="1" customWidth="1"/>
    <col min="5" max="5" width="16.88671875" bestFit="1" customWidth="1"/>
    <col min="6" max="6" width="16.44140625" customWidth="1"/>
    <col min="7" max="7" width="13.88671875" customWidth="1"/>
    <col min="8" max="8" width="31.33203125" customWidth="1"/>
  </cols>
  <sheetData>
    <row r="1" spans="1:8" x14ac:dyDescent="0.3">
      <c r="B1" t="s">
        <v>0</v>
      </c>
    </row>
    <row r="3" spans="1:8" x14ac:dyDescent="0.3">
      <c r="B3" t="s">
        <v>1</v>
      </c>
    </row>
    <row r="5" spans="1:8" ht="29.4" thickBot="1" x14ac:dyDescent="0.35">
      <c r="B5" s="11" t="s">
        <v>2</v>
      </c>
      <c r="C5" s="11" t="s">
        <v>3</v>
      </c>
      <c r="D5" s="11" t="s">
        <v>4</v>
      </c>
      <c r="E5" s="11" t="s">
        <v>5</v>
      </c>
      <c r="F5" s="1" t="s">
        <v>6</v>
      </c>
      <c r="G5" s="11" t="s">
        <v>7</v>
      </c>
    </row>
    <row r="6" spans="1:8" x14ac:dyDescent="0.3">
      <c r="A6" s="3">
        <v>1</v>
      </c>
      <c r="B6" s="12" t="s">
        <v>13</v>
      </c>
      <c r="C6" s="4">
        <v>125</v>
      </c>
      <c r="D6" s="4">
        <v>989</v>
      </c>
      <c r="E6" s="4">
        <v>220</v>
      </c>
      <c r="F6" s="4">
        <v>8045</v>
      </c>
      <c r="G6" s="15">
        <v>9379</v>
      </c>
    </row>
    <row r="7" spans="1:8" x14ac:dyDescent="0.3">
      <c r="A7" s="5">
        <v>2</v>
      </c>
      <c r="B7" s="13" t="s">
        <v>14</v>
      </c>
      <c r="C7" s="2" t="s">
        <v>34</v>
      </c>
      <c r="D7" s="2" t="s">
        <v>34</v>
      </c>
      <c r="E7" s="2" t="s">
        <v>34</v>
      </c>
      <c r="F7" s="2" t="s">
        <v>34</v>
      </c>
      <c r="G7" s="6" t="s">
        <v>34</v>
      </c>
    </row>
    <row r="8" spans="1:8" x14ac:dyDescent="0.3">
      <c r="A8" s="5">
        <v>3</v>
      </c>
      <c r="B8" s="13" t="s">
        <v>16</v>
      </c>
      <c r="C8" s="2" t="s">
        <v>76</v>
      </c>
      <c r="D8" s="2" t="s">
        <v>76</v>
      </c>
      <c r="E8" s="2" t="s">
        <v>76</v>
      </c>
      <c r="F8" s="2" t="s">
        <v>76</v>
      </c>
      <c r="G8" s="2" t="s">
        <v>76</v>
      </c>
    </row>
    <row r="9" spans="1:8" x14ac:dyDescent="0.3">
      <c r="A9" s="5">
        <v>4</v>
      </c>
      <c r="B9" s="13" t="s">
        <v>17</v>
      </c>
      <c r="C9" s="33" t="s">
        <v>78</v>
      </c>
      <c r="D9" s="33" t="s">
        <v>78</v>
      </c>
      <c r="E9" s="33" t="s">
        <v>78</v>
      </c>
      <c r="F9" s="2">
        <v>546</v>
      </c>
      <c r="G9" s="16">
        <f>SUM(C9:F9)</f>
        <v>546</v>
      </c>
      <c r="H9" t="s">
        <v>77</v>
      </c>
    </row>
    <row r="10" spans="1:8" ht="24.6" x14ac:dyDescent="0.3">
      <c r="A10" s="5">
        <v>5</v>
      </c>
      <c r="B10" s="21" t="s">
        <v>18</v>
      </c>
      <c r="C10" s="2">
        <v>125</v>
      </c>
      <c r="D10" s="2">
        <v>989</v>
      </c>
      <c r="E10" s="2">
        <v>220</v>
      </c>
      <c r="F10" s="2">
        <v>57</v>
      </c>
      <c r="G10" s="16">
        <v>1391</v>
      </c>
      <c r="H10" s="24" t="s">
        <v>38</v>
      </c>
    </row>
    <row r="11" spans="1:8" ht="24.6" x14ac:dyDescent="0.3">
      <c r="A11" s="5">
        <v>6</v>
      </c>
      <c r="B11" s="21" t="s">
        <v>19</v>
      </c>
      <c r="C11" s="2">
        <v>3</v>
      </c>
      <c r="D11" s="2">
        <v>241</v>
      </c>
      <c r="E11" s="2">
        <v>76</v>
      </c>
      <c r="F11" s="2">
        <v>0</v>
      </c>
      <c r="G11" s="16">
        <f t="shared" ref="G11:G12" si="0">SUM(C11:F11)</f>
        <v>320</v>
      </c>
      <c r="H11" s="24" t="s">
        <v>37</v>
      </c>
    </row>
    <row r="12" spans="1:8" ht="24.6" x14ac:dyDescent="0.3">
      <c r="A12" s="5">
        <v>7</v>
      </c>
      <c r="B12" s="21" t="s">
        <v>20</v>
      </c>
      <c r="C12" s="2">
        <v>119</v>
      </c>
      <c r="D12" s="2">
        <v>739</v>
      </c>
      <c r="E12" s="2">
        <v>143</v>
      </c>
      <c r="F12" s="2">
        <v>0</v>
      </c>
      <c r="G12" s="16">
        <f t="shared" si="0"/>
        <v>1001</v>
      </c>
      <c r="H12" s="24" t="s">
        <v>36</v>
      </c>
    </row>
    <row r="13" spans="1:8" ht="25.2" thickBot="1" x14ac:dyDescent="0.35">
      <c r="A13" s="7">
        <v>8</v>
      </c>
      <c r="B13" s="23" t="s">
        <v>35</v>
      </c>
      <c r="C13" s="8">
        <f>C10-C11-C12</f>
        <v>3</v>
      </c>
      <c r="D13" s="8">
        <f t="shared" ref="D13:E13" si="1">D10-D11-D12</f>
        <v>9</v>
      </c>
      <c r="E13" s="8">
        <f t="shared" si="1"/>
        <v>1</v>
      </c>
      <c r="F13" s="8">
        <v>57</v>
      </c>
      <c r="G13" s="16">
        <f>SUM(C13:F13)</f>
        <v>70</v>
      </c>
    </row>
    <row r="15" spans="1:8" ht="29.4" thickBot="1" x14ac:dyDescent="0.35">
      <c r="B15" s="9" t="s">
        <v>8</v>
      </c>
      <c r="C15" s="9" t="s">
        <v>3</v>
      </c>
      <c r="D15" s="9" t="s">
        <v>4</v>
      </c>
      <c r="E15" s="9" t="s">
        <v>5</v>
      </c>
      <c r="F15" s="10" t="s">
        <v>6</v>
      </c>
      <c r="G15" s="9" t="s">
        <v>7</v>
      </c>
    </row>
    <row r="16" spans="1:8" ht="24.6" x14ac:dyDescent="0.3">
      <c r="A16" s="18">
        <v>9</v>
      </c>
      <c r="B16" s="22" t="s">
        <v>21</v>
      </c>
      <c r="C16" s="4">
        <v>3</v>
      </c>
      <c r="D16" s="4">
        <v>9</v>
      </c>
      <c r="E16" s="4">
        <v>1</v>
      </c>
      <c r="F16" s="4">
        <v>57</v>
      </c>
      <c r="G16" s="15">
        <f>SUM(C16:F16)</f>
        <v>70</v>
      </c>
      <c r="H16" t="s">
        <v>45</v>
      </c>
    </row>
    <row r="17" spans="1:12" ht="36.6" x14ac:dyDescent="0.3">
      <c r="A17" s="19">
        <v>10</v>
      </c>
      <c r="B17" s="21" t="s">
        <v>22</v>
      </c>
      <c r="C17" s="2">
        <v>0</v>
      </c>
      <c r="D17" s="2">
        <v>10</v>
      </c>
      <c r="E17" s="2">
        <v>7</v>
      </c>
      <c r="F17" s="2">
        <v>0</v>
      </c>
      <c r="G17" s="16">
        <f t="shared" ref="G17:G27" si="2">SUM(C17:F17)</f>
        <v>17</v>
      </c>
      <c r="H17" s="24" t="s">
        <v>39</v>
      </c>
      <c r="I17" s="24"/>
      <c r="J17" s="24"/>
      <c r="K17" s="24"/>
      <c r="L17" s="24"/>
    </row>
    <row r="18" spans="1:12" ht="36.6" x14ac:dyDescent="0.3">
      <c r="A18" s="19">
        <v>11</v>
      </c>
      <c r="B18" s="21" t="s">
        <v>23</v>
      </c>
      <c r="C18" s="2">
        <v>0</v>
      </c>
      <c r="D18" s="2">
        <v>58</v>
      </c>
      <c r="E18" s="2">
        <v>60</v>
      </c>
      <c r="F18" s="2">
        <v>0</v>
      </c>
      <c r="G18" s="16">
        <f t="shared" si="2"/>
        <v>118</v>
      </c>
      <c r="H18" s="24" t="s">
        <v>40</v>
      </c>
      <c r="I18" s="24"/>
      <c r="J18" s="24"/>
      <c r="K18" s="24"/>
      <c r="L18" s="24"/>
    </row>
    <row r="19" spans="1:12" ht="24.6" x14ac:dyDescent="0.3">
      <c r="A19" s="19">
        <v>12</v>
      </c>
      <c r="B19" s="21" t="s">
        <v>24</v>
      </c>
      <c r="C19" s="2">
        <f>C11-(C17+C18)</f>
        <v>3</v>
      </c>
      <c r="D19" s="2">
        <f t="shared" ref="D19:F19" si="3">D11-(D17+D18)</f>
        <v>173</v>
      </c>
      <c r="E19" s="2">
        <f t="shared" si="3"/>
        <v>9</v>
      </c>
      <c r="F19" s="2">
        <f t="shared" si="3"/>
        <v>0</v>
      </c>
      <c r="G19" s="16">
        <f t="shared" si="2"/>
        <v>185</v>
      </c>
      <c r="H19" s="24" t="s">
        <v>41</v>
      </c>
      <c r="I19" s="24" t="s">
        <v>42</v>
      </c>
      <c r="J19" s="24"/>
      <c r="K19" s="24"/>
      <c r="L19" s="24"/>
    </row>
    <row r="20" spans="1:12" ht="36.6" x14ac:dyDescent="0.3">
      <c r="A20" s="19" t="s">
        <v>9</v>
      </c>
      <c r="B20" s="21" t="s">
        <v>25</v>
      </c>
      <c r="C20" s="2">
        <v>1</v>
      </c>
      <c r="D20" s="2">
        <v>61</v>
      </c>
      <c r="E20" s="2">
        <v>5</v>
      </c>
      <c r="F20" s="2">
        <v>0</v>
      </c>
      <c r="G20" s="16">
        <f t="shared" si="2"/>
        <v>67</v>
      </c>
      <c r="H20" s="25" t="s">
        <v>43</v>
      </c>
      <c r="I20" s="24"/>
      <c r="J20" s="24"/>
      <c r="K20" s="24"/>
      <c r="L20" s="24"/>
    </row>
    <row r="21" spans="1:12" ht="24.6" x14ac:dyDescent="0.3">
      <c r="A21" s="19" t="s">
        <v>10</v>
      </c>
      <c r="B21" s="21" t="s">
        <v>26</v>
      </c>
      <c r="C21" s="2">
        <f>C19-C20</f>
        <v>2</v>
      </c>
      <c r="D21" s="2">
        <f t="shared" ref="D21:F21" si="4">D19-D20</f>
        <v>112</v>
      </c>
      <c r="E21" s="2">
        <f t="shared" si="4"/>
        <v>4</v>
      </c>
      <c r="F21" s="2">
        <f t="shared" si="4"/>
        <v>0</v>
      </c>
      <c r="G21" s="16">
        <f t="shared" si="2"/>
        <v>118</v>
      </c>
      <c r="H21" s="24" t="s">
        <v>44</v>
      </c>
    </row>
    <row r="22" spans="1:12" ht="24.6" x14ac:dyDescent="0.3">
      <c r="A22" s="19">
        <v>13</v>
      </c>
      <c r="B22" s="21" t="s">
        <v>27</v>
      </c>
      <c r="C22" s="2">
        <v>119</v>
      </c>
      <c r="D22" s="2">
        <v>739</v>
      </c>
      <c r="E22" s="2">
        <v>143</v>
      </c>
      <c r="F22" s="2">
        <v>0</v>
      </c>
      <c r="G22" s="16">
        <f t="shared" si="2"/>
        <v>1001</v>
      </c>
      <c r="H22" s="24" t="s">
        <v>46</v>
      </c>
    </row>
    <row r="23" spans="1:12" ht="24.6" x14ac:dyDescent="0.3">
      <c r="A23" s="19">
        <v>14</v>
      </c>
      <c r="B23" s="21" t="s">
        <v>73</v>
      </c>
      <c r="C23" s="2">
        <v>0</v>
      </c>
      <c r="D23" s="2">
        <v>0</v>
      </c>
      <c r="E23" s="2">
        <v>0</v>
      </c>
      <c r="F23" s="2">
        <v>0</v>
      </c>
      <c r="G23" s="16">
        <v>0</v>
      </c>
      <c r="H23" s="35" t="s">
        <v>104</v>
      </c>
    </row>
    <row r="24" spans="1:12" ht="24.6" x14ac:dyDescent="0.3">
      <c r="A24" s="19">
        <v>15</v>
      </c>
      <c r="B24" s="21" t="s">
        <v>29</v>
      </c>
      <c r="C24" s="2">
        <v>119</v>
      </c>
      <c r="D24" s="2">
        <v>739</v>
      </c>
      <c r="E24" s="2">
        <v>143</v>
      </c>
      <c r="F24" s="2">
        <v>0</v>
      </c>
      <c r="G24" s="16">
        <v>1001</v>
      </c>
      <c r="H24" s="24" t="s">
        <v>47</v>
      </c>
    </row>
    <row r="25" spans="1:12" x14ac:dyDescent="0.3">
      <c r="A25" s="19">
        <v>16</v>
      </c>
      <c r="B25" s="21" t="s">
        <v>30</v>
      </c>
      <c r="C25" s="2">
        <v>0</v>
      </c>
      <c r="D25" s="2">
        <v>0</v>
      </c>
      <c r="E25" s="2">
        <v>0</v>
      </c>
      <c r="F25" s="2">
        <v>0</v>
      </c>
      <c r="G25" s="16">
        <f t="shared" si="2"/>
        <v>0</v>
      </c>
    </row>
    <row r="26" spans="1:12" ht="24.6" x14ac:dyDescent="0.3">
      <c r="A26" s="19" t="s">
        <v>11</v>
      </c>
      <c r="B26" s="21" t="s">
        <v>31</v>
      </c>
      <c r="C26" s="2">
        <v>0</v>
      </c>
      <c r="D26" s="2">
        <v>0</v>
      </c>
      <c r="E26" s="2">
        <v>0</v>
      </c>
      <c r="F26" s="2">
        <v>0</v>
      </c>
      <c r="G26" s="16">
        <f t="shared" si="2"/>
        <v>0</v>
      </c>
    </row>
    <row r="27" spans="1:12" ht="24.6" x14ac:dyDescent="0.3">
      <c r="A27" s="19" t="s">
        <v>12</v>
      </c>
      <c r="B27" s="21" t="s">
        <v>32</v>
      </c>
      <c r="C27" s="2">
        <v>0</v>
      </c>
      <c r="D27" s="2">
        <v>0</v>
      </c>
      <c r="E27" s="2">
        <v>0</v>
      </c>
      <c r="F27" s="2">
        <v>0</v>
      </c>
      <c r="G27" s="16">
        <f t="shared" si="2"/>
        <v>0</v>
      </c>
    </row>
    <row r="28" spans="1:12" ht="15" thickBot="1" x14ac:dyDescent="0.35">
      <c r="A28" s="20">
        <v>17</v>
      </c>
      <c r="B28" s="14" t="s">
        <v>33</v>
      </c>
      <c r="C28" s="8"/>
      <c r="D28" s="8"/>
      <c r="E28" s="8"/>
      <c r="F28" s="8"/>
      <c r="G28" s="1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"/>
  <sheetViews>
    <sheetView workbookViewId="0">
      <selection activeCell="J28" sqref="J28"/>
    </sheetView>
  </sheetViews>
  <sheetFormatPr defaultRowHeight="14.4" x14ac:dyDescent="0.3"/>
  <cols>
    <col min="1" max="1" width="14.33203125" bestFit="1" customWidth="1"/>
    <col min="4" max="4" width="14.33203125" bestFit="1" customWidth="1"/>
    <col min="7" max="7" width="16.44140625" bestFit="1" customWidth="1"/>
  </cols>
  <sheetData>
    <row r="1" spans="1:15" x14ac:dyDescent="0.3">
      <c r="A1" t="s">
        <v>51</v>
      </c>
      <c r="B1" t="s">
        <v>52</v>
      </c>
    </row>
    <row r="2" spans="1:15" x14ac:dyDescent="0.3">
      <c r="D2" s="26" t="s">
        <v>53</v>
      </c>
      <c r="F2" t="s">
        <v>72</v>
      </c>
      <c r="G2" s="28" t="s">
        <v>70</v>
      </c>
      <c r="K2" t="s">
        <v>72</v>
      </c>
      <c r="L2" s="27" t="s">
        <v>71</v>
      </c>
      <c r="M2" s="27"/>
      <c r="N2" s="27"/>
    </row>
    <row r="3" spans="1:15" x14ac:dyDescent="0.3">
      <c r="B3" s="29" t="s">
        <v>54</v>
      </c>
      <c r="C3" t="s">
        <v>55</v>
      </c>
      <c r="D3">
        <v>2842</v>
      </c>
      <c r="G3" s="29" t="s">
        <v>54</v>
      </c>
      <c r="H3" t="s">
        <v>55</v>
      </c>
      <c r="I3">
        <v>1000</v>
      </c>
      <c r="L3" s="29" t="s">
        <v>54</v>
      </c>
      <c r="M3" t="s">
        <v>55</v>
      </c>
      <c r="N3">
        <v>508</v>
      </c>
    </row>
    <row r="4" spans="1:15" x14ac:dyDescent="0.3">
      <c r="C4" t="s">
        <v>56</v>
      </c>
      <c r="D4">
        <v>3004</v>
      </c>
      <c r="H4" t="s">
        <v>56</v>
      </c>
      <c r="I4">
        <v>1011</v>
      </c>
      <c r="M4" t="s">
        <v>56</v>
      </c>
      <c r="N4">
        <v>510</v>
      </c>
    </row>
    <row r="5" spans="1:15" x14ac:dyDescent="0.3">
      <c r="C5" t="s">
        <v>57</v>
      </c>
      <c r="D5">
        <v>2766</v>
      </c>
      <c r="H5" t="s">
        <v>57</v>
      </c>
      <c r="I5">
        <v>806</v>
      </c>
      <c r="M5" t="s">
        <v>57</v>
      </c>
      <c r="N5">
        <v>432</v>
      </c>
    </row>
    <row r="6" spans="1:15" x14ac:dyDescent="0.3">
      <c r="E6">
        <f>SUM(D3:D5)</f>
        <v>8612</v>
      </c>
      <c r="J6">
        <f>SUM(I3:I5)</f>
        <v>2817</v>
      </c>
      <c r="O6">
        <f>SUM(N3:N5)</f>
        <v>1450</v>
      </c>
    </row>
    <row r="7" spans="1:15" x14ac:dyDescent="0.3">
      <c r="B7" s="30" t="s">
        <v>58</v>
      </c>
      <c r="C7" t="s">
        <v>59</v>
      </c>
      <c r="D7">
        <v>3191</v>
      </c>
      <c r="G7" s="30" t="s">
        <v>58</v>
      </c>
      <c r="H7" t="s">
        <v>59</v>
      </c>
      <c r="I7">
        <v>1125</v>
      </c>
      <c r="L7" s="30" t="s">
        <v>58</v>
      </c>
      <c r="M7" t="s">
        <v>59</v>
      </c>
      <c r="N7">
        <v>510</v>
      </c>
    </row>
    <row r="8" spans="1:15" x14ac:dyDescent="0.3">
      <c r="C8" t="s">
        <v>60</v>
      </c>
      <c r="D8">
        <v>2989</v>
      </c>
      <c r="H8" t="s">
        <v>60</v>
      </c>
      <c r="I8">
        <v>959</v>
      </c>
      <c r="M8" t="s">
        <v>60</v>
      </c>
      <c r="N8">
        <v>477</v>
      </c>
    </row>
    <row r="9" spans="1:15" x14ac:dyDescent="0.3">
      <c r="C9" t="s">
        <v>61</v>
      </c>
      <c r="D9">
        <v>3109</v>
      </c>
      <c r="H9" t="s">
        <v>61</v>
      </c>
      <c r="I9">
        <v>1009</v>
      </c>
      <c r="M9" t="s">
        <v>61</v>
      </c>
      <c r="N9">
        <v>513</v>
      </c>
    </row>
    <row r="10" spans="1:15" x14ac:dyDescent="0.3">
      <c r="E10">
        <f>SUM(D7:D9)</f>
        <v>9289</v>
      </c>
      <c r="J10">
        <f>SUM(I7:I9)</f>
        <v>3093</v>
      </c>
      <c r="O10">
        <f>SUM(N7:N9)</f>
        <v>1500</v>
      </c>
    </row>
    <row r="11" spans="1:15" x14ac:dyDescent="0.3">
      <c r="B11" s="31" t="s">
        <v>62</v>
      </c>
      <c r="C11" t="s">
        <v>63</v>
      </c>
      <c r="D11">
        <v>2956</v>
      </c>
      <c r="G11" s="31" t="s">
        <v>62</v>
      </c>
      <c r="H11" t="s">
        <v>63</v>
      </c>
      <c r="I11">
        <v>939</v>
      </c>
      <c r="L11" s="31" t="s">
        <v>62</v>
      </c>
      <c r="M11" t="s">
        <v>63</v>
      </c>
      <c r="N11">
        <v>464</v>
      </c>
    </row>
    <row r="12" spans="1:15" x14ac:dyDescent="0.3">
      <c r="C12" t="s">
        <v>64</v>
      </c>
      <c r="D12">
        <v>3287</v>
      </c>
      <c r="H12" t="s">
        <v>64</v>
      </c>
      <c r="I12">
        <v>973</v>
      </c>
      <c r="M12" t="s">
        <v>64</v>
      </c>
      <c r="N12">
        <v>417</v>
      </c>
    </row>
    <row r="13" spans="1:15" x14ac:dyDescent="0.3">
      <c r="C13" t="s">
        <v>65</v>
      </c>
      <c r="D13">
        <v>3032</v>
      </c>
      <c r="H13" t="s">
        <v>65</v>
      </c>
      <c r="I13">
        <v>948</v>
      </c>
      <c r="M13" t="s">
        <v>65</v>
      </c>
      <c r="N13">
        <v>407</v>
      </c>
    </row>
    <row r="14" spans="1:15" x14ac:dyDescent="0.3">
      <c r="E14">
        <f>SUM(D11:D13)</f>
        <v>9275</v>
      </c>
      <c r="J14">
        <f>SUM(I11:I13)</f>
        <v>2860</v>
      </c>
      <c r="O14">
        <f>SUM(N11:N13)</f>
        <v>1288</v>
      </c>
    </row>
    <row r="15" spans="1:15" x14ac:dyDescent="0.3">
      <c r="B15" s="32" t="s">
        <v>66</v>
      </c>
      <c r="C15" t="s">
        <v>67</v>
      </c>
      <c r="D15">
        <v>3121</v>
      </c>
      <c r="G15" s="32" t="s">
        <v>66</v>
      </c>
      <c r="H15" t="s">
        <v>67</v>
      </c>
      <c r="I15">
        <v>947</v>
      </c>
      <c r="L15" s="32" t="s">
        <v>66</v>
      </c>
      <c r="M15" t="s">
        <v>67</v>
      </c>
      <c r="N15">
        <v>441</v>
      </c>
    </row>
    <row r="16" spans="1:15" x14ac:dyDescent="0.3">
      <c r="C16" t="s">
        <v>68</v>
      </c>
      <c r="D16">
        <v>3264</v>
      </c>
      <c r="H16" t="s">
        <v>68</v>
      </c>
      <c r="I16">
        <v>977</v>
      </c>
      <c r="M16" t="s">
        <v>68</v>
      </c>
      <c r="N16">
        <v>516</v>
      </c>
    </row>
    <row r="17" spans="3:15" x14ac:dyDescent="0.3">
      <c r="C17" t="s">
        <v>69</v>
      </c>
      <c r="D17">
        <v>2994</v>
      </c>
      <c r="H17" t="s">
        <v>69</v>
      </c>
      <c r="I17">
        <v>986</v>
      </c>
      <c r="M17" t="s">
        <v>69</v>
      </c>
      <c r="N17">
        <v>434</v>
      </c>
    </row>
    <row r="18" spans="3:15" x14ac:dyDescent="0.3">
      <c r="E18">
        <f>SUM(D15:D17)</f>
        <v>9379</v>
      </c>
      <c r="J18">
        <f>SUM(I15:I17)</f>
        <v>2910</v>
      </c>
      <c r="O18">
        <f>SUM(N15:N17)</f>
        <v>1391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G23" sqref="G23"/>
    </sheetView>
  </sheetViews>
  <sheetFormatPr defaultRowHeight="14.4" x14ac:dyDescent="0.3"/>
  <cols>
    <col min="1" max="1" width="24.109375" bestFit="1" customWidth="1"/>
    <col min="2" max="2" width="10" bestFit="1" customWidth="1"/>
  </cols>
  <sheetData>
    <row r="1" spans="1:3" x14ac:dyDescent="0.3">
      <c r="A1" t="s">
        <v>74</v>
      </c>
      <c r="B1" t="s">
        <v>102</v>
      </c>
      <c r="C1" t="s">
        <v>103</v>
      </c>
    </row>
    <row r="2" spans="1:3" x14ac:dyDescent="0.3">
      <c r="A2" s="51" t="s">
        <v>55</v>
      </c>
      <c r="B2" s="51">
        <v>134</v>
      </c>
    </row>
    <row r="3" spans="1:3" x14ac:dyDescent="0.3">
      <c r="A3" s="51" t="s">
        <v>56</v>
      </c>
      <c r="B3" s="51">
        <v>162</v>
      </c>
    </row>
    <row r="4" spans="1:3" x14ac:dyDescent="0.3">
      <c r="A4" s="51" t="s">
        <v>57</v>
      </c>
      <c r="B4" s="51">
        <v>157</v>
      </c>
      <c r="C4">
        <f>SUM(B2:B4)</f>
        <v>453</v>
      </c>
    </row>
    <row r="5" spans="1:3" x14ac:dyDescent="0.3">
      <c r="A5" s="52" t="s">
        <v>59</v>
      </c>
      <c r="B5" s="52">
        <v>181</v>
      </c>
    </row>
    <row r="6" spans="1:3" x14ac:dyDescent="0.3">
      <c r="A6" s="52" t="s">
        <v>60</v>
      </c>
      <c r="B6" s="52">
        <v>183</v>
      </c>
    </row>
    <row r="7" spans="1:3" x14ac:dyDescent="0.3">
      <c r="A7" s="52" t="s">
        <v>61</v>
      </c>
      <c r="B7" s="52">
        <v>192</v>
      </c>
      <c r="C7">
        <f>SUM(B5:B7)</f>
        <v>556</v>
      </c>
    </row>
    <row r="8" spans="1:3" x14ac:dyDescent="0.3">
      <c r="A8" s="51" t="s">
        <v>63</v>
      </c>
      <c r="B8" s="51">
        <v>151</v>
      </c>
    </row>
    <row r="9" spans="1:3" x14ac:dyDescent="0.3">
      <c r="A9" s="51" t="s">
        <v>64</v>
      </c>
      <c r="B9" s="51">
        <v>189</v>
      </c>
    </row>
    <row r="10" spans="1:3" x14ac:dyDescent="0.3">
      <c r="A10" s="51" t="s">
        <v>65</v>
      </c>
      <c r="B10" s="51">
        <v>189</v>
      </c>
      <c r="C10">
        <f>SUM(B8:B10)</f>
        <v>529</v>
      </c>
    </row>
    <row r="11" spans="1:3" x14ac:dyDescent="0.3">
      <c r="A11" s="52" t="s">
        <v>67</v>
      </c>
      <c r="B11" s="52">
        <v>170</v>
      </c>
    </row>
    <row r="12" spans="1:3" x14ac:dyDescent="0.3">
      <c r="A12" s="52" t="s">
        <v>68</v>
      </c>
      <c r="B12" s="52">
        <v>203</v>
      </c>
    </row>
    <row r="13" spans="1:3" x14ac:dyDescent="0.3">
      <c r="A13" s="52" t="s">
        <v>75</v>
      </c>
      <c r="B13" s="52">
        <v>173</v>
      </c>
      <c r="C13">
        <f>SUM(B11:B13)</f>
        <v>546</v>
      </c>
    </row>
    <row r="14" spans="1:3" x14ac:dyDescent="0.3">
      <c r="B14">
        <f>SUM(B2:B13)</f>
        <v>2084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8"/>
  <sheetViews>
    <sheetView topLeftCell="A10" workbookViewId="0">
      <selection activeCell="I34" sqref="I34"/>
    </sheetView>
  </sheetViews>
  <sheetFormatPr defaultRowHeight="14.4" x14ac:dyDescent="0.3"/>
  <cols>
    <col min="1" max="1" width="38" bestFit="1" customWidth="1"/>
    <col min="2" max="2" width="9.44140625" bestFit="1" customWidth="1"/>
    <col min="3" max="3" width="8.88671875" bestFit="1" customWidth="1"/>
    <col min="4" max="4" width="8.44140625" bestFit="1" customWidth="1"/>
    <col min="5" max="5" width="7.6640625" bestFit="1" customWidth="1"/>
    <col min="6" max="6" width="19.88671875" bestFit="1" customWidth="1"/>
    <col min="9" max="9" width="38" bestFit="1" customWidth="1"/>
    <col min="10" max="10" width="9.44140625" bestFit="1" customWidth="1"/>
    <col min="11" max="11" width="8.88671875" bestFit="1" customWidth="1"/>
    <col min="12" max="12" width="8.44140625" bestFit="1" customWidth="1"/>
    <col min="13" max="13" width="7.6640625" bestFit="1" customWidth="1"/>
    <col min="14" max="14" width="19.88671875" bestFit="1" customWidth="1"/>
  </cols>
  <sheetData>
    <row r="1" spans="1:16" x14ac:dyDescent="0.3">
      <c r="A1" s="50" t="s">
        <v>79</v>
      </c>
      <c r="B1" s="41" t="s">
        <v>80</v>
      </c>
      <c r="C1" s="41" t="s">
        <v>81</v>
      </c>
      <c r="D1" s="42" t="s">
        <v>82</v>
      </c>
      <c r="E1" s="42" t="s">
        <v>83</v>
      </c>
      <c r="F1" s="42" t="s">
        <v>84</v>
      </c>
      <c r="G1" s="43" t="s">
        <v>7</v>
      </c>
      <c r="H1" s="44"/>
      <c r="I1" s="50" t="s">
        <v>100</v>
      </c>
      <c r="J1" s="41" t="s">
        <v>80</v>
      </c>
      <c r="K1" s="41" t="s">
        <v>81</v>
      </c>
      <c r="L1" s="42" t="s">
        <v>82</v>
      </c>
      <c r="M1" s="42" t="s">
        <v>83</v>
      </c>
      <c r="N1" s="42" t="s">
        <v>84</v>
      </c>
      <c r="O1" s="43" t="s">
        <v>7</v>
      </c>
      <c r="P1" s="44"/>
    </row>
    <row r="2" spans="1:16" x14ac:dyDescent="0.3">
      <c r="A2" s="45" t="s">
        <v>85</v>
      </c>
      <c r="B2" s="36">
        <v>283</v>
      </c>
      <c r="C2" s="36">
        <v>8</v>
      </c>
      <c r="D2" s="37">
        <v>57</v>
      </c>
      <c r="E2" s="37">
        <v>0</v>
      </c>
      <c r="F2" s="37" t="s">
        <v>76</v>
      </c>
      <c r="G2" s="2">
        <f>SUM(B2:F2)</f>
        <v>348</v>
      </c>
      <c r="H2" s="46"/>
      <c r="I2" s="45" t="s">
        <v>85</v>
      </c>
      <c r="J2" s="36">
        <v>329</v>
      </c>
      <c r="K2" s="36">
        <v>1</v>
      </c>
      <c r="L2" s="37">
        <v>85</v>
      </c>
      <c r="M2" s="37">
        <v>2</v>
      </c>
      <c r="N2" s="37" t="s">
        <v>76</v>
      </c>
      <c r="O2" s="2">
        <f>SUM(J2:N2)</f>
        <v>417</v>
      </c>
      <c r="P2" s="46"/>
    </row>
    <row r="3" spans="1:16" x14ac:dyDescent="0.3">
      <c r="A3" s="45"/>
      <c r="B3" s="38"/>
      <c r="C3" s="38"/>
      <c r="D3" s="39"/>
      <c r="E3" s="39"/>
      <c r="F3" s="39"/>
      <c r="G3" s="40"/>
      <c r="H3" s="46"/>
      <c r="I3" s="45"/>
      <c r="J3" s="38"/>
      <c r="K3" s="38"/>
      <c r="L3" s="39"/>
      <c r="M3" s="39"/>
      <c r="N3" s="39"/>
      <c r="O3" s="40"/>
      <c r="P3" s="46"/>
    </row>
    <row r="4" spans="1:16" x14ac:dyDescent="0.3">
      <c r="A4" s="45" t="s">
        <v>86</v>
      </c>
      <c r="B4" s="36">
        <v>709</v>
      </c>
      <c r="C4" s="36">
        <v>60</v>
      </c>
      <c r="D4" s="37">
        <v>228</v>
      </c>
      <c r="E4" s="37">
        <v>48</v>
      </c>
      <c r="F4" s="37" t="s">
        <v>76</v>
      </c>
      <c r="G4" s="2">
        <f>SUM(B4:F4)</f>
        <v>1045</v>
      </c>
      <c r="H4" s="46"/>
      <c r="I4" s="45" t="s">
        <v>86</v>
      </c>
      <c r="J4" s="36">
        <v>680</v>
      </c>
      <c r="K4" s="36">
        <v>62</v>
      </c>
      <c r="L4" s="37">
        <v>228</v>
      </c>
      <c r="M4" s="37">
        <v>40</v>
      </c>
      <c r="N4" s="37" t="s">
        <v>76</v>
      </c>
      <c r="O4" s="2">
        <f>SUM(J4:N4)</f>
        <v>1010</v>
      </c>
      <c r="P4" s="46"/>
    </row>
    <row r="5" spans="1:16" x14ac:dyDescent="0.3">
      <c r="A5" s="45"/>
      <c r="B5" s="38"/>
      <c r="C5" s="38"/>
      <c r="D5" s="39"/>
      <c r="E5" s="39"/>
      <c r="F5" s="39"/>
      <c r="G5" s="40"/>
      <c r="H5" s="46"/>
      <c r="I5" s="45"/>
      <c r="J5" s="38"/>
      <c r="K5" s="38"/>
      <c r="L5" s="39"/>
      <c r="M5" s="39"/>
      <c r="N5" s="39"/>
      <c r="O5" s="40"/>
      <c r="P5" s="46"/>
    </row>
    <row r="6" spans="1:16" x14ac:dyDescent="0.3">
      <c r="A6" s="45"/>
      <c r="B6" s="38" t="s">
        <v>80</v>
      </c>
      <c r="C6" s="38" t="s">
        <v>81</v>
      </c>
      <c r="D6" s="39" t="s">
        <v>82</v>
      </c>
      <c r="E6" s="39" t="s">
        <v>83</v>
      </c>
      <c r="F6" s="39" t="s">
        <v>84</v>
      </c>
      <c r="G6" s="40" t="s">
        <v>7</v>
      </c>
      <c r="H6" s="46"/>
      <c r="I6" s="45"/>
      <c r="J6" s="38" t="s">
        <v>80</v>
      </c>
      <c r="K6" s="38" t="s">
        <v>81</v>
      </c>
      <c r="L6" s="39" t="s">
        <v>82</v>
      </c>
      <c r="M6" s="39" t="s">
        <v>83</v>
      </c>
      <c r="N6" s="39" t="s">
        <v>84</v>
      </c>
      <c r="O6" s="40" t="s">
        <v>7</v>
      </c>
      <c r="P6" s="46"/>
    </row>
    <row r="7" spans="1:16" x14ac:dyDescent="0.3">
      <c r="A7" s="45" t="s">
        <v>87</v>
      </c>
      <c r="B7" s="36">
        <v>0</v>
      </c>
      <c r="C7" s="36">
        <v>2</v>
      </c>
      <c r="D7" s="37">
        <v>1</v>
      </c>
      <c r="E7" s="37">
        <v>1</v>
      </c>
      <c r="F7" s="37" t="s">
        <v>88</v>
      </c>
      <c r="G7" s="2">
        <f>11 + SUM(B7:E7)</f>
        <v>15</v>
      </c>
      <c r="H7" s="46"/>
      <c r="I7" s="45" t="s">
        <v>87</v>
      </c>
      <c r="J7" s="36">
        <v>3</v>
      </c>
      <c r="K7" s="36">
        <v>1</v>
      </c>
      <c r="L7" s="37">
        <v>0</v>
      </c>
      <c r="M7" s="37">
        <v>0</v>
      </c>
      <c r="N7" s="37" t="s">
        <v>105</v>
      </c>
      <c r="O7" s="2">
        <v>8</v>
      </c>
      <c r="P7" s="46"/>
    </row>
    <row r="8" spans="1:16" x14ac:dyDescent="0.3">
      <c r="A8" s="45" t="s">
        <v>89</v>
      </c>
      <c r="B8" s="36">
        <v>2</v>
      </c>
      <c r="C8" s="36">
        <v>0</v>
      </c>
      <c r="D8" s="37">
        <v>3</v>
      </c>
      <c r="E8" s="37">
        <v>0</v>
      </c>
      <c r="F8" s="37" t="s">
        <v>90</v>
      </c>
      <c r="G8" s="2">
        <f>23 + SUM(B8:E8)</f>
        <v>28</v>
      </c>
      <c r="H8" s="46"/>
      <c r="I8" s="45" t="s">
        <v>89</v>
      </c>
      <c r="J8" s="36">
        <v>2</v>
      </c>
      <c r="K8" s="36">
        <v>0</v>
      </c>
      <c r="L8" s="37">
        <v>4</v>
      </c>
      <c r="M8" s="37">
        <v>1</v>
      </c>
      <c r="N8" s="37" t="s">
        <v>106</v>
      </c>
      <c r="O8" s="2">
        <v>50</v>
      </c>
      <c r="P8" s="46"/>
    </row>
    <row r="9" spans="1:16" x14ac:dyDescent="0.3">
      <c r="A9" s="45" t="s">
        <v>91</v>
      </c>
      <c r="B9" s="36">
        <v>0</v>
      </c>
      <c r="C9" s="36">
        <v>0</v>
      </c>
      <c r="D9" s="37">
        <v>0</v>
      </c>
      <c r="E9" s="37">
        <v>0</v>
      </c>
      <c r="F9" s="37" t="s">
        <v>92</v>
      </c>
      <c r="G9" s="2">
        <v>3</v>
      </c>
      <c r="H9" s="46"/>
      <c r="I9" s="45" t="s">
        <v>91</v>
      </c>
      <c r="J9" s="36">
        <v>0</v>
      </c>
      <c r="K9" s="36">
        <v>0</v>
      </c>
      <c r="L9" s="37">
        <v>0</v>
      </c>
      <c r="M9" s="37">
        <v>0</v>
      </c>
      <c r="N9" s="37" t="s">
        <v>107</v>
      </c>
      <c r="O9" s="2">
        <v>1</v>
      </c>
      <c r="P9" s="46"/>
    </row>
    <row r="10" spans="1:16" x14ac:dyDescent="0.3">
      <c r="A10" s="45" t="s">
        <v>93</v>
      </c>
      <c r="B10" s="36">
        <v>3</v>
      </c>
      <c r="C10" s="36">
        <v>0</v>
      </c>
      <c r="D10" s="37">
        <v>0</v>
      </c>
      <c r="E10" s="37">
        <v>0</v>
      </c>
      <c r="F10" s="37" t="s">
        <v>94</v>
      </c>
      <c r="G10" s="2">
        <v>11</v>
      </c>
      <c r="H10" s="46"/>
      <c r="I10" s="45" t="s">
        <v>93</v>
      </c>
      <c r="J10" s="36">
        <v>1</v>
      </c>
      <c r="K10" s="36">
        <v>1</v>
      </c>
      <c r="L10" s="37">
        <v>2</v>
      </c>
      <c r="M10" s="37">
        <v>0</v>
      </c>
      <c r="N10" s="37" t="s">
        <v>108</v>
      </c>
      <c r="O10" s="2">
        <v>14</v>
      </c>
      <c r="P10" s="46"/>
    </row>
    <row r="11" spans="1:16" x14ac:dyDescent="0.3">
      <c r="A11" s="45" t="s">
        <v>7</v>
      </c>
      <c r="B11" s="36">
        <f>SUM(B7:B10)</f>
        <v>5</v>
      </c>
      <c r="C11" s="36">
        <f t="shared" ref="C11:G11" si="0">SUM(C7:C10)</f>
        <v>2</v>
      </c>
      <c r="D11" s="37">
        <f t="shared" si="0"/>
        <v>4</v>
      </c>
      <c r="E11" s="37">
        <f t="shared" si="0"/>
        <v>1</v>
      </c>
      <c r="F11" s="37">
        <v>45</v>
      </c>
      <c r="G11" s="36">
        <f t="shared" si="0"/>
        <v>57</v>
      </c>
      <c r="H11" s="46"/>
      <c r="I11" s="45" t="s">
        <v>7</v>
      </c>
      <c r="J11" s="36">
        <f>SUM(J7:J10)</f>
        <v>6</v>
      </c>
      <c r="K11" s="36">
        <f t="shared" ref="K11:O11" si="1">SUM(K7:K10)</f>
        <v>2</v>
      </c>
      <c r="L11" s="36">
        <f t="shared" si="1"/>
        <v>6</v>
      </c>
      <c r="M11" s="36">
        <f t="shared" si="1"/>
        <v>1</v>
      </c>
      <c r="N11" s="36">
        <v>58</v>
      </c>
      <c r="O11" s="36">
        <f t="shared" si="1"/>
        <v>73</v>
      </c>
      <c r="P11" s="46"/>
    </row>
    <row r="12" spans="1:16" x14ac:dyDescent="0.3">
      <c r="A12" s="45"/>
      <c r="B12" s="38"/>
      <c r="C12" s="38"/>
      <c r="D12" s="39"/>
      <c r="E12" s="39"/>
      <c r="F12" s="39"/>
      <c r="G12" s="40"/>
      <c r="H12" s="46"/>
      <c r="I12" s="45"/>
      <c r="J12" s="38"/>
      <c r="K12" s="38"/>
      <c r="L12" s="39"/>
      <c r="M12" s="39"/>
      <c r="N12" s="39"/>
      <c r="O12" s="40"/>
      <c r="P12" s="46"/>
    </row>
    <row r="13" spans="1:16" x14ac:dyDescent="0.3">
      <c r="A13" s="45"/>
      <c r="B13" s="38" t="s">
        <v>80</v>
      </c>
      <c r="C13" s="38" t="s">
        <v>81</v>
      </c>
      <c r="D13" s="39" t="s">
        <v>82</v>
      </c>
      <c r="E13" s="39" t="s">
        <v>83</v>
      </c>
      <c r="F13" s="39" t="s">
        <v>84</v>
      </c>
      <c r="G13" s="40" t="s">
        <v>7</v>
      </c>
      <c r="H13" s="46"/>
      <c r="I13" s="45"/>
      <c r="J13" s="38" t="s">
        <v>80</v>
      </c>
      <c r="K13" s="38" t="s">
        <v>81</v>
      </c>
      <c r="L13" s="39" t="s">
        <v>82</v>
      </c>
      <c r="M13" s="39" t="s">
        <v>83</v>
      </c>
      <c r="N13" s="39" t="s">
        <v>84</v>
      </c>
      <c r="O13" s="40" t="s">
        <v>7</v>
      </c>
      <c r="P13" s="46"/>
    </row>
    <row r="14" spans="1:16" x14ac:dyDescent="0.3">
      <c r="A14" s="45" t="s">
        <v>95</v>
      </c>
      <c r="B14" s="36">
        <v>32</v>
      </c>
      <c r="C14" s="36">
        <v>0</v>
      </c>
      <c r="D14" s="37">
        <v>3</v>
      </c>
      <c r="E14" s="37">
        <v>0</v>
      </c>
      <c r="F14" s="37" t="s">
        <v>76</v>
      </c>
      <c r="G14" s="2">
        <f>SUM(B14:F14)</f>
        <v>35</v>
      </c>
      <c r="H14" s="46"/>
      <c r="I14" s="45" t="s">
        <v>95</v>
      </c>
      <c r="J14" s="36">
        <v>28</v>
      </c>
      <c r="K14" s="36">
        <v>0</v>
      </c>
      <c r="L14" s="37">
        <v>9</v>
      </c>
      <c r="M14" s="37">
        <v>0</v>
      </c>
      <c r="N14" s="37" t="s">
        <v>76</v>
      </c>
      <c r="O14" s="2">
        <f>SUM(J14:N14)</f>
        <v>37</v>
      </c>
      <c r="P14" s="46"/>
    </row>
    <row r="15" spans="1:16" x14ac:dyDescent="0.3">
      <c r="A15" s="45"/>
      <c r="B15" s="38"/>
      <c r="C15" s="38"/>
      <c r="D15" s="39"/>
      <c r="E15" s="39"/>
      <c r="F15" s="39"/>
      <c r="G15" s="40"/>
      <c r="H15" s="46"/>
      <c r="I15" s="45"/>
      <c r="J15" s="38"/>
      <c r="K15" s="38"/>
      <c r="L15" s="39"/>
      <c r="M15" s="39"/>
      <c r="N15" s="39"/>
      <c r="O15" s="40"/>
      <c r="P15" s="46"/>
    </row>
    <row r="16" spans="1:16" x14ac:dyDescent="0.3">
      <c r="A16" s="45"/>
      <c r="B16" s="38" t="s">
        <v>80</v>
      </c>
      <c r="C16" s="38" t="s">
        <v>81</v>
      </c>
      <c r="D16" s="39" t="s">
        <v>82</v>
      </c>
      <c r="E16" s="39" t="s">
        <v>83</v>
      </c>
      <c r="F16" s="39" t="s">
        <v>84</v>
      </c>
      <c r="G16" s="40" t="s">
        <v>7</v>
      </c>
      <c r="H16" s="46"/>
      <c r="I16" s="45"/>
      <c r="J16" s="38" t="s">
        <v>80</v>
      </c>
      <c r="K16" s="38" t="s">
        <v>81</v>
      </c>
      <c r="L16" s="39" t="s">
        <v>82</v>
      </c>
      <c r="M16" s="39" t="s">
        <v>83</v>
      </c>
      <c r="N16" s="39" t="s">
        <v>84</v>
      </c>
      <c r="O16" s="40" t="s">
        <v>7</v>
      </c>
      <c r="P16" s="46"/>
    </row>
    <row r="17" spans="1:16" x14ac:dyDescent="0.3">
      <c r="A17" s="45" t="s">
        <v>96</v>
      </c>
      <c r="B17" s="36">
        <v>60</v>
      </c>
      <c r="C17" s="36">
        <v>2</v>
      </c>
      <c r="D17" s="37">
        <v>45</v>
      </c>
      <c r="E17" s="37">
        <v>0</v>
      </c>
      <c r="F17" s="37" t="s">
        <v>76</v>
      </c>
      <c r="G17" s="2">
        <f>SUM(B17:F17)</f>
        <v>107</v>
      </c>
      <c r="H17" s="46"/>
      <c r="I17" s="45" t="s">
        <v>96</v>
      </c>
      <c r="J17" s="36">
        <v>76</v>
      </c>
      <c r="K17" s="36">
        <v>0</v>
      </c>
      <c r="L17" s="37">
        <v>66</v>
      </c>
      <c r="M17" s="37"/>
      <c r="N17" s="37" t="s">
        <v>76</v>
      </c>
      <c r="O17" s="2">
        <f>SUM(J17:N17)</f>
        <v>142</v>
      </c>
      <c r="P17" s="46"/>
    </row>
    <row r="18" spans="1:16" x14ac:dyDescent="0.3">
      <c r="A18" s="45"/>
      <c r="B18" s="38"/>
      <c r="C18" s="38"/>
      <c r="D18" s="39"/>
      <c r="E18" s="39"/>
      <c r="F18" s="39"/>
      <c r="G18" s="40"/>
      <c r="H18" s="46"/>
      <c r="I18" s="45"/>
      <c r="J18" s="38"/>
      <c r="K18" s="38"/>
      <c r="L18" s="39"/>
      <c r="M18" s="39"/>
      <c r="N18" s="39"/>
      <c r="O18" s="40"/>
      <c r="P18" s="46"/>
    </row>
    <row r="19" spans="1:16" x14ac:dyDescent="0.3">
      <c r="A19" s="45"/>
      <c r="B19" s="38" t="s">
        <v>80</v>
      </c>
      <c r="C19" s="38" t="s">
        <v>81</v>
      </c>
      <c r="D19" s="39" t="s">
        <v>82</v>
      </c>
      <c r="E19" s="39" t="s">
        <v>83</v>
      </c>
      <c r="F19" s="39" t="s">
        <v>84</v>
      </c>
      <c r="G19" s="40" t="s">
        <v>7</v>
      </c>
      <c r="H19" s="46"/>
      <c r="I19" s="45"/>
      <c r="J19" s="38" t="s">
        <v>80</v>
      </c>
      <c r="K19" s="38" t="s">
        <v>81</v>
      </c>
      <c r="L19" s="39" t="s">
        <v>82</v>
      </c>
      <c r="M19" s="39" t="s">
        <v>83</v>
      </c>
      <c r="N19" s="39" t="s">
        <v>84</v>
      </c>
      <c r="O19" s="40" t="s">
        <v>7</v>
      </c>
      <c r="P19" s="46"/>
    </row>
    <row r="20" spans="1:16" x14ac:dyDescent="0.3">
      <c r="A20" s="45" t="s">
        <v>97</v>
      </c>
      <c r="B20" s="36">
        <v>92</v>
      </c>
      <c r="C20" s="36">
        <v>6</v>
      </c>
      <c r="D20" s="37">
        <v>7</v>
      </c>
      <c r="E20" s="37">
        <v>0</v>
      </c>
      <c r="F20" s="37" t="s">
        <v>76</v>
      </c>
      <c r="G20" s="2">
        <f>SUM(B20:F20)</f>
        <v>105</v>
      </c>
      <c r="H20" s="46"/>
      <c r="I20" s="45" t="s">
        <v>97</v>
      </c>
      <c r="J20" s="36">
        <v>87</v>
      </c>
      <c r="K20" s="36">
        <v>0</v>
      </c>
      <c r="L20" s="37">
        <v>4</v>
      </c>
      <c r="M20" s="37">
        <v>1</v>
      </c>
      <c r="N20" s="37" t="s">
        <v>76</v>
      </c>
      <c r="O20" s="2">
        <f>SUM(J20:N20)</f>
        <v>92</v>
      </c>
      <c r="P20" s="46"/>
    </row>
    <row r="21" spans="1:16" x14ac:dyDescent="0.3">
      <c r="A21" s="45" t="s">
        <v>98</v>
      </c>
      <c r="B21" s="36">
        <v>15</v>
      </c>
      <c r="C21" s="36">
        <v>0</v>
      </c>
      <c r="D21" s="37">
        <v>2</v>
      </c>
      <c r="E21" s="37">
        <v>0</v>
      </c>
      <c r="F21" s="37" t="s">
        <v>76</v>
      </c>
      <c r="G21" s="2">
        <f>SUM(B21:F21)</f>
        <v>17</v>
      </c>
      <c r="H21" s="46"/>
      <c r="I21" s="45" t="s">
        <v>98</v>
      </c>
      <c r="J21" s="36">
        <v>10</v>
      </c>
      <c r="K21" s="36">
        <v>0</v>
      </c>
      <c r="L21" s="37">
        <v>4</v>
      </c>
      <c r="M21" s="37">
        <v>1</v>
      </c>
      <c r="N21" s="37" t="s">
        <v>76</v>
      </c>
      <c r="O21" s="2">
        <f>SUM(J21:N21)</f>
        <v>15</v>
      </c>
      <c r="P21" s="46"/>
    </row>
    <row r="22" spans="1:16" x14ac:dyDescent="0.3">
      <c r="A22" s="45" t="s">
        <v>99</v>
      </c>
      <c r="B22" s="36">
        <f>SUM(B20:B21)</f>
        <v>107</v>
      </c>
      <c r="C22" s="36">
        <f t="shared" ref="C22:E22" si="2">SUM(C20:C21)</f>
        <v>6</v>
      </c>
      <c r="D22" s="37">
        <f t="shared" si="2"/>
        <v>9</v>
      </c>
      <c r="E22" s="37">
        <f t="shared" si="2"/>
        <v>0</v>
      </c>
      <c r="F22" s="37" t="s">
        <v>76</v>
      </c>
      <c r="G22" s="2">
        <f>SUM(G20:G21)</f>
        <v>122</v>
      </c>
      <c r="H22" s="46"/>
      <c r="I22" s="45" t="s">
        <v>99</v>
      </c>
      <c r="J22" s="36">
        <f>SUM(J20:J21)</f>
        <v>97</v>
      </c>
      <c r="K22" s="36">
        <f t="shared" ref="K22:M22" si="3">SUM(K20:K21)</f>
        <v>0</v>
      </c>
      <c r="L22" s="36">
        <f t="shared" si="3"/>
        <v>8</v>
      </c>
      <c r="M22" s="36">
        <f t="shared" si="3"/>
        <v>2</v>
      </c>
      <c r="N22" s="36" t="s">
        <v>76</v>
      </c>
      <c r="O22" s="2">
        <f>SUM(O20:O21)</f>
        <v>107</v>
      </c>
      <c r="P22" s="46"/>
    </row>
    <row r="23" spans="1:16" x14ac:dyDescent="0.3">
      <c r="A23" s="45"/>
      <c r="B23" s="40"/>
      <c r="C23" s="40"/>
      <c r="D23" s="40"/>
      <c r="E23" s="40"/>
      <c r="F23" s="40"/>
      <c r="G23" s="40"/>
      <c r="H23" s="46"/>
      <c r="I23" s="45"/>
      <c r="J23" s="40"/>
      <c r="K23" s="40"/>
      <c r="L23" s="40"/>
      <c r="M23" s="40"/>
      <c r="N23" s="40"/>
      <c r="O23" s="40"/>
      <c r="P23" s="46"/>
    </row>
    <row r="24" spans="1:16" x14ac:dyDescent="0.3">
      <c r="A24" s="45"/>
      <c r="B24" s="40"/>
      <c r="C24" s="40"/>
      <c r="D24" s="40"/>
      <c r="E24" s="40"/>
      <c r="F24" s="40"/>
      <c r="G24" s="40"/>
      <c r="H24" s="46"/>
      <c r="I24" s="45"/>
      <c r="J24" s="40"/>
      <c r="K24" s="40"/>
      <c r="L24" s="40"/>
      <c r="M24" s="40"/>
      <c r="N24" s="40"/>
      <c r="O24" s="40"/>
      <c r="P24" s="46"/>
    </row>
    <row r="25" spans="1:16" ht="15" thickBot="1" x14ac:dyDescent="0.35">
      <c r="A25" s="47"/>
      <c r="B25" s="48"/>
      <c r="C25" s="48"/>
      <c r="D25" s="48"/>
      <c r="E25" s="48"/>
      <c r="F25" s="48"/>
      <c r="G25" s="48"/>
      <c r="H25" s="49"/>
      <c r="I25" s="47"/>
      <c r="J25" s="48"/>
      <c r="K25" s="48"/>
      <c r="L25" s="48"/>
      <c r="M25" s="48"/>
      <c r="N25" s="48"/>
      <c r="O25" s="48"/>
      <c r="P25" s="49"/>
    </row>
    <row r="26" spans="1:16" x14ac:dyDescent="0.3">
      <c r="A26" s="50" t="s">
        <v>101</v>
      </c>
      <c r="B26" s="41" t="s">
        <v>80</v>
      </c>
      <c r="C26" s="41" t="s">
        <v>81</v>
      </c>
      <c r="D26" s="42" t="s">
        <v>82</v>
      </c>
      <c r="E26" s="42" t="s">
        <v>83</v>
      </c>
      <c r="F26" s="42" t="s">
        <v>84</v>
      </c>
      <c r="G26" s="43" t="s">
        <v>7</v>
      </c>
      <c r="H26" s="44"/>
    </row>
    <row r="27" spans="1:16" x14ac:dyDescent="0.3">
      <c r="A27" s="45" t="s">
        <v>85</v>
      </c>
      <c r="B27" s="36">
        <v>236</v>
      </c>
      <c r="C27" s="36">
        <v>4</v>
      </c>
      <c r="D27" s="37">
        <v>68</v>
      </c>
      <c r="E27" s="37">
        <v>0</v>
      </c>
      <c r="F27" s="37" t="s">
        <v>76</v>
      </c>
      <c r="G27" s="2">
        <f>SUM(B27:F27)</f>
        <v>308</v>
      </c>
      <c r="H27" s="46"/>
    </row>
    <row r="28" spans="1:16" x14ac:dyDescent="0.3">
      <c r="A28" s="45"/>
      <c r="B28" s="38"/>
      <c r="C28" s="38"/>
      <c r="D28" s="39"/>
      <c r="E28" s="39"/>
      <c r="F28" s="39"/>
      <c r="G28" s="40"/>
      <c r="H28" s="46"/>
    </row>
    <row r="29" spans="1:16" x14ac:dyDescent="0.3">
      <c r="A29" s="45" t="s">
        <v>86</v>
      </c>
      <c r="B29" s="36">
        <v>627</v>
      </c>
      <c r="C29" s="36">
        <v>57</v>
      </c>
      <c r="D29" s="37">
        <v>195</v>
      </c>
      <c r="E29" s="37">
        <v>34</v>
      </c>
      <c r="F29" s="37" t="s">
        <v>76</v>
      </c>
      <c r="G29" s="2">
        <f>SUM(B29:F29)</f>
        <v>913</v>
      </c>
      <c r="H29" s="46"/>
    </row>
    <row r="30" spans="1:16" x14ac:dyDescent="0.3">
      <c r="A30" s="45"/>
      <c r="B30" s="38"/>
      <c r="C30" s="38"/>
      <c r="D30" s="39"/>
      <c r="E30" s="39"/>
      <c r="F30" s="39"/>
      <c r="G30" s="40"/>
      <c r="H30" s="46"/>
    </row>
    <row r="31" spans="1:16" x14ac:dyDescent="0.3">
      <c r="A31" s="45"/>
      <c r="B31" s="38" t="s">
        <v>80</v>
      </c>
      <c r="C31" s="38" t="s">
        <v>81</v>
      </c>
      <c r="D31" s="39" t="s">
        <v>82</v>
      </c>
      <c r="E31" s="39" t="s">
        <v>83</v>
      </c>
      <c r="F31" s="39" t="s">
        <v>84</v>
      </c>
      <c r="G31" s="40" t="s">
        <v>7</v>
      </c>
      <c r="H31" s="46"/>
    </row>
    <row r="32" spans="1:16" x14ac:dyDescent="0.3">
      <c r="A32" s="45" t="s">
        <v>87</v>
      </c>
      <c r="B32" s="36">
        <v>1</v>
      </c>
      <c r="C32" s="36">
        <v>3</v>
      </c>
      <c r="D32" s="37">
        <v>0</v>
      </c>
      <c r="E32" s="37">
        <v>0</v>
      </c>
      <c r="F32" s="37" t="s">
        <v>109</v>
      </c>
      <c r="G32" s="2">
        <f>19+ SUM(B32:E32)</f>
        <v>23</v>
      </c>
      <c r="H32" s="46"/>
    </row>
    <row r="33" spans="1:8" x14ac:dyDescent="0.3">
      <c r="A33" s="45" t="s">
        <v>89</v>
      </c>
      <c r="B33" s="36">
        <v>4</v>
      </c>
      <c r="C33" s="36">
        <v>0</v>
      </c>
      <c r="D33" s="37">
        <v>0</v>
      </c>
      <c r="E33" s="37">
        <v>0</v>
      </c>
      <c r="F33" s="37" t="s">
        <v>110</v>
      </c>
      <c r="G33" s="2">
        <f>24+ SUM(B33:E33)</f>
        <v>28</v>
      </c>
      <c r="H33" s="46"/>
    </row>
    <row r="34" spans="1:8" x14ac:dyDescent="0.3">
      <c r="A34" s="45" t="s">
        <v>91</v>
      </c>
      <c r="B34" s="36">
        <v>0</v>
      </c>
      <c r="C34" s="36">
        <v>0</v>
      </c>
      <c r="D34" s="37">
        <v>0</v>
      </c>
      <c r="E34" s="37">
        <v>0</v>
      </c>
      <c r="F34" s="37">
        <v>0</v>
      </c>
      <c r="G34" s="2">
        <v>0</v>
      </c>
      <c r="H34" s="46"/>
    </row>
    <row r="35" spans="1:8" x14ac:dyDescent="0.3">
      <c r="A35" s="45" t="s">
        <v>93</v>
      </c>
      <c r="B35" s="36">
        <v>8</v>
      </c>
      <c r="C35" s="36">
        <v>0</v>
      </c>
      <c r="D35" s="37">
        <v>2</v>
      </c>
      <c r="E35" s="37">
        <v>0</v>
      </c>
      <c r="F35" s="37" t="s">
        <v>111</v>
      </c>
      <c r="G35" s="2">
        <f>6 + SUM(B35:E35)</f>
        <v>16</v>
      </c>
      <c r="H35" s="46"/>
    </row>
    <row r="36" spans="1:8" x14ac:dyDescent="0.3">
      <c r="A36" s="45" t="s">
        <v>7</v>
      </c>
      <c r="B36" s="36">
        <f>SUM(B32:B35)</f>
        <v>13</v>
      </c>
      <c r="C36" s="36">
        <f t="shared" ref="C36:E36" si="4">SUM(C32:C35)</f>
        <v>3</v>
      </c>
      <c r="D36" s="36">
        <f t="shared" si="4"/>
        <v>2</v>
      </c>
      <c r="E36" s="36">
        <f t="shared" si="4"/>
        <v>0</v>
      </c>
      <c r="F36" s="36">
        <v>49</v>
      </c>
      <c r="G36" s="36">
        <f>SUM(G32:G35)</f>
        <v>67</v>
      </c>
      <c r="H36" s="46"/>
    </row>
    <row r="37" spans="1:8" x14ac:dyDescent="0.3">
      <c r="A37" s="45"/>
      <c r="B37" s="38"/>
      <c r="C37" s="38"/>
      <c r="D37" s="39"/>
      <c r="E37" s="39"/>
      <c r="F37" s="39"/>
      <c r="G37" s="40"/>
      <c r="H37" s="46"/>
    </row>
    <row r="38" spans="1:8" x14ac:dyDescent="0.3">
      <c r="A38" s="45"/>
      <c r="B38" s="38" t="s">
        <v>80</v>
      </c>
      <c r="C38" s="38" t="s">
        <v>81</v>
      </c>
      <c r="D38" s="39" t="s">
        <v>82</v>
      </c>
      <c r="E38" s="39" t="s">
        <v>83</v>
      </c>
      <c r="F38" s="39" t="s">
        <v>84</v>
      </c>
      <c r="G38" s="40" t="s">
        <v>7</v>
      </c>
      <c r="H38" s="46"/>
    </row>
    <row r="39" spans="1:8" x14ac:dyDescent="0.3">
      <c r="A39" s="45" t="s">
        <v>95</v>
      </c>
      <c r="B39" s="36">
        <v>10</v>
      </c>
      <c r="C39" s="36">
        <v>0</v>
      </c>
      <c r="D39" s="37">
        <v>3</v>
      </c>
      <c r="E39" s="37">
        <v>0</v>
      </c>
      <c r="F39" s="37" t="s">
        <v>76</v>
      </c>
      <c r="G39" s="2">
        <f>SUM(B39:F39)</f>
        <v>13</v>
      </c>
      <c r="H39" s="46"/>
    </row>
    <row r="40" spans="1:8" x14ac:dyDescent="0.3">
      <c r="A40" s="45"/>
      <c r="B40" s="38"/>
      <c r="C40" s="38"/>
      <c r="D40" s="39"/>
      <c r="E40" s="39"/>
      <c r="F40" s="39"/>
      <c r="G40" s="40"/>
      <c r="H40" s="46"/>
    </row>
    <row r="41" spans="1:8" x14ac:dyDescent="0.3">
      <c r="A41" s="45"/>
      <c r="B41" s="38" t="s">
        <v>80</v>
      </c>
      <c r="C41" s="38" t="s">
        <v>81</v>
      </c>
      <c r="D41" s="39" t="s">
        <v>82</v>
      </c>
      <c r="E41" s="39" t="s">
        <v>83</v>
      </c>
      <c r="F41" s="39" t="s">
        <v>84</v>
      </c>
      <c r="G41" s="40" t="s">
        <v>7</v>
      </c>
      <c r="H41" s="46"/>
    </row>
    <row r="42" spans="1:8" x14ac:dyDescent="0.3">
      <c r="A42" s="45" t="s">
        <v>96</v>
      </c>
      <c r="B42" s="36">
        <v>53</v>
      </c>
      <c r="C42" s="36">
        <v>2</v>
      </c>
      <c r="D42" s="37">
        <v>52</v>
      </c>
      <c r="E42" s="37">
        <v>0</v>
      </c>
      <c r="F42" s="37" t="s">
        <v>76</v>
      </c>
      <c r="G42" s="2">
        <f>SUM(B42:F42)</f>
        <v>107</v>
      </c>
      <c r="H42" s="46"/>
    </row>
    <row r="43" spans="1:8" x14ac:dyDescent="0.3">
      <c r="A43" s="45"/>
      <c r="B43" s="38"/>
      <c r="C43" s="38"/>
      <c r="D43" s="39"/>
      <c r="E43" s="39"/>
      <c r="F43" s="39"/>
      <c r="G43" s="40"/>
      <c r="H43" s="46"/>
    </row>
    <row r="44" spans="1:8" x14ac:dyDescent="0.3">
      <c r="A44" s="45"/>
      <c r="B44" s="38" t="s">
        <v>80</v>
      </c>
      <c r="C44" s="38" t="s">
        <v>81</v>
      </c>
      <c r="D44" s="39" t="s">
        <v>82</v>
      </c>
      <c r="E44" s="39" t="s">
        <v>83</v>
      </c>
      <c r="F44" s="39" t="s">
        <v>84</v>
      </c>
      <c r="G44" s="40" t="s">
        <v>7</v>
      </c>
      <c r="H44" s="46"/>
    </row>
    <row r="45" spans="1:8" x14ac:dyDescent="0.3">
      <c r="A45" s="45" t="s">
        <v>97</v>
      </c>
      <c r="B45" s="36">
        <v>67</v>
      </c>
      <c r="C45" s="36">
        <v>1</v>
      </c>
      <c r="D45" s="37">
        <v>6</v>
      </c>
      <c r="E45" s="37">
        <v>0</v>
      </c>
      <c r="F45" s="37" t="s">
        <v>76</v>
      </c>
      <c r="G45" s="2">
        <f>SUM(B45:F45)</f>
        <v>74</v>
      </c>
      <c r="H45" s="46"/>
    </row>
    <row r="46" spans="1:8" x14ac:dyDescent="0.3">
      <c r="A46" s="45" t="s">
        <v>98</v>
      </c>
      <c r="B46" s="36">
        <v>20</v>
      </c>
      <c r="C46" s="36">
        <v>0</v>
      </c>
      <c r="D46" s="37">
        <v>1</v>
      </c>
      <c r="E46" s="37">
        <v>0</v>
      </c>
      <c r="F46" s="37" t="s">
        <v>76</v>
      </c>
      <c r="G46" s="2">
        <f>SUM(B46:F46)</f>
        <v>21</v>
      </c>
      <c r="H46" s="46"/>
    </row>
    <row r="47" spans="1:8" x14ac:dyDescent="0.3">
      <c r="A47" s="45" t="s">
        <v>99</v>
      </c>
      <c r="B47" s="36">
        <f>SUM(B45:B46)</f>
        <v>87</v>
      </c>
      <c r="C47" s="36">
        <f t="shared" ref="C47:E47" si="5">SUM(C45:C46)</f>
        <v>1</v>
      </c>
      <c r="D47" s="36">
        <f t="shared" si="5"/>
        <v>7</v>
      </c>
      <c r="E47" s="36">
        <f t="shared" si="5"/>
        <v>0</v>
      </c>
      <c r="F47" s="36" t="s">
        <v>76</v>
      </c>
      <c r="G47" s="2">
        <f>SUM(G45:G46)</f>
        <v>95</v>
      </c>
      <c r="H47" s="46"/>
    </row>
    <row r="48" spans="1:8" ht="15" thickBot="1" x14ac:dyDescent="0.35">
      <c r="A48" s="47"/>
      <c r="B48" s="48"/>
      <c r="C48" s="48"/>
      <c r="D48" s="48"/>
      <c r="E48" s="48"/>
      <c r="F48" s="48"/>
      <c r="G48" s="48"/>
      <c r="H48" s="4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TotalFY11-12</vt:lpstr>
      <vt:lpstr>FY11-12QTR1</vt:lpstr>
      <vt:lpstr>FY11-12QTR2</vt:lpstr>
      <vt:lpstr>FY11-12QTR3</vt:lpstr>
      <vt:lpstr>FY11-12QTR4</vt:lpstr>
      <vt:lpstr>TotalCTLcalls-AccessScreens</vt:lpstr>
      <vt:lpstr>SubstanceAbuse Services</vt:lpstr>
      <vt:lpstr>QuarterTotals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Hajjoul</dc:creator>
  <cp:lastModifiedBy>Josh Hagedorn</cp:lastModifiedBy>
  <cp:lastPrinted>2013-02-14T21:24:15Z</cp:lastPrinted>
  <dcterms:created xsi:type="dcterms:W3CDTF">2012-12-05T15:35:05Z</dcterms:created>
  <dcterms:modified xsi:type="dcterms:W3CDTF">2015-10-08T22:03:59Z</dcterms:modified>
</cp:coreProperties>
</file>