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Toms\Desktop\SSE\Turing college\2nd module\"/>
    </mc:Choice>
  </mc:AlternateContent>
  <xr:revisionPtr revIDLastSave="0" documentId="13_ncr:1_{61D71AEF-94EF-4244-AB13-A9186628CC44}" xr6:coauthVersionLast="47" xr6:coauthVersionMax="47" xr10:uidLastSave="{00000000-0000-0000-0000-000000000000}"/>
  <bookViews>
    <workbookView xWindow="-120" yWindow="-16320" windowWidth="29040" windowHeight="16440" xr2:uid="{00000000-000D-0000-FFFF-FFFF00000000}"/>
  </bookViews>
  <sheets>
    <sheet name="week comparison" sheetId="1" r:id="rId1"/>
    <sheet name="graph" sheetId="7" r:id="rId2"/>
    <sheet name="whole comparison" sheetId="2" r:id="rId3"/>
    <sheet name="horizontal analysis" sheetId="3" state="hidden" r:id="rId4"/>
    <sheet name="Churn in each week" sheetId="4" r:id="rId5"/>
    <sheet name="Numbers" sheetId="5" r:id="rId6"/>
    <sheet name="Cod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5" l="1"/>
  <c r="J4" i="5"/>
  <c r="J5" i="5"/>
  <c r="J6" i="5"/>
  <c r="J7" i="5"/>
  <c r="J8" i="5"/>
  <c r="J2" i="5"/>
  <c r="I3" i="5"/>
  <c r="I4" i="5"/>
  <c r="I5" i="5"/>
  <c r="I6" i="5"/>
  <c r="I7" i="5"/>
  <c r="I8" i="5"/>
  <c r="I9" i="5"/>
  <c r="J9" i="5" s="1"/>
  <c r="I2" i="5"/>
  <c r="C14" i="4"/>
  <c r="D13" i="4"/>
  <c r="C13" i="4"/>
  <c r="E12" i="4"/>
  <c r="D12" i="4"/>
  <c r="C12" i="4"/>
  <c r="F11" i="4"/>
  <c r="E11" i="4"/>
  <c r="D11" i="4"/>
  <c r="C11" i="4"/>
  <c r="G10" i="4"/>
  <c r="F10" i="4"/>
  <c r="E10" i="4"/>
  <c r="D10" i="4"/>
  <c r="C10" i="4"/>
  <c r="H9" i="4"/>
  <c r="G9" i="4"/>
  <c r="F9" i="4"/>
  <c r="E9" i="4"/>
  <c r="D9" i="4"/>
  <c r="C9" i="4"/>
  <c r="I9" i="4" s="1"/>
  <c r="H8" i="4"/>
  <c r="G8" i="4"/>
  <c r="F8" i="4"/>
  <c r="E8" i="4"/>
  <c r="D8" i="4"/>
  <c r="C8" i="4"/>
  <c r="H7" i="4"/>
  <c r="G7" i="4"/>
  <c r="F7" i="4"/>
  <c r="E7" i="4"/>
  <c r="D7" i="4"/>
  <c r="C7" i="4"/>
  <c r="I7" i="4" s="1"/>
  <c r="H6" i="4"/>
  <c r="G6" i="4"/>
  <c r="F6" i="4"/>
  <c r="E6" i="4"/>
  <c r="D6" i="4"/>
  <c r="C6" i="4"/>
  <c r="H5" i="4"/>
  <c r="G5" i="4"/>
  <c r="F5" i="4"/>
  <c r="E5" i="4"/>
  <c r="D5" i="4"/>
  <c r="C5" i="4"/>
  <c r="H4" i="4"/>
  <c r="G4" i="4"/>
  <c r="F4" i="4"/>
  <c r="E4" i="4"/>
  <c r="D4" i="4"/>
  <c r="C4" i="4"/>
  <c r="H3" i="4"/>
  <c r="G3" i="4"/>
  <c r="F3" i="4"/>
  <c r="E3" i="4"/>
  <c r="D3" i="4"/>
  <c r="C3" i="4"/>
  <c r="H2" i="4"/>
  <c r="G2" i="4"/>
  <c r="F2" i="4"/>
  <c r="E2" i="4"/>
  <c r="D2" i="4"/>
  <c r="C2" i="4"/>
  <c r="L2" i="4" l="1"/>
  <c r="L4" i="4"/>
  <c r="L6" i="4"/>
  <c r="L8" i="4"/>
  <c r="I3" i="4"/>
  <c r="L3" i="4"/>
  <c r="L5" i="4"/>
  <c r="I2" i="4"/>
  <c r="I4" i="4"/>
  <c r="I6" i="4"/>
  <c r="I8" i="4"/>
  <c r="L7" i="4"/>
  <c r="I5" i="4"/>
  <c r="L9" i="4"/>
</calcChain>
</file>

<file path=xl/sharedStrings.xml><?xml version="1.0" encoding="utf-8"?>
<sst xmlns="http://schemas.openxmlformats.org/spreadsheetml/2006/main" count="88" uniqueCount="63">
  <si>
    <t>order_week</t>
  </si>
  <si>
    <t>cohort_size</t>
  </si>
  <si>
    <t>retention_week1</t>
  </si>
  <si>
    <t>retention_week2</t>
  </si>
  <si>
    <t>retention_week3</t>
  </si>
  <si>
    <t>retention_week4</t>
  </si>
  <si>
    <t>retention_week5</t>
  </si>
  <si>
    <t>retention_week6</t>
  </si>
  <si>
    <t>The company possibly started to focus more on retention then gathering newsubscribers</t>
  </si>
  <si>
    <t>Company going back focusing on new client acquisition a bit more?</t>
  </si>
  <si>
    <t>AVERAGE</t>
  </si>
  <si>
    <t>WITH table1 AS (SELECT *, user_pseudo_id id, DATETIME_TRUNC(subscription_start,week) as order_week</t>
  </si>
  <si>
    <t>FROM `tc-da-1.turing_data_analytics.subscriptions`</t>
  </si>
  <si>
    <t>WHERE subscription_end &lt;= '2021-02-07' OR subscription_end IS null AND subscription_start &lt;= '2021-02-07'), /*Just to be sure if no outliers in case of faulty data*/</t>
  </si>
  <si>
    <t>table2 AS (SELECT table1.order_week AS order_week,</t>
  </si>
  <si>
    <t>COUNT(table1.id) cohort_size,</t>
  </si>
  <si>
    <t>SUM(CASE WHEN table1.subscription_end IS null OR table1.subscription_end &gt; DATE_ADD(table1.order_week, INTERVAL 1 WEEK) THEN 1 END) week_1,</t>
  </si>
  <si>
    <t>SUM(CASE WHEN table1.subscription_end IS null OR table1.subscription_end &gt; DATE_ADD(table1.order_week, INTERVAL 2 WEEK) THEN 1 END) week_2,</t>
  </si>
  <si>
    <t>SUM(CASE WHEN table1.subscription_end IS null OR table1.subscription_end &gt; DATE_ADD(table1.order_week, INTERVAL 3 WEEK) THEN 1 END) week_3,</t>
  </si>
  <si>
    <t>SUM(CASE WHEN table1.subscription_end IS null OR table1.subscription_end &gt; DATE_ADD(table1.order_week, INTERVAL 4 WEEK) THEN 1 END) week_4,</t>
  </si>
  <si>
    <t>SUM(CASE WHEN table1.subscription_end IS null OR table1.subscription_end &gt; DATE_ADD(table1.order_week, INTERVAL 5 WEEK) THEN 1 END) week_5,</t>
  </si>
  <si>
    <t>SUM(CASE WHEN table1.subscription_end IS null OR table1.subscription_end &gt; DATE_ADD(table1.order_week, INTERVAL 6 WEEK) THEN 1 END) week_6</t>
  </si>
  <si>
    <t>FROM table1</t>
  </si>
  <si>
    <t>GROUP BY 1)</t>
  </si>
  <si>
    <t>SELECT table2.order_week,</t>
  </si>
  <si>
    <t>table2.cohort_size,</t>
  </si>
  <si>
    <t>week_1/table2.cohort_size retention_week1,</t>
  </si>
  <si>
    <t>week_2/table2.cohort_size retention_week2,</t>
  </si>
  <si>
    <t>week_3/table2.cohort_size retention_week3,</t>
  </si>
  <si>
    <t>week_4/table2.cohort_size retention_week4,</t>
  </si>
  <si>
    <t>week_5/table2.cohort_size retention_week5,</t>
  </si>
  <si>
    <t>week_6/table2.cohort_size retention_week6</t>
  </si>
  <si>
    <t>FROM table2</t>
  </si>
  <si>
    <t>Big change happened, much bigger retention in December</t>
  </si>
  <si>
    <t>Retention in week 6 is almost as big as retention in first week of the November</t>
  </si>
  <si>
    <t>Best week in given period</t>
  </si>
  <si>
    <t>Worst week in given period</t>
  </si>
  <si>
    <t>Profit if 1$ per customer per week</t>
  </si>
  <si>
    <t>part of week, therefore incomplete data</t>
  </si>
  <si>
    <t>Unlikely, because churn rate decreases over time</t>
  </si>
  <si>
    <t>Retention rate if the week_6 churn stays after a year:</t>
  </si>
  <si>
    <t>So retention rate possibly higher</t>
  </si>
  <si>
    <t>Christmas discount? Potential free trial? Based on the further ret. Ratees, company should implement the tactic in their everyday sales because ret. Doesn’t seem to drop, but more information needed to fully understand</t>
  </si>
  <si>
    <t>Possibly sale/discount in start of december that is still active at the end of the month, therefore more customers at start and less In the end</t>
  </si>
  <si>
    <t>churn_change_week2</t>
  </si>
  <si>
    <t>churn_change_week1</t>
  </si>
  <si>
    <t>churn_change_week3</t>
  </si>
  <si>
    <t>churn_change_week4</t>
  </si>
  <si>
    <t>churn_change_week5</t>
  </si>
  <si>
    <t>churn_change_week6</t>
  </si>
  <si>
    <t>Last December retention best</t>
  </si>
  <si>
    <t>Rough calculation for profit for year</t>
  </si>
  <si>
    <t>(If each cust generates a dollar a week)</t>
  </si>
  <si>
    <t>Possible increase in sales because of people acquiring subscriptions as presents.</t>
  </si>
  <si>
    <t>Order week</t>
  </si>
  <si>
    <t>Starting subscribers</t>
  </si>
  <si>
    <t>1. week retention</t>
  </si>
  <si>
    <t>2. week retention</t>
  </si>
  <si>
    <t>3. week retention</t>
  </si>
  <si>
    <t>4. week retention</t>
  </si>
  <si>
    <t>5. week retention</t>
  </si>
  <si>
    <t>6. week retention</t>
  </si>
  <si>
    <t>completely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</si>
</sst>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12">
    <font>
      <sz val="10"/>
      <color rgb="FF000000"/>
      <name val="Arial"/>
      <scheme val="minor"/>
    </font>
    <font>
      <b/>
      <sz val="10"/>
      <color theme="1"/>
      <name val="Arial"/>
      <scheme val="minor"/>
    </font>
    <font>
      <sz val="10"/>
      <color theme="1"/>
      <name val="Arial"/>
      <scheme val="minor"/>
    </font>
    <font>
      <sz val="9"/>
      <color rgb="FF000000"/>
      <name val="&quot;Roboto Mono&quot;"/>
    </font>
    <font>
      <sz val="9"/>
      <color rgb="FF0D904F"/>
      <name val="&quot;Roboto Mono&quot;"/>
    </font>
    <font>
      <sz val="9"/>
      <color rgb="FFD81B60"/>
      <name val="&quot;Roboto Mono&quot;"/>
    </font>
    <font>
      <sz val="9"/>
      <color rgb="FF37474F"/>
      <name val="&quot;Roboto Mono&quot;"/>
    </font>
    <font>
      <sz val="10"/>
      <color rgb="FF000000"/>
      <name val="Arial"/>
      <scheme val="minor"/>
    </font>
    <font>
      <b/>
      <sz val="10"/>
      <color rgb="FF000000"/>
      <name val="Arial"/>
      <family val="2"/>
      <scheme val="minor"/>
    </font>
    <font>
      <sz val="10"/>
      <color theme="1"/>
      <name val="Arial"/>
      <family val="2"/>
      <scheme val="minor"/>
    </font>
    <font>
      <b/>
      <sz val="10"/>
      <color theme="1"/>
      <name val="Arial"/>
      <family val="2"/>
      <scheme val="minor"/>
    </font>
    <font>
      <sz val="10"/>
      <color rgb="FF000000"/>
      <name val="Arial"/>
      <family val="2"/>
      <scheme val="minor"/>
    </font>
  </fonts>
  <fills count="6">
    <fill>
      <patternFill patternType="none"/>
    </fill>
    <fill>
      <patternFill patternType="gray125"/>
    </fill>
    <fill>
      <patternFill patternType="solid">
        <fgColor rgb="FFBDBDBD"/>
        <bgColor rgb="FFBDBDBD"/>
      </patternFill>
    </fill>
    <fill>
      <patternFill patternType="solid">
        <fgColor rgb="FFFFFFFE"/>
        <bgColor rgb="FFFFFFFE"/>
      </patternFill>
    </fill>
    <fill>
      <patternFill patternType="solid">
        <fgColor theme="2" tint="-0.34998626667073579"/>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7" fillId="0" borderId="0" applyFont="0" applyFill="0" applyBorder="0" applyAlignment="0" applyProtection="0"/>
  </cellStyleXfs>
  <cellXfs count="37">
    <xf numFmtId="0" fontId="0" fillId="0" borderId="0" xfId="0" applyFont="1" applyAlignment="1"/>
    <xf numFmtId="0" fontId="1" fillId="0" borderId="0" xfId="0" applyFont="1" applyAlignment="1"/>
    <xf numFmtId="164" fontId="2" fillId="2" borderId="0" xfId="0" applyNumberFormat="1" applyFont="1" applyFill="1" applyAlignment="1"/>
    <xf numFmtId="0" fontId="2" fillId="0" borderId="0" xfId="0" applyFont="1" applyAlignment="1"/>
    <xf numFmtId="10" fontId="2" fillId="0" borderId="0" xfId="0" applyNumberFormat="1" applyFont="1" applyAlignment="1"/>
    <xf numFmtId="0" fontId="2" fillId="0" borderId="0" xfId="0" applyFont="1" applyAlignment="1"/>
    <xf numFmtId="10" fontId="2" fillId="0" borderId="0" xfId="0" applyNumberFormat="1" applyFont="1"/>
    <xf numFmtId="10" fontId="1" fillId="0" borderId="0" xfId="0" applyNumberFormat="1" applyFont="1"/>
    <xf numFmtId="0" fontId="3" fillId="3" borderId="0" xfId="0" applyFont="1" applyFill="1" applyAlignment="1"/>
    <xf numFmtId="0" fontId="4" fillId="3" borderId="0" xfId="0" applyFont="1" applyFill="1" applyAlignment="1"/>
    <xf numFmtId="0" fontId="5" fillId="3" borderId="0" xfId="0" applyFont="1" applyFill="1" applyAlignment="1"/>
    <xf numFmtId="0" fontId="5" fillId="3" borderId="0" xfId="0" applyFont="1" applyFill="1"/>
    <xf numFmtId="0" fontId="6" fillId="3" borderId="0" xfId="0" applyFont="1" applyFill="1" applyAlignment="1"/>
    <xf numFmtId="0" fontId="1" fillId="4" borderId="0" xfId="0" applyFont="1" applyFill="1" applyAlignment="1"/>
    <xf numFmtId="0" fontId="0" fillId="0" borderId="0" xfId="0" applyFont="1" applyAlignment="1"/>
    <xf numFmtId="10" fontId="2" fillId="0" borderId="0" xfId="0" applyNumberFormat="1" applyFont="1" applyAlignment="1">
      <alignment horizontal="center" vertical="center"/>
    </xf>
    <xf numFmtId="0" fontId="2" fillId="0" borderId="0" xfId="0" applyFont="1" applyAlignment="1">
      <alignment horizontal="center"/>
    </xf>
    <xf numFmtId="0" fontId="1" fillId="5" borderId="0" xfId="0" applyFont="1" applyFill="1" applyAlignment="1">
      <alignment horizontal="center"/>
    </xf>
    <xf numFmtId="9" fontId="0" fillId="0" borderId="0" xfId="1" applyFont="1" applyAlignment="1"/>
    <xf numFmtId="0" fontId="0" fillId="0" borderId="1" xfId="0" applyFont="1" applyBorder="1" applyAlignment="1"/>
    <xf numFmtId="10" fontId="0" fillId="0" borderId="2" xfId="1" applyNumberFormat="1" applyFont="1" applyBorder="1" applyAlignment="1">
      <alignment horizontal="center" vertical="center"/>
    </xf>
    <xf numFmtId="10" fontId="0" fillId="0" borderId="3" xfId="1" applyNumberFormat="1" applyFont="1" applyBorder="1" applyAlignment="1">
      <alignment horizontal="center" vertical="center"/>
    </xf>
    <xf numFmtId="14" fontId="0" fillId="0" borderId="0" xfId="0" applyNumberFormat="1" applyFont="1" applyAlignment="1"/>
    <xf numFmtId="10" fontId="0" fillId="0" borderId="0" xfId="1" applyNumberFormat="1" applyFont="1" applyAlignment="1"/>
    <xf numFmtId="16" fontId="0" fillId="0" borderId="0" xfId="0" applyNumberFormat="1" applyFont="1" applyAlignment="1"/>
    <xf numFmtId="0" fontId="0" fillId="0" borderId="0" xfId="0" applyFont="1" applyAlignment="1">
      <alignment horizontal="center"/>
    </xf>
    <xf numFmtId="0" fontId="0" fillId="0" borderId="0" xfId="0" applyFont="1" applyAlignment="1">
      <alignment wrapText="1"/>
    </xf>
    <xf numFmtId="0" fontId="8" fillId="0" borderId="0" xfId="0" applyFont="1" applyAlignment="1"/>
    <xf numFmtId="14" fontId="2" fillId="2" borderId="0" xfId="0" applyNumberFormat="1" applyFont="1" applyFill="1" applyAlignment="1"/>
    <xf numFmtId="14" fontId="2" fillId="2" borderId="0" xfId="0" applyNumberFormat="1" applyFont="1" applyFill="1" applyAlignment="1">
      <alignment horizontal="center"/>
    </xf>
    <xf numFmtId="10" fontId="10" fillId="0" borderId="0" xfId="0" applyNumberFormat="1" applyFont="1" applyAlignment="1">
      <alignment horizontal="center" vertical="center"/>
    </xf>
    <xf numFmtId="0" fontId="11" fillId="0" borderId="0" xfId="0" applyFont="1" applyAlignment="1"/>
    <xf numFmtId="0" fontId="0" fillId="0" borderId="0" xfId="0" applyFont="1" applyAlignment="1">
      <alignment wrapText="1"/>
    </xf>
    <xf numFmtId="0" fontId="9" fillId="0" borderId="0" xfId="0" applyFont="1" applyAlignment="1">
      <alignment wrapText="1"/>
    </xf>
    <xf numFmtId="0" fontId="2" fillId="0" borderId="0" xfId="0" applyFont="1" applyAlignment="1">
      <alignment wrapText="1"/>
    </xf>
    <xf numFmtId="0" fontId="0" fillId="0" borderId="0" xfId="0" applyFont="1" applyAlignment="1"/>
    <xf numFmtId="0" fontId="0" fillId="0" borderId="0" xfId="0" applyFont="1" applyAlignment="1">
      <alignment horizontal="center" wrapText="1"/>
    </xf>
  </cellXfs>
  <cellStyles count="2">
    <cellStyle name="Normal" xfId="0" builtinId="0"/>
    <cellStyle name="Percent" xfId="1" builtinId="5"/>
  </cellStyles>
  <dxfs count="66">
    <dxf>
      <font>
        <b/>
        <family val="2"/>
      </font>
    </dxf>
    <dxf>
      <font>
        <b/>
        <family val="2"/>
      </font>
    </dxf>
    <dxf>
      <numFmt numFmtId="19" formatCode="dd/mm/yyyy"/>
    </dxf>
    <dxf>
      <numFmt numFmtId="19" formatCode="dd/mm/yyyy"/>
    </dxf>
    <dxf>
      <numFmt numFmtId="19" formatCode="dd/mm/yyyy"/>
    </dxf>
    <dxf>
      <numFmt numFmtId="19" formatCode="dd/mm/yyyy"/>
    </dxf>
    <dxf>
      <fill>
        <patternFill patternType="solid">
          <fgColor indexed="64"/>
          <bgColor theme="2" tint="-0.34998626667073579"/>
        </patternFill>
      </fill>
    </dxf>
    <dxf>
      <fill>
        <patternFill patternType="solid">
          <fgColor indexed="64"/>
          <bgColor theme="2" tint="-0.34998626667073579"/>
        </patternFill>
      </fill>
    </dxf>
    <dxf>
      <fill>
        <patternFill patternType="solid">
          <fgColor indexed="64"/>
          <bgColor theme="2" tint="-0.34998626667073579"/>
        </patternFill>
      </fill>
    </dxf>
    <dxf>
      <fill>
        <patternFill patternType="solid">
          <fgColor indexed="64"/>
          <bgColor theme="2" tint="-0.34998626667073579"/>
        </patternFill>
      </fill>
    </dxf>
    <dxf>
      <fill>
        <patternFill patternType="solid">
          <fgColor indexed="64"/>
          <bgColor theme="2" tint="-0.34998626667073579"/>
        </patternFill>
      </fill>
    </dxf>
    <dxf>
      <fill>
        <patternFill patternType="solid">
          <fgColor indexed="64"/>
          <bgColor theme="2" tint="-0.34998626667073579"/>
        </patternFill>
      </fill>
    </dxf>
    <dxf>
      <fill>
        <patternFill patternType="solid">
          <fgColor indexed="64"/>
          <bgColor theme="2" tint="-0.34998626667073579"/>
        </patternFill>
      </fill>
    </dxf>
    <dxf>
      <fill>
        <patternFill patternType="solid">
          <fgColor indexed="64"/>
          <bgColor theme="2" tint="-0.34998626667073579"/>
        </patternFill>
      </fill>
    </dxf>
    <dxf>
      <fill>
        <patternFill patternType="solid">
          <fgColor indexed="64"/>
          <bgColor theme="2" tint="-0.34998626667073579"/>
        </patternFill>
      </fill>
    </dxf>
    <dxf>
      <fill>
        <patternFill patternType="solid">
          <fgColor indexed="64"/>
          <bgColor theme="2" tint="-0.34998626667073579"/>
        </patternFill>
      </fill>
    </dxf>
    <dxf>
      <fill>
        <patternFill patternType="solid">
          <fgColor indexed="64"/>
          <bgColor theme="2" tint="-0.34998626667073579"/>
        </patternFill>
      </fill>
    </dxf>
    <dxf>
      <numFmt numFmtId="19" formatCode="dd/mm/yyyy"/>
    </dxf>
    <dxf>
      <numFmt numFmtId="19" formatCode="dd/mm/yyyy"/>
    </dxf>
    <dxf>
      <numFmt numFmtId="19" formatCode="dd/mm/yyyy"/>
    </dxf>
    <dxf>
      <numFmt numFmtId="19" formatCode="dd/mm/yyyy"/>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indexed="64"/>
          <bgColor theme="2" tint="-0.249977111117893"/>
        </patternFill>
      </fill>
      <alignment horizontal="center"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0">
    <tableStyle name="week comparison-style" pivot="0" count="3" xr9:uid="{00000000-0011-0000-FFFF-FFFF00000000}">
      <tableStyleElement type="headerRow" dxfId="65"/>
      <tableStyleElement type="firstRowStripe" dxfId="64"/>
      <tableStyleElement type="secondRowStripe" dxfId="63"/>
    </tableStyle>
    <tableStyle name="week comparison-style 2" pivot="0" count="3" xr9:uid="{00000000-0011-0000-FFFF-FFFF01000000}">
      <tableStyleElement type="headerRow" dxfId="62"/>
      <tableStyleElement type="firstRowStripe" dxfId="61"/>
      <tableStyleElement type="secondRowStripe" dxfId="60"/>
    </tableStyle>
    <tableStyle name="whole comparison-style" pivot="0" count="3" xr9:uid="{00000000-0011-0000-FFFF-FFFF02000000}">
      <tableStyleElement type="headerRow" dxfId="59"/>
      <tableStyleElement type="firstRowStripe" dxfId="58"/>
      <tableStyleElement type="secondRowStripe" dxfId="57"/>
    </tableStyle>
    <tableStyle name="whole comparison-style 2" pivot="0" count="3" xr9:uid="{00000000-0011-0000-FFFF-FFFF03000000}">
      <tableStyleElement type="headerRow" dxfId="56"/>
      <tableStyleElement type="firstRowStripe" dxfId="55"/>
      <tableStyleElement type="secondRowStripe" dxfId="54"/>
    </tableStyle>
    <tableStyle name="horizontal analysis-style" pivot="0" count="3" xr9:uid="{00000000-0011-0000-FFFF-FFFF04000000}">
      <tableStyleElement type="headerRow" dxfId="53"/>
      <tableStyleElement type="firstRowStripe" dxfId="52"/>
      <tableStyleElement type="secondRowStripe" dxfId="51"/>
    </tableStyle>
    <tableStyle name="horizontal analysis-style 2" pivot="0" count="3" xr9:uid="{00000000-0011-0000-FFFF-FFFF05000000}">
      <tableStyleElement type="headerRow" dxfId="50"/>
      <tableStyleElement type="firstRowStripe" dxfId="49"/>
      <tableStyleElement type="secondRowStripe" dxfId="48"/>
    </tableStyle>
    <tableStyle name="Churn rate-style" pivot="0" count="3" xr9:uid="{00000000-0011-0000-FFFF-FFFF06000000}">
      <tableStyleElement type="headerRow" dxfId="47"/>
      <tableStyleElement type="firstRowStripe" dxfId="46"/>
      <tableStyleElement type="secondRowStripe" dxfId="45"/>
    </tableStyle>
    <tableStyle name="Churn rate-style 2" pivot="0" count="3" xr9:uid="{00000000-0011-0000-FFFF-FFFF07000000}">
      <tableStyleElement type="headerRow" dxfId="44"/>
      <tableStyleElement type="firstRowStripe" dxfId="43"/>
      <tableStyleElement type="secondRowStripe" dxfId="42"/>
    </tableStyle>
    <tableStyle name="Numbers-style" pivot="0" count="3" xr9:uid="{00000000-0011-0000-FFFF-FFFF08000000}">
      <tableStyleElement type="headerRow" dxfId="41"/>
      <tableStyleElement type="firstRowStripe" dxfId="40"/>
      <tableStyleElement type="secondRowStripe" dxfId="39"/>
    </tableStyle>
    <tableStyle name="Numbers-style 2" pivot="0" count="3" xr9:uid="{00000000-0011-0000-FFFF-FFFF09000000}">
      <tableStyleElement type="headerRow" dxfId="38"/>
      <tableStyleElement type="firstRowStripe" dxfId="37"/>
      <tableStyleElement type="secondRow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graph!$B$1</c:f>
              <c:strCache>
                <c:ptCount val="1"/>
                <c:pt idx="0">
                  <c:v>2020-11-01 0:00:00</c:v>
                </c:pt>
              </c:strCache>
            </c:strRef>
          </c:tx>
          <c:spPr>
            <a:ln w="28575" cap="rnd">
              <a:solidFill>
                <a:schemeClr val="accent1"/>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graph!$B$2:$B$7</c:f>
              <c:numCache>
                <c:formatCode>0.00%</c:formatCode>
                <c:ptCount val="6"/>
                <c:pt idx="0">
                  <c:v>0.93497635051033101</c:v>
                </c:pt>
                <c:pt idx="1">
                  <c:v>0.89912870301219805</c:v>
                </c:pt>
                <c:pt idx="2">
                  <c:v>0.87896440129449804</c:v>
                </c:pt>
                <c:pt idx="3">
                  <c:v>0.86776201145133103</c:v>
                </c:pt>
                <c:pt idx="4">
                  <c:v>0.85641025641025603</c:v>
                </c:pt>
                <c:pt idx="5">
                  <c:v>0.84709982574060205</c:v>
                </c:pt>
              </c:numCache>
            </c:numRef>
          </c:val>
          <c:smooth val="0"/>
          <c:extLst>
            <c:ext xmlns:c16="http://schemas.microsoft.com/office/drawing/2014/chart" uri="{C3380CC4-5D6E-409C-BE32-E72D297353CC}">
              <c16:uniqueId val="{00000000-DEBD-45A6-8089-D6F9051380B9}"/>
            </c:ext>
          </c:extLst>
        </c:ser>
        <c:ser>
          <c:idx val="1"/>
          <c:order val="1"/>
          <c:tx>
            <c:strRef>
              <c:f>graph!$C$1</c:f>
              <c:strCache>
                <c:ptCount val="1"/>
                <c:pt idx="0">
                  <c:v>2020-11-08 0:00:00</c:v>
                </c:pt>
              </c:strCache>
            </c:strRef>
          </c:tx>
          <c:spPr>
            <a:ln w="28575" cap="rnd">
              <a:solidFill>
                <a:schemeClr val="accent2"/>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graph!$C$2:$C$7</c:f>
              <c:numCache>
                <c:formatCode>0.00%</c:formatCode>
                <c:ptCount val="6"/>
                <c:pt idx="0">
                  <c:v>0.93439192516001901</c:v>
                </c:pt>
                <c:pt idx="1">
                  <c:v>0.89272525849335305</c:v>
                </c:pt>
                <c:pt idx="2">
                  <c:v>0.87641555883801003</c:v>
                </c:pt>
                <c:pt idx="3">
                  <c:v>0.86386016740521898</c:v>
                </c:pt>
                <c:pt idx="4">
                  <c:v>0.85173559822747402</c:v>
                </c:pt>
                <c:pt idx="5">
                  <c:v>0.84619645494830098</c:v>
                </c:pt>
              </c:numCache>
            </c:numRef>
          </c:val>
          <c:smooth val="0"/>
          <c:extLst>
            <c:ext xmlns:c16="http://schemas.microsoft.com/office/drawing/2014/chart" uri="{C3380CC4-5D6E-409C-BE32-E72D297353CC}">
              <c16:uniqueId val="{00000001-DEBD-45A6-8089-D6F9051380B9}"/>
            </c:ext>
          </c:extLst>
        </c:ser>
        <c:ser>
          <c:idx val="2"/>
          <c:order val="2"/>
          <c:tx>
            <c:strRef>
              <c:f>graph!$D$1</c:f>
              <c:strCache>
                <c:ptCount val="1"/>
                <c:pt idx="0">
                  <c:v>2020-11-15 0:00:00</c:v>
                </c:pt>
              </c:strCache>
            </c:strRef>
          </c:tx>
          <c:spPr>
            <a:ln w="28575" cap="rnd">
              <a:solidFill>
                <a:schemeClr val="accent3"/>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graph!$D$2:$D$7</c:f>
              <c:numCache>
                <c:formatCode>0.00%</c:formatCode>
                <c:ptCount val="6"/>
                <c:pt idx="0">
                  <c:v>0.93295125751168395</c:v>
                </c:pt>
                <c:pt idx="1">
                  <c:v>0.89973291787224496</c:v>
                </c:pt>
                <c:pt idx="2">
                  <c:v>0.88176051635878006</c:v>
                </c:pt>
                <c:pt idx="3">
                  <c:v>0.86851769419096303</c:v>
                </c:pt>
                <c:pt idx="4">
                  <c:v>0.85972624081905102</c:v>
                </c:pt>
                <c:pt idx="5">
                  <c:v>0.85616514578232805</c:v>
                </c:pt>
              </c:numCache>
            </c:numRef>
          </c:val>
          <c:smooth val="0"/>
          <c:extLst>
            <c:ext xmlns:c16="http://schemas.microsoft.com/office/drawing/2014/chart" uri="{C3380CC4-5D6E-409C-BE32-E72D297353CC}">
              <c16:uniqueId val="{00000002-DEBD-45A6-8089-D6F9051380B9}"/>
            </c:ext>
          </c:extLst>
        </c:ser>
        <c:ser>
          <c:idx val="3"/>
          <c:order val="3"/>
          <c:tx>
            <c:strRef>
              <c:f>graph!$E$1</c:f>
              <c:strCache>
                <c:ptCount val="1"/>
                <c:pt idx="0">
                  <c:v>2020-11-22 0:00:00</c:v>
                </c:pt>
              </c:strCache>
            </c:strRef>
          </c:tx>
          <c:spPr>
            <a:ln w="28575" cap="rnd">
              <a:solidFill>
                <a:schemeClr val="accent4"/>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graph!$E$2:$E$7</c:f>
              <c:numCache>
                <c:formatCode>0.00%</c:formatCode>
                <c:ptCount val="6"/>
                <c:pt idx="0">
                  <c:v>0.93613285169576499</c:v>
                </c:pt>
                <c:pt idx="1">
                  <c:v>0.90352197471402695</c:v>
                </c:pt>
                <c:pt idx="2">
                  <c:v>0.88536022476419796</c:v>
                </c:pt>
                <c:pt idx="3">
                  <c:v>0.87432269717037903</c:v>
                </c:pt>
                <c:pt idx="4">
                  <c:v>0.86980734497290702</c:v>
                </c:pt>
                <c:pt idx="5">
                  <c:v>0.86850290989363799</c:v>
                </c:pt>
              </c:numCache>
            </c:numRef>
          </c:val>
          <c:smooth val="0"/>
          <c:extLst>
            <c:ext xmlns:c16="http://schemas.microsoft.com/office/drawing/2014/chart" uri="{C3380CC4-5D6E-409C-BE32-E72D297353CC}">
              <c16:uniqueId val="{00000003-DEBD-45A6-8089-D6F9051380B9}"/>
            </c:ext>
          </c:extLst>
        </c:ser>
        <c:ser>
          <c:idx val="4"/>
          <c:order val="4"/>
          <c:tx>
            <c:strRef>
              <c:f>graph!$F$1</c:f>
              <c:strCache>
                <c:ptCount val="1"/>
                <c:pt idx="0">
                  <c:v>2020-11-29 0:00:00</c:v>
                </c:pt>
              </c:strCache>
            </c:strRef>
          </c:tx>
          <c:spPr>
            <a:ln w="28575" cap="rnd">
              <a:solidFill>
                <a:schemeClr val="accent5"/>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graph!$F$2:$F$7</c:f>
              <c:numCache>
                <c:formatCode>0.00%</c:formatCode>
                <c:ptCount val="6"/>
                <c:pt idx="0">
                  <c:v>0.93978388557593096</c:v>
                </c:pt>
                <c:pt idx="1">
                  <c:v>0.90377976057032605</c:v>
                </c:pt>
                <c:pt idx="2">
                  <c:v>0.88786261937855804</c:v>
                </c:pt>
                <c:pt idx="3">
                  <c:v>0.88248217728556699</c:v>
                </c:pt>
                <c:pt idx="4">
                  <c:v>0.88033000044836995</c:v>
                </c:pt>
                <c:pt idx="5">
                  <c:v>0.87772945343675701</c:v>
                </c:pt>
              </c:numCache>
            </c:numRef>
          </c:val>
          <c:smooth val="0"/>
          <c:extLst>
            <c:ext xmlns:c16="http://schemas.microsoft.com/office/drawing/2014/chart" uri="{C3380CC4-5D6E-409C-BE32-E72D297353CC}">
              <c16:uniqueId val="{00000004-DEBD-45A6-8089-D6F9051380B9}"/>
            </c:ext>
          </c:extLst>
        </c:ser>
        <c:ser>
          <c:idx val="5"/>
          <c:order val="5"/>
          <c:tx>
            <c:strRef>
              <c:f>graph!$G$1</c:f>
              <c:strCache>
                <c:ptCount val="1"/>
                <c:pt idx="0">
                  <c:v>2020-12-06 0:00:00</c:v>
                </c:pt>
              </c:strCache>
            </c:strRef>
          </c:tx>
          <c:spPr>
            <a:ln w="28575" cap="rnd">
              <a:solidFill>
                <a:schemeClr val="accent6"/>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graph!$G$2:$G$7</c:f>
              <c:numCache>
                <c:formatCode>0.00%</c:formatCode>
                <c:ptCount val="6"/>
                <c:pt idx="0">
                  <c:v>0.945989492119089</c:v>
                </c:pt>
                <c:pt idx="1">
                  <c:v>0.92056042031523599</c:v>
                </c:pt>
                <c:pt idx="2">
                  <c:v>0.91369527145358997</c:v>
                </c:pt>
                <c:pt idx="3">
                  <c:v>0.91089316987740798</c:v>
                </c:pt>
                <c:pt idx="4">
                  <c:v>0.90647985989492097</c:v>
                </c:pt>
                <c:pt idx="5">
                  <c:v>0.90409807355516603</c:v>
                </c:pt>
              </c:numCache>
            </c:numRef>
          </c:val>
          <c:smooth val="0"/>
          <c:extLst>
            <c:ext xmlns:c16="http://schemas.microsoft.com/office/drawing/2014/chart" uri="{C3380CC4-5D6E-409C-BE32-E72D297353CC}">
              <c16:uniqueId val="{00000005-DEBD-45A6-8089-D6F9051380B9}"/>
            </c:ext>
          </c:extLst>
        </c:ser>
        <c:ser>
          <c:idx val="6"/>
          <c:order val="6"/>
          <c:tx>
            <c:strRef>
              <c:f>graph!$H$1</c:f>
              <c:strCache>
                <c:ptCount val="1"/>
                <c:pt idx="0">
                  <c:v>2020-12-13 0:00:00</c:v>
                </c:pt>
              </c:strCache>
            </c:strRef>
          </c:tx>
          <c:spPr>
            <a:ln w="28575" cap="rnd">
              <a:solidFill>
                <a:schemeClr val="accent1">
                  <a:lumMod val="60000"/>
                </a:schemeClr>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graph!$H$2:$H$7</c:f>
              <c:numCache>
                <c:formatCode>0.00%</c:formatCode>
                <c:ptCount val="6"/>
                <c:pt idx="0">
                  <c:v>0.95145821100019501</c:v>
                </c:pt>
                <c:pt idx="1">
                  <c:v>0.93204149540027403</c:v>
                </c:pt>
                <c:pt idx="2">
                  <c:v>0.92910550009786597</c:v>
                </c:pt>
                <c:pt idx="3">
                  <c:v>0.92444705421804596</c:v>
                </c:pt>
                <c:pt idx="4">
                  <c:v>0.92100215306322097</c:v>
                </c:pt>
                <c:pt idx="5">
                  <c:v>0.91857506361323105</c:v>
                </c:pt>
              </c:numCache>
            </c:numRef>
          </c:val>
          <c:smooth val="0"/>
          <c:extLst>
            <c:ext xmlns:c16="http://schemas.microsoft.com/office/drawing/2014/chart" uri="{C3380CC4-5D6E-409C-BE32-E72D297353CC}">
              <c16:uniqueId val="{00000006-DEBD-45A6-8089-D6F9051380B9}"/>
            </c:ext>
          </c:extLst>
        </c:ser>
        <c:ser>
          <c:idx val="7"/>
          <c:order val="7"/>
          <c:tx>
            <c:strRef>
              <c:f>graph!$I$1</c:f>
              <c:strCache>
                <c:ptCount val="1"/>
                <c:pt idx="0">
                  <c:v>2020-12-20 0:00:00</c:v>
                </c:pt>
              </c:strCache>
            </c:strRef>
          </c:tx>
          <c:spPr>
            <a:ln w="28575" cap="rnd">
              <a:solidFill>
                <a:schemeClr val="accent2">
                  <a:lumMod val="60000"/>
                </a:schemeClr>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graph!$I$2:$I$7</c:f>
              <c:numCache>
                <c:formatCode>0.00%</c:formatCode>
                <c:ptCount val="6"/>
                <c:pt idx="0">
                  <c:v>0.96289169873556901</c:v>
                </c:pt>
                <c:pt idx="1">
                  <c:v>0.95068719076415598</c:v>
                </c:pt>
                <c:pt idx="2">
                  <c:v>0.94480483782297897</c:v>
                </c:pt>
                <c:pt idx="3">
                  <c:v>0.94007696536558505</c:v>
                </c:pt>
                <c:pt idx="4">
                  <c:v>0.93644859813084103</c:v>
                </c:pt>
                <c:pt idx="5">
                  <c:v>0.93397471137987897</c:v>
                </c:pt>
              </c:numCache>
            </c:numRef>
          </c:val>
          <c:smooth val="0"/>
          <c:extLst>
            <c:ext xmlns:c16="http://schemas.microsoft.com/office/drawing/2014/chart" uri="{C3380CC4-5D6E-409C-BE32-E72D297353CC}">
              <c16:uniqueId val="{00000007-DEBD-45A6-8089-D6F9051380B9}"/>
            </c:ext>
          </c:extLst>
        </c:ser>
        <c:ser>
          <c:idx val="8"/>
          <c:order val="8"/>
          <c:tx>
            <c:strRef>
              <c:f>graph!$J$1</c:f>
              <c:strCache>
                <c:ptCount val="1"/>
                <c:pt idx="0">
                  <c:v>2020-12-27 0:00:00</c:v>
                </c:pt>
              </c:strCache>
            </c:strRef>
          </c:tx>
          <c:spPr>
            <a:ln w="28575" cap="rnd">
              <a:solidFill>
                <a:schemeClr val="accent3">
                  <a:lumMod val="60000"/>
                </a:schemeClr>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graph!$J$2:$J$7</c:f>
              <c:numCache>
                <c:formatCode>0.00%</c:formatCode>
                <c:ptCount val="6"/>
                <c:pt idx="0">
                  <c:v>0.96201641266119498</c:v>
                </c:pt>
                <c:pt idx="1">
                  <c:v>0.94472450175849898</c:v>
                </c:pt>
                <c:pt idx="2">
                  <c:v>0.93552168815943704</c:v>
                </c:pt>
                <c:pt idx="3">
                  <c:v>0.92971864009378602</c:v>
                </c:pt>
                <c:pt idx="4">
                  <c:v>0.92444314185228604</c:v>
                </c:pt>
              </c:numCache>
            </c:numRef>
          </c:val>
          <c:smooth val="0"/>
          <c:extLst>
            <c:ext xmlns:c16="http://schemas.microsoft.com/office/drawing/2014/chart" uri="{C3380CC4-5D6E-409C-BE32-E72D297353CC}">
              <c16:uniqueId val="{00000008-DEBD-45A6-8089-D6F9051380B9}"/>
            </c:ext>
          </c:extLst>
        </c:ser>
        <c:ser>
          <c:idx val="9"/>
          <c:order val="9"/>
          <c:tx>
            <c:strRef>
              <c:f>graph!$K$1</c:f>
              <c:strCache>
                <c:ptCount val="1"/>
                <c:pt idx="0">
                  <c:v>2021-01-03 0:00:00</c:v>
                </c:pt>
              </c:strCache>
            </c:strRef>
          </c:tx>
          <c:spPr>
            <a:ln w="28575" cap="rnd">
              <a:solidFill>
                <a:schemeClr val="accent4">
                  <a:lumMod val="60000"/>
                </a:schemeClr>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graph!$K$2:$K$7</c:f>
              <c:numCache>
                <c:formatCode>0.00%</c:formatCode>
                <c:ptCount val="6"/>
                <c:pt idx="0">
                  <c:v>0.95570054945054905</c:v>
                </c:pt>
                <c:pt idx="1">
                  <c:v>0.93243475274725196</c:v>
                </c:pt>
                <c:pt idx="2">
                  <c:v>0.92200377747252704</c:v>
                </c:pt>
                <c:pt idx="3">
                  <c:v>0.91466346153846101</c:v>
                </c:pt>
              </c:numCache>
            </c:numRef>
          </c:val>
          <c:smooth val="0"/>
          <c:extLst>
            <c:ext xmlns:c16="http://schemas.microsoft.com/office/drawing/2014/chart" uri="{C3380CC4-5D6E-409C-BE32-E72D297353CC}">
              <c16:uniqueId val="{00000009-DEBD-45A6-8089-D6F9051380B9}"/>
            </c:ext>
          </c:extLst>
        </c:ser>
        <c:ser>
          <c:idx val="10"/>
          <c:order val="10"/>
          <c:tx>
            <c:strRef>
              <c:f>graph!$L$1</c:f>
              <c:strCache>
                <c:ptCount val="1"/>
                <c:pt idx="0">
                  <c:v>2021-01-10 0:00:00</c:v>
                </c:pt>
              </c:strCache>
            </c:strRef>
          </c:tx>
          <c:spPr>
            <a:ln w="28575" cap="rnd">
              <a:solidFill>
                <a:schemeClr val="accent5">
                  <a:lumMod val="60000"/>
                </a:schemeClr>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graph!$L$2:$L$7</c:f>
              <c:numCache>
                <c:formatCode>0.00%</c:formatCode>
                <c:ptCount val="6"/>
                <c:pt idx="0">
                  <c:v>0.95456421071936104</c:v>
                </c:pt>
                <c:pt idx="1">
                  <c:v>0.92778873045710797</c:v>
                </c:pt>
                <c:pt idx="2">
                  <c:v>0.91637247260556598</c:v>
                </c:pt>
              </c:numCache>
            </c:numRef>
          </c:val>
          <c:smooth val="0"/>
          <c:extLst>
            <c:ext xmlns:c16="http://schemas.microsoft.com/office/drawing/2014/chart" uri="{C3380CC4-5D6E-409C-BE32-E72D297353CC}">
              <c16:uniqueId val="{0000000A-DEBD-45A6-8089-D6F9051380B9}"/>
            </c:ext>
          </c:extLst>
        </c:ser>
        <c:ser>
          <c:idx val="11"/>
          <c:order val="11"/>
          <c:tx>
            <c:strRef>
              <c:f>graph!$M$1</c:f>
              <c:strCache>
                <c:ptCount val="1"/>
                <c:pt idx="0">
                  <c:v>2021-01-17 0:00:00</c:v>
                </c:pt>
              </c:strCache>
            </c:strRef>
          </c:tx>
          <c:spPr>
            <a:ln w="28575" cap="rnd">
              <a:solidFill>
                <a:schemeClr val="accent6">
                  <a:lumMod val="60000"/>
                </a:schemeClr>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graph!$M$2:$M$7</c:f>
              <c:numCache>
                <c:formatCode>0.00%</c:formatCode>
                <c:ptCount val="6"/>
                <c:pt idx="0">
                  <c:v>0.94763553573969495</c:v>
                </c:pt>
                <c:pt idx="1">
                  <c:v>0.91443342977754505</c:v>
                </c:pt>
              </c:numCache>
            </c:numRef>
          </c:val>
          <c:smooth val="0"/>
          <c:extLst>
            <c:ext xmlns:c16="http://schemas.microsoft.com/office/drawing/2014/chart" uri="{C3380CC4-5D6E-409C-BE32-E72D297353CC}">
              <c16:uniqueId val="{0000000B-DEBD-45A6-8089-D6F9051380B9}"/>
            </c:ext>
          </c:extLst>
        </c:ser>
        <c:ser>
          <c:idx val="12"/>
          <c:order val="12"/>
          <c:tx>
            <c:strRef>
              <c:f>graph!$N$1</c:f>
              <c:strCache>
                <c:ptCount val="1"/>
                <c:pt idx="0">
                  <c:v>2021-01-24 0:00:00</c:v>
                </c:pt>
              </c:strCache>
            </c:strRef>
          </c:tx>
          <c:spPr>
            <a:ln w="28575" cap="rnd">
              <a:solidFill>
                <a:schemeClr val="accent1">
                  <a:lumMod val="80000"/>
                  <a:lumOff val="20000"/>
                </a:schemeClr>
              </a:solidFill>
              <a:round/>
            </a:ln>
            <a:effectLst/>
          </c:spPr>
          <c:marker>
            <c:symbol val="none"/>
          </c:marker>
          <c:cat>
            <c:strRef>
              <c:f>graph!$A$2:$A$7</c:f>
              <c:strCache>
                <c:ptCount val="6"/>
                <c:pt idx="0">
                  <c:v>retention_week1</c:v>
                </c:pt>
                <c:pt idx="1">
                  <c:v>retention_week2</c:v>
                </c:pt>
                <c:pt idx="2">
                  <c:v>retention_week3</c:v>
                </c:pt>
                <c:pt idx="3">
                  <c:v>retention_week4</c:v>
                </c:pt>
                <c:pt idx="4">
                  <c:v>retention_week5</c:v>
                </c:pt>
                <c:pt idx="5">
                  <c:v>retention_week6</c:v>
                </c:pt>
              </c:strCache>
            </c:strRef>
          </c:cat>
          <c:val>
            <c:numRef>
              <c:f>graph!$N$2:$N$7</c:f>
              <c:numCache>
                <c:formatCode>0.00%</c:formatCode>
                <c:ptCount val="6"/>
                <c:pt idx="0">
                  <c:v>0.93819579651540097</c:v>
                </c:pt>
              </c:numCache>
            </c:numRef>
          </c:val>
          <c:smooth val="0"/>
          <c:extLst>
            <c:ext xmlns:c16="http://schemas.microsoft.com/office/drawing/2014/chart" uri="{C3380CC4-5D6E-409C-BE32-E72D297353CC}">
              <c16:uniqueId val="{0000000C-DEBD-45A6-8089-D6F9051380B9}"/>
            </c:ext>
          </c:extLst>
        </c:ser>
        <c:dLbls>
          <c:showLegendKey val="0"/>
          <c:showVal val="0"/>
          <c:showCatName val="0"/>
          <c:showSerName val="0"/>
          <c:showPercent val="0"/>
          <c:showBubbleSize val="0"/>
        </c:dLbls>
        <c:smooth val="0"/>
        <c:axId val="617600848"/>
        <c:axId val="617600016"/>
      </c:lineChart>
      <c:catAx>
        <c:axId val="61760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00016"/>
        <c:crosses val="autoZero"/>
        <c:auto val="1"/>
        <c:lblAlgn val="ctr"/>
        <c:lblOffset val="100"/>
        <c:noMultiLvlLbl val="0"/>
      </c:catAx>
      <c:valAx>
        <c:axId val="617600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0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289560</xdr:colOff>
      <xdr:row>8</xdr:row>
      <xdr:rowOff>160020</xdr:rowOff>
    </xdr:from>
    <xdr:to>
      <xdr:col>11</xdr:col>
      <xdr:colOff>701040</xdr:colOff>
      <xdr:row>45</xdr:row>
      <xdr:rowOff>15240</xdr:rowOff>
    </xdr:to>
    <xdr:graphicFrame macro="">
      <xdr:nvGraphicFramePr>
        <xdr:cNvPr id="4" name="Chart 3">
          <a:extLst>
            <a:ext uri="{FF2B5EF4-FFF2-40B4-BE49-F238E27FC236}">
              <a16:creationId xmlns:a16="http://schemas.microsoft.com/office/drawing/2014/main" id="{C7476D54-54BA-3276-E164-8257B4B6C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039725" cy="3486150"/>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H1" headerRowCount="0" headerRowDxfId="35" dataDxfId="34" totalsRowDxfId="33">
  <tableColumns count="8">
    <tableColumn id="1" xr3:uid="{00000000-0010-0000-0000-000001000000}" name="Column1" dataDxfId="32"/>
    <tableColumn id="2" xr3:uid="{00000000-0010-0000-0000-000002000000}" name="Column2" dataDxfId="31"/>
    <tableColumn id="3" xr3:uid="{00000000-0010-0000-0000-000003000000}" name="Column3" dataDxfId="30"/>
    <tableColumn id="4" xr3:uid="{00000000-0010-0000-0000-000004000000}" name="Column4" dataDxfId="29"/>
    <tableColumn id="5" xr3:uid="{00000000-0010-0000-0000-000005000000}" name="Column5" dataDxfId="28"/>
    <tableColumn id="6" xr3:uid="{00000000-0010-0000-0000-000006000000}" name="Column6" dataDxfId="27"/>
    <tableColumn id="7" xr3:uid="{00000000-0010-0000-0000-000007000000}" name="Column7" dataDxfId="26"/>
    <tableColumn id="8" xr3:uid="{00000000-0010-0000-0000-000008000000}" name="Column8" dataDxfId="25"/>
  </tableColumns>
  <tableStyleInfo name="week comparison-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2:A15" headerRowCount="0">
  <tableColumns count="1">
    <tableColumn id="1" xr3:uid="{00000000-0010-0000-0800-000001000000}" name="Column1"/>
  </tableColumns>
  <tableStyleInfo name="Numbers-style" showFirstColumn="1" showLastColumn="1" showRowStripes="1" showColumnStripes="0"/>
  <extLst>
    <ext uri="GoogleSheetsCustomDataVersion1">
      <go:sheetsCustomData xmlns:go="http://customooxmlschemas.google.com/" headerRowCount="1"/>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1:K1" headerRowCount="0">
  <tableColumns count="11">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 id="7" xr3:uid="{00000000-0010-0000-0900-000007000000}" name="Column7"/>
    <tableColumn id="8" xr3:uid="{00000000-0010-0000-0900-000008000000}" name="Column8"/>
    <tableColumn id="9" xr3:uid="{EA49AEEB-D40F-439E-8F7D-1FF344427437}" name="Column9" dataDxfId="1"/>
    <tableColumn id="10" xr3:uid="{AC2969C0-373B-4DFB-BCA7-47593F5912D7}" name="Column10" dataDxfId="0"/>
    <tableColumn id="11" xr3:uid="{0714499B-1712-42FD-9B00-1672F412EFD2}" name="Column11"/>
  </tableColumns>
  <tableStyleInfo name="Numbers-style 2"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A15" headerRowCount="0" headerRowDxfId="24" dataDxfId="23" totalsRowDxfId="22">
  <tableColumns count="1">
    <tableColumn id="1" xr3:uid="{00000000-0010-0000-0100-000001000000}" name="Column1" dataDxfId="21"/>
  </tableColumns>
  <tableStyleInfo name="week comparison-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7D61457-DAA6-404E-A0AF-756750299C8E}" name="Table_213" displayName="Table_213" ref="A2:B15" headerRowCount="0">
  <tableColumns count="2">
    <tableColumn id="1" xr3:uid="{4464A45A-2901-4DCD-BE9B-7041D3705DD1}" name="Column1"/>
    <tableColumn id="2" xr3:uid="{DD172F59-572D-4FFD-B8EE-8689C39FED12}" name="Column2"/>
  </tableColumns>
  <tableStyleInfo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A15" headerRowCount="0" headerRowDxfId="20" dataDxfId="19" totalsRowDxfId="18">
  <tableColumns count="1">
    <tableColumn id="1" xr3:uid="{00000000-0010-0000-0200-000001000000}" name="Column1" dataDxfId="17"/>
  </tableColumns>
  <tableStyleInfo name="whole comparison-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H1" headerRowCount="0" headerRowDxfId="16" dataDxfId="15" totalsRowDxfId="14">
  <tableColumns count="8">
    <tableColumn id="1" xr3:uid="{00000000-0010-0000-0300-000001000000}" name="Column1" dataDxfId="13"/>
    <tableColumn id="2" xr3:uid="{00000000-0010-0000-0300-000002000000}" name="Column2" dataDxfId="12"/>
    <tableColumn id="3" xr3:uid="{00000000-0010-0000-0300-000003000000}" name="Column3" dataDxfId="11"/>
    <tableColumn id="4" xr3:uid="{00000000-0010-0000-0300-000004000000}" name="Column4" dataDxfId="10"/>
    <tableColumn id="5" xr3:uid="{00000000-0010-0000-0300-000005000000}" name="Column5" dataDxfId="9"/>
    <tableColumn id="6" xr3:uid="{00000000-0010-0000-0300-000006000000}" name="Column6" dataDxfId="8"/>
    <tableColumn id="7" xr3:uid="{00000000-0010-0000-0300-000007000000}" name="Column7" dataDxfId="7"/>
    <tableColumn id="8" xr3:uid="{00000000-0010-0000-0300-000008000000}" name="Column8" dataDxfId="6"/>
  </tableColumns>
  <tableStyleInfo name="whole comparison-style 2"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A15" headerRowCount="0">
  <tableColumns count="1">
    <tableColumn id="1" xr3:uid="{00000000-0010-0000-0400-000001000000}" name="Column1"/>
  </tableColumns>
  <tableStyleInfo name="horizontal analysis-style"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H1" headerRowCount="0">
  <tableColumns count="8">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s>
  <tableStyleInfo name="horizontal analysis-style 2"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I1" headerRowCount="0">
  <tableColumns count="9">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 id="9" xr3:uid="{00000000-0010-0000-0600-000009000000}" name="Column9"/>
  </tableColumns>
  <tableStyleInfo name="Churn rate-style"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A15" headerRowCount="0" headerRowDxfId="5" dataDxfId="4" totalsRowDxfId="3">
  <tableColumns count="1">
    <tableColumn id="1" xr3:uid="{00000000-0010-0000-0700-000001000000}" name="Column1" dataDxfId="2"/>
  </tableColumns>
  <tableStyleInfo name="Churn rate-style 2"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5"/>
  <sheetViews>
    <sheetView tabSelected="1" workbookViewId="0">
      <selection activeCell="H12" sqref="H12"/>
    </sheetView>
  </sheetViews>
  <sheetFormatPr defaultColWidth="12.6640625" defaultRowHeight="15.75" customHeight="1"/>
  <cols>
    <col min="1" max="1" width="11.44140625" customWidth="1"/>
    <col min="2" max="2" width="19.109375" bestFit="1" customWidth="1"/>
    <col min="3" max="8" width="15.44140625" bestFit="1" customWidth="1"/>
    <col min="9" max="9" width="12.6640625" customWidth="1"/>
  </cols>
  <sheetData>
    <row r="1" spans="1:12" ht="13.2">
      <c r="A1" s="17" t="s">
        <v>54</v>
      </c>
      <c r="B1" s="17" t="s">
        <v>55</v>
      </c>
      <c r="C1" s="17" t="s">
        <v>56</v>
      </c>
      <c r="D1" s="17" t="s">
        <v>57</v>
      </c>
      <c r="E1" s="17" t="s">
        <v>58</v>
      </c>
      <c r="F1" s="17" t="s">
        <v>59</v>
      </c>
      <c r="G1" s="17" t="s">
        <v>60</v>
      </c>
      <c r="H1" s="17" t="s">
        <v>61</v>
      </c>
    </row>
    <row r="2" spans="1:12" ht="30" customHeight="1">
      <c r="A2" s="29">
        <v>44136</v>
      </c>
      <c r="B2" s="16">
        <v>20085</v>
      </c>
      <c r="C2" s="15">
        <v>0.93497635051033101</v>
      </c>
      <c r="D2" s="15">
        <v>0.89912870301219805</v>
      </c>
      <c r="E2" s="15">
        <v>0.87896440129449804</v>
      </c>
      <c r="F2" s="15">
        <v>0.86776201145133103</v>
      </c>
      <c r="G2" s="15">
        <v>0.85641025641025603</v>
      </c>
      <c r="H2" s="15">
        <v>0.84709982574060205</v>
      </c>
      <c r="L2" s="18"/>
    </row>
    <row r="3" spans="1:12" ht="27.6" customHeight="1">
      <c r="A3" s="29">
        <v>44143</v>
      </c>
      <c r="B3" s="16">
        <v>16248</v>
      </c>
      <c r="C3" s="15">
        <v>0.93439192516001901</v>
      </c>
      <c r="D3" s="30">
        <v>0.89272525849335305</v>
      </c>
      <c r="E3" s="30">
        <v>0.87641555883801003</v>
      </c>
      <c r="F3" s="30">
        <v>0.86386016740521898</v>
      </c>
      <c r="G3" s="30">
        <v>0.85173559822747402</v>
      </c>
      <c r="H3" s="30">
        <v>0.84619645494830098</v>
      </c>
      <c r="L3" s="18"/>
    </row>
    <row r="4" spans="1:12" ht="30" customHeight="1">
      <c r="A4" s="29">
        <v>44150</v>
      </c>
      <c r="B4" s="16">
        <v>17972</v>
      </c>
      <c r="C4" s="15">
        <v>0.93295125751168395</v>
      </c>
      <c r="D4" s="15">
        <v>0.89973291787224496</v>
      </c>
      <c r="E4" s="15">
        <v>0.88176051635878006</v>
      </c>
      <c r="F4" s="15">
        <v>0.86851769419096303</v>
      </c>
      <c r="G4" s="15">
        <v>0.85972624081905102</v>
      </c>
      <c r="H4" s="15">
        <v>0.85616514578232805</v>
      </c>
      <c r="I4" s="32" t="s">
        <v>43</v>
      </c>
      <c r="J4" s="32"/>
      <c r="K4" s="32"/>
      <c r="L4" s="18"/>
    </row>
    <row r="5" spans="1:12" ht="28.2" customHeight="1">
      <c r="A5" s="29">
        <v>44157</v>
      </c>
      <c r="B5" s="16">
        <v>19932</v>
      </c>
      <c r="C5" s="15">
        <v>0.93613285169576499</v>
      </c>
      <c r="D5" s="15">
        <v>0.90352197471402695</v>
      </c>
      <c r="E5" s="15">
        <v>0.88536022476419796</v>
      </c>
      <c r="F5" s="15">
        <v>0.87432269717037903</v>
      </c>
      <c r="G5" s="15">
        <v>0.86980734497290702</v>
      </c>
      <c r="H5" s="15">
        <v>0.86850290989363799</v>
      </c>
      <c r="I5" s="32"/>
      <c r="J5" s="32"/>
      <c r="K5" s="32"/>
      <c r="L5" s="18"/>
    </row>
    <row r="6" spans="1:12" ht="27.6" customHeight="1">
      <c r="A6" s="29">
        <v>44164</v>
      </c>
      <c r="B6" s="16">
        <v>22303</v>
      </c>
      <c r="C6" s="15">
        <v>0.93978388557593096</v>
      </c>
      <c r="D6" s="15">
        <v>0.90377976057032605</v>
      </c>
      <c r="E6" s="15">
        <v>0.88786261937855804</v>
      </c>
      <c r="F6" s="15">
        <v>0.88248217728556699</v>
      </c>
      <c r="G6" s="15">
        <v>0.88033000044836995</v>
      </c>
      <c r="H6" s="15">
        <v>0.87772945343675701</v>
      </c>
      <c r="L6" s="18"/>
    </row>
    <row r="7" spans="1:12" ht="28.2" customHeight="1">
      <c r="A7" s="29">
        <v>44171</v>
      </c>
      <c r="B7" s="16">
        <v>28550</v>
      </c>
      <c r="C7" s="15">
        <v>0.945989492119089</v>
      </c>
      <c r="D7" s="15">
        <v>0.92056042031523599</v>
      </c>
      <c r="E7" s="15">
        <v>0.91369527145358997</v>
      </c>
      <c r="F7" s="15">
        <v>0.91089316987740798</v>
      </c>
      <c r="G7" s="15">
        <v>0.90647985989492097</v>
      </c>
      <c r="H7" s="15">
        <v>0.90409807355516603</v>
      </c>
      <c r="I7" s="33" t="s">
        <v>53</v>
      </c>
      <c r="J7" s="34"/>
      <c r="K7" s="34"/>
      <c r="L7" s="18"/>
    </row>
    <row r="8" spans="1:12" ht="30" customHeight="1">
      <c r="A8" s="29">
        <v>44178</v>
      </c>
      <c r="B8" s="16">
        <v>25545</v>
      </c>
      <c r="C8" s="15">
        <v>0.95145821100019501</v>
      </c>
      <c r="D8" s="15">
        <v>0.93204149540027403</v>
      </c>
      <c r="E8" s="15">
        <v>0.92910550009786597</v>
      </c>
      <c r="F8" s="15">
        <v>0.92444705421804596</v>
      </c>
      <c r="G8" s="15">
        <v>0.92100215306322097</v>
      </c>
      <c r="H8" s="15">
        <v>0.91857506361323105</v>
      </c>
      <c r="I8" s="35"/>
      <c r="J8" s="35"/>
      <c r="K8" s="35"/>
      <c r="L8" s="18"/>
    </row>
    <row r="9" spans="1:12" ht="28.2" customHeight="1">
      <c r="A9" s="29">
        <v>44185</v>
      </c>
      <c r="B9" s="16">
        <v>18190</v>
      </c>
      <c r="C9" s="30">
        <v>0.96289169873556901</v>
      </c>
      <c r="D9" s="30">
        <v>0.95068719076415598</v>
      </c>
      <c r="E9" s="30">
        <v>0.94480483782297897</v>
      </c>
      <c r="F9" s="30">
        <v>0.94007696536558505</v>
      </c>
      <c r="G9" s="30">
        <v>0.93644859813084103</v>
      </c>
      <c r="H9" s="30">
        <v>0.93397471137987897</v>
      </c>
      <c r="I9" s="34" t="s">
        <v>8</v>
      </c>
      <c r="J9" s="34"/>
      <c r="K9" s="34"/>
    </row>
    <row r="10" spans="1:12" ht="29.4" customHeight="1">
      <c r="A10" s="29">
        <v>44192</v>
      </c>
      <c r="B10" s="16">
        <v>17060</v>
      </c>
      <c r="C10" s="15">
        <v>0.96201641266119498</v>
      </c>
      <c r="D10" s="15">
        <v>0.94472450175849898</v>
      </c>
      <c r="E10" s="15">
        <v>0.93552168815943704</v>
      </c>
      <c r="F10" s="15">
        <v>0.92971864009378602</v>
      </c>
      <c r="G10" s="15">
        <v>0.92444314185228604</v>
      </c>
      <c r="H10" s="15"/>
      <c r="I10" s="35"/>
      <c r="J10" s="35"/>
      <c r="K10" s="35"/>
    </row>
    <row r="11" spans="1:12" ht="28.2" customHeight="1">
      <c r="A11" s="29">
        <v>44199</v>
      </c>
      <c r="B11" s="16">
        <v>23296</v>
      </c>
      <c r="C11" s="15">
        <v>0.95570054945054905</v>
      </c>
      <c r="D11" s="15">
        <v>0.93243475274725196</v>
      </c>
      <c r="E11" s="15">
        <v>0.92200377747252704</v>
      </c>
      <c r="F11" s="15">
        <v>0.91466346153846101</v>
      </c>
      <c r="G11" s="15"/>
      <c r="H11" s="15"/>
      <c r="I11" s="34" t="s">
        <v>9</v>
      </c>
      <c r="J11" s="34"/>
      <c r="K11" s="34"/>
    </row>
    <row r="12" spans="1:12" ht="28.2" customHeight="1">
      <c r="A12" s="29">
        <v>44206</v>
      </c>
      <c r="B12" s="16">
        <v>21811</v>
      </c>
      <c r="C12" s="15">
        <v>0.95456421071936104</v>
      </c>
      <c r="D12" s="15">
        <v>0.92778873045710797</v>
      </c>
      <c r="E12" s="15">
        <v>0.91637247260556598</v>
      </c>
      <c r="F12" s="15"/>
      <c r="G12" s="15"/>
      <c r="H12" s="15"/>
    </row>
    <row r="13" spans="1:12" ht="28.8" customHeight="1">
      <c r="A13" s="29">
        <v>44213</v>
      </c>
      <c r="B13" s="16">
        <v>21083</v>
      </c>
      <c r="C13" s="15">
        <v>0.94763553573969495</v>
      </c>
      <c r="D13" s="15">
        <v>0.91443342977754505</v>
      </c>
      <c r="E13" s="15"/>
      <c r="F13" s="15"/>
      <c r="G13" s="15"/>
      <c r="H13" s="15"/>
    </row>
    <row r="14" spans="1:12" ht="27" customHeight="1">
      <c r="A14" s="29">
        <v>44220</v>
      </c>
      <c r="B14" s="16">
        <v>20031</v>
      </c>
      <c r="C14" s="15">
        <v>0.93819579651540097</v>
      </c>
      <c r="D14" s="15"/>
      <c r="E14" s="15"/>
      <c r="F14" s="15"/>
      <c r="G14" s="15"/>
      <c r="H14" s="15"/>
    </row>
    <row r="15" spans="1:12" ht="30" customHeight="1">
      <c r="A15" s="29">
        <v>44227</v>
      </c>
      <c r="B15" s="16">
        <v>2256</v>
      </c>
      <c r="C15" s="4"/>
      <c r="E15" s="4"/>
      <c r="F15" s="4"/>
      <c r="G15" s="4"/>
      <c r="H15" s="4"/>
    </row>
  </sheetData>
  <mergeCells count="6">
    <mergeCell ref="I11:K11"/>
    <mergeCell ref="I4:K5"/>
    <mergeCell ref="I7:K7"/>
    <mergeCell ref="I8:K8"/>
    <mergeCell ref="I9:K9"/>
    <mergeCell ref="I10:K10"/>
  </mergeCells>
  <conditionalFormatting sqref="C2:C14">
    <cfRule type="colorScale" priority="1">
      <colorScale>
        <cfvo type="min"/>
        <cfvo type="percentile" val="50"/>
        <cfvo type="max"/>
        <color rgb="FFE67C73"/>
        <color rgb="FFFFFFFF"/>
        <color rgb="FF57BB8A"/>
      </colorScale>
    </cfRule>
  </conditionalFormatting>
  <conditionalFormatting sqref="D2:D13">
    <cfRule type="colorScale" priority="2">
      <colorScale>
        <cfvo type="min"/>
        <cfvo type="percentile" val="50"/>
        <cfvo type="max"/>
        <color rgb="FFE67C73"/>
        <color rgb="FFFFFFFF"/>
        <color rgb="FF57BB8A"/>
      </colorScale>
    </cfRule>
  </conditionalFormatting>
  <conditionalFormatting sqref="E2:E12">
    <cfRule type="colorScale" priority="3">
      <colorScale>
        <cfvo type="min"/>
        <cfvo type="percentile" val="50"/>
        <cfvo type="max"/>
        <color rgb="FFE67C73"/>
        <color rgb="FFFFFFFF"/>
        <color rgb="FF57BB8A"/>
      </colorScale>
    </cfRule>
  </conditionalFormatting>
  <conditionalFormatting sqref="F2:F11">
    <cfRule type="colorScale" priority="4">
      <colorScale>
        <cfvo type="min"/>
        <cfvo type="percentile" val="50"/>
        <cfvo type="max"/>
        <color rgb="FFE67C73"/>
        <color rgb="FFFFFFFF"/>
        <color rgb="FF57BB8A"/>
      </colorScale>
    </cfRule>
  </conditionalFormatting>
  <conditionalFormatting sqref="G2:G10">
    <cfRule type="colorScale" priority="5">
      <colorScale>
        <cfvo type="min"/>
        <cfvo type="percentile" val="50"/>
        <cfvo type="max"/>
        <color rgb="FFE67C73"/>
        <color rgb="FFFFFFFF"/>
        <color rgb="FF57BB8A"/>
      </colorScale>
    </cfRule>
  </conditionalFormatting>
  <conditionalFormatting sqref="H2:H9">
    <cfRule type="colorScale" priority="6">
      <colorScale>
        <cfvo type="min"/>
        <cfvo type="percentile" val="50"/>
        <cfvo type="max"/>
        <color rgb="FFE67C73"/>
        <color rgb="FFFFFFFF"/>
        <color rgb="FF57BB8A"/>
      </colorScale>
    </cfRule>
  </conditionalFormatting>
  <conditionalFormatting sqref="B2:B14">
    <cfRule type="colorScale" priority="7">
      <colorScale>
        <cfvo type="min"/>
        <cfvo type="percentile" val="50"/>
        <cfvo type="max"/>
        <color rgb="FFE67C73"/>
        <color rgb="FFFFFFFF"/>
        <color rgb="FF57BB8A"/>
      </colorScale>
    </cfRule>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587D6-F562-4F80-A732-B5B27EEC233E}">
  <dimension ref="A1:N7"/>
  <sheetViews>
    <sheetView topLeftCell="F1" workbookViewId="0">
      <selection activeCell="M22" sqref="M22"/>
    </sheetView>
  </sheetViews>
  <sheetFormatPr defaultRowHeight="13.2"/>
  <cols>
    <col min="1" max="14" width="17.21875" bestFit="1" customWidth="1"/>
  </cols>
  <sheetData>
    <row r="1" spans="1:14">
      <c r="A1" s="17" t="s">
        <v>0</v>
      </c>
      <c r="B1" s="2">
        <v>44136</v>
      </c>
      <c r="C1" s="2">
        <v>44143</v>
      </c>
      <c r="D1" s="2">
        <v>44150</v>
      </c>
      <c r="E1" s="2">
        <v>44157</v>
      </c>
      <c r="F1" s="2">
        <v>44164</v>
      </c>
      <c r="G1" s="2">
        <v>44171</v>
      </c>
      <c r="H1" s="2">
        <v>44178</v>
      </c>
      <c r="I1" s="2">
        <v>44185</v>
      </c>
      <c r="J1" s="2">
        <v>44192</v>
      </c>
      <c r="K1" s="2">
        <v>44199</v>
      </c>
      <c r="L1" s="2">
        <v>44206</v>
      </c>
      <c r="M1" s="2">
        <v>44213</v>
      </c>
      <c r="N1" s="2">
        <v>44220</v>
      </c>
    </row>
    <row r="2" spans="1:14">
      <c r="A2" s="17" t="s">
        <v>2</v>
      </c>
      <c r="B2" s="15">
        <v>0.93497635051033101</v>
      </c>
      <c r="C2" s="15">
        <v>0.93439192516001901</v>
      </c>
      <c r="D2" s="15">
        <v>0.93295125751168395</v>
      </c>
      <c r="E2" s="15">
        <v>0.93613285169576499</v>
      </c>
      <c r="F2" s="15">
        <v>0.93978388557593096</v>
      </c>
      <c r="G2" s="15">
        <v>0.945989492119089</v>
      </c>
      <c r="H2" s="15">
        <v>0.95145821100019501</v>
      </c>
      <c r="I2" s="15">
        <v>0.96289169873556901</v>
      </c>
      <c r="J2" s="15">
        <v>0.96201641266119498</v>
      </c>
      <c r="K2" s="15">
        <v>0.95570054945054905</v>
      </c>
      <c r="L2" s="15">
        <v>0.95456421071936104</v>
      </c>
      <c r="M2" s="15">
        <v>0.94763553573969495</v>
      </c>
      <c r="N2" s="15">
        <v>0.93819579651540097</v>
      </c>
    </row>
    <row r="3" spans="1:14">
      <c r="A3" s="17" t="s">
        <v>3</v>
      </c>
      <c r="B3" s="15">
        <v>0.89912870301219805</v>
      </c>
      <c r="C3" s="15">
        <v>0.89272525849335305</v>
      </c>
      <c r="D3" s="15">
        <v>0.89973291787224496</v>
      </c>
      <c r="E3" s="15">
        <v>0.90352197471402695</v>
      </c>
      <c r="F3" s="15">
        <v>0.90377976057032605</v>
      </c>
      <c r="G3" s="15">
        <v>0.92056042031523599</v>
      </c>
      <c r="H3" s="15">
        <v>0.93204149540027403</v>
      </c>
      <c r="I3" s="15">
        <v>0.95068719076415598</v>
      </c>
      <c r="J3" s="15">
        <v>0.94472450175849898</v>
      </c>
      <c r="K3" s="15">
        <v>0.93243475274725196</v>
      </c>
      <c r="L3" s="15">
        <v>0.92778873045710797</v>
      </c>
      <c r="M3" s="15">
        <v>0.91443342977754505</v>
      </c>
      <c r="N3" s="15"/>
    </row>
    <row r="4" spans="1:14">
      <c r="A4" s="17" t="s">
        <v>4</v>
      </c>
      <c r="B4" s="15">
        <v>0.87896440129449804</v>
      </c>
      <c r="C4" s="15">
        <v>0.87641555883801003</v>
      </c>
      <c r="D4" s="15">
        <v>0.88176051635878006</v>
      </c>
      <c r="E4" s="15">
        <v>0.88536022476419796</v>
      </c>
      <c r="F4" s="15">
        <v>0.88786261937855804</v>
      </c>
      <c r="G4" s="15">
        <v>0.91369527145358997</v>
      </c>
      <c r="H4" s="15">
        <v>0.92910550009786597</v>
      </c>
      <c r="I4" s="15">
        <v>0.94480483782297897</v>
      </c>
      <c r="J4" s="15">
        <v>0.93552168815943704</v>
      </c>
      <c r="K4" s="15">
        <v>0.92200377747252704</v>
      </c>
      <c r="L4" s="15">
        <v>0.91637247260556598</v>
      </c>
      <c r="M4" s="14"/>
      <c r="N4" s="14"/>
    </row>
    <row r="5" spans="1:14">
      <c r="A5" s="17" t="s">
        <v>5</v>
      </c>
      <c r="B5" s="15">
        <v>0.86776201145133103</v>
      </c>
      <c r="C5" s="15">
        <v>0.86386016740521898</v>
      </c>
      <c r="D5" s="15">
        <v>0.86851769419096303</v>
      </c>
      <c r="E5" s="15">
        <v>0.87432269717037903</v>
      </c>
      <c r="F5" s="15">
        <v>0.88248217728556699</v>
      </c>
      <c r="G5" s="15">
        <v>0.91089316987740798</v>
      </c>
      <c r="H5" s="15">
        <v>0.92444705421804596</v>
      </c>
      <c r="I5" s="15">
        <v>0.94007696536558505</v>
      </c>
      <c r="J5" s="15">
        <v>0.92971864009378602</v>
      </c>
      <c r="K5" s="15">
        <v>0.91466346153846101</v>
      </c>
      <c r="L5" s="15"/>
      <c r="M5" s="15"/>
      <c r="N5" s="15"/>
    </row>
    <row r="6" spans="1:14">
      <c r="A6" s="17" t="s">
        <v>6</v>
      </c>
      <c r="B6" s="15">
        <v>0.85641025641025603</v>
      </c>
      <c r="C6" s="15">
        <v>0.85173559822747402</v>
      </c>
      <c r="D6" s="15">
        <v>0.85972624081905102</v>
      </c>
      <c r="E6" s="15">
        <v>0.86980734497290702</v>
      </c>
      <c r="F6" s="15">
        <v>0.88033000044836995</v>
      </c>
      <c r="G6" s="15">
        <v>0.90647985989492097</v>
      </c>
      <c r="H6" s="15">
        <v>0.92100215306322097</v>
      </c>
      <c r="I6" s="15">
        <v>0.93644859813084103</v>
      </c>
      <c r="J6" s="15">
        <v>0.92444314185228604</v>
      </c>
      <c r="K6" s="15"/>
      <c r="L6" s="15"/>
      <c r="M6" s="15"/>
      <c r="N6" s="15"/>
    </row>
    <row r="7" spans="1:14">
      <c r="A7" s="17" t="s">
        <v>7</v>
      </c>
      <c r="B7" s="15">
        <v>0.84709982574060205</v>
      </c>
      <c r="C7" s="15">
        <v>0.84619645494830098</v>
      </c>
      <c r="D7" s="15">
        <v>0.85616514578232805</v>
      </c>
      <c r="E7" s="15">
        <v>0.86850290989363799</v>
      </c>
      <c r="F7" s="15">
        <v>0.87772945343675701</v>
      </c>
      <c r="G7" s="15">
        <v>0.90409807355516603</v>
      </c>
      <c r="H7" s="15">
        <v>0.91857506361323105</v>
      </c>
      <c r="I7" s="15">
        <v>0.93397471137987897</v>
      </c>
      <c r="J7" s="15"/>
      <c r="K7" s="15"/>
      <c r="L7" s="15"/>
      <c r="M7" s="15"/>
      <c r="N7" s="15"/>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5"/>
  <sheetViews>
    <sheetView workbookViewId="0">
      <selection activeCell="H9" sqref="H9"/>
    </sheetView>
  </sheetViews>
  <sheetFormatPr defaultColWidth="12.6640625" defaultRowHeight="15.75" customHeight="1"/>
  <cols>
    <col min="1" max="1" width="11" customWidth="1"/>
    <col min="2" max="2" width="11.21875" bestFit="1" customWidth="1"/>
    <col min="3" max="8" width="15.44140625" bestFit="1" customWidth="1"/>
  </cols>
  <sheetData>
    <row r="1" spans="1:16">
      <c r="A1" s="13" t="s">
        <v>0</v>
      </c>
      <c r="B1" s="13" t="s">
        <v>1</v>
      </c>
      <c r="C1" s="13" t="s">
        <v>2</v>
      </c>
      <c r="D1" s="13" t="s">
        <v>3</v>
      </c>
      <c r="E1" s="13" t="s">
        <v>4</v>
      </c>
      <c r="F1" s="13" t="s">
        <v>5</v>
      </c>
      <c r="G1" s="13" t="s">
        <v>6</v>
      </c>
      <c r="H1" s="13" t="s">
        <v>7</v>
      </c>
    </row>
    <row r="2" spans="1:16">
      <c r="A2" s="28">
        <v>44136</v>
      </c>
      <c r="B2" s="5">
        <v>20085</v>
      </c>
      <c r="C2" s="4">
        <v>0.93497635051033101</v>
      </c>
      <c r="D2" s="4">
        <v>0.89912870301219805</v>
      </c>
      <c r="E2" s="4">
        <v>0.87896440129449804</v>
      </c>
      <c r="F2" s="4">
        <v>0.86776201145133103</v>
      </c>
      <c r="G2" s="4">
        <v>0.85641025641025603</v>
      </c>
      <c r="H2" s="4">
        <v>0.84709982574060205</v>
      </c>
    </row>
    <row r="3" spans="1:16">
      <c r="A3" s="28">
        <v>44143</v>
      </c>
      <c r="B3" s="5">
        <v>16248</v>
      </c>
      <c r="C3" s="4">
        <v>0.93439192516001901</v>
      </c>
      <c r="D3" s="4">
        <v>0.89272525849335305</v>
      </c>
      <c r="E3" s="4">
        <v>0.87641555883801003</v>
      </c>
      <c r="F3" s="4">
        <v>0.86386016740521898</v>
      </c>
      <c r="G3" s="4">
        <v>0.85173559822747402</v>
      </c>
      <c r="H3" s="4">
        <v>0.84619645494830098</v>
      </c>
    </row>
    <row r="4" spans="1:16">
      <c r="A4" s="28">
        <v>44150</v>
      </c>
      <c r="B4" s="5">
        <v>17972</v>
      </c>
      <c r="C4" s="4">
        <v>0.93295125751168395</v>
      </c>
      <c r="D4" s="4">
        <v>0.89973291787224496</v>
      </c>
      <c r="E4" s="4">
        <v>0.88176051635878006</v>
      </c>
      <c r="F4" s="4">
        <v>0.86851769419096303</v>
      </c>
      <c r="G4" s="4">
        <v>0.85972624081905102</v>
      </c>
      <c r="H4" s="4">
        <v>0.85616514578232805</v>
      </c>
    </row>
    <row r="5" spans="1:16">
      <c r="A5" s="28">
        <v>44157</v>
      </c>
      <c r="B5" s="5">
        <v>19932</v>
      </c>
      <c r="C5" s="4">
        <v>0.93613285169576499</v>
      </c>
      <c r="D5" s="4">
        <v>0.90352197471402695</v>
      </c>
      <c r="E5" s="4">
        <v>0.88536022476419796</v>
      </c>
      <c r="F5" s="4">
        <v>0.87432269717037903</v>
      </c>
      <c r="G5" s="4">
        <v>0.86980734497290702</v>
      </c>
      <c r="H5" s="4">
        <v>0.86850290989363799</v>
      </c>
    </row>
    <row r="6" spans="1:16">
      <c r="A6" s="28">
        <v>44164</v>
      </c>
      <c r="B6" s="5">
        <v>22303</v>
      </c>
      <c r="C6" s="4">
        <v>0.93978388557593096</v>
      </c>
      <c r="D6" s="4">
        <v>0.90377976057032605</v>
      </c>
      <c r="E6" s="4">
        <v>0.88786261937855804</v>
      </c>
      <c r="F6" s="4">
        <v>0.88248217728556699</v>
      </c>
      <c r="G6" s="4">
        <v>0.88033000044836995</v>
      </c>
      <c r="H6" s="4">
        <v>0.87772945343675701</v>
      </c>
      <c r="I6" t="s">
        <v>33</v>
      </c>
    </row>
    <row r="7" spans="1:16">
      <c r="A7" s="28">
        <v>44171</v>
      </c>
      <c r="B7" s="5">
        <v>28550</v>
      </c>
      <c r="C7" s="4">
        <v>0.945989492119089</v>
      </c>
      <c r="D7" s="4">
        <v>0.92056042031523599</v>
      </c>
      <c r="E7" s="4">
        <v>0.91369527145358997</v>
      </c>
      <c r="F7" s="4">
        <v>0.91089316987740798</v>
      </c>
      <c r="G7" s="4">
        <v>0.90647985989492097</v>
      </c>
      <c r="H7" s="4">
        <v>0.90409807355516603</v>
      </c>
      <c r="I7" s="32" t="s">
        <v>42</v>
      </c>
      <c r="J7" s="32"/>
      <c r="K7" s="32"/>
      <c r="L7" s="32"/>
      <c r="M7" s="32"/>
      <c r="N7" s="32"/>
      <c r="O7" s="32"/>
      <c r="P7" s="32"/>
    </row>
    <row r="8" spans="1:16">
      <c r="A8" s="28">
        <v>44178</v>
      </c>
      <c r="B8" s="5">
        <v>25545</v>
      </c>
      <c r="C8" s="4">
        <v>0.95145821100019501</v>
      </c>
      <c r="D8" s="4">
        <v>0.93204149540027403</v>
      </c>
      <c r="E8" s="4">
        <v>0.92910550009786597</v>
      </c>
      <c r="F8" s="4">
        <v>0.92444705421804596</v>
      </c>
      <c r="G8" s="4">
        <v>0.92100215306322097</v>
      </c>
      <c r="H8" s="4">
        <v>0.91857506361323105</v>
      </c>
      <c r="I8" s="32"/>
      <c r="J8" s="32"/>
      <c r="K8" s="32"/>
      <c r="L8" s="32"/>
      <c r="M8" s="32"/>
      <c r="N8" s="32"/>
      <c r="O8" s="32"/>
      <c r="P8" s="32"/>
    </row>
    <row r="9" spans="1:16">
      <c r="A9" s="28">
        <v>44185</v>
      </c>
      <c r="B9" s="5">
        <v>18190</v>
      </c>
      <c r="C9" s="4">
        <v>0.96289169873556901</v>
      </c>
      <c r="D9" s="4">
        <v>0.95068719076415598</v>
      </c>
      <c r="E9" s="4">
        <v>0.94480483782297897</v>
      </c>
      <c r="F9" s="4">
        <v>0.94007696536558505</v>
      </c>
      <c r="G9" s="4">
        <v>0.93644859813084103</v>
      </c>
      <c r="H9" s="4">
        <v>0.93397471137987897</v>
      </c>
      <c r="I9" t="s">
        <v>34</v>
      </c>
    </row>
    <row r="10" spans="1:16">
      <c r="A10" s="28">
        <v>44192</v>
      </c>
      <c r="B10" s="5">
        <v>17060</v>
      </c>
      <c r="C10" s="4">
        <v>0.96201641266119498</v>
      </c>
      <c r="D10" s="4">
        <v>0.94472450175849898</v>
      </c>
      <c r="E10" s="4">
        <v>0.93552168815943704</v>
      </c>
      <c r="F10" s="4">
        <v>0.92971864009378602</v>
      </c>
      <c r="G10" s="4">
        <v>0.92444314185228604</v>
      </c>
      <c r="H10" s="4"/>
    </row>
    <row r="11" spans="1:16">
      <c r="A11" s="28">
        <v>44199</v>
      </c>
      <c r="B11" s="5">
        <v>23296</v>
      </c>
      <c r="C11" s="4">
        <v>0.95570054945054905</v>
      </c>
      <c r="D11" s="4">
        <v>0.93243475274725196</v>
      </c>
      <c r="E11" s="4">
        <v>0.92200377747252704</v>
      </c>
      <c r="F11" s="4">
        <v>0.91466346153846101</v>
      </c>
      <c r="G11" s="4"/>
      <c r="H11" s="4"/>
    </row>
    <row r="12" spans="1:16">
      <c r="A12" s="28">
        <v>44206</v>
      </c>
      <c r="B12" s="5">
        <v>21811</v>
      </c>
      <c r="C12" s="4">
        <v>0.95456421071936104</v>
      </c>
      <c r="D12" s="4">
        <v>0.92778873045710797</v>
      </c>
      <c r="E12" s="4">
        <v>0.91637247260556598</v>
      </c>
      <c r="F12" s="4"/>
      <c r="G12" s="4"/>
      <c r="H12" s="4"/>
    </row>
    <row r="13" spans="1:16">
      <c r="A13" s="28">
        <v>44213</v>
      </c>
      <c r="B13" s="5">
        <v>21083</v>
      </c>
      <c r="C13" s="4">
        <v>0.94763553573969495</v>
      </c>
      <c r="D13" s="4">
        <v>0.91443342977754505</v>
      </c>
      <c r="E13" s="4"/>
      <c r="F13" s="4"/>
      <c r="G13" s="4"/>
      <c r="H13" s="4"/>
    </row>
    <row r="14" spans="1:16">
      <c r="A14" s="28">
        <v>44220</v>
      </c>
      <c r="B14" s="5">
        <v>20031</v>
      </c>
      <c r="C14" s="4">
        <v>0.93819579651540097</v>
      </c>
      <c r="D14" s="4"/>
      <c r="E14" s="4"/>
      <c r="F14" s="4"/>
      <c r="G14" s="4"/>
      <c r="H14" s="4"/>
    </row>
    <row r="15" spans="1:16">
      <c r="A15" s="28">
        <v>44227</v>
      </c>
      <c r="B15" s="5">
        <v>2256</v>
      </c>
      <c r="C15" s="5"/>
      <c r="E15" s="5"/>
      <c r="F15" s="5"/>
      <c r="G15" s="5"/>
      <c r="H15" s="5"/>
    </row>
  </sheetData>
  <mergeCells count="1">
    <mergeCell ref="I7:P8"/>
  </mergeCells>
  <conditionalFormatting sqref="C2:H14">
    <cfRule type="colorScale" priority="1">
      <colorScale>
        <cfvo type="min"/>
        <cfvo type="percentile" val="50"/>
        <cfvo type="max"/>
        <color rgb="FFF8696B"/>
        <color rgb="FFFFEB84"/>
        <color rgb="FF63BE7B"/>
      </colorScale>
    </cfRule>
  </conditionalFormatting>
  <conditionalFormatting sqref="B2:B14">
    <cfRule type="colorScale" priority="3">
      <colorScale>
        <cfvo type="min"/>
        <cfvo type="percentile" val="50"/>
        <cfvo type="max"/>
        <color rgb="FFE67C73"/>
        <color rgb="FFFFFFFF"/>
        <color rgb="FF57BB8A"/>
      </colorScale>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3"/>
  <sheetViews>
    <sheetView workbookViewId="0"/>
  </sheetViews>
  <sheetFormatPr defaultColWidth="12.6640625" defaultRowHeight="15.75" customHeight="1"/>
  <sheetData>
    <row r="1" spans="1:8">
      <c r="A1" s="1" t="s">
        <v>0</v>
      </c>
      <c r="B1" s="1" t="s">
        <v>1</v>
      </c>
      <c r="C1" s="1" t="s">
        <v>2</v>
      </c>
      <c r="D1" s="1" t="s">
        <v>3</v>
      </c>
      <c r="E1" s="1" t="s">
        <v>4</v>
      </c>
      <c r="F1" s="1" t="s">
        <v>5</v>
      </c>
      <c r="G1" s="1" t="s">
        <v>6</v>
      </c>
      <c r="H1" s="1" t="s">
        <v>7</v>
      </c>
    </row>
    <row r="2" spans="1:8">
      <c r="A2" s="2">
        <v>44136</v>
      </c>
      <c r="B2" s="5">
        <v>20085</v>
      </c>
      <c r="C2" s="4">
        <v>0.93497635051033101</v>
      </c>
      <c r="D2" s="4">
        <v>0.89912870301219805</v>
      </c>
      <c r="E2" s="4">
        <v>0.87896440129449804</v>
      </c>
      <c r="F2" s="4">
        <v>0.86776201145133103</v>
      </c>
      <c r="G2" s="4">
        <v>0.85641025641025603</v>
      </c>
      <c r="H2" s="4">
        <v>0.84709982574060205</v>
      </c>
    </row>
    <row r="3" spans="1:8">
      <c r="A3" s="2">
        <v>44143</v>
      </c>
      <c r="B3" s="5">
        <v>16248</v>
      </c>
      <c r="C3" s="4">
        <v>0.93439192516001901</v>
      </c>
      <c r="D3" s="4">
        <v>0.89272525849335305</v>
      </c>
      <c r="E3" s="4">
        <v>0.87641555883801003</v>
      </c>
      <c r="F3" s="4">
        <v>0.86386016740521898</v>
      </c>
      <c r="G3" s="4">
        <v>0.85173559822747402</v>
      </c>
      <c r="H3" s="4">
        <v>0.84619645494830098</v>
      </c>
    </row>
    <row r="4" spans="1:8">
      <c r="A4" s="2">
        <v>44150</v>
      </c>
      <c r="B4" s="5">
        <v>17972</v>
      </c>
      <c r="C4" s="4">
        <v>0.93295125751168395</v>
      </c>
      <c r="D4" s="4">
        <v>0.89973291787224496</v>
      </c>
      <c r="E4" s="4">
        <v>0.88176051635878006</v>
      </c>
      <c r="F4" s="4">
        <v>0.86851769419096303</v>
      </c>
      <c r="G4" s="4">
        <v>0.85972624081905102</v>
      </c>
      <c r="H4" s="4">
        <v>0.85616514578232805</v>
      </c>
    </row>
    <row r="5" spans="1:8">
      <c r="A5" s="2">
        <v>44157</v>
      </c>
      <c r="B5" s="5">
        <v>19932</v>
      </c>
      <c r="C5" s="4">
        <v>0.93613285169576499</v>
      </c>
      <c r="D5" s="4">
        <v>0.90352197471402695</v>
      </c>
      <c r="E5" s="4">
        <v>0.88536022476419796</v>
      </c>
      <c r="F5" s="4">
        <v>0.87432269717037903</v>
      </c>
      <c r="G5" s="4">
        <v>0.86980734497290702</v>
      </c>
      <c r="H5" s="4">
        <v>0.86850290989363799</v>
      </c>
    </row>
    <row r="6" spans="1:8">
      <c r="A6" s="2">
        <v>44164</v>
      </c>
      <c r="B6" s="5">
        <v>22303</v>
      </c>
      <c r="C6" s="4">
        <v>0.93978388557593096</v>
      </c>
      <c r="D6" s="4">
        <v>0.90377976057032605</v>
      </c>
      <c r="E6" s="4">
        <v>0.88786261937855804</v>
      </c>
      <c r="F6" s="4">
        <v>0.88248217728556699</v>
      </c>
      <c r="G6" s="4">
        <v>0.88033000044836995</v>
      </c>
      <c r="H6" s="4">
        <v>0.87772945343675701</v>
      </c>
    </row>
    <row r="7" spans="1:8">
      <c r="A7" s="2">
        <v>44171</v>
      </c>
      <c r="B7" s="5">
        <v>28550</v>
      </c>
      <c r="C7" s="4">
        <v>0.945989492119089</v>
      </c>
      <c r="D7" s="4">
        <v>0.92056042031523599</v>
      </c>
      <c r="E7" s="4">
        <v>0.91369527145358997</v>
      </c>
      <c r="F7" s="4">
        <v>0.91089316987740798</v>
      </c>
      <c r="G7" s="4">
        <v>0.90647985989492097</v>
      </c>
      <c r="H7" s="4">
        <v>0.90409807355516603</v>
      </c>
    </row>
    <row r="8" spans="1:8">
      <c r="A8" s="2">
        <v>44178</v>
      </c>
      <c r="B8" s="5">
        <v>25545</v>
      </c>
      <c r="C8" s="4">
        <v>0.95145821100019501</v>
      </c>
      <c r="D8" s="4">
        <v>0.93204149540027403</v>
      </c>
      <c r="E8" s="4">
        <v>0.92910550009786597</v>
      </c>
      <c r="F8" s="4">
        <v>0.92444705421804596</v>
      </c>
      <c r="G8" s="4">
        <v>0.92100215306322097</v>
      </c>
      <c r="H8" s="4">
        <v>0.91857506361323105</v>
      </c>
    </row>
    <row r="9" spans="1:8">
      <c r="A9" s="2">
        <v>44185</v>
      </c>
      <c r="B9" s="5">
        <v>18190</v>
      </c>
      <c r="C9" s="4">
        <v>0.96289169873556901</v>
      </c>
      <c r="D9" s="4">
        <v>0.95068719076415598</v>
      </c>
      <c r="E9" s="4">
        <v>0.94480483782297897</v>
      </c>
      <c r="F9" s="4">
        <v>0.94007696536558505</v>
      </c>
      <c r="G9" s="4">
        <v>0.93644859813084103</v>
      </c>
      <c r="H9" s="4">
        <v>0.93397471137987897</v>
      </c>
    </row>
    <row r="10" spans="1:8">
      <c r="A10" s="2">
        <v>44192</v>
      </c>
      <c r="B10" s="5">
        <v>17060</v>
      </c>
      <c r="C10" s="4">
        <v>0.96201641266119498</v>
      </c>
      <c r="D10" s="4">
        <v>0.94472450175849898</v>
      </c>
      <c r="E10" s="4">
        <v>0.93552168815943704</v>
      </c>
      <c r="F10" s="4">
        <v>0.92971864009378602</v>
      </c>
      <c r="G10" s="4">
        <v>0.92444314185228604</v>
      </c>
      <c r="H10" s="4"/>
    </row>
    <row r="11" spans="1:8">
      <c r="A11" s="2">
        <v>44199</v>
      </c>
      <c r="B11" s="5">
        <v>23296</v>
      </c>
      <c r="C11" s="4">
        <v>0.95570054945054905</v>
      </c>
      <c r="D11" s="4">
        <v>0.93243475274725196</v>
      </c>
      <c r="E11" s="4">
        <v>0.92200377747252704</v>
      </c>
      <c r="F11" s="4">
        <v>0.91466346153846101</v>
      </c>
      <c r="G11" s="4"/>
      <c r="H11" s="4"/>
    </row>
    <row r="12" spans="1:8">
      <c r="A12" s="2">
        <v>44206</v>
      </c>
      <c r="B12" s="5">
        <v>21811</v>
      </c>
      <c r="C12" s="4">
        <v>0.95456421071936104</v>
      </c>
      <c r="D12" s="4">
        <v>0.92778873045710797</v>
      </c>
      <c r="E12" s="4">
        <v>0.91637247260556598</v>
      </c>
      <c r="F12" s="4"/>
      <c r="G12" s="4"/>
      <c r="H12" s="4"/>
    </row>
    <row r="13" spans="1:8">
      <c r="A13" s="2">
        <v>44213</v>
      </c>
      <c r="B13" s="5">
        <v>21083</v>
      </c>
      <c r="C13" s="4">
        <v>0.94763553573969495</v>
      </c>
      <c r="D13" s="4">
        <v>0.91443342977754505</v>
      </c>
      <c r="E13" s="4"/>
      <c r="F13" s="4"/>
      <c r="G13" s="4"/>
      <c r="H13" s="4"/>
    </row>
    <row r="14" spans="1:8">
      <c r="A14" s="2">
        <v>44220</v>
      </c>
      <c r="B14" s="5">
        <v>20031</v>
      </c>
      <c r="C14" s="4">
        <v>0.93819579651540097</v>
      </c>
      <c r="D14" s="4"/>
      <c r="E14" s="4"/>
      <c r="F14" s="4"/>
      <c r="G14" s="4"/>
      <c r="H14" s="4"/>
    </row>
    <row r="15" spans="1:8">
      <c r="A15" s="2">
        <v>44227</v>
      </c>
      <c r="B15" s="5">
        <v>2256</v>
      </c>
      <c r="C15" s="5"/>
      <c r="E15" s="5"/>
      <c r="F15" s="5"/>
      <c r="G15" s="5"/>
      <c r="H15" s="5"/>
    </row>
    <row r="20" spans="3:8">
      <c r="C20" s="4"/>
      <c r="D20" s="4"/>
      <c r="E20" s="4"/>
      <c r="F20" s="4"/>
      <c r="G20" s="4"/>
      <c r="H20" s="4"/>
    </row>
    <row r="21" spans="3:8">
      <c r="C21" s="4"/>
      <c r="D21" s="4"/>
      <c r="E21" s="4"/>
      <c r="F21" s="4"/>
      <c r="G21" s="4"/>
      <c r="H21" s="4"/>
    </row>
    <row r="22" spans="3:8">
      <c r="C22" s="4"/>
      <c r="D22" s="4"/>
      <c r="E22" s="4"/>
      <c r="F22" s="4"/>
      <c r="G22" s="4"/>
      <c r="H22" s="4"/>
    </row>
    <row r="23" spans="3:8">
      <c r="C23" s="4"/>
      <c r="D23" s="4"/>
      <c r="E23" s="4"/>
      <c r="F23" s="4"/>
      <c r="G23" s="4"/>
      <c r="H23" s="4"/>
    </row>
    <row r="24" spans="3:8">
      <c r="C24" s="4"/>
      <c r="D24" s="4"/>
      <c r="E24" s="4"/>
      <c r="F24" s="4"/>
      <c r="G24" s="4"/>
      <c r="H24" s="4"/>
    </row>
    <row r="25" spans="3:8">
      <c r="C25" s="4"/>
      <c r="D25" s="4"/>
      <c r="E25" s="4"/>
      <c r="F25" s="4"/>
      <c r="G25" s="4"/>
      <c r="H25" s="4"/>
    </row>
    <row r="26" spans="3:8">
      <c r="C26" s="4"/>
      <c r="D26" s="4"/>
      <c r="E26" s="4"/>
      <c r="F26" s="4"/>
      <c r="G26" s="4"/>
      <c r="H26" s="4"/>
    </row>
    <row r="27" spans="3:8">
      <c r="C27" s="4"/>
      <c r="D27" s="4"/>
      <c r="E27" s="4"/>
      <c r="F27" s="4"/>
      <c r="G27" s="4"/>
      <c r="H27" s="4"/>
    </row>
    <row r="28" spans="3:8">
      <c r="C28" s="4"/>
      <c r="D28" s="4"/>
      <c r="E28" s="4"/>
      <c r="F28" s="4"/>
      <c r="G28" s="4"/>
      <c r="H28" s="4"/>
    </row>
    <row r="29" spans="3:8">
      <c r="C29" s="4"/>
      <c r="D29" s="4"/>
      <c r="E29" s="4"/>
      <c r="F29" s="4"/>
      <c r="G29" s="4"/>
      <c r="H29" s="4"/>
    </row>
    <row r="30" spans="3:8">
      <c r="C30" s="4"/>
      <c r="D30" s="4"/>
      <c r="E30" s="4"/>
      <c r="F30" s="4"/>
      <c r="G30" s="4"/>
      <c r="H30" s="4"/>
    </row>
    <row r="31" spans="3:8">
      <c r="C31" s="4"/>
      <c r="D31" s="4"/>
      <c r="E31" s="4"/>
      <c r="F31" s="4"/>
      <c r="G31" s="4"/>
      <c r="H31" s="4"/>
    </row>
    <row r="32" spans="3:8">
      <c r="C32" s="4"/>
      <c r="D32" s="4"/>
      <c r="E32" s="4"/>
      <c r="F32" s="4"/>
      <c r="G32" s="4"/>
      <c r="H32" s="4"/>
    </row>
    <row r="33" spans="3:8">
      <c r="C33" s="4"/>
      <c r="D33" s="6"/>
      <c r="E33" s="4"/>
      <c r="F33" s="4"/>
      <c r="G33" s="4"/>
      <c r="H33" s="4"/>
    </row>
  </sheetData>
  <conditionalFormatting sqref="B2:B14">
    <cfRule type="colorScale" priority="1">
      <colorScale>
        <cfvo type="min"/>
        <cfvo type="percentile" val="50"/>
        <cfvo type="max"/>
        <color rgb="FFE67C73"/>
        <color rgb="FFFFFFFF"/>
        <color rgb="FF57BB8A"/>
      </colorScale>
    </cfRule>
  </conditionalFormatting>
  <conditionalFormatting sqref="F22">
    <cfRule type="colorScale" priority="2">
      <colorScale>
        <cfvo type="min"/>
        <cfvo type="max"/>
        <color rgb="FF57BB8A"/>
        <color rgb="FFFFFFFF"/>
      </colorScale>
    </cfRule>
  </conditionalFormatting>
  <conditionalFormatting sqref="C2:H2">
    <cfRule type="colorScale" priority="3">
      <colorScale>
        <cfvo type="min"/>
        <cfvo type="percentile" val="50"/>
        <cfvo type="max"/>
        <color rgb="FFE67C73"/>
        <color rgb="FFFFFFFF"/>
        <color rgb="FF57BB8A"/>
      </colorScale>
    </cfRule>
  </conditionalFormatting>
  <conditionalFormatting sqref="C3:H3">
    <cfRule type="colorScale" priority="4">
      <colorScale>
        <cfvo type="min"/>
        <cfvo type="percentile" val="50"/>
        <cfvo type="max"/>
        <color rgb="FFE67C73"/>
        <color rgb="FFFFFFFF"/>
        <color rgb="FF57BB8A"/>
      </colorScale>
    </cfRule>
  </conditionalFormatting>
  <conditionalFormatting sqref="C4:H4">
    <cfRule type="colorScale" priority="5">
      <colorScale>
        <cfvo type="min"/>
        <cfvo type="percentile" val="50"/>
        <cfvo type="max"/>
        <color rgb="FFE67C73"/>
        <color rgb="FFFFFFFF"/>
        <color rgb="FF57BB8A"/>
      </colorScale>
    </cfRule>
  </conditionalFormatting>
  <conditionalFormatting sqref="C5:H5">
    <cfRule type="colorScale" priority="6">
      <colorScale>
        <cfvo type="min"/>
        <cfvo type="percentile" val="50"/>
        <cfvo type="max"/>
        <color rgb="FFE67C73"/>
        <color rgb="FFFFFFFF"/>
        <color rgb="FF57BB8A"/>
      </colorScale>
    </cfRule>
  </conditionalFormatting>
  <conditionalFormatting sqref="C6:H6">
    <cfRule type="colorScale" priority="7">
      <colorScale>
        <cfvo type="min"/>
        <cfvo type="percentile" val="50"/>
        <cfvo type="max"/>
        <color rgb="FFE67C73"/>
        <color rgb="FFFFFFFF"/>
        <color rgb="FF57BB8A"/>
      </colorScale>
    </cfRule>
  </conditionalFormatting>
  <conditionalFormatting sqref="C7:H7">
    <cfRule type="colorScale" priority="8">
      <colorScale>
        <cfvo type="min"/>
        <cfvo type="percentile" val="50"/>
        <cfvo type="max"/>
        <color rgb="FFE67C73"/>
        <color rgb="FFFFFFFF"/>
        <color rgb="FF57BB8A"/>
      </colorScale>
    </cfRule>
  </conditionalFormatting>
  <conditionalFormatting sqref="C8:H8">
    <cfRule type="colorScale" priority="9">
      <colorScale>
        <cfvo type="min"/>
        <cfvo type="percentile" val="50"/>
        <cfvo type="max"/>
        <color rgb="FFE67C73"/>
        <color rgb="FFFFFFFF"/>
        <color rgb="FF57BB8A"/>
      </colorScale>
    </cfRule>
  </conditionalFormatting>
  <conditionalFormatting sqref="C9:H9">
    <cfRule type="colorScale" priority="10">
      <colorScale>
        <cfvo type="min"/>
        <cfvo type="percentile" val="50"/>
        <cfvo type="max"/>
        <color rgb="FFE67C73"/>
        <color rgb="FFFFFFFF"/>
        <color rgb="FF57BB8A"/>
      </colorScale>
    </cfRule>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39"/>
  <sheetViews>
    <sheetView workbookViewId="0">
      <selection activeCell="L2" sqref="L2"/>
    </sheetView>
  </sheetViews>
  <sheetFormatPr defaultColWidth="12.6640625" defaultRowHeight="15.75" customHeight="1"/>
  <cols>
    <col min="1" max="1" width="10.88671875" customWidth="1"/>
    <col min="2" max="2" width="11.33203125" bestFit="1" customWidth="1"/>
    <col min="3" max="8" width="20.109375" bestFit="1" customWidth="1"/>
    <col min="9" max="9" width="10.109375" bestFit="1" customWidth="1"/>
    <col min="10" max="11" width="12.77734375" bestFit="1" customWidth="1"/>
    <col min="12" max="12" width="44.6640625" bestFit="1" customWidth="1"/>
  </cols>
  <sheetData>
    <row r="1" spans="1:12" ht="13.2">
      <c r="A1" s="1" t="s">
        <v>0</v>
      </c>
      <c r="B1" s="1" t="s">
        <v>1</v>
      </c>
      <c r="C1" s="1" t="s">
        <v>45</v>
      </c>
      <c r="D1" s="1" t="s">
        <v>44</v>
      </c>
      <c r="E1" s="1" t="s">
        <v>46</v>
      </c>
      <c r="F1" s="1" t="s">
        <v>47</v>
      </c>
      <c r="G1" s="1" t="s">
        <v>48</v>
      </c>
      <c r="H1" s="1" t="s">
        <v>49</v>
      </c>
      <c r="I1" s="1" t="s">
        <v>10</v>
      </c>
      <c r="L1" s="19" t="s">
        <v>40</v>
      </c>
    </row>
    <row r="2" spans="1:12" ht="13.2">
      <c r="A2" s="28">
        <v>44136</v>
      </c>
      <c r="B2" s="5">
        <v>20085</v>
      </c>
      <c r="C2" s="4">
        <f>1-'horizontal analysis'!C2</f>
        <v>6.5023649489668989E-2</v>
      </c>
      <c r="D2" s="4">
        <f>'horizontal analysis'!C2-'horizontal analysis'!D2</f>
        <v>3.5847647498132962E-2</v>
      </c>
      <c r="E2" s="4">
        <f>'horizontal analysis'!D2-'horizontal analysis'!E2</f>
        <v>2.0164301717700006E-2</v>
      </c>
      <c r="F2" s="4">
        <f>'horizontal analysis'!E2-'horizontal analysis'!F2</f>
        <v>1.1202389843167015E-2</v>
      </c>
      <c r="G2" s="4">
        <f>'horizontal analysis'!F2-'horizontal analysis'!G2</f>
        <v>1.1351755041074996E-2</v>
      </c>
      <c r="H2" s="4">
        <f>'horizontal analysis'!G2-'horizontal analysis'!H2</f>
        <v>9.3104306696539796E-3</v>
      </c>
      <c r="I2" s="7">
        <f t="shared" ref="I2:I9" si="0">AVERAGE(C2:H2)</f>
        <v>2.5483362376566326E-2</v>
      </c>
      <c r="L2" s="20">
        <f>100%-SUM(C2:H2)-H2*46</f>
        <v>0.41882001493651899</v>
      </c>
    </row>
    <row r="3" spans="1:12" ht="13.2">
      <c r="A3" s="28">
        <v>44143</v>
      </c>
      <c r="B3" s="5">
        <v>16248</v>
      </c>
      <c r="C3" s="4">
        <f>1-'horizontal analysis'!C3</f>
        <v>6.560807483998099E-2</v>
      </c>
      <c r="D3" s="4">
        <f>'horizontal analysis'!C3-'horizontal analysis'!D3</f>
        <v>4.1666666666665964E-2</v>
      </c>
      <c r="E3" s="4">
        <f>'horizontal analysis'!D3-'horizontal analysis'!E3</f>
        <v>1.6309699655343013E-2</v>
      </c>
      <c r="F3" s="4">
        <f>'horizontal analysis'!E3-'horizontal analysis'!F3</f>
        <v>1.2555391432791052E-2</v>
      </c>
      <c r="G3" s="4">
        <f>'horizontal analysis'!F3-'horizontal analysis'!G3</f>
        <v>1.2124569177744959E-2</v>
      </c>
      <c r="H3" s="4">
        <f>'horizontal analysis'!G3-'horizontal analysis'!H3</f>
        <v>5.5391432791730422E-3</v>
      </c>
      <c r="I3" s="7">
        <f t="shared" si="0"/>
        <v>2.5633924175283169E-2</v>
      </c>
      <c r="J3" t="s">
        <v>36</v>
      </c>
      <c r="L3" s="20">
        <f t="shared" ref="L3:L9" si="1">100%-SUM(C3:H3)-H3*46</f>
        <v>0.59139586410634104</v>
      </c>
    </row>
    <row r="4" spans="1:12" ht="13.2">
      <c r="A4" s="28">
        <v>44150</v>
      </c>
      <c r="B4" s="5">
        <v>17972</v>
      </c>
      <c r="C4" s="4">
        <f>1-'horizontal analysis'!C4</f>
        <v>6.7048742488316049E-2</v>
      </c>
      <c r="D4" s="4">
        <f>'horizontal analysis'!C4-'horizontal analysis'!D4</f>
        <v>3.3218339639438987E-2</v>
      </c>
      <c r="E4" s="4">
        <f>'horizontal analysis'!D4-'horizontal analysis'!E4</f>
        <v>1.7972401513464908E-2</v>
      </c>
      <c r="F4" s="4">
        <f>'horizontal analysis'!E4-'horizontal analysis'!F4</f>
        <v>1.3242822167817025E-2</v>
      </c>
      <c r="G4" s="4">
        <f>'horizontal analysis'!F4-'horizontal analysis'!G4</f>
        <v>8.7914533719120058E-3</v>
      </c>
      <c r="H4" s="4">
        <f>'horizontal analysis'!G4-'horizontal analysis'!H4</f>
        <v>3.5610950367229721E-3</v>
      </c>
      <c r="I4" s="7">
        <f t="shared" si="0"/>
        <v>2.3972475702945324E-2</v>
      </c>
      <c r="L4" s="20">
        <f t="shared" si="1"/>
        <v>0.69235477409307133</v>
      </c>
    </row>
    <row r="5" spans="1:12" ht="13.2">
      <c r="A5" s="28">
        <v>44157</v>
      </c>
      <c r="B5" s="5">
        <v>19932</v>
      </c>
      <c r="C5" s="4">
        <f>1-'horizontal analysis'!C5</f>
        <v>6.3867148304235011E-2</v>
      </c>
      <c r="D5" s="4">
        <f>'horizontal analysis'!C5-'horizontal analysis'!D5</f>
        <v>3.2610876981738035E-2</v>
      </c>
      <c r="E5" s="4">
        <f>'horizontal analysis'!D5-'horizontal analysis'!E5</f>
        <v>1.8161749949828998E-2</v>
      </c>
      <c r="F5" s="4">
        <f>'horizontal analysis'!E5-'horizontal analysis'!F5</f>
        <v>1.103752759381893E-2</v>
      </c>
      <c r="G5" s="4">
        <f>'horizontal analysis'!F5-'horizontal analysis'!G5</f>
        <v>4.5153521974720112E-3</v>
      </c>
      <c r="H5" s="4">
        <f>'horizontal analysis'!G5-'horizontal analysis'!H5</f>
        <v>1.3044350792690285E-3</v>
      </c>
      <c r="I5" s="7">
        <f t="shared" si="0"/>
        <v>2.191618168439367E-2</v>
      </c>
      <c r="J5" t="s">
        <v>50</v>
      </c>
      <c r="L5" s="20">
        <f t="shared" si="1"/>
        <v>0.80849889624726268</v>
      </c>
    </row>
    <row r="6" spans="1:12" ht="13.2">
      <c r="A6" s="28">
        <v>44164</v>
      </c>
      <c r="B6" s="5">
        <v>22303</v>
      </c>
      <c r="C6" s="4">
        <f>1-'horizontal analysis'!C6</f>
        <v>6.0216114424069045E-2</v>
      </c>
      <c r="D6" s="4">
        <f>'horizontal analysis'!C6-'horizontal analysis'!D6</f>
        <v>3.6004125005604903E-2</v>
      </c>
      <c r="E6" s="4">
        <f>'horizontal analysis'!D6-'horizontal analysis'!E6</f>
        <v>1.5917141191768014E-2</v>
      </c>
      <c r="F6" s="4">
        <f>'horizontal analysis'!E6-'horizontal analysis'!F6</f>
        <v>5.3804420929910446E-3</v>
      </c>
      <c r="G6" s="4">
        <f>'horizontal analysis'!F6-'horizontal analysis'!G6</f>
        <v>2.1521768371970396E-3</v>
      </c>
      <c r="H6" s="4">
        <f>'horizontal analysis'!G6-'horizontal analysis'!H6</f>
        <v>2.6005470116129414E-3</v>
      </c>
      <c r="I6" s="7">
        <f t="shared" si="0"/>
        <v>2.0378424427207165E-2</v>
      </c>
      <c r="L6" s="20">
        <f t="shared" si="1"/>
        <v>0.75810429090256171</v>
      </c>
    </row>
    <row r="7" spans="1:12" ht="13.2">
      <c r="A7" s="28">
        <v>44171</v>
      </c>
      <c r="B7" s="5">
        <v>28550</v>
      </c>
      <c r="C7" s="4">
        <f>1-'horizontal analysis'!C7</f>
        <v>5.4010507880910996E-2</v>
      </c>
      <c r="D7" s="4">
        <f>'horizontal analysis'!C7-'horizontal analysis'!D7</f>
        <v>2.5429071803853009E-2</v>
      </c>
      <c r="E7" s="4">
        <f>'horizontal analysis'!D7-'horizontal analysis'!E7</f>
        <v>6.8651488616460199E-3</v>
      </c>
      <c r="F7" s="4">
        <f>'horizontal analysis'!E7-'horizontal analysis'!F7</f>
        <v>2.8021015761819923E-3</v>
      </c>
      <c r="G7" s="4">
        <f>'horizontal analysis'!F7-'horizontal analysis'!G7</f>
        <v>4.4133099824870126E-3</v>
      </c>
      <c r="H7" s="4">
        <f>'horizontal analysis'!G7-'horizontal analysis'!H7</f>
        <v>2.3817863397549432E-3</v>
      </c>
      <c r="I7" s="7">
        <f t="shared" si="0"/>
        <v>1.598365440747233E-2</v>
      </c>
      <c r="L7" s="20">
        <f t="shared" si="1"/>
        <v>0.79453590192643864</v>
      </c>
    </row>
    <row r="8" spans="1:12" ht="13.2">
      <c r="A8" s="28">
        <v>44178</v>
      </c>
      <c r="B8" s="5">
        <v>25545</v>
      </c>
      <c r="C8" s="4">
        <f>1-'horizontal analysis'!C8</f>
        <v>4.8541788999804991E-2</v>
      </c>
      <c r="D8" s="4">
        <f>'horizontal analysis'!C8-'horizontal analysis'!D8</f>
        <v>1.9416715599920975E-2</v>
      </c>
      <c r="E8" s="4">
        <f>'horizontal analysis'!D8-'horizontal analysis'!E8</f>
        <v>2.9359953024080676E-3</v>
      </c>
      <c r="F8" s="4">
        <f>'horizontal analysis'!E8-'horizontal analysis'!F8</f>
        <v>4.6584458798200057E-3</v>
      </c>
      <c r="G8" s="4">
        <f>'horizontal analysis'!F8-'horizontal analysis'!G8</f>
        <v>3.4449011548249864E-3</v>
      </c>
      <c r="H8" s="4">
        <f>'horizontal analysis'!G8-'horizontal analysis'!H8</f>
        <v>2.4270894499899276E-3</v>
      </c>
      <c r="I8" s="7">
        <f t="shared" si="0"/>
        <v>1.3570822731128159E-2</v>
      </c>
      <c r="L8" s="20">
        <f t="shared" si="1"/>
        <v>0.80692894891369438</v>
      </c>
    </row>
    <row r="9" spans="1:12" ht="13.2">
      <c r="A9" s="28">
        <v>44185</v>
      </c>
      <c r="B9" s="5">
        <v>18190</v>
      </c>
      <c r="C9" s="4">
        <f>1-'horizontal analysis'!C9</f>
        <v>3.7108301264430987E-2</v>
      </c>
      <c r="D9" s="4">
        <f>'horizontal analysis'!C9-'horizontal analysis'!D9</f>
        <v>1.2204507971413037E-2</v>
      </c>
      <c r="E9" s="4">
        <f>'horizontal analysis'!D9-'horizontal analysis'!E9</f>
        <v>5.8823529411770048E-3</v>
      </c>
      <c r="F9" s="4">
        <f>'horizontal analysis'!E9-'horizontal analysis'!F9</f>
        <v>4.7278724573939224E-3</v>
      </c>
      <c r="G9" s="4">
        <f>'horizontal analysis'!F9-'horizontal analysis'!G9</f>
        <v>3.6283672347440232E-3</v>
      </c>
      <c r="H9" s="4">
        <f>'horizontal analysis'!G9-'horizontal analysis'!H9</f>
        <v>2.473886750962051E-3</v>
      </c>
      <c r="I9" s="7">
        <f t="shared" si="0"/>
        <v>1.1004214770020171E-2</v>
      </c>
      <c r="J9" t="s">
        <v>35</v>
      </c>
      <c r="L9" s="21">
        <f t="shared" si="1"/>
        <v>0.82017592083562463</v>
      </c>
    </row>
    <row r="10" spans="1:12" ht="13.2">
      <c r="A10" s="28">
        <v>44192</v>
      </c>
      <c r="B10" s="5">
        <v>17060</v>
      </c>
      <c r="C10" s="4">
        <f>1-'horizontal analysis'!C10</f>
        <v>3.7983587338805025E-2</v>
      </c>
      <c r="D10" s="4">
        <f>'horizontal analysis'!C10-'horizontal analysis'!D10</f>
        <v>1.7291910902695995E-2</v>
      </c>
      <c r="E10" s="4">
        <f>'horizontal analysis'!D10-'horizontal analysis'!E10</f>
        <v>9.2028135990619431E-3</v>
      </c>
      <c r="F10" s="4">
        <f>'horizontal analysis'!E10-'horizontal analysis'!F10</f>
        <v>5.8030480656510175E-3</v>
      </c>
      <c r="G10" s="4">
        <f>'horizontal analysis'!F9-'horizontal analysis'!G9</f>
        <v>3.6283672347440232E-3</v>
      </c>
      <c r="H10" s="4"/>
      <c r="L10" t="s">
        <v>39</v>
      </c>
    </row>
    <row r="11" spans="1:12" ht="13.2">
      <c r="A11" s="28">
        <v>44199</v>
      </c>
      <c r="B11" s="5">
        <v>23296</v>
      </c>
      <c r="C11" s="4">
        <f>1-'horizontal analysis'!C11</f>
        <v>4.4299450549450947E-2</v>
      </c>
      <c r="D11" s="4">
        <f>'horizontal analysis'!C11-'horizontal analysis'!D11</f>
        <v>2.3265796703297092E-2</v>
      </c>
      <c r="E11" s="4">
        <f>'horizontal analysis'!D11-'horizontal analysis'!E11</f>
        <v>1.0430975274724918E-2</v>
      </c>
      <c r="F11" s="4">
        <f>'horizontal analysis'!E11-'horizontal analysis'!F11</f>
        <v>7.3403159340660329E-3</v>
      </c>
      <c r="G11" s="4"/>
      <c r="H11" s="4"/>
      <c r="L11" t="s">
        <v>41</v>
      </c>
    </row>
    <row r="12" spans="1:12" ht="13.2">
      <c r="A12" s="28">
        <v>44206</v>
      </c>
      <c r="B12" s="5">
        <v>21811</v>
      </c>
      <c r="C12" s="4">
        <f>1-'horizontal analysis'!C12</f>
        <v>4.5435789280638961E-2</v>
      </c>
      <c r="D12" s="4">
        <f>'horizontal analysis'!C12-'horizontal analysis'!D12</f>
        <v>2.6775480262253071E-2</v>
      </c>
      <c r="E12" s="4">
        <f>'horizontal analysis'!D12-'horizontal analysis'!E12</f>
        <v>1.1416257851541989E-2</v>
      </c>
      <c r="F12" s="4"/>
      <c r="G12" s="4"/>
      <c r="H12" s="4"/>
    </row>
    <row r="13" spans="1:12" ht="13.2">
      <c r="A13" s="28">
        <v>44213</v>
      </c>
      <c r="B13" s="5">
        <v>21083</v>
      </c>
      <c r="C13" s="4">
        <f>1-'horizontal analysis'!C13</f>
        <v>5.2364464260305055E-2</v>
      </c>
      <c r="D13" s="4">
        <f>'horizontal analysis'!C13-'horizontal analysis'!D13</f>
        <v>3.3202105962149897E-2</v>
      </c>
      <c r="E13" s="4"/>
      <c r="F13" s="4"/>
      <c r="G13" s="4"/>
      <c r="H13" s="4"/>
    </row>
    <row r="14" spans="1:12" ht="13.2">
      <c r="A14" s="28">
        <v>44220</v>
      </c>
      <c r="B14" s="5">
        <v>20031</v>
      </c>
      <c r="C14" s="4">
        <f>1-'horizontal analysis'!C14</f>
        <v>6.180420348459903E-2</v>
      </c>
      <c r="D14" s="4"/>
      <c r="E14" s="4"/>
      <c r="F14" s="4"/>
      <c r="G14" s="4"/>
      <c r="H14" s="4"/>
    </row>
    <row r="15" spans="1:12" ht="13.2">
      <c r="A15" s="28">
        <v>44227</v>
      </c>
      <c r="B15" s="5">
        <v>2256</v>
      </c>
      <c r="C15" s="5"/>
      <c r="E15" s="5"/>
      <c r="F15" s="5"/>
      <c r="G15" s="5"/>
      <c r="H15" s="5"/>
    </row>
    <row r="17" spans="1:14" ht="15.75" customHeight="1">
      <c r="A17" s="14"/>
      <c r="B17" s="24"/>
      <c r="C17" s="22"/>
      <c r="D17" s="22"/>
      <c r="E17" s="22"/>
      <c r="F17" s="22"/>
      <c r="G17" s="22"/>
      <c r="H17" s="22"/>
      <c r="I17" s="22"/>
      <c r="J17" s="22"/>
      <c r="K17" s="22"/>
      <c r="L17" s="22"/>
      <c r="M17" s="22"/>
      <c r="N17" s="22"/>
    </row>
    <row r="18" spans="1:14" ht="15.75" customHeight="1">
      <c r="A18" s="14"/>
      <c r="B18" s="23"/>
      <c r="C18" s="23"/>
      <c r="D18" s="23"/>
      <c r="E18" s="23"/>
      <c r="F18" s="23"/>
      <c r="G18" s="23"/>
      <c r="H18" s="23"/>
      <c r="I18" s="23"/>
      <c r="J18" s="23"/>
      <c r="K18" s="23"/>
      <c r="L18" s="23"/>
      <c r="M18" s="23"/>
      <c r="N18" s="23"/>
    </row>
    <row r="19" spans="1:14" ht="15.75" customHeight="1">
      <c r="A19" s="14"/>
      <c r="B19" s="23"/>
      <c r="C19" s="23"/>
      <c r="D19" s="23"/>
      <c r="E19" s="23"/>
      <c r="F19" s="23"/>
      <c r="G19" s="23"/>
      <c r="H19" s="23"/>
      <c r="I19" s="23"/>
      <c r="J19" s="23"/>
      <c r="K19" s="23"/>
      <c r="L19" s="23"/>
      <c r="M19" s="23"/>
      <c r="N19" s="23"/>
    </row>
    <row r="20" spans="1:14" ht="15.75" customHeight="1">
      <c r="A20" s="14"/>
      <c r="B20" s="23"/>
      <c r="C20" s="23"/>
      <c r="D20" s="23"/>
      <c r="E20" s="23"/>
      <c r="F20" s="23"/>
      <c r="G20" s="23"/>
      <c r="H20" s="23"/>
      <c r="I20" s="23"/>
      <c r="J20" s="23"/>
      <c r="K20" s="23"/>
      <c r="L20" s="23"/>
      <c r="M20" s="23"/>
      <c r="N20" s="23"/>
    </row>
    <row r="21" spans="1:14" ht="15.75" customHeight="1">
      <c r="A21" s="14"/>
      <c r="B21" s="23"/>
      <c r="C21" s="23"/>
      <c r="D21" s="23"/>
      <c r="E21" s="23"/>
      <c r="F21" s="23"/>
      <c r="G21" s="23"/>
      <c r="H21" s="23"/>
      <c r="I21" s="23"/>
      <c r="J21" s="23"/>
      <c r="K21" s="23"/>
      <c r="L21" s="23"/>
      <c r="M21" s="23"/>
      <c r="N21" s="23"/>
    </row>
    <row r="22" spans="1:14" ht="15.75" customHeight="1">
      <c r="A22" s="14"/>
      <c r="B22" s="23"/>
      <c r="C22" s="23"/>
      <c r="D22" s="23"/>
      <c r="E22" s="23"/>
      <c r="F22" s="23"/>
      <c r="G22" s="23"/>
      <c r="H22" s="23"/>
      <c r="I22" s="23"/>
      <c r="J22" s="23"/>
      <c r="K22" s="23"/>
      <c r="L22" s="23"/>
      <c r="M22" s="23"/>
      <c r="N22" s="23"/>
    </row>
    <row r="23" spans="1:14" ht="15.75" customHeight="1">
      <c r="A23" s="14"/>
      <c r="B23" s="23"/>
      <c r="C23" s="23"/>
      <c r="D23" s="23"/>
      <c r="E23" s="23"/>
      <c r="F23" s="23"/>
      <c r="G23" s="23"/>
      <c r="H23" s="23"/>
      <c r="I23" s="23"/>
      <c r="J23" s="23"/>
      <c r="K23" s="23"/>
      <c r="L23" s="23"/>
      <c r="M23" s="23"/>
      <c r="N23" s="23"/>
    </row>
    <row r="26" spans="1:14" ht="15.75" customHeight="1">
      <c r="A26" s="14"/>
      <c r="B26" s="14"/>
      <c r="C26" s="14"/>
      <c r="D26" s="14"/>
      <c r="E26" s="14"/>
      <c r="F26" s="14"/>
      <c r="G26" s="14"/>
      <c r="H26" s="14"/>
    </row>
    <row r="27" spans="1:14" ht="15.75" customHeight="1">
      <c r="A27" s="24"/>
      <c r="B27" s="23"/>
      <c r="C27" s="23"/>
      <c r="D27" s="23"/>
      <c r="E27" s="23"/>
      <c r="F27" s="23"/>
      <c r="G27" s="23"/>
      <c r="H27" s="14"/>
    </row>
    <row r="28" spans="1:14" ht="15.75" customHeight="1">
      <c r="A28" s="22"/>
      <c r="B28" s="23"/>
      <c r="C28" s="23"/>
      <c r="D28" s="23"/>
      <c r="E28" s="23"/>
      <c r="F28" s="23"/>
      <c r="G28" s="23"/>
      <c r="H28" s="14"/>
    </row>
    <row r="29" spans="1:14" ht="15.75" customHeight="1">
      <c r="A29" s="22"/>
      <c r="B29" s="23"/>
      <c r="C29" s="23"/>
      <c r="D29" s="23"/>
      <c r="E29" s="23"/>
      <c r="F29" s="23"/>
      <c r="G29" s="23"/>
      <c r="H29" s="14"/>
    </row>
    <row r="30" spans="1:14" ht="15.75" customHeight="1">
      <c r="A30" s="22"/>
      <c r="B30" s="23"/>
      <c r="C30" s="23"/>
      <c r="D30" s="23"/>
      <c r="E30" s="23"/>
      <c r="F30" s="23"/>
      <c r="G30" s="23"/>
      <c r="H30" s="14"/>
    </row>
    <row r="31" spans="1:14" ht="15.75" customHeight="1">
      <c r="A31" s="22"/>
      <c r="B31" s="23"/>
      <c r="C31" s="23"/>
      <c r="D31" s="23"/>
      <c r="E31" s="23"/>
      <c r="F31" s="23"/>
      <c r="G31" s="23"/>
      <c r="H31" s="14"/>
    </row>
    <row r="32" spans="1:14" ht="15.75" customHeight="1">
      <c r="A32" s="22"/>
      <c r="B32" s="23"/>
      <c r="C32" s="23"/>
      <c r="D32" s="23"/>
      <c r="E32" s="23"/>
      <c r="F32" s="23"/>
      <c r="G32" s="23"/>
      <c r="H32" s="14"/>
    </row>
    <row r="33" spans="1:8" ht="15.75" customHeight="1">
      <c r="A33" s="22"/>
      <c r="B33" s="23"/>
      <c r="C33" s="23"/>
      <c r="D33" s="23"/>
      <c r="E33" s="23"/>
      <c r="F33" s="23"/>
      <c r="G33" s="23"/>
      <c r="H33" s="14"/>
    </row>
    <row r="34" spans="1:8" ht="15.75" customHeight="1">
      <c r="A34" s="22"/>
      <c r="B34" s="23"/>
      <c r="C34" s="23"/>
      <c r="D34" s="23"/>
      <c r="E34" s="23"/>
      <c r="F34" s="23"/>
      <c r="G34" s="23"/>
      <c r="H34" s="14"/>
    </row>
    <row r="35" spans="1:8" ht="15.75" customHeight="1">
      <c r="A35" s="22"/>
      <c r="B35" s="23"/>
      <c r="C35" s="23"/>
      <c r="D35" s="23"/>
      <c r="E35" s="23"/>
      <c r="F35" s="23"/>
      <c r="G35" s="23"/>
      <c r="H35" s="14"/>
    </row>
    <row r="36" spans="1:8" ht="15.75" customHeight="1">
      <c r="A36" s="22"/>
      <c r="B36" s="23"/>
      <c r="C36" s="23"/>
      <c r="D36" s="23"/>
      <c r="E36" s="23"/>
      <c r="F36" s="23"/>
      <c r="G36" s="23"/>
      <c r="H36" s="14"/>
    </row>
    <row r="37" spans="1:8" ht="15.75" customHeight="1">
      <c r="A37" s="22"/>
      <c r="B37" s="23"/>
      <c r="C37" s="23"/>
      <c r="D37" s="23"/>
      <c r="E37" s="23"/>
      <c r="F37" s="23"/>
      <c r="G37" s="23"/>
      <c r="H37" s="14"/>
    </row>
    <row r="38" spans="1:8" ht="15.75" customHeight="1">
      <c r="A38" s="22"/>
      <c r="B38" s="23"/>
      <c r="C38" s="23"/>
      <c r="D38" s="23"/>
      <c r="E38" s="23"/>
      <c r="F38" s="23"/>
      <c r="G38" s="23"/>
      <c r="H38" s="14"/>
    </row>
    <row r="39" spans="1:8" ht="15.75" customHeight="1">
      <c r="A39" s="22"/>
      <c r="B39" s="23"/>
      <c r="C39" s="23"/>
      <c r="D39" s="23"/>
      <c r="E39" s="23"/>
      <c r="F39" s="23"/>
      <c r="G39" s="23"/>
      <c r="H39" s="14"/>
    </row>
  </sheetData>
  <conditionalFormatting sqref="B2:B14">
    <cfRule type="colorScale" priority="2">
      <colorScale>
        <cfvo type="min"/>
        <cfvo type="percentile" val="50"/>
        <cfvo type="max"/>
        <color rgb="FFE67C73"/>
        <color rgb="FFFFFFFF"/>
        <color rgb="FF57BB8A"/>
      </colorScale>
    </cfRule>
  </conditionalFormatting>
  <conditionalFormatting sqref="C2:C14">
    <cfRule type="colorScale" priority="3">
      <colorScale>
        <cfvo type="min"/>
        <cfvo type="percentile" val="50"/>
        <cfvo type="max"/>
        <color rgb="FF57BB8A"/>
        <color rgb="FFFFFFFF"/>
        <color rgb="FFE67C73"/>
      </colorScale>
    </cfRule>
  </conditionalFormatting>
  <conditionalFormatting sqref="D2:D13">
    <cfRule type="colorScale" priority="4">
      <colorScale>
        <cfvo type="min"/>
        <cfvo type="percentile" val="50"/>
        <cfvo type="max"/>
        <color rgb="FF57BB8A"/>
        <color rgb="FFFFFFFF"/>
        <color rgb="FFE67C73"/>
      </colorScale>
    </cfRule>
  </conditionalFormatting>
  <conditionalFormatting sqref="E2:E12">
    <cfRule type="colorScale" priority="5">
      <colorScale>
        <cfvo type="min"/>
        <cfvo type="percentile" val="50"/>
        <cfvo type="max"/>
        <color rgb="FF57BB8A"/>
        <color rgb="FFFFFFFF"/>
        <color rgb="FFE67C73"/>
      </colorScale>
    </cfRule>
  </conditionalFormatting>
  <conditionalFormatting sqref="F2:F11">
    <cfRule type="colorScale" priority="6">
      <colorScale>
        <cfvo type="min"/>
        <cfvo type="percentile" val="50"/>
        <cfvo type="max"/>
        <color rgb="FF57BB8A"/>
        <color rgb="FFFFFFFF"/>
        <color rgb="FFE67C73"/>
      </colorScale>
    </cfRule>
  </conditionalFormatting>
  <conditionalFormatting sqref="G2:G10">
    <cfRule type="colorScale" priority="7">
      <colorScale>
        <cfvo type="min"/>
        <cfvo type="percentile" val="50"/>
        <cfvo type="max"/>
        <color rgb="FF57BB8A"/>
        <color rgb="FFFFFFFF"/>
        <color rgb="FFE67C73"/>
      </colorScale>
    </cfRule>
  </conditionalFormatting>
  <conditionalFormatting sqref="H2:H9">
    <cfRule type="colorScale" priority="8">
      <colorScale>
        <cfvo type="min"/>
        <cfvo type="percentile" val="50"/>
        <cfvo type="max"/>
        <color rgb="FF57BB8A"/>
        <color rgb="FFFFFFFF"/>
        <color rgb="FFE67C73"/>
      </colorScale>
    </cfRule>
  </conditionalFormatting>
  <conditionalFormatting sqref="L2:L9">
    <cfRule type="colorScale" priority="1">
      <colorScale>
        <cfvo type="min"/>
        <cfvo type="percentile" val="50"/>
        <cfvo type="max"/>
        <color rgb="FFF8696B"/>
        <color rgb="FFFCFCFF"/>
        <color rgb="FF63BE7B"/>
      </colorScale>
    </cfRule>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5"/>
  <sheetViews>
    <sheetView workbookViewId="0">
      <selection activeCell="L14" sqref="L14"/>
    </sheetView>
  </sheetViews>
  <sheetFormatPr defaultColWidth="12.6640625" defaultRowHeight="15.75" customHeight="1"/>
  <cols>
    <col min="1" max="1" width="17.21875" bestFit="1" customWidth="1"/>
    <col min="2" max="2" width="11.21875" bestFit="1" customWidth="1"/>
    <col min="3" max="8" width="15.44140625" bestFit="1" customWidth="1"/>
    <col min="9" max="9" width="31.109375" bestFit="1" customWidth="1"/>
    <col min="10" max="10" width="32.77734375" bestFit="1" customWidth="1"/>
  </cols>
  <sheetData>
    <row r="1" spans="1:11">
      <c r="A1" s="1" t="s">
        <v>0</v>
      </c>
      <c r="B1" s="1" t="s">
        <v>1</v>
      </c>
      <c r="C1" s="1" t="s">
        <v>2</v>
      </c>
      <c r="D1" s="1" t="s">
        <v>3</v>
      </c>
      <c r="E1" s="1" t="s">
        <v>4</v>
      </c>
      <c r="F1" s="1" t="s">
        <v>5</v>
      </c>
      <c r="G1" s="1" t="s">
        <v>6</v>
      </c>
      <c r="H1" s="1" t="s">
        <v>7</v>
      </c>
      <c r="I1" s="27" t="s">
        <v>37</v>
      </c>
      <c r="J1" s="27" t="s">
        <v>51</v>
      </c>
    </row>
    <row r="2" spans="1:11">
      <c r="A2" s="2">
        <v>44136</v>
      </c>
      <c r="B2" s="3">
        <v>20085</v>
      </c>
      <c r="C2" s="3">
        <v>18779</v>
      </c>
      <c r="D2" s="3">
        <v>18059</v>
      </c>
      <c r="E2" s="3">
        <v>17654</v>
      </c>
      <c r="F2" s="3">
        <v>17429</v>
      </c>
      <c r="G2" s="3">
        <v>17201</v>
      </c>
      <c r="H2" s="3">
        <v>17014</v>
      </c>
      <c r="I2" s="25">
        <f>SUM(B2:H2)</f>
        <v>126221</v>
      </c>
      <c r="J2" s="25">
        <f>I2+(B2*'Churn in each week'!L2)*46</f>
        <v>513172.99999999924</v>
      </c>
      <c r="K2" s="36" t="s">
        <v>52</v>
      </c>
    </row>
    <row r="3" spans="1:11">
      <c r="A3" s="2">
        <v>44143</v>
      </c>
      <c r="B3" s="3">
        <v>16248</v>
      </c>
      <c r="C3" s="3">
        <v>15182</v>
      </c>
      <c r="D3" s="3">
        <v>14505</v>
      </c>
      <c r="E3" s="3">
        <v>14240</v>
      </c>
      <c r="F3" s="3">
        <v>14036</v>
      </c>
      <c r="G3" s="3">
        <v>13839</v>
      </c>
      <c r="H3" s="3">
        <v>13749</v>
      </c>
      <c r="I3" s="25">
        <f t="shared" ref="I3:I9" si="0">SUM(B3:H3)</f>
        <v>101799</v>
      </c>
      <c r="J3" s="25">
        <f>I3+(B3*'Churn in each week'!L3)*46</f>
        <v>543812.99999999208</v>
      </c>
      <c r="K3" s="36"/>
    </row>
    <row r="4" spans="1:11">
      <c r="A4" s="2">
        <v>44150</v>
      </c>
      <c r="B4" s="3">
        <v>17972</v>
      </c>
      <c r="C4" s="3">
        <v>16767</v>
      </c>
      <c r="D4" s="3">
        <v>16170</v>
      </c>
      <c r="E4" s="3">
        <v>15847</v>
      </c>
      <c r="F4" s="3">
        <v>15609</v>
      </c>
      <c r="G4" s="3">
        <v>15451</v>
      </c>
      <c r="H4" s="3">
        <v>15387</v>
      </c>
      <c r="I4" s="25">
        <f t="shared" si="0"/>
        <v>113203</v>
      </c>
      <c r="J4" s="25">
        <f>I4+(B4*'Churn in each week'!L4)*46</f>
        <v>685581.0000000312</v>
      </c>
      <c r="K4" s="36"/>
    </row>
    <row r="5" spans="1:11">
      <c r="A5" s="2">
        <v>44157</v>
      </c>
      <c r="B5" s="3">
        <v>19932</v>
      </c>
      <c r="C5" s="3">
        <v>18659</v>
      </c>
      <c r="D5" s="3">
        <v>18009</v>
      </c>
      <c r="E5" s="3">
        <v>17647</v>
      </c>
      <c r="F5" s="3">
        <v>17427</v>
      </c>
      <c r="G5" s="3">
        <v>17337</v>
      </c>
      <c r="H5" s="3">
        <v>17311</v>
      </c>
      <c r="I5" s="25">
        <f t="shared" si="0"/>
        <v>126322</v>
      </c>
      <c r="J5" s="25">
        <f>I5+(B5*'Churn in each week'!L5)*46</f>
        <v>867612.00000002026</v>
      </c>
      <c r="K5" s="26"/>
    </row>
    <row r="6" spans="1:11">
      <c r="A6" s="2">
        <v>44164</v>
      </c>
      <c r="B6" s="3">
        <v>22303</v>
      </c>
      <c r="C6" s="3">
        <v>20960</v>
      </c>
      <c r="D6" s="3">
        <v>20157</v>
      </c>
      <c r="E6" s="3">
        <v>19802</v>
      </c>
      <c r="F6" s="3">
        <v>19682</v>
      </c>
      <c r="G6" s="3">
        <v>19634</v>
      </c>
      <c r="H6" s="3">
        <v>19576</v>
      </c>
      <c r="I6" s="25">
        <f t="shared" si="0"/>
        <v>142114</v>
      </c>
      <c r="J6" s="25">
        <f>I6+(B6*'Churn in each week'!L6)*46</f>
        <v>919881.99999999232</v>
      </c>
    </row>
    <row r="7" spans="1:11">
      <c r="A7" s="2">
        <v>44171</v>
      </c>
      <c r="B7" s="3">
        <v>28550</v>
      </c>
      <c r="C7" s="3">
        <v>27008</v>
      </c>
      <c r="D7" s="3">
        <v>26282</v>
      </c>
      <c r="E7" s="3">
        <v>26086</v>
      </c>
      <c r="F7" s="3">
        <v>26006</v>
      </c>
      <c r="G7" s="3">
        <v>25880</v>
      </c>
      <c r="H7" s="3">
        <v>25812</v>
      </c>
      <c r="I7" s="25">
        <f t="shared" si="0"/>
        <v>185624</v>
      </c>
      <c r="J7" s="25">
        <f>I7+(B7*'Churn in each week'!L7)*46</f>
        <v>1229087.9999999919</v>
      </c>
    </row>
    <row r="8" spans="1:11">
      <c r="A8" s="2">
        <v>44178</v>
      </c>
      <c r="B8" s="3">
        <v>25545</v>
      </c>
      <c r="C8" s="3">
        <v>24305</v>
      </c>
      <c r="D8" s="3">
        <v>23809</v>
      </c>
      <c r="E8" s="3">
        <v>23734</v>
      </c>
      <c r="F8" s="3">
        <v>23615</v>
      </c>
      <c r="G8" s="3">
        <v>23527</v>
      </c>
      <c r="H8" s="3">
        <v>23465</v>
      </c>
      <c r="I8" s="25">
        <f t="shared" si="0"/>
        <v>168000</v>
      </c>
      <c r="J8" s="25">
        <f>I8+(B8*'Churn in each week'!L8)*46</f>
        <v>1116198.0000000149</v>
      </c>
    </row>
    <row r="9" spans="1:11">
      <c r="A9" s="2">
        <v>44185</v>
      </c>
      <c r="B9" s="3">
        <v>18190</v>
      </c>
      <c r="C9" s="3">
        <v>17515</v>
      </c>
      <c r="D9" s="3">
        <v>17293</v>
      </c>
      <c r="E9" s="3">
        <v>17186</v>
      </c>
      <c r="F9" s="3">
        <v>17100</v>
      </c>
      <c r="G9" s="3">
        <v>17034</v>
      </c>
      <c r="H9" s="3">
        <v>16989</v>
      </c>
      <c r="I9" s="25">
        <f t="shared" si="0"/>
        <v>121307</v>
      </c>
      <c r="J9" s="25">
        <f>I9+(B9*'Churn in each week'!L9)*46</f>
        <v>807581.00000000058</v>
      </c>
    </row>
    <row r="10" spans="1:11">
      <c r="A10" s="2">
        <v>44192</v>
      </c>
      <c r="B10" s="3">
        <v>17060</v>
      </c>
      <c r="C10" s="3">
        <v>16412</v>
      </c>
      <c r="D10" s="3">
        <v>16117</v>
      </c>
      <c r="E10" s="3">
        <v>15960</v>
      </c>
      <c r="F10" s="3">
        <v>15861</v>
      </c>
      <c r="G10" s="3">
        <v>15771</v>
      </c>
    </row>
    <row r="11" spans="1:11">
      <c r="A11" s="2">
        <v>44199</v>
      </c>
      <c r="B11" s="3">
        <v>23296</v>
      </c>
      <c r="C11" s="3">
        <v>22264</v>
      </c>
      <c r="D11" s="3">
        <v>21722</v>
      </c>
      <c r="E11" s="3">
        <v>21479</v>
      </c>
      <c r="F11" s="3">
        <v>21308</v>
      </c>
      <c r="J11" s="31" t="s">
        <v>62</v>
      </c>
    </row>
    <row r="12" spans="1:11">
      <c r="A12" s="2">
        <v>44206</v>
      </c>
      <c r="B12" s="3">
        <v>21811</v>
      </c>
      <c r="C12" s="3">
        <v>20820</v>
      </c>
      <c r="D12" s="3">
        <v>20236</v>
      </c>
      <c r="E12" s="3">
        <v>19987</v>
      </c>
    </row>
    <row r="13" spans="1:11">
      <c r="A13" s="2">
        <v>44213</v>
      </c>
      <c r="B13" s="3">
        <v>21083</v>
      </c>
      <c r="C13" s="3">
        <v>19979</v>
      </c>
      <c r="D13" s="3">
        <v>19279</v>
      </c>
    </row>
    <row r="14" spans="1:11">
      <c r="A14" s="2">
        <v>44220</v>
      </c>
      <c r="B14" s="3">
        <v>20031</v>
      </c>
      <c r="C14" s="3">
        <v>18793</v>
      </c>
    </row>
    <row r="15" spans="1:11">
      <c r="A15" s="2">
        <v>44227</v>
      </c>
      <c r="B15" s="3">
        <v>2256</v>
      </c>
      <c r="C15" t="s">
        <v>38</v>
      </c>
    </row>
  </sheetData>
  <mergeCells count="1">
    <mergeCell ref="K2:K4"/>
  </mergeCells>
  <conditionalFormatting sqref="B2:H14">
    <cfRule type="colorScale" priority="3">
      <colorScale>
        <cfvo type="min"/>
        <cfvo type="percentile" val="50"/>
        <cfvo type="max"/>
        <color rgb="FFE67C73"/>
        <color rgb="FFFFFFFF"/>
        <color rgb="FF57BB8A"/>
      </colorScale>
    </cfRule>
  </conditionalFormatting>
  <conditionalFormatting sqref="I2:I9">
    <cfRule type="colorScale" priority="2">
      <colorScale>
        <cfvo type="min"/>
        <cfvo type="percentile" val="50"/>
        <cfvo type="max"/>
        <color rgb="FFF8696B"/>
        <color rgb="FFFFEB84"/>
        <color rgb="FF63BE7B"/>
      </colorScale>
    </cfRule>
  </conditionalFormatting>
  <conditionalFormatting sqref="J2:J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I2:I9" formulaRange="1"/>
  </ignoredErrors>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0:A42"/>
  <sheetViews>
    <sheetView workbookViewId="0"/>
  </sheetViews>
  <sheetFormatPr defaultColWidth="12.6640625" defaultRowHeight="15.75" customHeight="1"/>
  <sheetData>
    <row r="20" spans="1:1">
      <c r="A20" s="8" t="s">
        <v>11</v>
      </c>
    </row>
    <row r="21" spans="1:1">
      <c r="A21" s="9" t="s">
        <v>12</v>
      </c>
    </row>
    <row r="22" spans="1:1">
      <c r="A22" s="10" t="s">
        <v>13</v>
      </c>
    </row>
    <row r="23" spans="1:1">
      <c r="A23" s="11"/>
    </row>
    <row r="24" spans="1:1">
      <c r="A24" s="8" t="s">
        <v>14</v>
      </c>
    </row>
    <row r="25" spans="1:1">
      <c r="A25" s="8" t="s">
        <v>15</v>
      </c>
    </row>
    <row r="26" spans="1:1">
      <c r="A26" s="8" t="s">
        <v>16</v>
      </c>
    </row>
    <row r="27" spans="1:1">
      <c r="A27" s="8" t="s">
        <v>17</v>
      </c>
    </row>
    <row r="28" spans="1:1">
      <c r="A28" s="8" t="s">
        <v>18</v>
      </c>
    </row>
    <row r="29" spans="1:1">
      <c r="A29" s="8" t="s">
        <v>19</v>
      </c>
    </row>
    <row r="30" spans="1:1">
      <c r="A30" s="8" t="s">
        <v>20</v>
      </c>
    </row>
    <row r="31" spans="1:1">
      <c r="A31" s="8" t="s">
        <v>21</v>
      </c>
    </row>
    <row r="32" spans="1:1">
      <c r="A32" s="8" t="s">
        <v>22</v>
      </c>
    </row>
    <row r="33" spans="1:1">
      <c r="A33" s="12" t="s">
        <v>23</v>
      </c>
    </row>
    <row r="34" spans="1:1">
      <c r="A34" s="8" t="s">
        <v>24</v>
      </c>
    </row>
    <row r="35" spans="1:1">
      <c r="A35" s="8" t="s">
        <v>25</v>
      </c>
    </row>
    <row r="36" spans="1:1">
      <c r="A36" s="8" t="s">
        <v>26</v>
      </c>
    </row>
    <row r="37" spans="1:1">
      <c r="A37" s="8" t="s">
        <v>27</v>
      </c>
    </row>
    <row r="38" spans="1:1">
      <c r="A38" s="8" t="s">
        <v>28</v>
      </c>
    </row>
    <row r="39" spans="1:1">
      <c r="A39" s="8" t="s">
        <v>29</v>
      </c>
    </row>
    <row r="40" spans="1:1">
      <c r="A40" s="8" t="s">
        <v>30</v>
      </c>
    </row>
    <row r="41" spans="1:1">
      <c r="A41" s="8" t="s">
        <v>31</v>
      </c>
    </row>
    <row r="42" spans="1:1">
      <c r="A42" s="8" t="s">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week comparison</vt:lpstr>
      <vt:lpstr>graph</vt:lpstr>
      <vt:lpstr>whole comparison</vt:lpstr>
      <vt:lpstr>horizontal analysis</vt:lpstr>
      <vt:lpstr>Churn in each week</vt:lpstr>
      <vt:lpstr>Numbers</vt:lpstr>
      <vt:lpstr>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Toms</dc:creator>
  <cp:lastModifiedBy>Toms</cp:lastModifiedBy>
  <dcterms:created xsi:type="dcterms:W3CDTF">2022-06-25T08:31:52Z</dcterms:created>
  <dcterms:modified xsi:type="dcterms:W3CDTF">2022-07-02T08:59:52Z</dcterms:modified>
</cp:coreProperties>
</file>